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itaringania/Dropbox (GaTech)/CHBE-Bhamla-Research/Users/Udita/Nanocellulose/data/continuous mode drying UND/"/>
    </mc:Choice>
  </mc:AlternateContent>
  <xr:revisionPtr revIDLastSave="0" documentId="8_{BD872529-A57F-2640-9B88-3AFDA1EC3F42}" xr6:coauthVersionLast="47" xr6:coauthVersionMax="47" xr10:uidLastSave="{00000000-0000-0000-0000-000000000000}"/>
  <bookViews>
    <workbookView xWindow="0" yWindow="0" windowWidth="28800" windowHeight="18000" xr2:uid="{2A1A37E4-D560-4D40-8C2D-DB00DA608B88}"/>
  </bookViews>
  <sheets>
    <sheet name="single transducer" sheetId="1" r:id="rId1"/>
    <sheet name="two transducer" sheetId="2" r:id="rId2"/>
    <sheet name="sandwich configur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3" l="1"/>
  <c r="N30" i="3"/>
  <c r="I30" i="3"/>
  <c r="D30" i="3"/>
  <c r="S29" i="3"/>
  <c r="N29" i="3"/>
  <c r="I29" i="3"/>
  <c r="D29" i="3"/>
  <c r="S28" i="3"/>
  <c r="N28" i="3"/>
  <c r="I28" i="3"/>
  <c r="D28" i="3"/>
  <c r="S27" i="3"/>
  <c r="N27" i="3"/>
  <c r="I27" i="3"/>
  <c r="D27" i="3"/>
  <c r="O10" i="3"/>
  <c r="N10" i="3"/>
  <c r="K10" i="3"/>
  <c r="J10" i="3"/>
  <c r="G10" i="3"/>
  <c r="F10" i="3"/>
  <c r="C10" i="3"/>
  <c r="B10" i="3"/>
  <c r="O9" i="3"/>
  <c r="N9" i="3"/>
  <c r="K9" i="3"/>
  <c r="J9" i="3"/>
  <c r="G9" i="3"/>
  <c r="F9" i="3"/>
  <c r="C9" i="3"/>
  <c r="B9" i="3"/>
  <c r="K30" i="2"/>
  <c r="J30" i="2"/>
  <c r="V29" i="2"/>
  <c r="W29" i="2" s="1"/>
  <c r="W30" i="2" s="1"/>
  <c r="P29" i="2"/>
  <c r="Q29" i="2" s="1"/>
  <c r="J29" i="2"/>
  <c r="K29" i="2" s="1"/>
  <c r="W28" i="2"/>
  <c r="V28" i="2"/>
  <c r="P28" i="2"/>
  <c r="Q28" i="2" s="1"/>
  <c r="J28" i="2"/>
  <c r="K28" i="2" s="1"/>
  <c r="E28" i="2"/>
  <c r="D28" i="2"/>
  <c r="W27" i="2"/>
  <c r="V27" i="2"/>
  <c r="P27" i="2"/>
  <c r="Q27" i="2" s="1"/>
  <c r="J27" i="2"/>
  <c r="K27" i="2" s="1"/>
  <c r="E27" i="2"/>
  <c r="D27" i="2"/>
  <c r="W26" i="2"/>
  <c r="V26" i="2"/>
  <c r="P26" i="2"/>
  <c r="Q26" i="2" s="1"/>
  <c r="J26" i="2"/>
  <c r="K26" i="2" s="1"/>
  <c r="E26" i="2"/>
  <c r="D26" i="2"/>
  <c r="W25" i="2"/>
  <c r="H41" i="2" s="1"/>
  <c r="V25" i="2"/>
  <c r="P25" i="2"/>
  <c r="Q25" i="2" s="1"/>
  <c r="J25" i="2"/>
  <c r="K25" i="2" s="1"/>
  <c r="E25" i="2"/>
  <c r="E30" i="2" s="1"/>
  <c r="D25" i="2"/>
  <c r="R10" i="2"/>
  <c r="Q10" i="2"/>
  <c r="M10" i="2"/>
  <c r="L10" i="2"/>
  <c r="G10" i="2"/>
  <c r="F10" i="2"/>
  <c r="C10" i="2"/>
  <c r="B10" i="2"/>
  <c r="R9" i="2"/>
  <c r="Q9" i="2"/>
  <c r="M9" i="2"/>
  <c r="L9" i="2"/>
  <c r="G9" i="2"/>
  <c r="F9" i="2"/>
  <c r="C9" i="2"/>
  <c r="B9" i="2"/>
  <c r="Q26" i="1"/>
  <c r="P26" i="1"/>
  <c r="J26" i="1"/>
  <c r="K26" i="1" s="1"/>
  <c r="V25" i="1"/>
  <c r="W25" i="1" s="1"/>
  <c r="P25" i="1"/>
  <c r="Q25" i="1" s="1"/>
  <c r="K25" i="1"/>
  <c r="J25" i="1"/>
  <c r="D25" i="1"/>
  <c r="E25" i="1" s="1"/>
  <c r="V24" i="1"/>
  <c r="W24" i="1" s="1"/>
  <c r="P24" i="1"/>
  <c r="Q24" i="1" s="1"/>
  <c r="K24" i="1"/>
  <c r="J24" i="1"/>
  <c r="D24" i="1"/>
  <c r="E24" i="1" s="1"/>
  <c r="V23" i="1"/>
  <c r="W23" i="1" s="1"/>
  <c r="P23" i="1"/>
  <c r="Q23" i="1" s="1"/>
  <c r="K23" i="1"/>
  <c r="K30" i="1" s="1"/>
  <c r="J23" i="1"/>
  <c r="D23" i="1"/>
  <c r="E23" i="1" s="1"/>
  <c r="R10" i="1"/>
  <c r="Q10" i="1"/>
  <c r="M10" i="1"/>
  <c r="L10" i="1"/>
  <c r="G10" i="1"/>
  <c r="F10" i="1"/>
  <c r="C10" i="1"/>
  <c r="B10" i="1"/>
  <c r="R9" i="1"/>
  <c r="Q9" i="1"/>
  <c r="M9" i="1"/>
  <c r="L9" i="1"/>
  <c r="G9" i="1"/>
  <c r="F9" i="1"/>
  <c r="C9" i="1"/>
  <c r="B9" i="1"/>
  <c r="S32" i="3" l="1"/>
  <c r="D31" i="3"/>
  <c r="D32" i="3"/>
  <c r="I32" i="3"/>
  <c r="N32" i="3"/>
  <c r="I31" i="3"/>
  <c r="N31" i="3"/>
  <c r="S31" i="3"/>
  <c r="G40" i="2"/>
  <c r="H40" i="2"/>
  <c r="Q31" i="2"/>
  <c r="Q30" i="2"/>
  <c r="K32" i="2"/>
  <c r="K31" i="2"/>
  <c r="H39" i="2"/>
  <c r="G39" i="2"/>
  <c r="H38" i="2"/>
  <c r="E29" i="2"/>
  <c r="G38" i="2"/>
  <c r="W31" i="2"/>
  <c r="G41" i="2"/>
  <c r="E39" i="1"/>
  <c r="W28" i="1"/>
  <c r="D39" i="1"/>
  <c r="W29" i="1"/>
  <c r="E38" i="1"/>
  <c r="Q29" i="1"/>
  <c r="D38" i="1"/>
  <c r="Q28" i="1"/>
  <c r="D37" i="1"/>
  <c r="K29" i="1"/>
  <c r="E37" i="1"/>
  <c r="E36" i="1"/>
  <c r="E28" i="1"/>
  <c r="D36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6" authorId="0" shapeId="0" xr:uid="{3648BFCD-C5F8-A84B-819A-407C15B5CE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Note: Normalised using the initial wt. for that particular trial</t>
        </r>
      </text>
    </comment>
    <comment ref="I26" authorId="0" shapeId="0" xr:uid="{5761F011-D379-7B44-9A28-B3C7133DE5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Note: Normalised using the initial wt. for that particular trial</t>
        </r>
      </text>
    </comment>
    <comment ref="N26" authorId="0" shapeId="0" xr:uid="{FB6787C3-510E-5A4A-9FA3-4F03D11E3E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Note: Normalised using the initial wt. for that particular trial</t>
        </r>
      </text>
    </comment>
    <comment ref="S26" authorId="0" shapeId="0" xr:uid="{6F2CF390-B2B3-184D-ADF6-02FCDE0106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Note: Normalised using the initial wt. for that particular trial</t>
        </r>
      </text>
    </comment>
    <comment ref="A31" authorId="0" shapeId="0" xr:uid="{EE45742F-5AEF-1E4A-B1B1-80C9496C0F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Note: The time is calculated assuming the initial volume to be approx 5 ml, because we took 5ml of CNF in the needle for each run. 
</t>
        </r>
        <r>
          <rPr>
            <b/>
            <sz val="9"/>
            <color indexed="81"/>
            <rFont val="Tahoma"/>
            <family val="2"/>
          </rPr>
          <t>Time t= exposure time to transducer (based on flow rate and total initial volume)</t>
        </r>
      </text>
    </comment>
  </commentList>
</comments>
</file>

<file path=xl/sharedStrings.xml><?xml version="1.0" encoding="utf-8"?>
<sst xmlns="http://schemas.openxmlformats.org/spreadsheetml/2006/main" count="169" uniqueCount="34">
  <si>
    <t>Flow rate</t>
  </si>
  <si>
    <t>% water removed</t>
  </si>
  <si>
    <t>Final CNF conc %</t>
  </si>
  <si>
    <t>Avg</t>
  </si>
  <si>
    <t>st dev</t>
  </si>
  <si>
    <t>Avg % water removal</t>
  </si>
  <si>
    <t>Std dev</t>
  </si>
  <si>
    <t xml:space="preserve">Avg  final CNF conc % </t>
  </si>
  <si>
    <t>std dev</t>
  </si>
  <si>
    <t>Drying data with scrapper mechanism</t>
  </si>
  <si>
    <t>weight data</t>
  </si>
  <si>
    <t>ini wt</t>
  </si>
  <si>
    <t>final wt</t>
  </si>
  <si>
    <t>difference</t>
  </si>
  <si>
    <t>rate (mg/min)</t>
  </si>
  <si>
    <t>avg</t>
  </si>
  <si>
    <t>stdev</t>
  </si>
  <si>
    <t>flow rate</t>
  </si>
  <si>
    <t>dewatering rate(1T)</t>
  </si>
  <si>
    <t>wt data</t>
  </si>
  <si>
    <t>dewatering rate (2T)</t>
  </si>
  <si>
    <t>Data of CNF wt. before and after drying at various flow rates</t>
  </si>
  <si>
    <t>Flow rate (ml/hr)</t>
  </si>
  <si>
    <t>Initial wt. (mg)</t>
  </si>
  <si>
    <t>Final wt. (mg)</t>
  </si>
  <si>
    <t xml:space="preserve">Normalized final wt. </t>
  </si>
  <si>
    <t xml:space="preserve">t= 5 mins (approx) </t>
  </si>
  <si>
    <r>
      <t>Average W</t>
    </r>
    <r>
      <rPr>
        <vertAlign val="subscript"/>
        <sz val="11"/>
        <color theme="1"/>
        <rFont val="Calibri"/>
        <family val="2"/>
        <scheme val="minor"/>
      </rPr>
      <t xml:space="preserve">Fn </t>
    </r>
    <r>
      <rPr>
        <sz val="12"/>
        <color theme="1"/>
        <rFont val="Calibri"/>
        <family val="2"/>
        <scheme val="minor"/>
      </rPr>
      <t>=</t>
    </r>
  </si>
  <si>
    <t>t=10 mins (approx)</t>
  </si>
  <si>
    <t>t=20 mins (approx)</t>
  </si>
  <si>
    <t>t=30 mins (approx)</t>
  </si>
  <si>
    <t>St Dev=</t>
  </si>
  <si>
    <t>Std Dev=</t>
  </si>
  <si>
    <t>Drying data without scrapper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</si>
</sst>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6ED5-61C1-A648-AFFC-19F1131E39EC}">
  <dimension ref="A1:W39"/>
  <sheetViews>
    <sheetView tabSelected="1" workbookViewId="0">
      <selection activeCell="C7" sqref="C7"/>
    </sheetView>
  </sheetViews>
  <sheetFormatPr baseColWidth="10" defaultRowHeight="16" x14ac:dyDescent="0.2"/>
  <sheetData>
    <row r="1" spans="1:18" s="5" customFormat="1" ht="15" x14ac:dyDescent="0.2">
      <c r="A1" s="5" t="s">
        <v>9</v>
      </c>
    </row>
    <row r="2" spans="1:18" s="9" customFormat="1" x14ac:dyDescent="0.2"/>
    <row r="3" spans="1:18" s="9" customFormat="1" x14ac:dyDescent="0.2"/>
    <row r="4" spans="1:18" x14ac:dyDescent="0.2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H4" s="2"/>
      <c r="K4" s="1" t="s">
        <v>0</v>
      </c>
      <c r="L4" s="1" t="s">
        <v>1</v>
      </c>
      <c r="M4" s="1" t="s">
        <v>2</v>
      </c>
      <c r="N4" s="2"/>
      <c r="P4" s="1" t="s">
        <v>0</v>
      </c>
      <c r="Q4" s="1" t="s">
        <v>1</v>
      </c>
      <c r="R4" s="1" t="s">
        <v>2</v>
      </c>
    </row>
    <row r="5" spans="1:18" x14ac:dyDescent="0.2">
      <c r="A5" s="3">
        <v>60</v>
      </c>
      <c r="B5" s="1">
        <v>15.5</v>
      </c>
      <c r="C5" s="1">
        <v>3.5</v>
      </c>
      <c r="E5" s="3">
        <v>30</v>
      </c>
      <c r="F5" s="1">
        <v>19</v>
      </c>
      <c r="G5" s="1">
        <v>3.7</v>
      </c>
      <c r="K5" s="3">
        <v>15</v>
      </c>
      <c r="L5" s="1">
        <v>34.799999999999997</v>
      </c>
      <c r="M5" s="1">
        <v>4.5999999999999996</v>
      </c>
      <c r="P5" s="3">
        <v>10</v>
      </c>
      <c r="Q5" s="1">
        <v>66.8</v>
      </c>
      <c r="R5" s="1">
        <v>9.0299999999999994</v>
      </c>
    </row>
    <row r="6" spans="1:18" x14ac:dyDescent="0.2">
      <c r="A6" s="1"/>
      <c r="B6" s="1">
        <v>17.399999999999999</v>
      </c>
      <c r="C6" s="1">
        <v>3.6</v>
      </c>
      <c r="E6" s="1"/>
      <c r="F6" s="1">
        <v>28.5</v>
      </c>
      <c r="G6" s="1">
        <v>4.2</v>
      </c>
      <c r="K6" s="1"/>
      <c r="L6" s="1">
        <v>39.9</v>
      </c>
      <c r="M6" s="1">
        <v>4.9000000000000004</v>
      </c>
      <c r="P6" s="1"/>
      <c r="Q6" s="1">
        <v>56.5</v>
      </c>
      <c r="R6" s="1">
        <v>6.9</v>
      </c>
    </row>
    <row r="7" spans="1:18" x14ac:dyDescent="0.2">
      <c r="A7" s="1"/>
      <c r="B7" s="1">
        <v>16.05</v>
      </c>
      <c r="C7" s="1">
        <v>3.5</v>
      </c>
      <c r="E7" s="1"/>
      <c r="F7" s="1">
        <v>22.2</v>
      </c>
      <c r="G7" s="1">
        <v>3.85</v>
      </c>
      <c r="K7" s="1"/>
      <c r="L7" s="1">
        <v>32.49</v>
      </c>
      <c r="M7" s="1">
        <v>4.4400000000000004</v>
      </c>
      <c r="P7" s="1"/>
      <c r="Q7" s="1">
        <v>43.5</v>
      </c>
      <c r="R7" s="1">
        <v>5.3</v>
      </c>
    </row>
    <row r="8" spans="1:18" x14ac:dyDescent="0.2">
      <c r="A8" s="1"/>
      <c r="B8" s="1"/>
      <c r="C8" s="1"/>
      <c r="E8" s="1"/>
      <c r="F8" s="1">
        <v>24.8</v>
      </c>
      <c r="G8" s="1">
        <v>3.99</v>
      </c>
      <c r="K8" s="1"/>
      <c r="L8" s="1">
        <v>38.6</v>
      </c>
      <c r="M8" s="1">
        <v>4.8899999999999997</v>
      </c>
      <c r="P8" s="1"/>
      <c r="Q8" s="1"/>
      <c r="R8" s="1"/>
    </row>
    <row r="9" spans="1:18" x14ac:dyDescent="0.2">
      <c r="A9" s="4" t="s">
        <v>3</v>
      </c>
      <c r="B9" s="4">
        <f>AVERAGE(B5:B7)</f>
        <v>16.316666666666666</v>
      </c>
      <c r="C9" s="4">
        <f>AVERAGE(C5:C7)</f>
        <v>3.5333333333333332</v>
      </c>
      <c r="E9" s="4" t="s">
        <v>3</v>
      </c>
      <c r="F9" s="4">
        <f>AVERAGE(F5:F8)</f>
        <v>23.625</v>
      </c>
      <c r="G9" s="4">
        <f>AVERAGE(G5:G8)</f>
        <v>3.9350000000000001</v>
      </c>
      <c r="H9" s="4"/>
      <c r="K9" s="4" t="s">
        <v>3</v>
      </c>
      <c r="L9" s="4">
        <f>AVERAGE(L5:L8)</f>
        <v>36.447499999999998</v>
      </c>
      <c r="M9" s="4">
        <f>AVERAGE(M5:M8)</f>
        <v>4.7075000000000005</v>
      </c>
      <c r="N9" s="4"/>
      <c r="P9" s="4" t="s">
        <v>3</v>
      </c>
      <c r="Q9" s="4">
        <f>AVERAGE(Q5:Q7)</f>
        <v>55.6</v>
      </c>
      <c r="R9" s="4">
        <f>AVERAGE(R5:R7)</f>
        <v>7.0766666666666671</v>
      </c>
    </row>
    <row r="10" spans="1:18" x14ac:dyDescent="0.2">
      <c r="A10" s="4" t="s">
        <v>4</v>
      </c>
      <c r="B10" s="4">
        <f>STDEV(B5:B7)</f>
        <v>0.97766729173749678</v>
      </c>
      <c r="C10" s="4">
        <f>STDEV(C5:C7)</f>
        <v>5.773502691896263E-2</v>
      </c>
      <c r="E10" s="4" t="s">
        <v>4</v>
      </c>
      <c r="F10" s="4">
        <f>STDEV(F5:F8)</f>
        <v>4.0235763527820252</v>
      </c>
      <c r="G10" s="4">
        <f>STDEV(G5:G8)</f>
        <v>0.21268129521265697</v>
      </c>
      <c r="H10" s="4"/>
      <c r="K10" s="4" t="s">
        <v>4</v>
      </c>
      <c r="L10" s="4">
        <f>STDEV(L5:L8)</f>
        <v>3.4121877146487702</v>
      </c>
      <c r="M10" s="4">
        <f>STDEV(M5:M8)</f>
        <v>0.22618208004466955</v>
      </c>
      <c r="N10" s="4"/>
      <c r="P10" s="4" t="s">
        <v>4</v>
      </c>
      <c r="Q10" s="4">
        <f>STDEV(Q5:Q7)</f>
        <v>11.676043850551395</v>
      </c>
      <c r="R10" s="4">
        <f>STDEV(R5:R7)</f>
        <v>1.8712651691658628</v>
      </c>
    </row>
    <row r="13" spans="1:18" x14ac:dyDescent="0.2">
      <c r="A13" t="s">
        <v>0</v>
      </c>
      <c r="B13" s="5" t="s">
        <v>5</v>
      </c>
      <c r="C13" s="6" t="s">
        <v>6</v>
      </c>
      <c r="D13" s="7" t="s">
        <v>7</v>
      </c>
      <c r="E13" s="8" t="s">
        <v>8</v>
      </c>
    </row>
    <row r="14" spans="1:18" x14ac:dyDescent="0.2">
      <c r="A14">
        <v>60</v>
      </c>
      <c r="B14" s="5">
        <v>16.309999999999999</v>
      </c>
      <c r="C14" s="6">
        <v>0.97766729173749678</v>
      </c>
      <c r="D14" s="7">
        <v>3.5333333333333332</v>
      </c>
      <c r="E14" s="8">
        <v>5.773502691896263E-2</v>
      </c>
    </row>
    <row r="15" spans="1:18" x14ac:dyDescent="0.2">
      <c r="A15">
        <v>30</v>
      </c>
      <c r="B15" s="5">
        <v>23.625</v>
      </c>
      <c r="C15" s="6">
        <v>4.0235763527820252</v>
      </c>
      <c r="D15" s="7">
        <v>3.9350000000000001</v>
      </c>
      <c r="E15" s="8">
        <v>0.21268129521265697</v>
      </c>
    </row>
    <row r="16" spans="1:18" x14ac:dyDescent="0.2">
      <c r="A16">
        <v>15</v>
      </c>
      <c r="B16" s="5">
        <v>36.447499999999998</v>
      </c>
      <c r="C16" s="6">
        <v>3.4121877146487702</v>
      </c>
      <c r="D16" s="7">
        <v>4.7075000000000005</v>
      </c>
      <c r="E16" s="8">
        <v>0.22618208004466955</v>
      </c>
    </row>
    <row r="17" spans="1:23" x14ac:dyDescent="0.2">
      <c r="A17">
        <v>10</v>
      </c>
      <c r="B17" s="5">
        <v>55.6</v>
      </c>
      <c r="C17" s="6">
        <v>11.676043850551395</v>
      </c>
      <c r="D17" s="7">
        <v>7.1000000000000005</v>
      </c>
      <c r="E17" s="8">
        <v>1.8520259177452114</v>
      </c>
    </row>
    <row r="19" spans="1:23" s="5" customFormat="1" x14ac:dyDescent="0.2">
      <c r="A19" s="5" t="s">
        <v>10</v>
      </c>
    </row>
    <row r="22" spans="1:23" x14ac:dyDescent="0.2">
      <c r="A22" t="s">
        <v>0</v>
      </c>
      <c r="B22" t="s">
        <v>11</v>
      </c>
      <c r="C22" t="s">
        <v>12</v>
      </c>
      <c r="D22" t="s">
        <v>13</v>
      </c>
      <c r="E22" t="s">
        <v>14</v>
      </c>
      <c r="G22" t="s">
        <v>0</v>
      </c>
      <c r="H22" t="s">
        <v>11</v>
      </c>
      <c r="I22" t="s">
        <v>12</v>
      </c>
      <c r="J22" t="s">
        <v>13</v>
      </c>
      <c r="K22" t="s">
        <v>14</v>
      </c>
      <c r="M22" t="s">
        <v>0</v>
      </c>
      <c r="N22" t="s">
        <v>11</v>
      </c>
      <c r="O22" t="s">
        <v>12</v>
      </c>
      <c r="P22" t="s">
        <v>13</v>
      </c>
      <c r="Q22" t="s">
        <v>14</v>
      </c>
      <c r="S22" t="s">
        <v>0</v>
      </c>
      <c r="T22" t="s">
        <v>11</v>
      </c>
      <c r="U22" t="s">
        <v>12</v>
      </c>
      <c r="V22" t="s">
        <v>13</v>
      </c>
      <c r="W22" t="s">
        <v>14</v>
      </c>
    </row>
    <row r="23" spans="1:23" x14ac:dyDescent="0.2">
      <c r="A23">
        <v>60</v>
      </c>
      <c r="B23">
        <v>4954.8</v>
      </c>
      <c r="C23">
        <v>4185</v>
      </c>
      <c r="D23">
        <f>B23-C23</f>
        <v>769.80000000000018</v>
      </c>
      <c r="E23">
        <f>D23/5</f>
        <v>153.96000000000004</v>
      </c>
      <c r="G23">
        <v>30</v>
      </c>
      <c r="H23">
        <v>4638.3999999999996</v>
      </c>
      <c r="I23">
        <v>3756.8</v>
      </c>
      <c r="J23">
        <f>H23-I23</f>
        <v>881.59999999999945</v>
      </c>
      <c r="K23">
        <f>J23/10</f>
        <v>88.15999999999994</v>
      </c>
      <c r="M23">
        <v>15</v>
      </c>
      <c r="N23">
        <v>4843.8999999999996</v>
      </c>
      <c r="O23">
        <v>3154.6</v>
      </c>
      <c r="P23">
        <f>N23-O23</f>
        <v>1689.2999999999997</v>
      </c>
      <c r="Q23">
        <f>P23/20</f>
        <v>84.464999999999989</v>
      </c>
      <c r="S23">
        <v>10</v>
      </c>
      <c r="T23">
        <v>3871.6</v>
      </c>
      <c r="U23">
        <v>1285.2</v>
      </c>
      <c r="V23">
        <f>T23-U23</f>
        <v>2586.3999999999996</v>
      </c>
      <c r="W23">
        <f>V23/30</f>
        <v>86.213333333333324</v>
      </c>
    </row>
    <row r="24" spans="1:23" x14ac:dyDescent="0.2">
      <c r="B24">
        <v>4915.1000000000004</v>
      </c>
      <c r="C24">
        <v>4059.5</v>
      </c>
      <c r="D24">
        <f t="shared" ref="D24:D25" si="0">B24-C24</f>
        <v>855.60000000000036</v>
      </c>
      <c r="E24">
        <f t="shared" ref="E24:E25" si="1">D24/5</f>
        <v>171.12000000000006</v>
      </c>
      <c r="H24">
        <v>3988.8</v>
      </c>
      <c r="I24">
        <v>2848.4</v>
      </c>
      <c r="J24">
        <f t="shared" ref="J24:J26" si="2">H24-I24</f>
        <v>1140.4000000000001</v>
      </c>
      <c r="K24">
        <f t="shared" ref="K24:K26" si="3">J24/10</f>
        <v>114.04</v>
      </c>
      <c r="N24">
        <v>4432.8999999999996</v>
      </c>
      <c r="O24">
        <v>2661.1</v>
      </c>
      <c r="P24">
        <f t="shared" ref="P24:P26" si="4">N24-O24</f>
        <v>1771.7999999999997</v>
      </c>
      <c r="Q24">
        <f t="shared" ref="Q24:Q26" si="5">P24/20</f>
        <v>88.589999999999989</v>
      </c>
      <c r="T24">
        <v>4685.8</v>
      </c>
      <c r="U24">
        <v>2031.4</v>
      </c>
      <c r="V24">
        <f t="shared" ref="V24:V25" si="6">T24-U24</f>
        <v>2654.4</v>
      </c>
      <c r="W24">
        <f t="shared" ref="W24:W25" si="7">V24/30</f>
        <v>88.48</v>
      </c>
    </row>
    <row r="25" spans="1:23" x14ac:dyDescent="0.2">
      <c r="B25">
        <v>4929.7</v>
      </c>
      <c r="C25">
        <v>4138.3999999999996</v>
      </c>
      <c r="D25">
        <f t="shared" si="0"/>
        <v>791.30000000000018</v>
      </c>
      <c r="E25">
        <f t="shared" si="1"/>
        <v>158.26000000000005</v>
      </c>
      <c r="H25">
        <v>4958</v>
      </c>
      <c r="I25">
        <v>3858.6</v>
      </c>
      <c r="J25">
        <f t="shared" si="2"/>
        <v>1099.4000000000001</v>
      </c>
      <c r="K25">
        <f t="shared" si="3"/>
        <v>109.94000000000001</v>
      </c>
      <c r="N25">
        <v>4561.5</v>
      </c>
      <c r="O25">
        <v>3079.1</v>
      </c>
      <c r="P25">
        <f t="shared" si="4"/>
        <v>1482.4</v>
      </c>
      <c r="Q25">
        <f t="shared" si="5"/>
        <v>74.12</v>
      </c>
      <c r="T25">
        <v>4669.6000000000004</v>
      </c>
      <c r="U25">
        <v>2627.1</v>
      </c>
      <c r="V25">
        <f t="shared" si="6"/>
        <v>2042.5000000000005</v>
      </c>
      <c r="W25">
        <f t="shared" si="7"/>
        <v>68.083333333333343</v>
      </c>
    </row>
    <row r="26" spans="1:23" x14ac:dyDescent="0.2">
      <c r="H26">
        <v>4870.2</v>
      </c>
      <c r="I26">
        <v>3658.9</v>
      </c>
      <c r="J26">
        <f t="shared" si="2"/>
        <v>1211.2999999999997</v>
      </c>
      <c r="K26">
        <f t="shared" si="3"/>
        <v>121.12999999999997</v>
      </c>
      <c r="N26">
        <v>4211.8</v>
      </c>
      <c r="O26">
        <v>2582.6</v>
      </c>
      <c r="P26">
        <f t="shared" si="4"/>
        <v>1629.2000000000003</v>
      </c>
      <c r="Q26">
        <f t="shared" si="5"/>
        <v>81.460000000000008</v>
      </c>
    </row>
    <row r="27" spans="1:23" x14ac:dyDescent="0.2">
      <c r="D27" s="8" t="s">
        <v>15</v>
      </c>
      <c r="E27" s="8">
        <f>AVERAGE(E23:E25)</f>
        <v>161.11333333333337</v>
      </c>
    </row>
    <row r="28" spans="1:23" x14ac:dyDescent="0.2">
      <c r="D28" s="8" t="s">
        <v>16</v>
      </c>
      <c r="E28" s="8">
        <f>STDEV(E23:E25)</f>
        <v>8.9287475792147664</v>
      </c>
      <c r="P28" s="8" t="s">
        <v>15</v>
      </c>
      <c r="Q28" s="8">
        <f>AVERAGE(Q23:Q27)</f>
        <v>82.158749999999998</v>
      </c>
      <c r="V28" s="8" t="s">
        <v>15</v>
      </c>
      <c r="W28" s="8">
        <f>AVERAGE(W23:W27)</f>
        <v>80.925555555555562</v>
      </c>
    </row>
    <row r="29" spans="1:23" x14ac:dyDescent="0.2">
      <c r="J29" s="8" t="s">
        <v>15</v>
      </c>
      <c r="K29" s="8">
        <f>AVERAGE(K23:K28)</f>
        <v>108.31749999999997</v>
      </c>
      <c r="P29" s="8" t="s">
        <v>8</v>
      </c>
      <c r="Q29" s="8">
        <f>STDEV(Q23:Q27)</f>
        <v>6.1043568798577441</v>
      </c>
      <c r="V29" s="8" t="s">
        <v>8</v>
      </c>
      <c r="W29" s="8">
        <f>STDEV(W23:W27)</f>
        <v>11.179286567046532</v>
      </c>
    </row>
    <row r="30" spans="1:23" x14ac:dyDescent="0.2">
      <c r="J30" s="8" t="s">
        <v>16</v>
      </c>
      <c r="K30" s="8">
        <f>STDEV(K23:K28)</f>
        <v>14.211081063733525</v>
      </c>
    </row>
    <row r="35" spans="3:5" x14ac:dyDescent="0.2">
      <c r="C35" s="9" t="s">
        <v>17</v>
      </c>
      <c r="D35" s="9" t="s">
        <v>18</v>
      </c>
      <c r="E35" s="9" t="s">
        <v>8</v>
      </c>
    </row>
    <row r="36" spans="3:5" x14ac:dyDescent="0.2">
      <c r="C36" s="9">
        <v>60</v>
      </c>
      <c r="D36" s="8">
        <f>AVERAGE(E23:E25)</f>
        <v>161.11333333333337</v>
      </c>
      <c r="E36" s="8">
        <f>STDEV(E23:E25)</f>
        <v>8.9287475792147664</v>
      </c>
    </row>
    <row r="37" spans="3:5" x14ac:dyDescent="0.2">
      <c r="C37" s="9">
        <v>30</v>
      </c>
      <c r="D37" s="8">
        <f>AVERAGE(K23:K26)</f>
        <v>108.31749999999997</v>
      </c>
      <c r="E37" s="8">
        <f>STDEV(K23:K26)</f>
        <v>14.211081063733525</v>
      </c>
    </row>
    <row r="38" spans="3:5" x14ac:dyDescent="0.2">
      <c r="C38" s="9">
        <v>15</v>
      </c>
      <c r="D38" s="8">
        <f>AVERAGE(Q23:Q26)</f>
        <v>82.158749999999998</v>
      </c>
      <c r="E38" s="8">
        <f>STDEV(Q23:Q26)</f>
        <v>6.1043568798577441</v>
      </c>
    </row>
    <row r="39" spans="3:5" x14ac:dyDescent="0.2">
      <c r="C39" s="9">
        <v>10</v>
      </c>
      <c r="D39" s="8">
        <f>AVERAGE(W23:W25)</f>
        <v>80.925555555555562</v>
      </c>
      <c r="E39" s="8">
        <f>STDEV(W23:W25)</f>
        <v>11.179286567046532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354D-9B8B-A04E-9AD1-76F38865B184}">
  <dimension ref="A1:W41"/>
  <sheetViews>
    <sheetView workbookViewId="0">
      <selection activeCell="A21" sqref="A21:XFD21"/>
    </sheetView>
  </sheetViews>
  <sheetFormatPr baseColWidth="10" defaultRowHeight="16" x14ac:dyDescent="0.2"/>
  <sheetData>
    <row r="1" spans="1:19" s="5" customFormat="1" x14ac:dyDescent="0.2">
      <c r="A1" s="5" t="s">
        <v>9</v>
      </c>
    </row>
    <row r="4" spans="1:19" ht="15" x14ac:dyDescent="0.2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H4" s="2"/>
      <c r="K4" s="1" t="s">
        <v>0</v>
      </c>
      <c r="L4" s="1" t="s">
        <v>1</v>
      </c>
      <c r="M4" s="1" t="s">
        <v>2</v>
      </c>
      <c r="N4" s="2"/>
      <c r="P4" s="1" t="s">
        <v>0</v>
      </c>
      <c r="Q4" s="1" t="s">
        <v>1</v>
      </c>
      <c r="R4" s="1" t="s">
        <v>2</v>
      </c>
      <c r="S4" s="2"/>
    </row>
    <row r="5" spans="1:19" ht="15" x14ac:dyDescent="0.2">
      <c r="A5" s="3">
        <v>60</v>
      </c>
      <c r="B5" s="1">
        <v>23.3</v>
      </c>
      <c r="C5" s="1">
        <v>3.9</v>
      </c>
      <c r="E5" s="3">
        <v>30</v>
      </c>
      <c r="F5" s="1">
        <v>38.69</v>
      </c>
      <c r="G5" s="1">
        <v>4.8</v>
      </c>
      <c r="K5" s="3">
        <v>15</v>
      </c>
      <c r="L5" s="1">
        <v>47.2</v>
      </c>
      <c r="M5" s="1">
        <v>5.7</v>
      </c>
      <c r="P5" s="3">
        <v>10</v>
      </c>
      <c r="Q5" s="1">
        <v>62.2</v>
      </c>
      <c r="R5" s="1">
        <v>8</v>
      </c>
    </row>
    <row r="6" spans="1:19" ht="15" x14ac:dyDescent="0.2">
      <c r="A6" s="1"/>
      <c r="B6" s="1">
        <v>15.34</v>
      </c>
      <c r="C6" s="1">
        <v>3.59</v>
      </c>
      <c r="E6" s="1"/>
      <c r="F6" s="1">
        <v>32.979999999999997</v>
      </c>
      <c r="G6" s="1">
        <v>4.4800000000000004</v>
      </c>
      <c r="K6" s="1"/>
      <c r="L6" s="1">
        <v>47.9</v>
      </c>
      <c r="M6" s="1">
        <v>5.7</v>
      </c>
      <c r="P6" s="1"/>
      <c r="Q6" s="1">
        <v>76.3</v>
      </c>
      <c r="R6" s="1">
        <v>12.6</v>
      </c>
    </row>
    <row r="7" spans="1:19" ht="15" x14ac:dyDescent="0.2">
      <c r="A7" s="1"/>
      <c r="B7" s="1">
        <v>21.3</v>
      </c>
      <c r="C7" s="1">
        <v>3.8</v>
      </c>
      <c r="E7" s="1"/>
      <c r="F7" s="1">
        <v>37.42</v>
      </c>
      <c r="G7" s="1">
        <v>4.79</v>
      </c>
      <c r="K7" s="1"/>
      <c r="L7" s="1">
        <v>43.24</v>
      </c>
      <c r="M7" s="1">
        <v>5.5</v>
      </c>
      <c r="P7" s="1"/>
      <c r="Q7" s="1">
        <v>77.099999999999994</v>
      </c>
      <c r="R7" s="1">
        <v>13</v>
      </c>
    </row>
    <row r="8" spans="1:19" ht="15" x14ac:dyDescent="0.2">
      <c r="A8" s="1"/>
      <c r="B8" s="1">
        <v>17.899999999999999</v>
      </c>
      <c r="C8" s="1">
        <v>3.65</v>
      </c>
      <c r="E8" s="1"/>
      <c r="F8" s="1">
        <v>33.299999999999997</v>
      </c>
      <c r="G8" s="1">
        <v>4.5</v>
      </c>
      <c r="K8" s="1"/>
      <c r="L8" s="1">
        <v>43.4</v>
      </c>
      <c r="M8" s="1">
        <v>5.3</v>
      </c>
      <c r="P8" s="1"/>
      <c r="Q8" s="1"/>
      <c r="R8" s="1"/>
    </row>
    <row r="9" spans="1:19" ht="15" x14ac:dyDescent="0.2">
      <c r="A9" s="4" t="s">
        <v>3</v>
      </c>
      <c r="B9" s="4">
        <f>AVERAGE(B5:B8)</f>
        <v>19.46</v>
      </c>
      <c r="C9" s="4">
        <f>AVERAGE(C5:C8)</f>
        <v>3.7349999999999999</v>
      </c>
      <c r="E9" s="4" t="s">
        <v>3</v>
      </c>
      <c r="F9" s="4">
        <f>AVERAGE(F5:F8)</f>
        <v>35.597499999999997</v>
      </c>
      <c r="G9" s="4">
        <f>AVERAGE(G5:G8)</f>
        <v>4.6425000000000001</v>
      </c>
      <c r="H9" s="4"/>
      <c r="K9" s="4" t="s">
        <v>3</v>
      </c>
      <c r="L9" s="4">
        <f>AVERAGE(L5:L8)</f>
        <v>45.435000000000002</v>
      </c>
      <c r="M9" s="4">
        <f>AVERAGE(M5:M8)</f>
        <v>5.55</v>
      </c>
      <c r="N9" s="4"/>
      <c r="P9" s="4" t="s">
        <v>3</v>
      </c>
      <c r="Q9" s="4">
        <f>AVERAGE(Q5:Q7)</f>
        <v>71.86666666666666</v>
      </c>
      <c r="R9" s="4">
        <f>AVERAGE(R5:R7)</f>
        <v>11.200000000000001</v>
      </c>
      <c r="S9" s="4"/>
    </row>
    <row r="10" spans="1:19" ht="15" x14ac:dyDescent="0.2">
      <c r="A10" s="4" t="s">
        <v>4</v>
      </c>
      <c r="B10" s="4">
        <f>STDEV(B5:B8)</f>
        <v>3.5373813289871148</v>
      </c>
      <c r="C10" s="4">
        <f>STDEV(C5:C8)</f>
        <v>0.14106735979665885</v>
      </c>
      <c r="E10" s="4" t="s">
        <v>4</v>
      </c>
      <c r="F10" s="4">
        <f>STDEV(F5:F8)</f>
        <v>2.8876100267637725</v>
      </c>
      <c r="G10" s="4">
        <f>STDEV(G5:G8)</f>
        <v>0.17632829230349453</v>
      </c>
      <c r="H10" s="4"/>
      <c r="K10" s="4" t="s">
        <v>4</v>
      </c>
      <c r="L10" s="4">
        <f>STDEV(L5:L8)</f>
        <v>2.4597222065374238</v>
      </c>
      <c r="M10" s="4">
        <f>STDEV(M5:M8)</f>
        <v>0.1914854215512678</v>
      </c>
      <c r="N10" s="4"/>
      <c r="P10" s="4" t="s">
        <v>4</v>
      </c>
      <c r="Q10" s="4">
        <f>STDEV(Q5:Q7)</f>
        <v>8.3811295976934552</v>
      </c>
      <c r="R10" s="4">
        <f>STDEV(R5:R7)</f>
        <v>2.7784887978899606</v>
      </c>
      <c r="S10" s="4"/>
    </row>
    <row r="11" spans="1:19" ht="15" x14ac:dyDescent="0.2"/>
    <row r="12" spans="1:19" ht="15" x14ac:dyDescent="0.2"/>
    <row r="13" spans="1:19" ht="15" x14ac:dyDescent="0.2">
      <c r="C13" t="s">
        <v>0</v>
      </c>
      <c r="D13" s="5" t="s">
        <v>5</v>
      </c>
      <c r="E13" s="6" t="s">
        <v>6</v>
      </c>
      <c r="F13" s="7" t="s">
        <v>7</v>
      </c>
      <c r="G13" s="8" t="s">
        <v>8</v>
      </c>
    </row>
    <row r="14" spans="1:19" ht="15" x14ac:dyDescent="0.2">
      <c r="C14">
        <v>60</v>
      </c>
      <c r="D14" s="5">
        <v>19.46</v>
      </c>
      <c r="E14" s="6">
        <v>3.5373813289871148</v>
      </c>
      <c r="F14" s="7">
        <v>3.7349999999999999</v>
      </c>
      <c r="G14" s="8">
        <v>0.14106735979665885</v>
      </c>
    </row>
    <row r="15" spans="1:19" ht="15" x14ac:dyDescent="0.2">
      <c r="C15">
        <v>30</v>
      </c>
      <c r="D15" s="5">
        <v>35.597499999999997</v>
      </c>
      <c r="E15" s="6">
        <v>2.8876100267637725</v>
      </c>
      <c r="F15" s="7">
        <v>4.6425000000000001</v>
      </c>
      <c r="G15" s="8">
        <v>0.17632829230349453</v>
      </c>
    </row>
    <row r="16" spans="1:19" ht="15" x14ac:dyDescent="0.2">
      <c r="C16">
        <v>15</v>
      </c>
      <c r="D16" s="5">
        <v>45.435000000000002</v>
      </c>
      <c r="E16" s="6">
        <v>2.4597222065374238</v>
      </c>
      <c r="F16" s="7">
        <v>5.55</v>
      </c>
      <c r="G16" s="8">
        <v>0.1914854215512678</v>
      </c>
    </row>
    <row r="17" spans="1:23" ht="15" x14ac:dyDescent="0.2">
      <c r="C17">
        <v>10</v>
      </c>
      <c r="D17" s="5">
        <v>71.86666666666666</v>
      </c>
      <c r="E17" s="6">
        <v>8.3811295976934552</v>
      </c>
      <c r="F17" s="7">
        <v>11.200000000000001</v>
      </c>
      <c r="G17" s="8">
        <v>2.7784887978899606</v>
      </c>
    </row>
    <row r="21" spans="1:23" s="5" customFormat="1" x14ac:dyDescent="0.2">
      <c r="A21" s="5" t="s">
        <v>19</v>
      </c>
    </row>
    <row r="24" spans="1:23" x14ac:dyDescent="0.2">
      <c r="A24" t="s">
        <v>0</v>
      </c>
      <c r="B24" t="s">
        <v>11</v>
      </c>
      <c r="C24" t="s">
        <v>12</v>
      </c>
      <c r="D24" t="s">
        <v>13</v>
      </c>
      <c r="E24" t="s">
        <v>14</v>
      </c>
      <c r="G24" t="s">
        <v>0</v>
      </c>
      <c r="H24" t="s">
        <v>11</v>
      </c>
      <c r="I24" t="s">
        <v>12</v>
      </c>
      <c r="J24" t="s">
        <v>13</v>
      </c>
      <c r="K24" t="s">
        <v>14</v>
      </c>
      <c r="M24" t="s">
        <v>0</v>
      </c>
      <c r="N24" t="s">
        <v>11</v>
      </c>
      <c r="O24" t="s">
        <v>12</v>
      </c>
      <c r="P24" t="s">
        <v>13</v>
      </c>
      <c r="Q24" t="s">
        <v>14</v>
      </c>
      <c r="S24" t="s">
        <v>0</v>
      </c>
      <c r="T24" t="s">
        <v>11</v>
      </c>
      <c r="U24" t="s">
        <v>12</v>
      </c>
      <c r="V24" t="s">
        <v>13</v>
      </c>
      <c r="W24" t="s">
        <v>14</v>
      </c>
    </row>
    <row r="25" spans="1:23" x14ac:dyDescent="0.2">
      <c r="A25">
        <v>60</v>
      </c>
      <c r="B25">
        <v>4901.5</v>
      </c>
      <c r="C25">
        <v>3760.2</v>
      </c>
      <c r="D25">
        <f>B25-C25</f>
        <v>1141.3000000000002</v>
      </c>
      <c r="E25">
        <f>D25/5</f>
        <v>228.26000000000005</v>
      </c>
      <c r="G25">
        <v>30</v>
      </c>
      <c r="H25">
        <v>4568</v>
      </c>
      <c r="I25">
        <v>3026.2</v>
      </c>
      <c r="J25">
        <f>H25-I25</f>
        <v>1541.8000000000002</v>
      </c>
      <c r="K25">
        <f>J25/10</f>
        <v>154.18</v>
      </c>
      <c r="M25">
        <v>15</v>
      </c>
      <c r="N25">
        <v>4532.3999999999996</v>
      </c>
      <c r="O25">
        <v>2621</v>
      </c>
      <c r="P25">
        <f>N25-O25</f>
        <v>1911.3999999999996</v>
      </c>
      <c r="Q25">
        <f>P25/20</f>
        <v>95.569999999999979</v>
      </c>
      <c r="S25">
        <v>10</v>
      </c>
      <c r="T25">
        <v>4562.1000000000004</v>
      </c>
      <c r="U25">
        <v>1720.4</v>
      </c>
      <c r="V25">
        <f>T25-U25</f>
        <v>2841.7000000000003</v>
      </c>
      <c r="W25">
        <f>V25/30</f>
        <v>94.723333333333343</v>
      </c>
    </row>
    <row r="26" spans="1:23" x14ac:dyDescent="0.2">
      <c r="B26">
        <v>4993.3</v>
      </c>
      <c r="C26">
        <v>4227.1000000000004</v>
      </c>
      <c r="D26">
        <f t="shared" ref="D26:D28" si="0">B26-C26</f>
        <v>766.19999999999982</v>
      </c>
      <c r="E26">
        <f t="shared" ref="E26:E28" si="1">D26/5</f>
        <v>153.23999999999995</v>
      </c>
      <c r="H26">
        <v>4637.3</v>
      </c>
      <c r="I26">
        <v>3455.2</v>
      </c>
      <c r="J26">
        <f t="shared" ref="J26:J30" si="2">H26-I26</f>
        <v>1182.1000000000004</v>
      </c>
      <c r="K26">
        <f t="shared" ref="K26:K30" si="3">J26/10</f>
        <v>118.21000000000004</v>
      </c>
      <c r="N26">
        <v>4827.1000000000004</v>
      </c>
      <c r="O26">
        <v>2740</v>
      </c>
      <c r="P26">
        <f t="shared" ref="P26:P29" si="4">N26-O26</f>
        <v>2087.1000000000004</v>
      </c>
      <c r="Q26">
        <f t="shared" ref="Q26:Q29" si="5">P26/20</f>
        <v>104.35500000000002</v>
      </c>
      <c r="T26">
        <v>3567.8</v>
      </c>
      <c r="U26">
        <v>843.5</v>
      </c>
      <c r="V26">
        <f t="shared" ref="V26:V29" si="6">T26-U26</f>
        <v>2724.3</v>
      </c>
      <c r="W26">
        <f t="shared" ref="W26:W29" si="7">V26/30</f>
        <v>90.81</v>
      </c>
    </row>
    <row r="27" spans="1:23" x14ac:dyDescent="0.2">
      <c r="B27">
        <v>4960.1000000000004</v>
      </c>
      <c r="C27">
        <v>3904</v>
      </c>
      <c r="D27">
        <f t="shared" si="0"/>
        <v>1056.1000000000004</v>
      </c>
      <c r="E27">
        <f t="shared" si="1"/>
        <v>211.22000000000008</v>
      </c>
      <c r="H27">
        <v>4627.3999999999996</v>
      </c>
      <c r="I27">
        <v>3232.6</v>
      </c>
      <c r="J27">
        <f t="shared" si="2"/>
        <v>1394.7999999999997</v>
      </c>
      <c r="K27">
        <f t="shared" si="3"/>
        <v>139.47999999999996</v>
      </c>
      <c r="N27">
        <v>4791.6000000000004</v>
      </c>
      <c r="O27">
        <v>2712.4</v>
      </c>
      <c r="P27">
        <f t="shared" si="4"/>
        <v>2079.2000000000003</v>
      </c>
      <c r="Q27">
        <f t="shared" si="5"/>
        <v>103.96000000000001</v>
      </c>
      <c r="T27">
        <v>4464.8</v>
      </c>
      <c r="U27">
        <v>1018.9</v>
      </c>
      <c r="V27">
        <f t="shared" si="6"/>
        <v>3445.9</v>
      </c>
      <c r="W27">
        <f t="shared" si="7"/>
        <v>114.86333333333333</v>
      </c>
    </row>
    <row r="28" spans="1:23" x14ac:dyDescent="0.2">
      <c r="B28">
        <v>4893.1000000000004</v>
      </c>
      <c r="C28">
        <v>4016.1</v>
      </c>
      <c r="D28">
        <f t="shared" si="0"/>
        <v>877.00000000000045</v>
      </c>
      <c r="E28">
        <f t="shared" si="1"/>
        <v>175.40000000000009</v>
      </c>
      <c r="H28">
        <v>4898.5</v>
      </c>
      <c r="I28">
        <v>3716.3</v>
      </c>
      <c r="J28">
        <f t="shared" si="2"/>
        <v>1182.1999999999998</v>
      </c>
      <c r="K28">
        <f t="shared" si="3"/>
        <v>118.21999999999998</v>
      </c>
      <c r="N28">
        <v>4823.7</v>
      </c>
      <c r="O28">
        <v>2547.6999999999998</v>
      </c>
      <c r="P28">
        <f t="shared" si="4"/>
        <v>2276</v>
      </c>
      <c r="Q28">
        <f t="shared" si="5"/>
        <v>113.8</v>
      </c>
      <c r="T28">
        <v>4601</v>
      </c>
      <c r="U28">
        <v>1660.1</v>
      </c>
      <c r="V28">
        <f t="shared" si="6"/>
        <v>2940.9</v>
      </c>
      <c r="W28">
        <f t="shared" si="7"/>
        <v>98.03</v>
      </c>
    </row>
    <row r="29" spans="1:23" x14ac:dyDescent="0.2">
      <c r="E29">
        <f>AVERAGE(E25:E28)</f>
        <v>192.03000000000003</v>
      </c>
      <c r="H29">
        <v>4886.5</v>
      </c>
      <c r="I29">
        <v>3523.2</v>
      </c>
      <c r="J29">
        <f t="shared" si="2"/>
        <v>1363.3000000000002</v>
      </c>
      <c r="K29">
        <f>J29/10</f>
        <v>136.33000000000001</v>
      </c>
      <c r="N29">
        <v>4944.3</v>
      </c>
      <c r="O29">
        <v>2572.6999999999998</v>
      </c>
      <c r="P29">
        <f t="shared" si="4"/>
        <v>2371.6000000000004</v>
      </c>
      <c r="Q29">
        <f t="shared" si="5"/>
        <v>118.58000000000001</v>
      </c>
      <c r="T29">
        <v>4850.3</v>
      </c>
      <c r="U29">
        <v>1492</v>
      </c>
      <c r="V29">
        <f t="shared" si="6"/>
        <v>3358.3</v>
      </c>
      <c r="W29">
        <f t="shared" si="7"/>
        <v>111.94333333333334</v>
      </c>
    </row>
    <row r="30" spans="1:23" x14ac:dyDescent="0.2">
      <c r="E30">
        <f>STDEV(E25:E28)</f>
        <v>33.971017058663534</v>
      </c>
      <c r="H30">
        <v>4805.7</v>
      </c>
      <c r="I30">
        <v>3411.7</v>
      </c>
      <c r="J30">
        <f t="shared" si="2"/>
        <v>1394</v>
      </c>
      <c r="K30">
        <f t="shared" si="3"/>
        <v>139.4</v>
      </c>
      <c r="P30" t="s">
        <v>15</v>
      </c>
      <c r="Q30">
        <f>AVERAGE(Q25:Q29)</f>
        <v>107.253</v>
      </c>
      <c r="V30" t="s">
        <v>15</v>
      </c>
      <c r="W30">
        <f>AVERAGE(W25:W29)</f>
        <v>102.07400000000001</v>
      </c>
    </row>
    <row r="31" spans="1:23" x14ac:dyDescent="0.2">
      <c r="J31" t="s">
        <v>15</v>
      </c>
      <c r="K31">
        <f>AVERAGE(K25:K30)</f>
        <v>134.30333333333334</v>
      </c>
      <c r="P31" t="s">
        <v>8</v>
      </c>
      <c r="Q31">
        <f>STDEV(Q25:Q29)</f>
        <v>9.040172564724644</v>
      </c>
      <c r="V31" t="s">
        <v>8</v>
      </c>
      <c r="W31">
        <f>STDEV(W25:W29)</f>
        <v>10.70320886463494</v>
      </c>
    </row>
    <row r="32" spans="1:23" x14ac:dyDescent="0.2">
      <c r="J32" t="s">
        <v>16</v>
      </c>
      <c r="K32">
        <f>STDEV(K25:K30)</f>
        <v>13.925746897982403</v>
      </c>
    </row>
    <row r="37" spans="6:8" x14ac:dyDescent="0.2">
      <c r="F37" t="s">
        <v>17</v>
      </c>
      <c r="G37" t="s">
        <v>20</v>
      </c>
      <c r="H37" t="s">
        <v>8</v>
      </c>
    </row>
    <row r="38" spans="6:8" x14ac:dyDescent="0.2">
      <c r="F38">
        <v>60</v>
      </c>
      <c r="G38" s="8">
        <f>AVERAGE(E25:E28)</f>
        <v>192.03000000000003</v>
      </c>
      <c r="H38" s="8">
        <f>STDEV(E25:E28)</f>
        <v>33.971017058663534</v>
      </c>
    </row>
    <row r="39" spans="6:8" x14ac:dyDescent="0.2">
      <c r="F39">
        <v>30</v>
      </c>
      <c r="G39" s="8">
        <f>AVERAGE(K25:K30)</f>
        <v>134.30333333333334</v>
      </c>
      <c r="H39" s="8">
        <f>STDEV(K25:K30)</f>
        <v>13.925746897982403</v>
      </c>
    </row>
    <row r="40" spans="6:8" x14ac:dyDescent="0.2">
      <c r="F40">
        <v>15</v>
      </c>
      <c r="G40" s="8">
        <f>AVERAGE(Q25:Q29)</f>
        <v>107.253</v>
      </c>
      <c r="H40" s="8">
        <f>STDEV(Q25:Q29)</f>
        <v>9.040172564724644</v>
      </c>
    </row>
    <row r="41" spans="6:8" x14ac:dyDescent="0.2">
      <c r="F41">
        <v>10</v>
      </c>
      <c r="G41" s="8">
        <f>AVERAGE(W25:W29)</f>
        <v>102.07400000000001</v>
      </c>
      <c r="H41" s="8">
        <f>STDEV(W25:W29)</f>
        <v>10.70320886463494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1BC2-DF77-D740-8CE8-49FB88648991}">
  <dimension ref="A1:T39"/>
  <sheetViews>
    <sheetView workbookViewId="0">
      <selection activeCell="G48" sqref="G48"/>
    </sheetView>
  </sheetViews>
  <sheetFormatPr baseColWidth="10" defaultRowHeight="16" x14ac:dyDescent="0.2"/>
  <sheetData>
    <row r="1" spans="1:15" s="5" customFormat="1" x14ac:dyDescent="0.2">
      <c r="A1" s="5" t="s">
        <v>33</v>
      </c>
    </row>
    <row r="4" spans="1:15" x14ac:dyDescent="0.2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M4" s="1" t="s">
        <v>0</v>
      </c>
      <c r="N4" s="1" t="s">
        <v>1</v>
      </c>
      <c r="O4" s="1" t="s">
        <v>2</v>
      </c>
    </row>
    <row r="5" spans="1:15" x14ac:dyDescent="0.2">
      <c r="A5" s="3">
        <v>60</v>
      </c>
      <c r="B5" s="1">
        <v>11.49</v>
      </c>
      <c r="C5" s="1">
        <v>3.38</v>
      </c>
      <c r="E5" s="3">
        <v>30</v>
      </c>
      <c r="F5" s="1">
        <v>34.5</v>
      </c>
      <c r="G5" s="1">
        <v>4.5</v>
      </c>
      <c r="I5" s="3">
        <v>15</v>
      </c>
      <c r="J5" s="1">
        <v>58.8</v>
      </c>
      <c r="K5" s="1">
        <v>7.29</v>
      </c>
      <c r="M5" s="3">
        <v>10</v>
      </c>
      <c r="N5" s="1">
        <v>72.8</v>
      </c>
      <c r="O5" s="1">
        <v>11.03</v>
      </c>
    </row>
    <row r="6" spans="1:15" x14ac:dyDescent="0.2">
      <c r="A6" s="1"/>
      <c r="B6" s="1">
        <v>16.600000000000001</v>
      </c>
      <c r="C6" s="1">
        <v>3.6</v>
      </c>
      <c r="E6" s="1"/>
      <c r="F6" s="1">
        <v>46.4</v>
      </c>
      <c r="G6" s="1">
        <v>5.6</v>
      </c>
      <c r="I6" s="1"/>
      <c r="J6" s="1">
        <v>54.9</v>
      </c>
      <c r="K6" s="1">
        <v>6.65</v>
      </c>
      <c r="M6" s="1"/>
      <c r="N6" s="1">
        <v>63.6</v>
      </c>
      <c r="O6" s="1">
        <v>8.24</v>
      </c>
    </row>
    <row r="7" spans="1:15" x14ac:dyDescent="0.2">
      <c r="A7" s="1"/>
      <c r="B7" s="1">
        <v>23.1</v>
      </c>
      <c r="C7" s="1">
        <v>3.9</v>
      </c>
      <c r="E7" s="1"/>
      <c r="F7" s="1">
        <v>19.100000000000001</v>
      </c>
      <c r="G7" s="1">
        <v>3.71</v>
      </c>
      <c r="I7" s="1"/>
      <c r="J7" s="1">
        <v>51.09</v>
      </c>
      <c r="K7" s="1">
        <v>6.13</v>
      </c>
      <c r="M7" s="1"/>
      <c r="N7" s="1">
        <v>69.12</v>
      </c>
      <c r="O7" s="1">
        <v>9.6999999999999993</v>
      </c>
    </row>
    <row r="8" spans="1:15" x14ac:dyDescent="0.2">
      <c r="A8" s="1"/>
      <c r="B8" s="1">
        <v>11.7</v>
      </c>
      <c r="C8" s="1">
        <v>3.39</v>
      </c>
      <c r="E8" s="1"/>
      <c r="F8" s="1">
        <v>29.9</v>
      </c>
      <c r="G8" s="1">
        <v>4.28</v>
      </c>
      <c r="I8" s="1"/>
      <c r="J8" s="1">
        <v>48.9</v>
      </c>
      <c r="K8" s="1">
        <v>5.87</v>
      </c>
      <c r="M8" s="1"/>
      <c r="N8" s="1">
        <v>69.5</v>
      </c>
      <c r="O8" s="1">
        <v>9.8000000000000007</v>
      </c>
    </row>
    <row r="9" spans="1:15" x14ac:dyDescent="0.2">
      <c r="A9" s="4" t="s">
        <v>3</v>
      </c>
      <c r="B9" s="4">
        <f>AVERAGE(B5:B8)</f>
        <v>15.7225</v>
      </c>
      <c r="C9" s="4">
        <f>AVERAGE(C5:C8)</f>
        <v>3.5675000000000003</v>
      </c>
      <c r="E9" s="4" t="s">
        <v>3</v>
      </c>
      <c r="F9" s="4">
        <f>AVERAGE(F5:F8)</f>
        <v>32.475000000000001</v>
      </c>
      <c r="G9" s="4">
        <f>AVERAGE(G5:G8)</f>
        <v>4.5225</v>
      </c>
      <c r="I9" s="4" t="s">
        <v>3</v>
      </c>
      <c r="J9" s="4">
        <f>AVERAGE(J5:J8)</f>
        <v>53.422499999999999</v>
      </c>
      <c r="K9" s="4">
        <f>AVERAGE(K5:K8)</f>
        <v>6.4850000000000003</v>
      </c>
      <c r="M9" s="4" t="s">
        <v>3</v>
      </c>
      <c r="N9" s="4">
        <f>AVERAGE(N5:N8)</f>
        <v>68.754999999999995</v>
      </c>
      <c r="O9" s="4">
        <f>AVERAGE(O5:O8)</f>
        <v>9.692499999999999</v>
      </c>
    </row>
    <row r="10" spans="1:15" x14ac:dyDescent="0.2">
      <c r="A10" s="4" t="s">
        <v>4</v>
      </c>
      <c r="B10" s="4">
        <f>STDEV(B5:B8)</f>
        <v>5.4556415754702972</v>
      </c>
      <c r="C10" s="4">
        <f>STDEV(C5:C8)</f>
        <v>0.24377243486497807</v>
      </c>
      <c r="E10" s="4" t="s">
        <v>4</v>
      </c>
      <c r="F10" s="4">
        <f>STDEV(F5:F8)</f>
        <v>11.306745774094319</v>
      </c>
      <c r="G10" s="4">
        <f>STDEV(G5:G8)</f>
        <v>0.7917228050271109</v>
      </c>
      <c r="I10" s="4" t="s">
        <v>4</v>
      </c>
      <c r="J10" s="4">
        <f>STDEV(J5:J8)</f>
        <v>4.3586723896159008</v>
      </c>
      <c r="K10" s="4">
        <f>STDEV(K5:K8)</f>
        <v>0.62703003649479716</v>
      </c>
      <c r="M10" s="4" t="s">
        <v>4</v>
      </c>
      <c r="N10" s="4">
        <f>STDEV(N5:N8)</f>
        <v>3.8133231351844974</v>
      </c>
      <c r="O10" s="4">
        <f>STDEV(O5:O8)</f>
        <v>1.1416763989852918</v>
      </c>
    </row>
    <row r="15" spans="1:15" x14ac:dyDescent="0.2">
      <c r="E15" t="s">
        <v>0</v>
      </c>
      <c r="F15" s="5" t="s">
        <v>5</v>
      </c>
      <c r="G15" s="6" t="s">
        <v>6</v>
      </c>
      <c r="H15" s="7" t="s">
        <v>2</v>
      </c>
      <c r="I15" s="8" t="s">
        <v>6</v>
      </c>
    </row>
    <row r="16" spans="1:15" x14ac:dyDescent="0.2">
      <c r="E16">
        <v>60</v>
      </c>
      <c r="F16" s="5">
        <v>15.7225</v>
      </c>
      <c r="G16" s="6">
        <v>5.4556415754702972</v>
      </c>
      <c r="H16" s="7">
        <v>3.5675000000000003</v>
      </c>
      <c r="I16" s="8">
        <v>0.24377243486497807</v>
      </c>
    </row>
    <row r="17" spans="1:20" x14ac:dyDescent="0.2">
      <c r="E17">
        <v>30</v>
      </c>
      <c r="F17" s="5">
        <v>32.475000000000001</v>
      </c>
      <c r="G17" s="6">
        <v>11.306745774094319</v>
      </c>
      <c r="H17" s="7">
        <v>4.5225</v>
      </c>
      <c r="I17" s="8">
        <v>0.7917228050271109</v>
      </c>
    </row>
    <row r="18" spans="1:20" x14ac:dyDescent="0.2">
      <c r="E18">
        <v>15</v>
      </c>
      <c r="F18" s="5">
        <v>53.422499999999999</v>
      </c>
      <c r="G18" s="6">
        <v>4.3586723896159008</v>
      </c>
      <c r="H18" s="7">
        <v>6.4850000000000003</v>
      </c>
      <c r="I18" s="8">
        <v>0.62703003649479716</v>
      </c>
    </row>
    <row r="19" spans="1:20" x14ac:dyDescent="0.2">
      <c r="E19">
        <v>10</v>
      </c>
      <c r="F19" s="5">
        <v>68.754999999999995</v>
      </c>
      <c r="G19" s="6">
        <v>3.8133231351844974</v>
      </c>
      <c r="H19" s="7">
        <v>9.692499999999999</v>
      </c>
      <c r="I19" s="8">
        <v>1.1416763989852918</v>
      </c>
    </row>
    <row r="22" spans="1:20" x14ac:dyDescent="0.2">
      <c r="A22" s="10"/>
      <c r="B22" s="10"/>
      <c r="C22" s="10" t="s">
        <v>21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6" spans="1:20" x14ac:dyDescent="0.2">
      <c r="A26" s="2" t="s">
        <v>22</v>
      </c>
      <c r="B26" s="2" t="s">
        <v>23</v>
      </c>
      <c r="C26" s="2" t="s">
        <v>24</v>
      </c>
      <c r="D26" s="2" t="s">
        <v>25</v>
      </c>
      <c r="F26" s="2" t="s">
        <v>22</v>
      </c>
      <c r="G26" s="2" t="s">
        <v>23</v>
      </c>
      <c r="H26" s="2" t="s">
        <v>24</v>
      </c>
      <c r="I26" s="2" t="s">
        <v>25</v>
      </c>
      <c r="K26" s="2" t="s">
        <v>22</v>
      </c>
      <c r="L26" s="2" t="s">
        <v>23</v>
      </c>
      <c r="M26" s="2" t="s">
        <v>24</v>
      </c>
      <c r="N26" s="2" t="s">
        <v>25</v>
      </c>
      <c r="P26" s="2" t="s">
        <v>22</v>
      </c>
      <c r="Q26" s="2" t="s">
        <v>23</v>
      </c>
      <c r="R26" s="2" t="s">
        <v>24</v>
      </c>
      <c r="S26" s="2" t="s">
        <v>25</v>
      </c>
    </row>
    <row r="27" spans="1:20" x14ac:dyDescent="0.2">
      <c r="A27" s="11">
        <v>60</v>
      </c>
      <c r="B27">
        <v>4515.6000000000004</v>
      </c>
      <c r="C27">
        <v>3996.7</v>
      </c>
      <c r="D27">
        <f>C27/B27</f>
        <v>0.88508725307821767</v>
      </c>
      <c r="F27" s="11">
        <v>30</v>
      </c>
      <c r="G27">
        <v>4619.5</v>
      </c>
      <c r="H27">
        <v>3023</v>
      </c>
      <c r="I27">
        <f>H27/G27</f>
        <v>0.65439982682108455</v>
      </c>
      <c r="K27" s="11">
        <v>15</v>
      </c>
      <c r="L27">
        <v>4811.8</v>
      </c>
      <c r="M27">
        <v>1980.1</v>
      </c>
      <c r="N27">
        <f>M27/L27</f>
        <v>0.41150920653393736</v>
      </c>
      <c r="P27" s="11">
        <v>10</v>
      </c>
      <c r="Q27">
        <v>4783.3</v>
      </c>
      <c r="R27">
        <v>1300</v>
      </c>
      <c r="S27">
        <f>R27/Q27</f>
        <v>0.27177889741391925</v>
      </c>
    </row>
    <row r="28" spans="1:20" x14ac:dyDescent="0.2">
      <c r="A28" s="11"/>
      <c r="B28">
        <v>4642.3999999999996</v>
      </c>
      <c r="C28">
        <v>3868.5</v>
      </c>
      <c r="D28">
        <f>C28/B28</f>
        <v>0.83329743236257114</v>
      </c>
      <c r="F28" s="11"/>
      <c r="G28">
        <v>4364.1000000000004</v>
      </c>
      <c r="H28">
        <v>2337.8000000000002</v>
      </c>
      <c r="I28">
        <f>H28/G28</f>
        <v>0.53568891638596727</v>
      </c>
      <c r="K28" s="11"/>
      <c r="L28">
        <v>4771.5</v>
      </c>
      <c r="M28">
        <v>2151.6</v>
      </c>
      <c r="N28">
        <f>M28/L28</f>
        <v>0.45092738132662685</v>
      </c>
      <c r="P28" s="11"/>
      <c r="Q28">
        <v>4617.8999999999996</v>
      </c>
      <c r="R28">
        <v>1680.4</v>
      </c>
      <c r="S28">
        <f>R28/Q28</f>
        <v>0.36388834751726978</v>
      </c>
    </row>
    <row r="29" spans="1:20" x14ac:dyDescent="0.2">
      <c r="A29" s="11"/>
      <c r="B29">
        <v>4671.1000000000004</v>
      </c>
      <c r="C29">
        <v>3590.5</v>
      </c>
      <c r="D29">
        <f>C29/B29</f>
        <v>0.76866262764659277</v>
      </c>
      <c r="F29" s="11"/>
      <c r="G29">
        <v>4774.6000000000004</v>
      </c>
      <c r="H29">
        <v>3862.6</v>
      </c>
      <c r="I29">
        <f>H29/G29</f>
        <v>0.80898923470028894</v>
      </c>
      <c r="K29" s="11"/>
      <c r="L29">
        <v>4702.2</v>
      </c>
      <c r="M29">
        <v>2299.4</v>
      </c>
      <c r="N29">
        <f>M29/L29</f>
        <v>0.48900514652715754</v>
      </c>
      <c r="P29" s="11"/>
      <c r="Q29">
        <v>4780.6000000000004</v>
      </c>
      <c r="R29">
        <v>1476.2</v>
      </c>
      <c r="S29">
        <f>R29/Q29</f>
        <v>0.30878969167050158</v>
      </c>
    </row>
    <row r="30" spans="1:20" x14ac:dyDescent="0.2">
      <c r="A30" s="11"/>
      <c r="B30">
        <v>4887.7</v>
      </c>
      <c r="C30">
        <v>4314.2</v>
      </c>
      <c r="D30">
        <f>C30/B30</f>
        <v>0.88266464799394395</v>
      </c>
      <c r="F30" s="11"/>
      <c r="G30">
        <v>4849.8</v>
      </c>
      <c r="H30">
        <v>3397.1</v>
      </c>
      <c r="I30">
        <f>H30/G30</f>
        <v>0.70046187471648313</v>
      </c>
      <c r="K30" s="11"/>
      <c r="L30">
        <v>4796.8</v>
      </c>
      <c r="M30">
        <v>2447.4</v>
      </c>
      <c r="N30">
        <f>M30/L30</f>
        <v>0.51021514342895269</v>
      </c>
      <c r="P30" s="11"/>
      <c r="Q30">
        <v>4574.8999999999996</v>
      </c>
      <c r="R30">
        <v>1394.5</v>
      </c>
      <c r="S30">
        <f>R30/Q30</f>
        <v>0.30481540580121974</v>
      </c>
    </row>
    <row r="31" spans="1:20" ht="17" x14ac:dyDescent="0.25">
      <c r="A31" s="4" t="s">
        <v>26</v>
      </c>
      <c r="B31" s="4"/>
      <c r="C31" s="4" t="s">
        <v>27</v>
      </c>
      <c r="D31" s="4">
        <f>AVERAGE(D27:D30)</f>
        <v>0.84242799027033144</v>
      </c>
      <c r="F31" s="4" t="s">
        <v>28</v>
      </c>
      <c r="G31" s="4"/>
      <c r="H31" s="4" t="s">
        <v>27</v>
      </c>
      <c r="I31" s="4">
        <f>AVERAGE(I27:I30)</f>
        <v>0.67488496315595592</v>
      </c>
      <c r="K31" s="4" t="s">
        <v>29</v>
      </c>
      <c r="L31" s="4"/>
      <c r="M31" s="4" t="s">
        <v>27</v>
      </c>
      <c r="N31" s="4">
        <f>AVERAGE(N27:N30)</f>
        <v>0.46541421945416861</v>
      </c>
      <c r="P31" s="4" t="s">
        <v>30</v>
      </c>
      <c r="Q31" s="4"/>
      <c r="R31" s="4" t="s">
        <v>27</v>
      </c>
      <c r="S31" s="4">
        <f>AVERAGE(S27:S30)</f>
        <v>0.3123180856007276</v>
      </c>
    </row>
    <row r="32" spans="1:20" x14ac:dyDescent="0.2">
      <c r="A32" s="4"/>
      <c r="B32" s="4"/>
      <c r="C32" s="4" t="s">
        <v>31</v>
      </c>
      <c r="D32" s="4">
        <f>STDEV(D27:D30)</f>
        <v>5.4661068225926208E-2</v>
      </c>
      <c r="F32" s="4"/>
      <c r="G32" s="4"/>
      <c r="H32" s="4" t="s">
        <v>32</v>
      </c>
      <c r="I32" s="4">
        <f>STDEV(I27:I30)</f>
        <v>0.11318615094681085</v>
      </c>
      <c r="K32" s="4"/>
      <c r="L32" s="4"/>
      <c r="M32" s="4" t="s">
        <v>32</v>
      </c>
      <c r="N32" s="4">
        <f>STDEV(N27:N30)</f>
        <v>4.3509667607790958E-2</v>
      </c>
      <c r="P32" s="4"/>
      <c r="Q32" s="4"/>
      <c r="R32" s="4" t="s">
        <v>32</v>
      </c>
      <c r="S32" s="4">
        <f>STDEV(S27:S30)</f>
        <v>3.8173539967220858E-2</v>
      </c>
    </row>
    <row r="34" spans="2:4" x14ac:dyDescent="0.2">
      <c r="B34" s="9"/>
      <c r="C34" s="9"/>
      <c r="D34" s="9"/>
    </row>
    <row r="35" spans="2:4" x14ac:dyDescent="0.2">
      <c r="B35" s="9"/>
      <c r="C35" s="9"/>
      <c r="D35" s="9"/>
    </row>
    <row r="36" spans="2:4" x14ac:dyDescent="0.2">
      <c r="B36" s="9"/>
      <c r="C36" s="9"/>
      <c r="D36" s="9"/>
    </row>
    <row r="37" spans="2:4" x14ac:dyDescent="0.2">
      <c r="B37" s="9"/>
      <c r="C37" s="9"/>
      <c r="D37" s="9"/>
    </row>
    <row r="38" spans="2:4" x14ac:dyDescent="0.2">
      <c r="B38" s="9"/>
      <c r="C38" s="9"/>
      <c r="D38" s="9"/>
    </row>
    <row r="39" spans="2:4" x14ac:dyDescent="0.2">
      <c r="B39" s="9"/>
      <c r="C39" s="9"/>
      <c r="D39" s="9"/>
    </row>
  </sheetData>
  <mergeCells count="4">
    <mergeCell ref="A27:A30"/>
    <mergeCell ref="F27:F30"/>
    <mergeCell ref="K27:K30"/>
    <mergeCell ref="P27:P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transducer</vt:lpstr>
      <vt:lpstr>two transducer</vt:lpstr>
      <vt:lpstr>sandwich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Ringania, Udita</dc:creator>
  <cp:lastModifiedBy>Ringania, Udita</cp:lastModifiedBy>
  <dcterms:created xsi:type="dcterms:W3CDTF">2023-02-10T17:54:14Z</dcterms:created>
  <dcterms:modified xsi:type="dcterms:W3CDTF">2023-02-10T18:14:23Z</dcterms:modified>
</cp:coreProperties>
</file>