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kimley-horn.com\AT_NVA\NVA_TPTO\110268012_KStreetNW_Traffic_Analysis\Production\Traffic\05-Vissim\01-Existing\Inputs and Routes\"/>
    </mc:Choice>
  </mc:AlternateContent>
  <xr:revisionPtr revIDLastSave="0" documentId="13_ncr:1_{ABFF8A3B-4B7C-46C0-872B-5861CB550DF8}" xr6:coauthVersionLast="36" xr6:coauthVersionMax="36" xr10:uidLastSave="{00000000-0000-0000-0000-000000000000}"/>
  <bookViews>
    <workbookView xWindow="0" yWindow="0" windowWidth="21570" windowHeight="7680" tabRatio="740" activeTab="1" xr2:uid="{2D285CC2-1C3F-4308-9E51-C4C64058C4A9}"/>
  </bookViews>
  <sheets>
    <sheet name="Numbering Conventions" sheetId="6" r:id="rId1"/>
    <sheet name="Inputs_AM" sheetId="4" r:id="rId2"/>
    <sheet name="Plots_AM" sheetId="34" r:id="rId3"/>
    <sheet name="Routes_AM" sheetId="25" r:id="rId4"/>
    <sheet name="Inputs_PM" sheetId="28" r:id="rId5"/>
    <sheet name="Plots_PM" sheetId="35" r:id="rId6"/>
    <sheet name="Routes_PM" sheetId="33" r:id="rId7"/>
    <sheet name="Bike Inputs AM" sheetId="27" r:id="rId8"/>
    <sheet name="Bike Inputs PM" sheetId="31" r:id="rId9"/>
    <sheet name="Ped_AM_Inputs" sheetId="32" r:id="rId10"/>
    <sheet name="Ped_PM_Inputs" sheetId="20" r:id="rId11"/>
    <sheet name="AM_Balanced_VISTRO" sheetId="26" r:id="rId12"/>
    <sheet name="PM_Balanced_VISTRO" sheetId="29" r:id="rId13"/>
    <sheet name="Heavy Vehicle %" sheetId="23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0" i="4" l="1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9" i="4"/>
  <c r="Y45" i="4" l="1"/>
  <c r="X45" i="4" s="1"/>
  <c r="W45" i="4" s="1"/>
  <c r="Y46" i="4"/>
  <c r="X46" i="4" s="1"/>
  <c r="W46" i="4" s="1"/>
  <c r="Y47" i="4"/>
  <c r="X47" i="4" s="1"/>
  <c r="W47" i="4" s="1"/>
  <c r="Y48" i="4"/>
  <c r="X48" i="4" s="1"/>
  <c r="W48" i="4" s="1"/>
  <c r="Y49" i="4"/>
  <c r="X49" i="4" s="1"/>
  <c r="W49" i="4" s="1"/>
  <c r="Y50" i="4"/>
  <c r="X50" i="4" s="1"/>
  <c r="W50" i="4" s="1"/>
  <c r="Y51" i="4"/>
  <c r="X51" i="4" s="1"/>
  <c r="W51" i="4" s="1"/>
  <c r="Y52" i="4"/>
  <c r="X52" i="4" s="1"/>
  <c r="W52" i="4" s="1"/>
  <c r="Y53" i="4"/>
  <c r="X53" i="4" s="1"/>
  <c r="W53" i="4" s="1"/>
  <c r="Y54" i="4"/>
  <c r="X54" i="4" s="1"/>
  <c r="W54" i="4" s="1"/>
  <c r="Y55" i="4"/>
  <c r="X55" i="4" s="1"/>
  <c r="W55" i="4" s="1"/>
  <c r="Y56" i="4"/>
  <c r="X56" i="4" s="1"/>
  <c r="W56" i="4" s="1"/>
  <c r="Y57" i="4"/>
  <c r="X57" i="4" s="1"/>
  <c r="W57" i="4" s="1"/>
  <c r="Y58" i="4"/>
  <c r="X58" i="4" s="1"/>
  <c r="W58" i="4" s="1"/>
  <c r="Y59" i="4"/>
  <c r="X59" i="4" s="1"/>
  <c r="W59" i="4" s="1"/>
  <c r="X60" i="4"/>
  <c r="W60" i="4" s="1"/>
  <c r="Y60" i="4"/>
  <c r="Y61" i="4"/>
  <c r="X61" i="4" s="1"/>
  <c r="W61" i="4" s="1"/>
  <c r="X62" i="4"/>
  <c r="W62" i="4" s="1"/>
  <c r="Y62" i="4"/>
  <c r="Y63" i="4"/>
  <c r="X63" i="4" s="1"/>
  <c r="W63" i="4" s="1"/>
  <c r="X64" i="4"/>
  <c r="W64" i="4" s="1"/>
  <c r="Y64" i="4"/>
  <c r="Y65" i="4"/>
  <c r="X65" i="4" s="1"/>
  <c r="W65" i="4" s="1"/>
  <c r="X66" i="4"/>
  <c r="W66" i="4" s="1"/>
  <c r="Y66" i="4"/>
  <c r="Y67" i="4"/>
  <c r="X67" i="4" s="1"/>
  <c r="W67" i="4" s="1"/>
  <c r="X68" i="4"/>
  <c r="W68" i="4" s="1"/>
  <c r="Y68" i="4"/>
  <c r="Y69" i="4"/>
  <c r="X69" i="4" s="1"/>
  <c r="W69" i="4" s="1"/>
  <c r="X70" i="4"/>
  <c r="W70" i="4" s="1"/>
  <c r="Y70" i="4"/>
  <c r="Y71" i="4"/>
  <c r="X71" i="4" s="1"/>
  <c r="W71" i="4" s="1"/>
  <c r="AE45" i="4"/>
  <c r="AF45" i="4"/>
  <c r="AE46" i="4"/>
  <c r="AF46" i="4"/>
  <c r="AE47" i="4"/>
  <c r="AF47" i="4"/>
  <c r="AE48" i="4"/>
  <c r="AF48" i="4"/>
  <c r="AE49" i="4"/>
  <c r="AF49" i="4"/>
  <c r="AE50" i="4"/>
  <c r="AF50" i="4"/>
  <c r="AE51" i="4"/>
  <c r="AF51" i="4"/>
  <c r="AE52" i="4"/>
  <c r="AF52" i="4"/>
  <c r="AE53" i="4"/>
  <c r="AF53" i="4"/>
  <c r="AE54" i="4"/>
  <c r="AF54" i="4"/>
  <c r="AE55" i="4"/>
  <c r="AF55" i="4"/>
  <c r="AE56" i="4"/>
  <c r="AF56" i="4"/>
  <c r="AE57" i="4"/>
  <c r="AF57" i="4"/>
  <c r="AE58" i="4"/>
  <c r="AF58" i="4"/>
  <c r="AE59" i="4"/>
  <c r="AF59" i="4"/>
  <c r="AE60" i="4"/>
  <c r="AF60" i="4"/>
  <c r="AE61" i="4"/>
  <c r="AF61" i="4"/>
  <c r="AE62" i="4"/>
  <c r="AF62" i="4"/>
  <c r="AE63" i="4"/>
  <c r="AF63" i="4"/>
  <c r="AE64" i="4"/>
  <c r="AF64" i="4"/>
  <c r="AE65" i="4"/>
  <c r="AF65" i="4"/>
  <c r="AE66" i="4"/>
  <c r="AF66" i="4"/>
  <c r="AE67" i="4"/>
  <c r="AF67" i="4"/>
  <c r="AE68" i="4"/>
  <c r="AF68" i="4"/>
  <c r="AE69" i="4"/>
  <c r="AF69" i="4"/>
  <c r="AE70" i="4"/>
  <c r="AF70" i="4"/>
  <c r="AE71" i="4"/>
  <c r="AF71" i="4"/>
  <c r="AE71" i="28" l="1"/>
  <c r="AF71" i="28" s="1"/>
  <c r="AE70" i="28"/>
  <c r="AF70" i="28" s="1"/>
  <c r="AE69" i="28"/>
  <c r="AF69" i="28" s="1"/>
  <c r="AE68" i="28"/>
  <c r="AF68" i="28" s="1"/>
  <c r="AE67" i="28"/>
  <c r="AF67" i="28" s="1"/>
  <c r="AE66" i="28"/>
  <c r="AF66" i="28" s="1"/>
  <c r="AE65" i="28"/>
  <c r="AF65" i="28" s="1"/>
  <c r="AE64" i="28"/>
  <c r="AF64" i="28" s="1"/>
  <c r="AE63" i="28"/>
  <c r="AF63" i="28" s="1"/>
  <c r="AE62" i="28"/>
  <c r="AF62" i="28" s="1"/>
  <c r="AE61" i="28"/>
  <c r="AF61" i="28" s="1"/>
  <c r="AE60" i="28"/>
  <c r="AF60" i="28" s="1"/>
  <c r="AE59" i="28"/>
  <c r="AF59" i="28" s="1"/>
  <c r="AE58" i="28"/>
  <c r="AF58" i="28" s="1"/>
  <c r="AE57" i="28"/>
  <c r="AF57" i="28" s="1"/>
  <c r="AE56" i="28"/>
  <c r="AF56" i="28" s="1"/>
  <c r="AE55" i="28"/>
  <c r="AF55" i="28" s="1"/>
  <c r="AE54" i="28"/>
  <c r="AF54" i="28" s="1"/>
  <c r="AE53" i="28"/>
  <c r="AF53" i="28" s="1"/>
  <c r="AE52" i="28"/>
  <c r="AF52" i="28" s="1"/>
  <c r="AE51" i="28"/>
  <c r="AF51" i="28" s="1"/>
  <c r="AE50" i="28"/>
  <c r="AF50" i="28" s="1"/>
  <c r="AE49" i="28"/>
  <c r="AF49" i="28" s="1"/>
  <c r="AE48" i="28"/>
  <c r="AF48" i="28" s="1"/>
  <c r="AE47" i="28"/>
  <c r="AF47" i="28" s="1"/>
  <c r="AE46" i="28"/>
  <c r="AF46" i="28" s="1"/>
  <c r="AE45" i="28"/>
  <c r="AF45" i="28" s="1"/>
  <c r="AE11" i="28"/>
  <c r="AF11" i="28" s="1"/>
  <c r="Z71" i="28"/>
  <c r="Y71" i="28" s="1"/>
  <c r="X71" i="28" s="1"/>
  <c r="W71" i="28" s="1"/>
  <c r="Z70" i="28"/>
  <c r="Y70" i="28" s="1"/>
  <c r="X70" i="28" s="1"/>
  <c r="W70" i="28" s="1"/>
  <c r="Z69" i="28"/>
  <c r="Y69" i="28" s="1"/>
  <c r="X69" i="28" s="1"/>
  <c r="W69" i="28" s="1"/>
  <c r="Z68" i="28"/>
  <c r="Y68" i="28" s="1"/>
  <c r="X68" i="28" s="1"/>
  <c r="W68" i="28" s="1"/>
  <c r="Z67" i="28"/>
  <c r="Y67" i="28" s="1"/>
  <c r="X67" i="28" s="1"/>
  <c r="W67" i="28" s="1"/>
  <c r="Z66" i="28"/>
  <c r="Y66" i="28" s="1"/>
  <c r="X66" i="28" s="1"/>
  <c r="W66" i="28" s="1"/>
  <c r="Z65" i="28"/>
  <c r="Y65" i="28" s="1"/>
  <c r="X65" i="28" s="1"/>
  <c r="W65" i="28" s="1"/>
  <c r="Z64" i="28"/>
  <c r="Y64" i="28" s="1"/>
  <c r="X64" i="28" s="1"/>
  <c r="W64" i="28" s="1"/>
  <c r="Z63" i="28"/>
  <c r="Y63" i="28" s="1"/>
  <c r="X63" i="28" s="1"/>
  <c r="W63" i="28" s="1"/>
  <c r="Z62" i="28"/>
  <c r="Y62" i="28" s="1"/>
  <c r="X62" i="28" s="1"/>
  <c r="W62" i="28" s="1"/>
  <c r="Z61" i="28"/>
  <c r="Y61" i="28" s="1"/>
  <c r="X61" i="28" s="1"/>
  <c r="W61" i="28" s="1"/>
  <c r="Z60" i="28"/>
  <c r="Y60" i="28" s="1"/>
  <c r="X60" i="28" s="1"/>
  <c r="W60" i="28" s="1"/>
  <c r="Z59" i="28"/>
  <c r="Y59" i="28" s="1"/>
  <c r="X59" i="28" s="1"/>
  <c r="W59" i="28" s="1"/>
  <c r="Z58" i="28"/>
  <c r="Y58" i="28" s="1"/>
  <c r="X58" i="28" s="1"/>
  <c r="W58" i="28" s="1"/>
  <c r="Z57" i="28"/>
  <c r="Y57" i="28" s="1"/>
  <c r="X57" i="28" s="1"/>
  <c r="W57" i="28" s="1"/>
  <c r="Z56" i="28"/>
  <c r="Y56" i="28" s="1"/>
  <c r="X56" i="28" s="1"/>
  <c r="W56" i="28" s="1"/>
  <c r="Z55" i="28"/>
  <c r="Y55" i="28" s="1"/>
  <c r="X55" i="28" s="1"/>
  <c r="W55" i="28" s="1"/>
  <c r="Z54" i="28"/>
  <c r="Y54" i="28" s="1"/>
  <c r="X54" i="28" s="1"/>
  <c r="W54" i="28" s="1"/>
  <c r="Z53" i="28"/>
  <c r="Y53" i="28" s="1"/>
  <c r="X53" i="28" s="1"/>
  <c r="W53" i="28" s="1"/>
  <c r="Z52" i="28"/>
  <c r="Y52" i="28" s="1"/>
  <c r="X52" i="28" s="1"/>
  <c r="W52" i="28" s="1"/>
  <c r="Z51" i="28"/>
  <c r="Y51" i="28" s="1"/>
  <c r="X51" i="28" s="1"/>
  <c r="W51" i="28" s="1"/>
  <c r="Z50" i="28"/>
  <c r="Y50" i="28" s="1"/>
  <c r="X50" i="28" s="1"/>
  <c r="W50" i="28" s="1"/>
  <c r="Z49" i="28"/>
  <c r="Y49" i="28" s="1"/>
  <c r="X49" i="28" s="1"/>
  <c r="W49" i="28" s="1"/>
  <c r="Z48" i="28"/>
  <c r="Y48" i="28" s="1"/>
  <c r="X48" i="28" s="1"/>
  <c r="W48" i="28" s="1"/>
  <c r="Z47" i="28"/>
  <c r="Y47" i="28" s="1"/>
  <c r="X47" i="28" s="1"/>
  <c r="W47" i="28" s="1"/>
  <c r="Z46" i="28"/>
  <c r="Y46" i="28" s="1"/>
  <c r="X46" i="28" s="1"/>
  <c r="W46" i="28" s="1"/>
  <c r="Z45" i="28"/>
  <c r="Y45" i="28" s="1"/>
  <c r="X45" i="28" s="1"/>
  <c r="W45" i="28" s="1"/>
  <c r="Z11" i="28"/>
  <c r="Y11" i="28" s="1"/>
  <c r="X11" i="28" s="1"/>
  <c r="W11" i="28"/>
  <c r="A484" i="25" l="1"/>
  <c r="B484" i="25"/>
  <c r="C484" i="25" s="1"/>
  <c r="D484" i="25"/>
  <c r="A485" i="25"/>
  <c r="B485" i="25"/>
  <c r="C485" i="25"/>
  <c r="D485" i="25"/>
  <c r="A486" i="25"/>
  <c r="B486" i="25"/>
  <c r="C486" i="25" s="1"/>
  <c r="D486" i="25"/>
  <c r="A487" i="25"/>
  <c r="B487" i="25"/>
  <c r="C487" i="25"/>
  <c r="D487" i="25"/>
  <c r="A488" i="25"/>
  <c r="B488" i="25"/>
  <c r="C488" i="25" s="1"/>
  <c r="D488" i="25"/>
  <c r="A489" i="25"/>
  <c r="B489" i="25"/>
  <c r="C489" i="25"/>
  <c r="D489" i="25"/>
  <c r="A490" i="25"/>
  <c r="B490" i="25"/>
  <c r="C490" i="25" s="1"/>
  <c r="D490" i="25"/>
  <c r="A491" i="25"/>
  <c r="B491" i="25"/>
  <c r="C491" i="25"/>
  <c r="D491" i="25"/>
  <c r="A492" i="25"/>
  <c r="B492" i="25"/>
  <c r="C492" i="25" s="1"/>
  <c r="D492" i="25"/>
  <c r="A493" i="25"/>
  <c r="B493" i="25"/>
  <c r="C493" i="25"/>
  <c r="D493" i="25"/>
  <c r="A494" i="25"/>
  <c r="B494" i="25"/>
  <c r="C494" i="25" s="1"/>
  <c r="D494" i="25"/>
  <c r="A495" i="25"/>
  <c r="B495" i="25"/>
  <c r="C495" i="25"/>
  <c r="D495" i="25"/>
  <c r="A496" i="25"/>
  <c r="B496" i="25"/>
  <c r="C496" i="25" s="1"/>
  <c r="D496" i="25"/>
  <c r="A497" i="25"/>
  <c r="B497" i="25"/>
  <c r="C497" i="25"/>
  <c r="D497" i="25"/>
  <c r="A498" i="25"/>
  <c r="B498" i="25"/>
  <c r="C498" i="25" s="1"/>
  <c r="D498" i="25"/>
  <c r="A499" i="25"/>
  <c r="B499" i="25"/>
  <c r="C499" i="25"/>
  <c r="D499" i="25"/>
  <c r="A500" i="25"/>
  <c r="B500" i="25"/>
  <c r="C500" i="25" s="1"/>
  <c r="D500" i="25"/>
  <c r="A501" i="25"/>
  <c r="B501" i="25"/>
  <c r="C501" i="25"/>
  <c r="D501" i="25"/>
  <c r="A502" i="25"/>
  <c r="B502" i="25"/>
  <c r="C502" i="25" s="1"/>
  <c r="D502" i="25"/>
  <c r="A503" i="25"/>
  <c r="B503" i="25"/>
  <c r="C503" i="25"/>
  <c r="D503" i="25"/>
  <c r="A504" i="25"/>
  <c r="B504" i="25"/>
  <c r="C504" i="25" s="1"/>
  <c r="D504" i="25"/>
  <c r="A505" i="25"/>
  <c r="B505" i="25"/>
  <c r="C505" i="25"/>
  <c r="D505" i="25"/>
  <c r="A506" i="25"/>
  <c r="B506" i="25"/>
  <c r="C506" i="25" s="1"/>
  <c r="D506" i="25"/>
  <c r="A507" i="25"/>
  <c r="B507" i="25"/>
  <c r="C507" i="25"/>
  <c r="D507" i="25"/>
  <c r="A508" i="25"/>
  <c r="B508" i="25"/>
  <c r="C508" i="25" s="1"/>
  <c r="D508" i="25"/>
  <c r="A509" i="25"/>
  <c r="B509" i="25"/>
  <c r="C509" i="25"/>
  <c r="D509" i="25"/>
  <c r="A510" i="25"/>
  <c r="B510" i="25"/>
  <c r="C510" i="25" s="1"/>
  <c r="D510" i="25"/>
  <c r="A511" i="25"/>
  <c r="B511" i="25"/>
  <c r="C511" i="25"/>
  <c r="D511" i="25"/>
  <c r="A512" i="25"/>
  <c r="B512" i="25"/>
  <c r="C512" i="25" s="1"/>
  <c r="D512" i="25"/>
  <c r="A513" i="25"/>
  <c r="B513" i="25"/>
  <c r="C513" i="25"/>
  <c r="D513" i="25"/>
  <c r="A514" i="25"/>
  <c r="B514" i="25"/>
  <c r="C514" i="25" s="1"/>
  <c r="D514" i="25"/>
  <c r="A515" i="25"/>
  <c r="B515" i="25"/>
  <c r="C515" i="25"/>
  <c r="D515" i="25"/>
  <c r="A516" i="25"/>
  <c r="B516" i="25"/>
  <c r="C516" i="25" s="1"/>
  <c r="D516" i="25"/>
  <c r="A482" i="25"/>
  <c r="A483" i="25"/>
  <c r="A482" i="33" l="1"/>
  <c r="B482" i="33"/>
  <c r="C482" i="33" s="1"/>
  <c r="D482" i="33"/>
  <c r="A474" i="33" l="1"/>
  <c r="B474" i="33"/>
  <c r="C474" i="33" s="1"/>
  <c r="D474" i="33"/>
  <c r="A475" i="33"/>
  <c r="B475" i="33"/>
  <c r="C475" i="33" s="1"/>
  <c r="D475" i="33"/>
  <c r="A472" i="33"/>
  <c r="B472" i="33"/>
  <c r="C472" i="33" s="1"/>
  <c r="D472" i="33"/>
  <c r="A468" i="33"/>
  <c r="B468" i="33"/>
  <c r="C468" i="33" s="1"/>
  <c r="D468" i="33"/>
  <c r="A469" i="33"/>
  <c r="B469" i="33"/>
  <c r="C469" i="33" s="1"/>
  <c r="D469" i="33"/>
  <c r="A470" i="33"/>
  <c r="B470" i="33"/>
  <c r="C470" i="33" s="1"/>
  <c r="D470" i="33"/>
  <c r="A466" i="33"/>
  <c r="B466" i="33"/>
  <c r="C466" i="33" s="1"/>
  <c r="D466" i="33"/>
  <c r="A460" i="33"/>
  <c r="B460" i="33"/>
  <c r="C460" i="33" s="1"/>
  <c r="D460" i="33"/>
  <c r="A461" i="33"/>
  <c r="B461" i="33"/>
  <c r="C461" i="33" s="1"/>
  <c r="D461" i="33"/>
  <c r="A459" i="33"/>
  <c r="B459" i="33"/>
  <c r="C459" i="33" s="1"/>
  <c r="D459" i="33"/>
  <c r="A454" i="33"/>
  <c r="B454" i="33"/>
  <c r="C454" i="33" s="1"/>
  <c r="D454" i="33"/>
  <c r="A449" i="33"/>
  <c r="B449" i="33"/>
  <c r="C449" i="33" s="1"/>
  <c r="D449" i="33"/>
  <c r="A442" i="33"/>
  <c r="B442" i="33"/>
  <c r="C442" i="33" s="1"/>
  <c r="D442" i="33"/>
  <c r="A435" i="33"/>
  <c r="B435" i="33"/>
  <c r="C435" i="33" s="1"/>
  <c r="D435" i="33"/>
  <c r="A431" i="33"/>
  <c r="B431" i="33"/>
  <c r="C431" i="33" s="1"/>
  <c r="D431" i="33"/>
  <c r="A424" i="33"/>
  <c r="B424" i="33"/>
  <c r="C424" i="33" s="1"/>
  <c r="D424" i="33"/>
  <c r="A425" i="33"/>
  <c r="B425" i="33"/>
  <c r="C425" i="33" s="1"/>
  <c r="D425" i="33"/>
  <c r="A422" i="33"/>
  <c r="B422" i="33"/>
  <c r="C422" i="33" s="1"/>
  <c r="D422" i="33"/>
  <c r="A415" i="33"/>
  <c r="B415" i="33"/>
  <c r="C415" i="33" s="1"/>
  <c r="D415" i="33"/>
  <c r="A413" i="33"/>
  <c r="B413" i="33"/>
  <c r="C413" i="33" s="1"/>
  <c r="D413" i="33"/>
  <c r="A411" i="33"/>
  <c r="B411" i="33"/>
  <c r="C411" i="33" s="1"/>
  <c r="D411" i="33"/>
  <c r="A409" i="33"/>
  <c r="B409" i="33"/>
  <c r="C409" i="33" s="1"/>
  <c r="D409" i="33"/>
  <c r="A402" i="33"/>
  <c r="B402" i="33"/>
  <c r="C402" i="33" s="1"/>
  <c r="D402" i="33"/>
  <c r="A395" i="33"/>
  <c r="B395" i="33"/>
  <c r="C395" i="33" s="1"/>
  <c r="D395" i="33"/>
  <c r="A391" i="33"/>
  <c r="B391" i="33"/>
  <c r="C391" i="33" s="1"/>
  <c r="D391" i="33"/>
  <c r="A384" i="33"/>
  <c r="B384" i="33"/>
  <c r="C384" i="33" s="1"/>
  <c r="D384" i="33"/>
  <c r="A380" i="33"/>
  <c r="B380" i="33"/>
  <c r="C380" i="33" s="1"/>
  <c r="D380" i="33"/>
  <c r="A376" i="33"/>
  <c r="B376" i="33"/>
  <c r="C376" i="33" s="1"/>
  <c r="D376" i="33"/>
  <c r="A369" i="33"/>
  <c r="B369" i="33"/>
  <c r="C369" i="33" s="1"/>
  <c r="D369" i="33"/>
  <c r="A362" i="33"/>
  <c r="B362" i="33"/>
  <c r="C362" i="33" s="1"/>
  <c r="D362" i="33"/>
  <c r="A358" i="33"/>
  <c r="B358" i="33"/>
  <c r="C358" i="33" s="1"/>
  <c r="D358" i="33"/>
  <c r="A351" i="33"/>
  <c r="B351" i="33"/>
  <c r="C351" i="33" s="1"/>
  <c r="D351" i="33"/>
  <c r="A344" i="33"/>
  <c r="B344" i="33"/>
  <c r="C344" i="33" s="1"/>
  <c r="D344" i="33"/>
  <c r="A340" i="33"/>
  <c r="B340" i="33"/>
  <c r="C340" i="33" s="1"/>
  <c r="D340" i="33"/>
  <c r="A333" i="33"/>
  <c r="B333" i="33"/>
  <c r="C333" i="33" s="1"/>
  <c r="D333" i="33"/>
  <c r="A326" i="33"/>
  <c r="B326" i="33"/>
  <c r="C326" i="33" s="1"/>
  <c r="D326" i="33"/>
  <c r="A322" i="33"/>
  <c r="B322" i="33"/>
  <c r="C322" i="33" s="1"/>
  <c r="D322" i="33"/>
  <c r="A315" i="33"/>
  <c r="B315" i="33"/>
  <c r="C315" i="33" s="1"/>
  <c r="D315" i="33"/>
  <c r="A308" i="33"/>
  <c r="B308" i="33"/>
  <c r="C308" i="33" s="1"/>
  <c r="D308" i="33"/>
  <c r="A304" i="33"/>
  <c r="B304" i="33"/>
  <c r="C304" i="33" s="1"/>
  <c r="D304" i="33"/>
  <c r="A302" i="33"/>
  <c r="B302" i="33"/>
  <c r="C302" i="33" s="1"/>
  <c r="D302" i="33"/>
  <c r="A299" i="33"/>
  <c r="B299" i="33"/>
  <c r="C299" i="33" s="1"/>
  <c r="D299" i="33"/>
  <c r="A292" i="33"/>
  <c r="B292" i="33"/>
  <c r="C292" i="33" s="1"/>
  <c r="D292" i="33"/>
  <c r="A285" i="33"/>
  <c r="B285" i="33"/>
  <c r="C285" i="33" s="1"/>
  <c r="D285" i="33"/>
  <c r="A278" i="33"/>
  <c r="B278" i="33"/>
  <c r="C278" i="33" s="1"/>
  <c r="D278" i="33"/>
  <c r="A271" i="33"/>
  <c r="B271" i="33"/>
  <c r="C271" i="33" s="1"/>
  <c r="D271" i="33"/>
  <c r="A264" i="33"/>
  <c r="B264" i="33"/>
  <c r="C264" i="33" s="1"/>
  <c r="D264" i="33"/>
  <c r="A257" i="33"/>
  <c r="B257" i="33"/>
  <c r="C257" i="33" s="1"/>
  <c r="D257" i="33"/>
  <c r="A251" i="33"/>
  <c r="B251" i="33"/>
  <c r="C251" i="33" s="1"/>
  <c r="D251" i="33"/>
  <c r="A242" i="33"/>
  <c r="B242" i="33"/>
  <c r="C242" i="33" s="1"/>
  <c r="D242" i="33"/>
  <c r="A238" i="33"/>
  <c r="B238" i="33"/>
  <c r="C238" i="33" s="1"/>
  <c r="D238" i="33"/>
  <c r="A235" i="33"/>
  <c r="B235" i="33"/>
  <c r="C235" i="33" s="1"/>
  <c r="D235" i="33"/>
  <c r="A228" i="33"/>
  <c r="B228" i="33"/>
  <c r="C228" i="33" s="1"/>
  <c r="D228" i="33"/>
  <c r="A216" i="33"/>
  <c r="B216" i="33"/>
  <c r="C216" i="33" s="1"/>
  <c r="D216" i="33"/>
  <c r="A206" i="33"/>
  <c r="B206" i="33"/>
  <c r="C206" i="33" s="1"/>
  <c r="D206" i="33"/>
  <c r="A186" i="33"/>
  <c r="B186" i="33"/>
  <c r="C186" i="33" s="1"/>
  <c r="D186" i="33"/>
  <c r="A166" i="33"/>
  <c r="B166" i="33"/>
  <c r="C166" i="33" s="1"/>
  <c r="D166" i="33"/>
  <c r="D481" i="33" l="1"/>
  <c r="B481" i="33"/>
  <c r="C481" i="33" s="1"/>
  <c r="A481" i="33"/>
  <c r="D480" i="33"/>
  <c r="B480" i="33"/>
  <c r="C480" i="33" s="1"/>
  <c r="A480" i="33"/>
  <c r="D479" i="33"/>
  <c r="B479" i="33"/>
  <c r="C479" i="33" s="1"/>
  <c r="A479" i="33"/>
  <c r="D478" i="33"/>
  <c r="B478" i="33"/>
  <c r="C478" i="33" s="1"/>
  <c r="A478" i="33"/>
  <c r="D477" i="33"/>
  <c r="B477" i="33"/>
  <c r="C477" i="33" s="1"/>
  <c r="A477" i="33"/>
  <c r="D476" i="33"/>
  <c r="B476" i="33"/>
  <c r="C476" i="33" s="1"/>
  <c r="A476" i="33"/>
  <c r="D473" i="33"/>
  <c r="B473" i="33"/>
  <c r="C473" i="33" s="1"/>
  <c r="A473" i="33"/>
  <c r="D471" i="33"/>
  <c r="B471" i="33"/>
  <c r="C471" i="33" s="1"/>
  <c r="A471" i="33"/>
  <c r="D467" i="33"/>
  <c r="B467" i="33"/>
  <c r="C467" i="33" s="1"/>
  <c r="A467" i="33"/>
  <c r="D465" i="33"/>
  <c r="B465" i="33"/>
  <c r="C465" i="33" s="1"/>
  <c r="A465" i="33"/>
  <c r="D464" i="33"/>
  <c r="B464" i="33"/>
  <c r="C464" i="33" s="1"/>
  <c r="A464" i="33"/>
  <c r="D463" i="33"/>
  <c r="B463" i="33"/>
  <c r="C463" i="33" s="1"/>
  <c r="A463" i="33"/>
  <c r="D462" i="33"/>
  <c r="B462" i="33"/>
  <c r="C462" i="33" s="1"/>
  <c r="A462" i="33"/>
  <c r="D458" i="33"/>
  <c r="B458" i="33"/>
  <c r="C458" i="33" s="1"/>
  <c r="A458" i="33"/>
  <c r="D457" i="33"/>
  <c r="B457" i="33"/>
  <c r="C457" i="33" s="1"/>
  <c r="A457" i="33"/>
  <c r="D456" i="33"/>
  <c r="B456" i="33"/>
  <c r="C456" i="33" s="1"/>
  <c r="A456" i="33"/>
  <c r="D455" i="33"/>
  <c r="B455" i="33"/>
  <c r="C455" i="33" s="1"/>
  <c r="A455" i="33"/>
  <c r="D453" i="33"/>
  <c r="B453" i="33"/>
  <c r="C453" i="33" s="1"/>
  <c r="A453" i="33"/>
  <c r="D452" i="33"/>
  <c r="B452" i="33"/>
  <c r="C452" i="33" s="1"/>
  <c r="A452" i="33"/>
  <c r="D451" i="33"/>
  <c r="B451" i="33"/>
  <c r="C451" i="33" s="1"/>
  <c r="A451" i="33"/>
  <c r="D450" i="33"/>
  <c r="B450" i="33"/>
  <c r="C450" i="33" s="1"/>
  <c r="A450" i="33"/>
  <c r="D448" i="33"/>
  <c r="B448" i="33"/>
  <c r="C448" i="33" s="1"/>
  <c r="A448" i="33"/>
  <c r="D447" i="33"/>
  <c r="B447" i="33"/>
  <c r="C447" i="33" s="1"/>
  <c r="A447" i="33"/>
  <c r="D446" i="33"/>
  <c r="B446" i="33"/>
  <c r="C446" i="33" s="1"/>
  <c r="A446" i="33"/>
  <c r="D445" i="33"/>
  <c r="B445" i="33"/>
  <c r="C445" i="33" s="1"/>
  <c r="A445" i="33"/>
  <c r="D444" i="33"/>
  <c r="B444" i="33"/>
  <c r="C444" i="33" s="1"/>
  <c r="A444" i="33"/>
  <c r="D443" i="33"/>
  <c r="B443" i="33"/>
  <c r="C443" i="33" s="1"/>
  <c r="A443" i="33"/>
  <c r="D441" i="33"/>
  <c r="B441" i="33"/>
  <c r="C441" i="33" s="1"/>
  <c r="A441" i="33"/>
  <c r="D440" i="33"/>
  <c r="B440" i="33"/>
  <c r="C440" i="33" s="1"/>
  <c r="A440" i="33"/>
  <c r="D439" i="33"/>
  <c r="B439" i="33"/>
  <c r="C439" i="33" s="1"/>
  <c r="A439" i="33"/>
  <c r="D438" i="33"/>
  <c r="B438" i="33"/>
  <c r="C438" i="33" s="1"/>
  <c r="A438" i="33"/>
  <c r="D437" i="33"/>
  <c r="B437" i="33"/>
  <c r="C437" i="33" s="1"/>
  <c r="A437" i="33"/>
  <c r="D436" i="33"/>
  <c r="B436" i="33"/>
  <c r="C436" i="33" s="1"/>
  <c r="A436" i="33"/>
  <c r="D434" i="33"/>
  <c r="B434" i="33"/>
  <c r="C434" i="33" s="1"/>
  <c r="A434" i="33"/>
  <c r="D433" i="33"/>
  <c r="B433" i="33"/>
  <c r="C433" i="33" s="1"/>
  <c r="A433" i="33"/>
  <c r="D432" i="33"/>
  <c r="B432" i="33"/>
  <c r="C432" i="33" s="1"/>
  <c r="A432" i="33"/>
  <c r="D430" i="33"/>
  <c r="B430" i="33"/>
  <c r="C430" i="33" s="1"/>
  <c r="A430" i="33"/>
  <c r="D429" i="33"/>
  <c r="B429" i="33"/>
  <c r="C429" i="33" s="1"/>
  <c r="A429" i="33"/>
  <c r="D428" i="33"/>
  <c r="B428" i="33"/>
  <c r="C428" i="33" s="1"/>
  <c r="A428" i="33"/>
  <c r="D427" i="33"/>
  <c r="B427" i="33"/>
  <c r="C427" i="33" s="1"/>
  <c r="A427" i="33"/>
  <c r="D426" i="33"/>
  <c r="B426" i="33"/>
  <c r="C426" i="33" s="1"/>
  <c r="A426" i="33"/>
  <c r="D423" i="33"/>
  <c r="B423" i="33"/>
  <c r="C423" i="33" s="1"/>
  <c r="A423" i="33"/>
  <c r="D421" i="33"/>
  <c r="B421" i="33"/>
  <c r="C421" i="33" s="1"/>
  <c r="A421" i="33"/>
  <c r="D420" i="33"/>
  <c r="B420" i="33"/>
  <c r="C420" i="33" s="1"/>
  <c r="A420" i="33"/>
  <c r="D419" i="33"/>
  <c r="B419" i="33"/>
  <c r="C419" i="33" s="1"/>
  <c r="A419" i="33"/>
  <c r="D418" i="33"/>
  <c r="B418" i="33"/>
  <c r="C418" i="33" s="1"/>
  <c r="A418" i="33"/>
  <c r="D417" i="33"/>
  <c r="B417" i="33"/>
  <c r="C417" i="33" s="1"/>
  <c r="A417" i="33"/>
  <c r="D416" i="33"/>
  <c r="B416" i="33"/>
  <c r="C416" i="33" s="1"/>
  <c r="A416" i="33"/>
  <c r="D414" i="33"/>
  <c r="B414" i="33"/>
  <c r="C414" i="33" s="1"/>
  <c r="A414" i="33"/>
  <c r="D412" i="33"/>
  <c r="B412" i="33"/>
  <c r="C412" i="33" s="1"/>
  <c r="A412" i="33"/>
  <c r="D410" i="33"/>
  <c r="B410" i="33"/>
  <c r="C410" i="33" s="1"/>
  <c r="A410" i="33"/>
  <c r="D408" i="33"/>
  <c r="B408" i="33"/>
  <c r="C408" i="33" s="1"/>
  <c r="A408" i="33"/>
  <c r="D407" i="33"/>
  <c r="B407" i="33"/>
  <c r="C407" i="33" s="1"/>
  <c r="A407" i="33"/>
  <c r="D406" i="33"/>
  <c r="B406" i="33"/>
  <c r="C406" i="33" s="1"/>
  <c r="A406" i="33"/>
  <c r="D405" i="33"/>
  <c r="B405" i="33"/>
  <c r="C405" i="33" s="1"/>
  <c r="A405" i="33"/>
  <c r="D404" i="33"/>
  <c r="B404" i="33"/>
  <c r="C404" i="33" s="1"/>
  <c r="A404" i="33"/>
  <c r="D403" i="33"/>
  <c r="B403" i="33"/>
  <c r="C403" i="33" s="1"/>
  <c r="A403" i="33"/>
  <c r="D401" i="33"/>
  <c r="B401" i="33"/>
  <c r="C401" i="33" s="1"/>
  <c r="A401" i="33"/>
  <c r="D400" i="33"/>
  <c r="B400" i="33"/>
  <c r="C400" i="33" s="1"/>
  <c r="A400" i="33"/>
  <c r="D399" i="33"/>
  <c r="B399" i="33"/>
  <c r="C399" i="33" s="1"/>
  <c r="A399" i="33"/>
  <c r="D398" i="33"/>
  <c r="B398" i="33"/>
  <c r="C398" i="33" s="1"/>
  <c r="A398" i="33"/>
  <c r="D397" i="33"/>
  <c r="B397" i="33"/>
  <c r="C397" i="33" s="1"/>
  <c r="A397" i="33"/>
  <c r="D396" i="33"/>
  <c r="B396" i="33"/>
  <c r="C396" i="33" s="1"/>
  <c r="A396" i="33"/>
  <c r="D394" i="33"/>
  <c r="B394" i="33"/>
  <c r="C394" i="33" s="1"/>
  <c r="A394" i="33"/>
  <c r="D393" i="33"/>
  <c r="B393" i="33"/>
  <c r="C393" i="33" s="1"/>
  <c r="A393" i="33"/>
  <c r="D392" i="33"/>
  <c r="B392" i="33"/>
  <c r="C392" i="33" s="1"/>
  <c r="A392" i="33"/>
  <c r="D390" i="33"/>
  <c r="B390" i="33"/>
  <c r="C390" i="33" s="1"/>
  <c r="A390" i="33"/>
  <c r="D389" i="33"/>
  <c r="B389" i="33"/>
  <c r="C389" i="33" s="1"/>
  <c r="A389" i="33"/>
  <c r="D388" i="33"/>
  <c r="B388" i="33"/>
  <c r="C388" i="33" s="1"/>
  <c r="A388" i="33"/>
  <c r="D387" i="33"/>
  <c r="B387" i="33"/>
  <c r="C387" i="33" s="1"/>
  <c r="A387" i="33"/>
  <c r="D386" i="33"/>
  <c r="B386" i="33"/>
  <c r="C386" i="33" s="1"/>
  <c r="A386" i="33"/>
  <c r="D385" i="33"/>
  <c r="B385" i="33"/>
  <c r="C385" i="33" s="1"/>
  <c r="A385" i="33"/>
  <c r="D383" i="33"/>
  <c r="B383" i="33"/>
  <c r="C383" i="33" s="1"/>
  <c r="A383" i="33"/>
  <c r="D382" i="33"/>
  <c r="B382" i="33"/>
  <c r="C382" i="33" s="1"/>
  <c r="A382" i="33"/>
  <c r="D381" i="33"/>
  <c r="B381" i="33"/>
  <c r="C381" i="33" s="1"/>
  <c r="A381" i="33"/>
  <c r="D379" i="33"/>
  <c r="B379" i="33"/>
  <c r="C379" i="33" s="1"/>
  <c r="A379" i="33"/>
  <c r="D378" i="33"/>
  <c r="B378" i="33"/>
  <c r="C378" i="33" s="1"/>
  <c r="A378" i="33"/>
  <c r="D377" i="33"/>
  <c r="B377" i="33"/>
  <c r="C377" i="33" s="1"/>
  <c r="A377" i="33"/>
  <c r="D375" i="33"/>
  <c r="B375" i="33"/>
  <c r="C375" i="33" s="1"/>
  <c r="A375" i="33"/>
  <c r="D374" i="33"/>
  <c r="B374" i="33"/>
  <c r="C374" i="33" s="1"/>
  <c r="A374" i="33"/>
  <c r="D373" i="33"/>
  <c r="B373" i="33"/>
  <c r="C373" i="33" s="1"/>
  <c r="A373" i="33"/>
  <c r="D372" i="33"/>
  <c r="B372" i="33"/>
  <c r="C372" i="33" s="1"/>
  <c r="A372" i="33"/>
  <c r="D371" i="33"/>
  <c r="B371" i="33"/>
  <c r="C371" i="33" s="1"/>
  <c r="A371" i="33"/>
  <c r="D370" i="33"/>
  <c r="B370" i="33"/>
  <c r="C370" i="33" s="1"/>
  <c r="A370" i="33"/>
  <c r="D368" i="33"/>
  <c r="B368" i="33"/>
  <c r="C368" i="33" s="1"/>
  <c r="A368" i="33"/>
  <c r="D367" i="33"/>
  <c r="B367" i="33"/>
  <c r="C367" i="33" s="1"/>
  <c r="A367" i="33"/>
  <c r="D366" i="33"/>
  <c r="B366" i="33"/>
  <c r="C366" i="33" s="1"/>
  <c r="A366" i="33"/>
  <c r="D365" i="33"/>
  <c r="B365" i="33"/>
  <c r="C365" i="33" s="1"/>
  <c r="A365" i="33"/>
  <c r="D364" i="33"/>
  <c r="B364" i="33"/>
  <c r="C364" i="33" s="1"/>
  <c r="A364" i="33"/>
  <c r="D363" i="33"/>
  <c r="B363" i="33"/>
  <c r="C363" i="33" s="1"/>
  <c r="A363" i="33"/>
  <c r="D361" i="33"/>
  <c r="B361" i="33"/>
  <c r="C361" i="33" s="1"/>
  <c r="A361" i="33"/>
  <c r="D360" i="33"/>
  <c r="B360" i="33"/>
  <c r="C360" i="33" s="1"/>
  <c r="A360" i="33"/>
  <c r="D359" i="33"/>
  <c r="B359" i="33"/>
  <c r="C359" i="33" s="1"/>
  <c r="A359" i="33"/>
  <c r="D357" i="33"/>
  <c r="B357" i="33"/>
  <c r="C357" i="33" s="1"/>
  <c r="A357" i="33"/>
  <c r="D356" i="33"/>
  <c r="B356" i="33"/>
  <c r="C356" i="33" s="1"/>
  <c r="A356" i="33"/>
  <c r="D355" i="33"/>
  <c r="B355" i="33"/>
  <c r="C355" i="33" s="1"/>
  <c r="A355" i="33"/>
  <c r="D354" i="33"/>
  <c r="B354" i="33"/>
  <c r="C354" i="33" s="1"/>
  <c r="A354" i="33"/>
  <c r="D353" i="33"/>
  <c r="B353" i="33"/>
  <c r="C353" i="33" s="1"/>
  <c r="A353" i="33"/>
  <c r="D352" i="33"/>
  <c r="B352" i="33"/>
  <c r="C352" i="33" s="1"/>
  <c r="A352" i="33"/>
  <c r="D350" i="33"/>
  <c r="B350" i="33"/>
  <c r="C350" i="33" s="1"/>
  <c r="A350" i="33"/>
  <c r="D349" i="33"/>
  <c r="B349" i="33"/>
  <c r="C349" i="33" s="1"/>
  <c r="A349" i="33"/>
  <c r="D348" i="33"/>
  <c r="B348" i="33"/>
  <c r="C348" i="33" s="1"/>
  <c r="A348" i="33"/>
  <c r="D347" i="33"/>
  <c r="B347" i="33"/>
  <c r="C347" i="33" s="1"/>
  <c r="A347" i="33"/>
  <c r="D346" i="33"/>
  <c r="B346" i="33"/>
  <c r="C346" i="33" s="1"/>
  <c r="A346" i="33"/>
  <c r="D345" i="33"/>
  <c r="B345" i="33"/>
  <c r="C345" i="33" s="1"/>
  <c r="A345" i="33"/>
  <c r="D343" i="33"/>
  <c r="B343" i="33"/>
  <c r="C343" i="33" s="1"/>
  <c r="A343" i="33"/>
  <c r="D342" i="33"/>
  <c r="B342" i="33"/>
  <c r="C342" i="33" s="1"/>
  <c r="A342" i="33"/>
  <c r="D341" i="33"/>
  <c r="B341" i="33"/>
  <c r="C341" i="33" s="1"/>
  <c r="A341" i="33"/>
  <c r="D339" i="33"/>
  <c r="B339" i="33"/>
  <c r="C339" i="33" s="1"/>
  <c r="A339" i="33"/>
  <c r="D338" i="33"/>
  <c r="B338" i="33"/>
  <c r="C338" i="33" s="1"/>
  <c r="A338" i="33"/>
  <c r="D337" i="33"/>
  <c r="B337" i="33"/>
  <c r="C337" i="33" s="1"/>
  <c r="A337" i="33"/>
  <c r="D336" i="33"/>
  <c r="B336" i="33"/>
  <c r="C336" i="33" s="1"/>
  <c r="A336" i="33"/>
  <c r="D335" i="33"/>
  <c r="B335" i="33"/>
  <c r="C335" i="33" s="1"/>
  <c r="A335" i="33"/>
  <c r="D334" i="33"/>
  <c r="B334" i="33"/>
  <c r="C334" i="33" s="1"/>
  <c r="A334" i="33"/>
  <c r="D332" i="33"/>
  <c r="B332" i="33"/>
  <c r="C332" i="33" s="1"/>
  <c r="A332" i="33"/>
  <c r="D331" i="33"/>
  <c r="B331" i="33"/>
  <c r="C331" i="33" s="1"/>
  <c r="A331" i="33"/>
  <c r="D330" i="33"/>
  <c r="B330" i="33"/>
  <c r="C330" i="33" s="1"/>
  <c r="A330" i="33"/>
  <c r="D329" i="33"/>
  <c r="B329" i="33"/>
  <c r="C329" i="33" s="1"/>
  <c r="A329" i="33"/>
  <c r="D328" i="33"/>
  <c r="B328" i="33"/>
  <c r="C328" i="33" s="1"/>
  <c r="A328" i="33"/>
  <c r="D327" i="33"/>
  <c r="B327" i="33"/>
  <c r="C327" i="33" s="1"/>
  <c r="A327" i="33"/>
  <c r="D325" i="33"/>
  <c r="B325" i="33"/>
  <c r="C325" i="33" s="1"/>
  <c r="A325" i="33"/>
  <c r="D324" i="33"/>
  <c r="B324" i="33"/>
  <c r="C324" i="33" s="1"/>
  <c r="A324" i="33"/>
  <c r="D323" i="33"/>
  <c r="B323" i="33"/>
  <c r="C323" i="33" s="1"/>
  <c r="A323" i="33"/>
  <c r="D321" i="33"/>
  <c r="B321" i="33"/>
  <c r="C321" i="33" s="1"/>
  <c r="A321" i="33"/>
  <c r="D320" i="33"/>
  <c r="B320" i="33"/>
  <c r="C320" i="33" s="1"/>
  <c r="A320" i="33"/>
  <c r="D319" i="33"/>
  <c r="B319" i="33"/>
  <c r="C319" i="33" s="1"/>
  <c r="A319" i="33"/>
  <c r="D318" i="33"/>
  <c r="B318" i="33"/>
  <c r="C318" i="33" s="1"/>
  <c r="A318" i="33"/>
  <c r="D317" i="33"/>
  <c r="B317" i="33"/>
  <c r="C317" i="33" s="1"/>
  <c r="A317" i="33"/>
  <c r="D316" i="33"/>
  <c r="B316" i="33"/>
  <c r="C316" i="33" s="1"/>
  <c r="A316" i="33"/>
  <c r="D314" i="33"/>
  <c r="B314" i="33"/>
  <c r="C314" i="33" s="1"/>
  <c r="A314" i="33"/>
  <c r="D313" i="33"/>
  <c r="B313" i="33"/>
  <c r="C313" i="33" s="1"/>
  <c r="A313" i="33"/>
  <c r="D312" i="33"/>
  <c r="B312" i="33"/>
  <c r="C312" i="33" s="1"/>
  <c r="A312" i="33"/>
  <c r="D311" i="33"/>
  <c r="B311" i="33"/>
  <c r="C311" i="33" s="1"/>
  <c r="A311" i="33"/>
  <c r="D310" i="33"/>
  <c r="B310" i="33"/>
  <c r="C310" i="33" s="1"/>
  <c r="A310" i="33"/>
  <c r="D309" i="33"/>
  <c r="B309" i="33"/>
  <c r="C309" i="33" s="1"/>
  <c r="A309" i="33"/>
  <c r="D307" i="33"/>
  <c r="B307" i="33"/>
  <c r="C307" i="33" s="1"/>
  <c r="A307" i="33"/>
  <c r="D306" i="33"/>
  <c r="B306" i="33"/>
  <c r="C306" i="33" s="1"/>
  <c r="A306" i="33"/>
  <c r="D305" i="33"/>
  <c r="B305" i="33"/>
  <c r="C305" i="33" s="1"/>
  <c r="A305" i="33"/>
  <c r="D303" i="33"/>
  <c r="B303" i="33"/>
  <c r="C303" i="33" s="1"/>
  <c r="A303" i="33"/>
  <c r="D301" i="33"/>
  <c r="B301" i="33"/>
  <c r="C301" i="33" s="1"/>
  <c r="A301" i="33"/>
  <c r="D300" i="33"/>
  <c r="B300" i="33"/>
  <c r="C300" i="33" s="1"/>
  <c r="A300" i="33"/>
  <c r="D298" i="33"/>
  <c r="B298" i="33"/>
  <c r="C298" i="33" s="1"/>
  <c r="A298" i="33"/>
  <c r="D297" i="33"/>
  <c r="B297" i="33"/>
  <c r="C297" i="33" s="1"/>
  <c r="A297" i="33"/>
  <c r="D296" i="33"/>
  <c r="B296" i="33"/>
  <c r="C296" i="33" s="1"/>
  <c r="A296" i="33"/>
  <c r="D295" i="33"/>
  <c r="B295" i="33"/>
  <c r="C295" i="33" s="1"/>
  <c r="A295" i="33"/>
  <c r="D294" i="33"/>
  <c r="B294" i="33"/>
  <c r="C294" i="33" s="1"/>
  <c r="A294" i="33"/>
  <c r="D293" i="33"/>
  <c r="B293" i="33"/>
  <c r="C293" i="33" s="1"/>
  <c r="A293" i="33"/>
  <c r="D291" i="33"/>
  <c r="B291" i="33"/>
  <c r="C291" i="33" s="1"/>
  <c r="A291" i="33"/>
  <c r="D290" i="33"/>
  <c r="B290" i="33"/>
  <c r="C290" i="33" s="1"/>
  <c r="A290" i="33"/>
  <c r="D289" i="33"/>
  <c r="B289" i="33"/>
  <c r="C289" i="33" s="1"/>
  <c r="A289" i="33"/>
  <c r="D288" i="33"/>
  <c r="B288" i="33"/>
  <c r="C288" i="33" s="1"/>
  <c r="A288" i="33"/>
  <c r="D287" i="33"/>
  <c r="B287" i="33"/>
  <c r="C287" i="33" s="1"/>
  <c r="A287" i="33"/>
  <c r="D286" i="33"/>
  <c r="B286" i="33"/>
  <c r="C286" i="33" s="1"/>
  <c r="A286" i="33"/>
  <c r="D284" i="33"/>
  <c r="B284" i="33"/>
  <c r="C284" i="33" s="1"/>
  <c r="A284" i="33"/>
  <c r="D283" i="33"/>
  <c r="B283" i="33"/>
  <c r="C283" i="33" s="1"/>
  <c r="A283" i="33"/>
  <c r="D282" i="33"/>
  <c r="B282" i="33"/>
  <c r="C282" i="33" s="1"/>
  <c r="A282" i="33"/>
  <c r="D281" i="33"/>
  <c r="B281" i="33"/>
  <c r="C281" i="33" s="1"/>
  <c r="A281" i="33"/>
  <c r="D280" i="33"/>
  <c r="B280" i="33"/>
  <c r="C280" i="33" s="1"/>
  <c r="A280" i="33"/>
  <c r="D279" i="33"/>
  <c r="B279" i="33"/>
  <c r="C279" i="33" s="1"/>
  <c r="A279" i="33"/>
  <c r="D277" i="33"/>
  <c r="B277" i="33"/>
  <c r="C277" i="33" s="1"/>
  <c r="A277" i="33"/>
  <c r="D276" i="33"/>
  <c r="B276" i="33"/>
  <c r="C276" i="33" s="1"/>
  <c r="A276" i="33"/>
  <c r="D275" i="33"/>
  <c r="B275" i="33"/>
  <c r="C275" i="33" s="1"/>
  <c r="A275" i="33"/>
  <c r="D274" i="33"/>
  <c r="B274" i="33"/>
  <c r="C274" i="33" s="1"/>
  <c r="A274" i="33"/>
  <c r="D273" i="33"/>
  <c r="B273" i="33"/>
  <c r="C273" i="33" s="1"/>
  <c r="A273" i="33"/>
  <c r="D272" i="33"/>
  <c r="B272" i="33"/>
  <c r="C272" i="33" s="1"/>
  <c r="A272" i="33"/>
  <c r="D270" i="33"/>
  <c r="B270" i="33"/>
  <c r="C270" i="33" s="1"/>
  <c r="A270" i="33"/>
  <c r="D269" i="33"/>
  <c r="B269" i="33"/>
  <c r="C269" i="33" s="1"/>
  <c r="A269" i="33"/>
  <c r="D268" i="33"/>
  <c r="B268" i="33"/>
  <c r="C268" i="33" s="1"/>
  <c r="A268" i="33"/>
  <c r="D267" i="33"/>
  <c r="B267" i="33"/>
  <c r="C267" i="33" s="1"/>
  <c r="A267" i="33"/>
  <c r="D266" i="33"/>
  <c r="B266" i="33"/>
  <c r="C266" i="33" s="1"/>
  <c r="A266" i="33"/>
  <c r="D265" i="33"/>
  <c r="B265" i="33"/>
  <c r="C265" i="33" s="1"/>
  <c r="A265" i="33"/>
  <c r="D263" i="33"/>
  <c r="B263" i="33"/>
  <c r="C263" i="33" s="1"/>
  <c r="A263" i="33"/>
  <c r="D262" i="33"/>
  <c r="B262" i="33"/>
  <c r="C262" i="33" s="1"/>
  <c r="A262" i="33"/>
  <c r="D261" i="33"/>
  <c r="B261" i="33"/>
  <c r="C261" i="33" s="1"/>
  <c r="A261" i="33"/>
  <c r="D260" i="33"/>
  <c r="B260" i="33"/>
  <c r="C260" i="33" s="1"/>
  <c r="A260" i="33"/>
  <c r="D259" i="33"/>
  <c r="B259" i="33"/>
  <c r="C259" i="33" s="1"/>
  <c r="A259" i="33"/>
  <c r="D258" i="33"/>
  <c r="B258" i="33"/>
  <c r="C258" i="33" s="1"/>
  <c r="A258" i="33"/>
  <c r="D256" i="33"/>
  <c r="B256" i="33"/>
  <c r="C256" i="33" s="1"/>
  <c r="A256" i="33"/>
  <c r="D255" i="33"/>
  <c r="B255" i="33"/>
  <c r="C255" i="33" s="1"/>
  <c r="A255" i="33"/>
  <c r="D254" i="33"/>
  <c r="B254" i="33"/>
  <c r="C254" i="33" s="1"/>
  <c r="A254" i="33"/>
  <c r="D253" i="33"/>
  <c r="B253" i="33"/>
  <c r="C253" i="33" s="1"/>
  <c r="A253" i="33"/>
  <c r="D252" i="33"/>
  <c r="B252" i="33"/>
  <c r="C252" i="33" s="1"/>
  <c r="A252" i="33"/>
  <c r="D250" i="33"/>
  <c r="B250" i="33"/>
  <c r="C250" i="33" s="1"/>
  <c r="A250" i="33"/>
  <c r="D249" i="33"/>
  <c r="B249" i="33"/>
  <c r="C249" i="33" s="1"/>
  <c r="A249" i="33"/>
  <c r="D248" i="33"/>
  <c r="B248" i="33"/>
  <c r="C248" i="33" s="1"/>
  <c r="A248" i="33"/>
  <c r="D247" i="33"/>
  <c r="B247" i="33"/>
  <c r="C247" i="33" s="1"/>
  <c r="A247" i="33"/>
  <c r="D246" i="33"/>
  <c r="B246" i="33"/>
  <c r="C246" i="33" s="1"/>
  <c r="A246" i="33"/>
  <c r="D245" i="33"/>
  <c r="B245" i="33"/>
  <c r="C245" i="33" s="1"/>
  <c r="A245" i="33"/>
  <c r="D244" i="33"/>
  <c r="B244" i="33"/>
  <c r="C244" i="33" s="1"/>
  <c r="A244" i="33"/>
  <c r="D243" i="33"/>
  <c r="B243" i="33"/>
  <c r="C243" i="33" s="1"/>
  <c r="A243" i="33"/>
  <c r="D241" i="33"/>
  <c r="B241" i="33"/>
  <c r="C241" i="33" s="1"/>
  <c r="A241" i="33"/>
  <c r="D240" i="33"/>
  <c r="B240" i="33"/>
  <c r="C240" i="33" s="1"/>
  <c r="A240" i="33"/>
  <c r="D239" i="33"/>
  <c r="B239" i="33"/>
  <c r="C239" i="33" s="1"/>
  <c r="A239" i="33"/>
  <c r="D237" i="33"/>
  <c r="B237" i="33"/>
  <c r="C237" i="33" s="1"/>
  <c r="A237" i="33"/>
  <c r="D236" i="33"/>
  <c r="B236" i="33"/>
  <c r="C236" i="33" s="1"/>
  <c r="A236" i="33"/>
  <c r="D234" i="33"/>
  <c r="B234" i="33"/>
  <c r="C234" i="33" s="1"/>
  <c r="A234" i="33"/>
  <c r="D233" i="33"/>
  <c r="B233" i="33"/>
  <c r="C233" i="33" s="1"/>
  <c r="A233" i="33"/>
  <c r="D232" i="33"/>
  <c r="B232" i="33"/>
  <c r="C232" i="33" s="1"/>
  <c r="A232" i="33"/>
  <c r="D231" i="33"/>
  <c r="B231" i="33"/>
  <c r="C231" i="33" s="1"/>
  <c r="A231" i="33"/>
  <c r="D230" i="33"/>
  <c r="B230" i="33"/>
  <c r="C230" i="33" s="1"/>
  <c r="A230" i="33"/>
  <c r="D229" i="33"/>
  <c r="B229" i="33"/>
  <c r="C229" i="33" s="1"/>
  <c r="A229" i="33"/>
  <c r="D227" i="33"/>
  <c r="B227" i="33"/>
  <c r="C227" i="33" s="1"/>
  <c r="A227" i="33"/>
  <c r="D226" i="33"/>
  <c r="B226" i="33"/>
  <c r="C226" i="33" s="1"/>
  <c r="A226" i="33"/>
  <c r="D225" i="33"/>
  <c r="B225" i="33"/>
  <c r="C225" i="33" s="1"/>
  <c r="A225" i="33"/>
  <c r="D224" i="33"/>
  <c r="B224" i="33"/>
  <c r="C224" i="33" s="1"/>
  <c r="A224" i="33"/>
  <c r="D223" i="33"/>
  <c r="B223" i="33"/>
  <c r="C223" i="33" s="1"/>
  <c r="A223" i="33"/>
  <c r="D222" i="33"/>
  <c r="B222" i="33"/>
  <c r="C222" i="33" s="1"/>
  <c r="A222" i="33"/>
  <c r="D221" i="33"/>
  <c r="B221" i="33"/>
  <c r="C221" i="33" s="1"/>
  <c r="A221" i="33"/>
  <c r="D220" i="33"/>
  <c r="B220" i="33"/>
  <c r="C220" i="33" s="1"/>
  <c r="A220" i="33"/>
  <c r="D219" i="33"/>
  <c r="B219" i="33"/>
  <c r="C219" i="33" s="1"/>
  <c r="A219" i="33"/>
  <c r="D218" i="33"/>
  <c r="B218" i="33"/>
  <c r="C218" i="33" s="1"/>
  <c r="A218" i="33"/>
  <c r="D217" i="33"/>
  <c r="B217" i="33"/>
  <c r="C217" i="33" s="1"/>
  <c r="A217" i="33"/>
  <c r="D215" i="33"/>
  <c r="B215" i="33"/>
  <c r="C215" i="33" s="1"/>
  <c r="A215" i="33"/>
  <c r="D214" i="33"/>
  <c r="B214" i="33"/>
  <c r="C214" i="33" s="1"/>
  <c r="A214" i="33"/>
  <c r="D213" i="33"/>
  <c r="B213" i="33"/>
  <c r="C213" i="33" s="1"/>
  <c r="A213" i="33"/>
  <c r="D212" i="33"/>
  <c r="B212" i="33"/>
  <c r="C212" i="33" s="1"/>
  <c r="A212" i="33"/>
  <c r="D211" i="33"/>
  <c r="B211" i="33"/>
  <c r="C211" i="33" s="1"/>
  <c r="A211" i="33"/>
  <c r="D210" i="33"/>
  <c r="B210" i="33"/>
  <c r="C210" i="33" s="1"/>
  <c r="A210" i="33"/>
  <c r="D209" i="33"/>
  <c r="B209" i="33"/>
  <c r="C209" i="33" s="1"/>
  <c r="A209" i="33"/>
  <c r="D208" i="33"/>
  <c r="B208" i="33"/>
  <c r="C208" i="33" s="1"/>
  <c r="A208" i="33"/>
  <c r="D207" i="33"/>
  <c r="B207" i="33"/>
  <c r="C207" i="33" s="1"/>
  <c r="A207" i="33"/>
  <c r="D205" i="33"/>
  <c r="B205" i="33"/>
  <c r="C205" i="33" s="1"/>
  <c r="A205" i="33"/>
  <c r="D204" i="33"/>
  <c r="B204" i="33"/>
  <c r="C204" i="33" s="1"/>
  <c r="A204" i="33"/>
  <c r="D203" i="33"/>
  <c r="B203" i="33"/>
  <c r="C203" i="33" s="1"/>
  <c r="A203" i="33"/>
  <c r="D202" i="33"/>
  <c r="B202" i="33"/>
  <c r="C202" i="33" s="1"/>
  <c r="A202" i="33"/>
  <c r="D201" i="33"/>
  <c r="B201" i="33"/>
  <c r="C201" i="33" s="1"/>
  <c r="A201" i="33"/>
  <c r="D200" i="33"/>
  <c r="B200" i="33"/>
  <c r="C200" i="33" s="1"/>
  <c r="A200" i="33"/>
  <c r="D199" i="33"/>
  <c r="B199" i="33"/>
  <c r="C199" i="33" s="1"/>
  <c r="A199" i="33"/>
  <c r="D198" i="33"/>
  <c r="B198" i="33"/>
  <c r="C198" i="33" s="1"/>
  <c r="A198" i="33"/>
  <c r="D197" i="33"/>
  <c r="B197" i="33"/>
  <c r="C197" i="33" s="1"/>
  <c r="A197" i="33"/>
  <c r="D196" i="33"/>
  <c r="B196" i="33"/>
  <c r="C196" i="33" s="1"/>
  <c r="A196" i="33"/>
  <c r="D195" i="33"/>
  <c r="B195" i="33"/>
  <c r="C195" i="33" s="1"/>
  <c r="A195" i="33"/>
  <c r="D194" i="33"/>
  <c r="B194" i="33"/>
  <c r="C194" i="33" s="1"/>
  <c r="A194" i="33"/>
  <c r="D193" i="33"/>
  <c r="B193" i="33"/>
  <c r="C193" i="33" s="1"/>
  <c r="A193" i="33"/>
  <c r="D192" i="33"/>
  <c r="B192" i="33"/>
  <c r="C192" i="33" s="1"/>
  <c r="A192" i="33"/>
  <c r="D191" i="33"/>
  <c r="B191" i="33"/>
  <c r="C191" i="33" s="1"/>
  <c r="A191" i="33"/>
  <c r="D190" i="33"/>
  <c r="B190" i="33"/>
  <c r="C190" i="33" s="1"/>
  <c r="A190" i="33"/>
  <c r="D189" i="33"/>
  <c r="B189" i="33"/>
  <c r="C189" i="33" s="1"/>
  <c r="A189" i="33"/>
  <c r="D188" i="33"/>
  <c r="B188" i="33"/>
  <c r="C188" i="33" s="1"/>
  <c r="A188" i="33"/>
  <c r="D187" i="33"/>
  <c r="B187" i="33"/>
  <c r="C187" i="33" s="1"/>
  <c r="A187" i="33"/>
  <c r="D185" i="33"/>
  <c r="B185" i="33"/>
  <c r="C185" i="33" s="1"/>
  <c r="A185" i="33"/>
  <c r="D184" i="33"/>
  <c r="B184" i="33"/>
  <c r="C184" i="33" s="1"/>
  <c r="A184" i="33"/>
  <c r="D183" i="33"/>
  <c r="B183" i="33"/>
  <c r="C183" i="33" s="1"/>
  <c r="A183" i="33"/>
  <c r="D182" i="33"/>
  <c r="B182" i="33"/>
  <c r="C182" i="33" s="1"/>
  <c r="A182" i="33"/>
  <c r="D181" i="33"/>
  <c r="B181" i="33"/>
  <c r="C181" i="33" s="1"/>
  <c r="A181" i="33"/>
  <c r="D180" i="33"/>
  <c r="B180" i="33"/>
  <c r="C180" i="33" s="1"/>
  <c r="A180" i="33"/>
  <c r="D179" i="33"/>
  <c r="B179" i="33"/>
  <c r="C179" i="33" s="1"/>
  <c r="A179" i="33"/>
  <c r="D178" i="33"/>
  <c r="B178" i="33"/>
  <c r="C178" i="33" s="1"/>
  <c r="A178" i="33"/>
  <c r="D177" i="33"/>
  <c r="B177" i="33"/>
  <c r="C177" i="33" s="1"/>
  <c r="A177" i="33"/>
  <c r="D176" i="33"/>
  <c r="B176" i="33"/>
  <c r="C176" i="33" s="1"/>
  <c r="A176" i="33"/>
  <c r="D175" i="33"/>
  <c r="B175" i="33"/>
  <c r="C175" i="33" s="1"/>
  <c r="A175" i="33"/>
  <c r="D174" i="33"/>
  <c r="B174" i="33"/>
  <c r="C174" i="33" s="1"/>
  <c r="A174" i="33"/>
  <c r="D173" i="33"/>
  <c r="B173" i="33"/>
  <c r="C173" i="33" s="1"/>
  <c r="A173" i="33"/>
  <c r="D172" i="33"/>
  <c r="B172" i="33"/>
  <c r="C172" i="33" s="1"/>
  <c r="A172" i="33"/>
  <c r="D171" i="33"/>
  <c r="B171" i="33"/>
  <c r="C171" i="33" s="1"/>
  <c r="A171" i="33"/>
  <c r="D170" i="33"/>
  <c r="B170" i="33"/>
  <c r="C170" i="33" s="1"/>
  <c r="A170" i="33"/>
  <c r="D169" i="33"/>
  <c r="B169" i="33"/>
  <c r="C169" i="33" s="1"/>
  <c r="A169" i="33"/>
  <c r="D168" i="33"/>
  <c r="B168" i="33"/>
  <c r="C168" i="33" s="1"/>
  <c r="A168" i="33"/>
  <c r="D167" i="33"/>
  <c r="B167" i="33"/>
  <c r="C167" i="33" s="1"/>
  <c r="A167" i="33"/>
  <c r="D165" i="33"/>
  <c r="B165" i="33"/>
  <c r="C165" i="33" s="1"/>
  <c r="A165" i="33"/>
  <c r="D164" i="33"/>
  <c r="B164" i="33"/>
  <c r="C164" i="33" s="1"/>
  <c r="A164" i="33"/>
  <c r="D163" i="33"/>
  <c r="B163" i="33"/>
  <c r="C163" i="33" s="1"/>
  <c r="A163" i="33"/>
  <c r="D162" i="33"/>
  <c r="B162" i="33"/>
  <c r="C162" i="33" s="1"/>
  <c r="A162" i="33"/>
  <c r="D161" i="33"/>
  <c r="B161" i="33"/>
  <c r="C161" i="33" s="1"/>
  <c r="A161" i="33"/>
  <c r="D160" i="33"/>
  <c r="B160" i="33"/>
  <c r="C160" i="33" s="1"/>
  <c r="A160" i="33"/>
  <c r="D159" i="33"/>
  <c r="B159" i="33"/>
  <c r="C159" i="33" s="1"/>
  <c r="A159" i="33"/>
  <c r="D158" i="33"/>
  <c r="B158" i="33"/>
  <c r="C158" i="33" s="1"/>
  <c r="A158" i="33"/>
  <c r="D157" i="33"/>
  <c r="B157" i="33"/>
  <c r="C157" i="33" s="1"/>
  <c r="A157" i="33"/>
  <c r="D156" i="33"/>
  <c r="B156" i="33"/>
  <c r="C156" i="33" s="1"/>
  <c r="A156" i="33"/>
  <c r="D155" i="33"/>
  <c r="B155" i="33"/>
  <c r="C155" i="33" s="1"/>
  <c r="A155" i="33"/>
  <c r="D154" i="33"/>
  <c r="B154" i="33"/>
  <c r="C154" i="33" s="1"/>
  <c r="A154" i="33"/>
  <c r="D153" i="33"/>
  <c r="B153" i="33"/>
  <c r="C153" i="33" s="1"/>
  <c r="A153" i="33"/>
  <c r="D152" i="33"/>
  <c r="B152" i="33"/>
  <c r="C152" i="33" s="1"/>
  <c r="A152" i="33"/>
  <c r="D151" i="33"/>
  <c r="B151" i="33"/>
  <c r="C151" i="33" s="1"/>
  <c r="A151" i="33"/>
  <c r="D150" i="33"/>
  <c r="B150" i="33"/>
  <c r="C150" i="33" s="1"/>
  <c r="A150" i="33"/>
  <c r="D149" i="33"/>
  <c r="B149" i="33"/>
  <c r="C149" i="33" s="1"/>
  <c r="A149" i="33"/>
  <c r="D148" i="33"/>
  <c r="B148" i="33"/>
  <c r="C148" i="33" s="1"/>
  <c r="A148" i="33"/>
  <c r="D147" i="33"/>
  <c r="B147" i="33"/>
  <c r="C147" i="33" s="1"/>
  <c r="A147" i="33"/>
  <c r="D146" i="33"/>
  <c r="B146" i="33"/>
  <c r="C146" i="33" s="1"/>
  <c r="A146" i="33"/>
  <c r="D145" i="33"/>
  <c r="B145" i="33"/>
  <c r="C145" i="33" s="1"/>
  <c r="A145" i="33"/>
  <c r="D144" i="33"/>
  <c r="B144" i="33"/>
  <c r="C144" i="33" s="1"/>
  <c r="A144" i="33"/>
  <c r="D143" i="33"/>
  <c r="B143" i="33"/>
  <c r="C143" i="33" s="1"/>
  <c r="A143" i="33"/>
  <c r="D142" i="33"/>
  <c r="B142" i="33"/>
  <c r="C142" i="33" s="1"/>
  <c r="A142" i="33"/>
  <c r="D141" i="33"/>
  <c r="B141" i="33"/>
  <c r="C141" i="33" s="1"/>
  <c r="A141" i="33"/>
  <c r="D140" i="33"/>
  <c r="B140" i="33"/>
  <c r="C140" i="33" s="1"/>
  <c r="A140" i="33"/>
  <c r="D139" i="33"/>
  <c r="B139" i="33"/>
  <c r="C139" i="33" s="1"/>
  <c r="A139" i="33"/>
  <c r="D138" i="33"/>
  <c r="B138" i="33"/>
  <c r="C138" i="33" s="1"/>
  <c r="A138" i="33"/>
  <c r="D137" i="33"/>
  <c r="B137" i="33"/>
  <c r="C137" i="33" s="1"/>
  <c r="A137" i="33"/>
  <c r="D136" i="33"/>
  <c r="B136" i="33"/>
  <c r="C136" i="33" s="1"/>
  <c r="A136" i="33"/>
  <c r="D135" i="33"/>
  <c r="B135" i="33"/>
  <c r="C135" i="33" s="1"/>
  <c r="A135" i="33"/>
  <c r="D134" i="33"/>
  <c r="B134" i="33"/>
  <c r="C134" i="33" s="1"/>
  <c r="A134" i="33"/>
  <c r="D133" i="33"/>
  <c r="B133" i="33"/>
  <c r="C133" i="33" s="1"/>
  <c r="A133" i="33"/>
  <c r="D132" i="33"/>
  <c r="B132" i="33"/>
  <c r="C132" i="33" s="1"/>
  <c r="A132" i="33"/>
  <c r="D131" i="33"/>
  <c r="B131" i="33"/>
  <c r="C131" i="33" s="1"/>
  <c r="A131" i="33"/>
  <c r="D130" i="33"/>
  <c r="B130" i="33"/>
  <c r="C130" i="33" s="1"/>
  <c r="A130" i="33"/>
  <c r="D129" i="33"/>
  <c r="B129" i="33"/>
  <c r="C129" i="33" s="1"/>
  <c r="A129" i="33"/>
  <c r="D128" i="33"/>
  <c r="B128" i="33"/>
  <c r="C128" i="33" s="1"/>
  <c r="A128" i="33"/>
  <c r="D127" i="33"/>
  <c r="B127" i="33"/>
  <c r="C127" i="33" s="1"/>
  <c r="A127" i="33"/>
  <c r="D126" i="33"/>
  <c r="B126" i="33"/>
  <c r="C126" i="33" s="1"/>
  <c r="A126" i="33"/>
  <c r="D125" i="33"/>
  <c r="B125" i="33"/>
  <c r="C125" i="33" s="1"/>
  <c r="A125" i="33"/>
  <c r="D124" i="33"/>
  <c r="B124" i="33"/>
  <c r="C124" i="33" s="1"/>
  <c r="A124" i="33"/>
  <c r="D123" i="33"/>
  <c r="B123" i="33"/>
  <c r="C123" i="33" s="1"/>
  <c r="A123" i="33"/>
  <c r="D122" i="33"/>
  <c r="B122" i="33"/>
  <c r="C122" i="33" s="1"/>
  <c r="A122" i="33"/>
  <c r="D121" i="33"/>
  <c r="B121" i="33"/>
  <c r="C121" i="33" s="1"/>
  <c r="A121" i="33"/>
  <c r="D120" i="33"/>
  <c r="B120" i="33"/>
  <c r="C120" i="33" s="1"/>
  <c r="A120" i="33"/>
  <c r="D119" i="33"/>
  <c r="B119" i="33"/>
  <c r="C119" i="33" s="1"/>
  <c r="A119" i="33"/>
  <c r="D118" i="33"/>
  <c r="B118" i="33"/>
  <c r="C118" i="33" s="1"/>
  <c r="A118" i="33"/>
  <c r="D117" i="33"/>
  <c r="B117" i="33"/>
  <c r="C117" i="33" s="1"/>
  <c r="A117" i="33"/>
  <c r="D116" i="33"/>
  <c r="B116" i="33"/>
  <c r="C116" i="33" s="1"/>
  <c r="A116" i="33"/>
  <c r="D115" i="33"/>
  <c r="B115" i="33"/>
  <c r="C115" i="33" s="1"/>
  <c r="A115" i="33"/>
  <c r="D114" i="33"/>
  <c r="B114" i="33"/>
  <c r="C114" i="33" s="1"/>
  <c r="A114" i="33"/>
  <c r="D113" i="33"/>
  <c r="B113" i="33"/>
  <c r="C113" i="33" s="1"/>
  <c r="A113" i="33"/>
  <c r="D112" i="33"/>
  <c r="B112" i="33"/>
  <c r="C112" i="33" s="1"/>
  <c r="A112" i="33"/>
  <c r="D111" i="33"/>
  <c r="B111" i="33"/>
  <c r="C111" i="33" s="1"/>
  <c r="A111" i="33"/>
  <c r="D110" i="33"/>
  <c r="B110" i="33"/>
  <c r="C110" i="33" s="1"/>
  <c r="A110" i="33"/>
  <c r="D109" i="33"/>
  <c r="B109" i="33"/>
  <c r="C109" i="33" s="1"/>
  <c r="A109" i="33"/>
  <c r="D108" i="33"/>
  <c r="B108" i="33"/>
  <c r="C108" i="33" s="1"/>
  <c r="A108" i="33"/>
  <c r="D107" i="33"/>
  <c r="B107" i="33"/>
  <c r="C107" i="33" s="1"/>
  <c r="A107" i="33"/>
  <c r="D106" i="33"/>
  <c r="B106" i="33"/>
  <c r="C106" i="33" s="1"/>
  <c r="A106" i="33"/>
  <c r="D105" i="33"/>
  <c r="B105" i="33"/>
  <c r="C105" i="33" s="1"/>
  <c r="A105" i="33"/>
  <c r="D104" i="33"/>
  <c r="B104" i="33"/>
  <c r="C104" i="33" s="1"/>
  <c r="A104" i="33"/>
  <c r="D103" i="33"/>
  <c r="B103" i="33"/>
  <c r="C103" i="33" s="1"/>
  <c r="A103" i="33"/>
  <c r="D102" i="33"/>
  <c r="B102" i="33"/>
  <c r="C102" i="33" s="1"/>
  <c r="A102" i="33"/>
  <c r="D101" i="33"/>
  <c r="B101" i="33"/>
  <c r="C101" i="33" s="1"/>
  <c r="A101" i="33"/>
  <c r="D100" i="33"/>
  <c r="B100" i="33"/>
  <c r="C100" i="33" s="1"/>
  <c r="A100" i="33"/>
  <c r="D99" i="33"/>
  <c r="B99" i="33"/>
  <c r="C99" i="33" s="1"/>
  <c r="A99" i="33"/>
  <c r="D98" i="33"/>
  <c r="B98" i="33"/>
  <c r="C98" i="33" s="1"/>
  <c r="A98" i="33"/>
  <c r="D97" i="33"/>
  <c r="B97" i="33"/>
  <c r="C97" i="33" s="1"/>
  <c r="A97" i="33"/>
  <c r="D96" i="33"/>
  <c r="B96" i="33"/>
  <c r="C96" i="33" s="1"/>
  <c r="A96" i="33"/>
  <c r="D95" i="33"/>
  <c r="B95" i="33"/>
  <c r="C95" i="33" s="1"/>
  <c r="A95" i="33"/>
  <c r="D94" i="33"/>
  <c r="B94" i="33"/>
  <c r="C94" i="33" s="1"/>
  <c r="A94" i="33"/>
  <c r="D93" i="33"/>
  <c r="B93" i="33"/>
  <c r="C93" i="33" s="1"/>
  <c r="A93" i="33"/>
  <c r="D92" i="33"/>
  <c r="B92" i="33"/>
  <c r="C92" i="33" s="1"/>
  <c r="A92" i="33"/>
  <c r="D91" i="33"/>
  <c r="B91" i="33"/>
  <c r="C91" i="33" s="1"/>
  <c r="A91" i="33"/>
  <c r="D90" i="33"/>
  <c r="B90" i="33"/>
  <c r="C90" i="33" s="1"/>
  <c r="A90" i="33"/>
  <c r="D89" i="33"/>
  <c r="B89" i="33"/>
  <c r="C89" i="33" s="1"/>
  <c r="A89" i="33"/>
  <c r="D88" i="33"/>
  <c r="B88" i="33"/>
  <c r="C88" i="33" s="1"/>
  <c r="A88" i="33"/>
  <c r="D87" i="33"/>
  <c r="B87" i="33"/>
  <c r="C87" i="33" s="1"/>
  <c r="A87" i="33"/>
  <c r="D86" i="33"/>
  <c r="B86" i="33"/>
  <c r="C86" i="33" s="1"/>
  <c r="A86" i="33"/>
  <c r="D85" i="33"/>
  <c r="B85" i="33"/>
  <c r="C85" i="33" s="1"/>
  <c r="A85" i="33"/>
  <c r="D84" i="33"/>
  <c r="B84" i="33"/>
  <c r="C84" i="33" s="1"/>
  <c r="A84" i="33"/>
  <c r="D83" i="33"/>
  <c r="B83" i="33"/>
  <c r="C83" i="33" s="1"/>
  <c r="A83" i="33"/>
  <c r="D82" i="33"/>
  <c r="B82" i="33"/>
  <c r="C82" i="33" s="1"/>
  <c r="A82" i="33"/>
  <c r="D81" i="33"/>
  <c r="B81" i="33"/>
  <c r="C81" i="33" s="1"/>
  <c r="A81" i="33"/>
  <c r="D80" i="33"/>
  <c r="B80" i="33"/>
  <c r="C80" i="33" s="1"/>
  <c r="A80" i="33"/>
  <c r="D79" i="33"/>
  <c r="B79" i="33"/>
  <c r="C79" i="33" s="1"/>
  <c r="A79" i="33"/>
  <c r="D78" i="33"/>
  <c r="B78" i="33"/>
  <c r="C78" i="33" s="1"/>
  <c r="A78" i="33"/>
  <c r="D77" i="33"/>
  <c r="B77" i="33"/>
  <c r="C77" i="33" s="1"/>
  <c r="A77" i="33"/>
  <c r="D76" i="33"/>
  <c r="B76" i="33"/>
  <c r="C76" i="33" s="1"/>
  <c r="A76" i="33"/>
  <c r="D75" i="33"/>
  <c r="B75" i="33"/>
  <c r="C75" i="33" s="1"/>
  <c r="A75" i="33"/>
  <c r="D74" i="33"/>
  <c r="B74" i="33"/>
  <c r="C74" i="33" s="1"/>
  <c r="A74" i="33"/>
  <c r="D73" i="33"/>
  <c r="B73" i="33"/>
  <c r="C73" i="33" s="1"/>
  <c r="A73" i="33"/>
  <c r="D72" i="33"/>
  <c r="B72" i="33"/>
  <c r="C72" i="33" s="1"/>
  <c r="A72" i="33"/>
  <c r="D71" i="33"/>
  <c r="B71" i="33"/>
  <c r="C71" i="33" s="1"/>
  <c r="A71" i="33"/>
  <c r="D70" i="33"/>
  <c r="B70" i="33"/>
  <c r="C70" i="33" s="1"/>
  <c r="A70" i="33"/>
  <c r="D69" i="33"/>
  <c r="B69" i="33"/>
  <c r="C69" i="33" s="1"/>
  <c r="A69" i="33"/>
  <c r="D68" i="33"/>
  <c r="B68" i="33"/>
  <c r="C68" i="33" s="1"/>
  <c r="A68" i="33"/>
  <c r="D67" i="33"/>
  <c r="B67" i="33"/>
  <c r="C67" i="33" s="1"/>
  <c r="A67" i="33"/>
  <c r="D66" i="33"/>
  <c r="B66" i="33"/>
  <c r="C66" i="33" s="1"/>
  <c r="A66" i="33"/>
  <c r="D65" i="33"/>
  <c r="B65" i="33"/>
  <c r="C65" i="33" s="1"/>
  <c r="A65" i="33"/>
  <c r="D64" i="33"/>
  <c r="B64" i="33"/>
  <c r="C64" i="33" s="1"/>
  <c r="A64" i="33"/>
  <c r="D63" i="33"/>
  <c r="B63" i="33"/>
  <c r="C63" i="33" s="1"/>
  <c r="A63" i="33"/>
  <c r="D62" i="33"/>
  <c r="B62" i="33"/>
  <c r="C62" i="33" s="1"/>
  <c r="A62" i="33"/>
  <c r="D61" i="33"/>
  <c r="B61" i="33"/>
  <c r="C61" i="33" s="1"/>
  <c r="A61" i="33"/>
  <c r="D60" i="33"/>
  <c r="B60" i="33"/>
  <c r="C60" i="33" s="1"/>
  <c r="A60" i="33"/>
  <c r="D59" i="33"/>
  <c r="B59" i="33"/>
  <c r="C59" i="33" s="1"/>
  <c r="A59" i="33"/>
  <c r="D58" i="33"/>
  <c r="B58" i="33"/>
  <c r="C58" i="33" s="1"/>
  <c r="A58" i="33"/>
  <c r="D57" i="33"/>
  <c r="B57" i="33"/>
  <c r="C57" i="33" s="1"/>
  <c r="A57" i="33"/>
  <c r="D56" i="33"/>
  <c r="B56" i="33"/>
  <c r="C56" i="33" s="1"/>
  <c r="A56" i="33"/>
  <c r="D55" i="33"/>
  <c r="B55" i="33"/>
  <c r="C55" i="33" s="1"/>
  <c r="A55" i="33"/>
  <c r="D54" i="33"/>
  <c r="B54" i="33"/>
  <c r="C54" i="33" s="1"/>
  <c r="A54" i="33"/>
  <c r="D53" i="33"/>
  <c r="B53" i="33"/>
  <c r="C53" i="33" s="1"/>
  <c r="A53" i="33"/>
  <c r="D52" i="33"/>
  <c r="B52" i="33"/>
  <c r="C52" i="33" s="1"/>
  <c r="A52" i="33"/>
  <c r="D51" i="33"/>
  <c r="B51" i="33"/>
  <c r="C51" i="33" s="1"/>
  <c r="A51" i="33"/>
  <c r="D50" i="33"/>
  <c r="B50" i="33"/>
  <c r="C50" i="33" s="1"/>
  <c r="A50" i="33"/>
  <c r="D49" i="33"/>
  <c r="B49" i="33"/>
  <c r="C49" i="33" s="1"/>
  <c r="A49" i="33"/>
  <c r="D48" i="33"/>
  <c r="B48" i="33"/>
  <c r="C48" i="33" s="1"/>
  <c r="A48" i="33"/>
  <c r="D47" i="33"/>
  <c r="B47" i="33"/>
  <c r="C47" i="33" s="1"/>
  <c r="A47" i="33"/>
  <c r="D46" i="33"/>
  <c r="B46" i="33"/>
  <c r="C46" i="33" s="1"/>
  <c r="A46" i="33"/>
  <c r="D45" i="33"/>
  <c r="B45" i="33"/>
  <c r="C45" i="33" s="1"/>
  <c r="A45" i="33"/>
  <c r="D44" i="33"/>
  <c r="B44" i="33"/>
  <c r="C44" i="33" s="1"/>
  <c r="A44" i="33"/>
  <c r="D43" i="33"/>
  <c r="B43" i="33"/>
  <c r="C43" i="33" s="1"/>
  <c r="A43" i="33"/>
  <c r="D42" i="33"/>
  <c r="B42" i="33"/>
  <c r="C42" i="33" s="1"/>
  <c r="A42" i="33"/>
  <c r="D41" i="33"/>
  <c r="B41" i="33"/>
  <c r="C41" i="33" s="1"/>
  <c r="A41" i="33"/>
  <c r="D40" i="33"/>
  <c r="B40" i="33"/>
  <c r="C40" i="33" s="1"/>
  <c r="A40" i="33"/>
  <c r="D39" i="33"/>
  <c r="B39" i="33"/>
  <c r="C39" i="33" s="1"/>
  <c r="A39" i="33"/>
  <c r="D38" i="33"/>
  <c r="B38" i="33"/>
  <c r="C38" i="33" s="1"/>
  <c r="A38" i="33"/>
  <c r="D37" i="33"/>
  <c r="B37" i="33"/>
  <c r="C37" i="33" s="1"/>
  <c r="A37" i="33"/>
  <c r="D36" i="33"/>
  <c r="B36" i="33"/>
  <c r="C36" i="33" s="1"/>
  <c r="A36" i="33"/>
  <c r="D35" i="33"/>
  <c r="B35" i="33"/>
  <c r="C35" i="33" s="1"/>
  <c r="A35" i="33"/>
  <c r="D34" i="33"/>
  <c r="B34" i="33"/>
  <c r="C34" i="33" s="1"/>
  <c r="A34" i="33"/>
  <c r="D33" i="33"/>
  <c r="B33" i="33"/>
  <c r="C33" i="33" s="1"/>
  <c r="A33" i="33"/>
  <c r="D32" i="33"/>
  <c r="B32" i="33"/>
  <c r="C32" i="33" s="1"/>
  <c r="A32" i="33"/>
  <c r="D31" i="33"/>
  <c r="B31" i="33"/>
  <c r="C31" i="33" s="1"/>
  <c r="A31" i="33"/>
  <c r="D30" i="33"/>
  <c r="B30" i="33"/>
  <c r="C30" i="33" s="1"/>
  <c r="A30" i="33"/>
  <c r="D29" i="33"/>
  <c r="B29" i="33"/>
  <c r="C29" i="33" s="1"/>
  <c r="A29" i="33"/>
  <c r="D28" i="33"/>
  <c r="B28" i="33"/>
  <c r="C28" i="33" s="1"/>
  <c r="A28" i="33"/>
  <c r="D27" i="33"/>
  <c r="B27" i="33"/>
  <c r="C27" i="33" s="1"/>
  <c r="A27" i="33"/>
  <c r="D26" i="33"/>
  <c r="B26" i="33"/>
  <c r="C26" i="33" s="1"/>
  <c r="A26" i="33"/>
  <c r="D25" i="33"/>
  <c r="B25" i="33"/>
  <c r="C25" i="33" s="1"/>
  <c r="A25" i="33"/>
  <c r="D24" i="33"/>
  <c r="B24" i="33"/>
  <c r="C24" i="33" s="1"/>
  <c r="A24" i="33"/>
  <c r="D23" i="33"/>
  <c r="B23" i="33"/>
  <c r="C23" i="33" s="1"/>
  <c r="A23" i="33"/>
  <c r="D22" i="33"/>
  <c r="B22" i="33"/>
  <c r="C22" i="33" s="1"/>
  <c r="A22" i="33"/>
  <c r="D21" i="33"/>
  <c r="B21" i="33"/>
  <c r="C21" i="33" s="1"/>
  <c r="A21" i="33"/>
  <c r="D20" i="33"/>
  <c r="B20" i="33"/>
  <c r="C20" i="33" s="1"/>
  <c r="A20" i="33"/>
  <c r="D19" i="33"/>
  <c r="B19" i="33"/>
  <c r="C19" i="33" s="1"/>
  <c r="A19" i="33"/>
  <c r="D18" i="33"/>
  <c r="B18" i="33"/>
  <c r="C18" i="33" s="1"/>
  <c r="A18" i="33"/>
  <c r="D17" i="33"/>
  <c r="B17" i="33"/>
  <c r="C17" i="33" s="1"/>
  <c r="A17" i="33"/>
  <c r="D16" i="33"/>
  <c r="B16" i="33"/>
  <c r="C16" i="33" s="1"/>
  <c r="A16" i="33"/>
  <c r="D15" i="33"/>
  <c r="B15" i="33"/>
  <c r="C15" i="33" s="1"/>
  <c r="A15" i="33"/>
  <c r="D14" i="33"/>
  <c r="B14" i="33"/>
  <c r="C14" i="33" s="1"/>
  <c r="A14" i="33"/>
  <c r="D13" i="33"/>
  <c r="B13" i="33"/>
  <c r="C13" i="33" s="1"/>
  <c r="A13" i="33"/>
  <c r="D12" i="33"/>
  <c r="B12" i="33"/>
  <c r="C12" i="33" s="1"/>
  <c r="A12" i="33"/>
  <c r="D11" i="33"/>
  <c r="B11" i="33"/>
  <c r="C11" i="33" s="1"/>
  <c r="A11" i="33"/>
  <c r="D10" i="33"/>
  <c r="B10" i="33"/>
  <c r="C10" i="33" s="1"/>
  <c r="A10" i="33"/>
  <c r="D9" i="33"/>
  <c r="B9" i="33"/>
  <c r="C9" i="33" s="1"/>
  <c r="A9" i="33"/>
  <c r="D8" i="33"/>
  <c r="B8" i="33"/>
  <c r="C8" i="33" s="1"/>
  <c r="A8" i="33"/>
  <c r="D7" i="33"/>
  <c r="B7" i="33"/>
  <c r="C7" i="33" s="1"/>
  <c r="A7" i="33"/>
  <c r="D6" i="33"/>
  <c r="B6" i="33"/>
  <c r="C6" i="33" s="1"/>
  <c r="A6" i="33"/>
  <c r="D5" i="33"/>
  <c r="B5" i="33"/>
  <c r="C5" i="33" s="1"/>
  <c r="A5" i="33"/>
  <c r="D4" i="33"/>
  <c r="B4" i="33"/>
  <c r="C4" i="33" s="1"/>
  <c r="A4" i="33"/>
  <c r="D3" i="33"/>
  <c r="B3" i="33"/>
  <c r="C3" i="33" s="1"/>
  <c r="A3" i="33"/>
  <c r="L9" i="28" l="1"/>
  <c r="M9" i="28"/>
  <c r="J9" i="28"/>
  <c r="I9" i="4"/>
  <c r="I10" i="4"/>
  <c r="I11" i="4"/>
  <c r="I12" i="4"/>
  <c r="I13" i="4"/>
  <c r="I14" i="4"/>
  <c r="I15" i="4"/>
  <c r="I16" i="4"/>
  <c r="I17" i="4"/>
  <c r="I9" i="28" l="1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K193" i="32"/>
  <c r="L193" i="32" s="1"/>
  <c r="F193" i="32"/>
  <c r="E193" i="32" s="1"/>
  <c r="D193" i="32" s="1"/>
  <c r="C193" i="32" s="1"/>
  <c r="K192" i="32"/>
  <c r="L192" i="32" s="1"/>
  <c r="F192" i="32"/>
  <c r="E192" i="32"/>
  <c r="D192" i="32" s="1"/>
  <c r="C192" i="32" s="1"/>
  <c r="K191" i="32"/>
  <c r="L191" i="32" s="1"/>
  <c r="F191" i="32"/>
  <c r="E191" i="32"/>
  <c r="D191" i="32" s="1"/>
  <c r="C191" i="32" s="1"/>
  <c r="L190" i="32"/>
  <c r="K190" i="32"/>
  <c r="F190" i="32"/>
  <c r="E190" i="32"/>
  <c r="D190" i="32" s="1"/>
  <c r="C190" i="32"/>
  <c r="K189" i="32"/>
  <c r="L189" i="32" s="1"/>
  <c r="F189" i="32"/>
  <c r="E189" i="32" s="1"/>
  <c r="D189" i="32" s="1"/>
  <c r="C189" i="32" s="1"/>
  <c r="K188" i="32"/>
  <c r="L188" i="32" s="1"/>
  <c r="F188" i="32"/>
  <c r="E188" i="32"/>
  <c r="D188" i="32"/>
  <c r="C188" i="32" s="1"/>
  <c r="K187" i="32"/>
  <c r="L187" i="32" s="1"/>
  <c r="F187" i="32"/>
  <c r="E187" i="32"/>
  <c r="D187" i="32" s="1"/>
  <c r="C187" i="32" s="1"/>
  <c r="L186" i="32"/>
  <c r="K186" i="32"/>
  <c r="F186" i="32"/>
  <c r="E186" i="32"/>
  <c r="D186" i="32" s="1"/>
  <c r="C186" i="32"/>
  <c r="K185" i="32"/>
  <c r="L185" i="32" s="1"/>
  <c r="F185" i="32"/>
  <c r="E185" i="32" s="1"/>
  <c r="D185" i="32" s="1"/>
  <c r="C185" i="32" s="1"/>
  <c r="K184" i="32"/>
  <c r="L184" i="32" s="1"/>
  <c r="F184" i="32"/>
  <c r="E184" i="32"/>
  <c r="D184" i="32"/>
  <c r="C184" i="32" s="1"/>
  <c r="K183" i="32"/>
  <c r="L183" i="32" s="1"/>
  <c r="F183" i="32"/>
  <c r="E183" i="32"/>
  <c r="D183" i="32" s="1"/>
  <c r="C183" i="32" s="1"/>
  <c r="L182" i="32"/>
  <c r="K182" i="32"/>
  <c r="F182" i="32"/>
  <c r="E182" i="32"/>
  <c r="D182" i="32" s="1"/>
  <c r="C182" i="32" s="1"/>
  <c r="K181" i="32"/>
  <c r="L181" i="32" s="1"/>
  <c r="F181" i="32"/>
  <c r="E181" i="32" s="1"/>
  <c r="D181" i="32" s="1"/>
  <c r="C181" i="32" s="1"/>
  <c r="K180" i="32"/>
  <c r="L180" i="32" s="1"/>
  <c r="F180" i="32"/>
  <c r="E180" i="32"/>
  <c r="D180" i="32"/>
  <c r="C180" i="32" s="1"/>
  <c r="K179" i="32"/>
  <c r="L179" i="32" s="1"/>
  <c r="F179" i="32"/>
  <c r="E179" i="32"/>
  <c r="D179" i="32" s="1"/>
  <c r="C179" i="32" s="1"/>
  <c r="L178" i="32"/>
  <c r="K178" i="32"/>
  <c r="F178" i="32"/>
  <c r="E178" i="32"/>
  <c r="D178" i="32" s="1"/>
  <c r="C178" i="32"/>
  <c r="K177" i="32"/>
  <c r="L177" i="32" s="1"/>
  <c r="F177" i="32"/>
  <c r="E177" i="32" s="1"/>
  <c r="D177" i="32" s="1"/>
  <c r="C177" i="32" s="1"/>
  <c r="K176" i="32"/>
  <c r="L176" i="32" s="1"/>
  <c r="F176" i="32"/>
  <c r="E176" i="32"/>
  <c r="D176" i="32" s="1"/>
  <c r="C176" i="32" s="1"/>
  <c r="K175" i="32"/>
  <c r="L175" i="32" s="1"/>
  <c r="F175" i="32"/>
  <c r="E175" i="32"/>
  <c r="D175" i="32" s="1"/>
  <c r="C175" i="32" s="1"/>
  <c r="L174" i="32"/>
  <c r="K174" i="32"/>
  <c r="F174" i="32"/>
  <c r="E174" i="32"/>
  <c r="D174" i="32" s="1"/>
  <c r="C174" i="32" s="1"/>
  <c r="K173" i="32"/>
  <c r="L173" i="32" s="1"/>
  <c r="F173" i="32"/>
  <c r="E173" i="32" s="1"/>
  <c r="D173" i="32" s="1"/>
  <c r="C173" i="32" s="1"/>
  <c r="K172" i="32"/>
  <c r="L172" i="32" s="1"/>
  <c r="F172" i="32"/>
  <c r="E172" i="32"/>
  <c r="D172" i="32" s="1"/>
  <c r="C172" i="32" s="1"/>
  <c r="K171" i="32"/>
  <c r="L171" i="32" s="1"/>
  <c r="F171" i="32"/>
  <c r="E171" i="32"/>
  <c r="D171" i="32" s="1"/>
  <c r="C171" i="32" s="1"/>
  <c r="L170" i="32"/>
  <c r="K170" i="32"/>
  <c r="F170" i="32"/>
  <c r="E170" i="32"/>
  <c r="D170" i="32" s="1"/>
  <c r="C170" i="32" s="1"/>
  <c r="K169" i="32"/>
  <c r="L169" i="32" s="1"/>
  <c r="F169" i="32"/>
  <c r="E169" i="32" s="1"/>
  <c r="D169" i="32" s="1"/>
  <c r="C169" i="32" s="1"/>
  <c r="K168" i="32"/>
  <c r="L168" i="32" s="1"/>
  <c r="F168" i="32"/>
  <c r="E168" i="32"/>
  <c r="D168" i="32" s="1"/>
  <c r="C168" i="32" s="1"/>
  <c r="K167" i="32"/>
  <c r="L167" i="32" s="1"/>
  <c r="F167" i="32"/>
  <c r="E167" i="32"/>
  <c r="D167" i="32" s="1"/>
  <c r="C167" i="32" s="1"/>
  <c r="L166" i="32"/>
  <c r="K166" i="32"/>
  <c r="F166" i="32"/>
  <c r="E166" i="32"/>
  <c r="D166" i="32" s="1"/>
  <c r="C166" i="32"/>
  <c r="K165" i="32"/>
  <c r="L165" i="32" s="1"/>
  <c r="F165" i="32"/>
  <c r="E165" i="32" s="1"/>
  <c r="D165" i="32" s="1"/>
  <c r="C165" i="32" s="1"/>
  <c r="K164" i="32"/>
  <c r="L164" i="32" s="1"/>
  <c r="F164" i="32"/>
  <c r="E164" i="32"/>
  <c r="D164" i="32" s="1"/>
  <c r="C164" i="32" s="1"/>
  <c r="K163" i="32"/>
  <c r="L163" i="32" s="1"/>
  <c r="F163" i="32"/>
  <c r="E163" i="32"/>
  <c r="D163" i="32" s="1"/>
  <c r="C163" i="32" s="1"/>
  <c r="L162" i="32"/>
  <c r="K162" i="32"/>
  <c r="F162" i="32"/>
  <c r="E162" i="32"/>
  <c r="D162" i="32" s="1"/>
  <c r="C162" i="32" s="1"/>
  <c r="K161" i="32"/>
  <c r="L161" i="32" s="1"/>
  <c r="F161" i="32"/>
  <c r="E161" i="32" s="1"/>
  <c r="D161" i="32" s="1"/>
  <c r="C161" i="32" s="1"/>
  <c r="K160" i="32"/>
  <c r="L160" i="32" s="1"/>
  <c r="F160" i="32"/>
  <c r="E160" i="32"/>
  <c r="D160" i="32" s="1"/>
  <c r="C160" i="32" s="1"/>
  <c r="K159" i="32"/>
  <c r="L159" i="32" s="1"/>
  <c r="F159" i="32"/>
  <c r="E159" i="32"/>
  <c r="D159" i="32" s="1"/>
  <c r="C159" i="32" s="1"/>
  <c r="L158" i="32"/>
  <c r="K158" i="32"/>
  <c r="F158" i="32"/>
  <c r="E158" i="32"/>
  <c r="D158" i="32" s="1"/>
  <c r="C158" i="32"/>
  <c r="K157" i="32"/>
  <c r="L157" i="32" s="1"/>
  <c r="F157" i="32"/>
  <c r="E157" i="32" s="1"/>
  <c r="D157" i="32" s="1"/>
  <c r="C157" i="32" s="1"/>
  <c r="K156" i="32"/>
  <c r="L156" i="32" s="1"/>
  <c r="F156" i="32"/>
  <c r="E156" i="32"/>
  <c r="D156" i="32" s="1"/>
  <c r="C156" i="32" s="1"/>
  <c r="K155" i="32"/>
  <c r="L155" i="32" s="1"/>
  <c r="F155" i="32"/>
  <c r="E155" i="32"/>
  <c r="D155" i="32" s="1"/>
  <c r="C155" i="32" s="1"/>
  <c r="L154" i="32"/>
  <c r="K154" i="32"/>
  <c r="F154" i="32"/>
  <c r="E154" i="32"/>
  <c r="D154" i="32" s="1"/>
  <c r="C154" i="32" s="1"/>
  <c r="K153" i="32"/>
  <c r="L153" i="32" s="1"/>
  <c r="F153" i="32"/>
  <c r="E153" i="32" s="1"/>
  <c r="D153" i="32" s="1"/>
  <c r="C153" i="32" s="1"/>
  <c r="K152" i="32"/>
  <c r="L152" i="32" s="1"/>
  <c r="F152" i="32"/>
  <c r="E152" i="32"/>
  <c r="D152" i="32" s="1"/>
  <c r="C152" i="32" s="1"/>
  <c r="K151" i="32"/>
  <c r="L151" i="32" s="1"/>
  <c r="F151" i="32"/>
  <c r="E151" i="32"/>
  <c r="D151" i="32" s="1"/>
  <c r="C151" i="32" s="1"/>
  <c r="L150" i="32"/>
  <c r="K150" i="32"/>
  <c r="F150" i="32"/>
  <c r="E150" i="32"/>
  <c r="D150" i="32" s="1"/>
  <c r="C150" i="32"/>
  <c r="K149" i="32"/>
  <c r="L149" i="32" s="1"/>
  <c r="F149" i="32"/>
  <c r="E149" i="32" s="1"/>
  <c r="D149" i="32" s="1"/>
  <c r="C149" i="32" s="1"/>
  <c r="K148" i="32"/>
  <c r="L148" i="32" s="1"/>
  <c r="F148" i="32"/>
  <c r="E148" i="32"/>
  <c r="D148" i="32" s="1"/>
  <c r="C148" i="32" s="1"/>
  <c r="K147" i="32"/>
  <c r="L147" i="32" s="1"/>
  <c r="F147" i="32"/>
  <c r="E147" i="32"/>
  <c r="D147" i="32" s="1"/>
  <c r="C147" i="32" s="1"/>
  <c r="L146" i="32"/>
  <c r="K146" i="32"/>
  <c r="F146" i="32"/>
  <c r="E146" i="32"/>
  <c r="D146" i="32" s="1"/>
  <c r="C146" i="32"/>
  <c r="K145" i="32"/>
  <c r="L145" i="32" s="1"/>
  <c r="F145" i="32"/>
  <c r="E145" i="32" s="1"/>
  <c r="D145" i="32" s="1"/>
  <c r="C145" i="32" s="1"/>
  <c r="K144" i="32"/>
  <c r="L144" i="32" s="1"/>
  <c r="F144" i="32"/>
  <c r="E144" i="32"/>
  <c r="D144" i="32" s="1"/>
  <c r="C144" i="32" s="1"/>
  <c r="K143" i="32"/>
  <c r="L143" i="32" s="1"/>
  <c r="F143" i="32"/>
  <c r="E143" i="32"/>
  <c r="D143" i="32" s="1"/>
  <c r="C143" i="32" s="1"/>
  <c r="L142" i="32"/>
  <c r="K142" i="32"/>
  <c r="F142" i="32"/>
  <c r="E142" i="32"/>
  <c r="D142" i="32" s="1"/>
  <c r="C142" i="32" s="1"/>
  <c r="K141" i="32"/>
  <c r="L141" i="32" s="1"/>
  <c r="F141" i="32"/>
  <c r="E141" i="32" s="1"/>
  <c r="D141" i="32" s="1"/>
  <c r="C141" i="32" s="1"/>
  <c r="K140" i="32"/>
  <c r="L140" i="32" s="1"/>
  <c r="F140" i="32"/>
  <c r="E140" i="32"/>
  <c r="D140" i="32" s="1"/>
  <c r="C140" i="32" s="1"/>
  <c r="K139" i="32"/>
  <c r="L139" i="32" s="1"/>
  <c r="F139" i="32"/>
  <c r="E139" i="32"/>
  <c r="D139" i="32" s="1"/>
  <c r="C139" i="32" s="1"/>
  <c r="L138" i="32"/>
  <c r="K138" i="32"/>
  <c r="F138" i="32"/>
  <c r="E138" i="32"/>
  <c r="D138" i="32" s="1"/>
  <c r="C138" i="32" s="1"/>
  <c r="K137" i="32"/>
  <c r="L137" i="32" s="1"/>
  <c r="F137" i="32"/>
  <c r="E137" i="32" s="1"/>
  <c r="D137" i="32" s="1"/>
  <c r="C137" i="32" s="1"/>
  <c r="K136" i="32"/>
  <c r="L136" i="32" s="1"/>
  <c r="F136" i="32"/>
  <c r="E136" i="32"/>
  <c r="D136" i="32"/>
  <c r="C136" i="32" s="1"/>
  <c r="K135" i="32"/>
  <c r="L135" i="32" s="1"/>
  <c r="F135" i="32"/>
  <c r="E135" i="32"/>
  <c r="D135" i="32" s="1"/>
  <c r="C135" i="32" s="1"/>
  <c r="L134" i="32"/>
  <c r="K134" i="32"/>
  <c r="F134" i="32"/>
  <c r="E134" i="32"/>
  <c r="D134" i="32" s="1"/>
  <c r="C134" i="32"/>
  <c r="K133" i="32"/>
  <c r="L133" i="32" s="1"/>
  <c r="F133" i="32"/>
  <c r="E133" i="32" s="1"/>
  <c r="D133" i="32" s="1"/>
  <c r="C133" i="32" s="1"/>
  <c r="K132" i="32"/>
  <c r="L132" i="32" s="1"/>
  <c r="F132" i="32"/>
  <c r="E132" i="32"/>
  <c r="D132" i="32"/>
  <c r="C132" i="32" s="1"/>
  <c r="K131" i="32"/>
  <c r="L131" i="32" s="1"/>
  <c r="F131" i="32"/>
  <c r="E131" i="32"/>
  <c r="D131" i="32" s="1"/>
  <c r="C131" i="32" s="1"/>
  <c r="L130" i="32"/>
  <c r="K130" i="32"/>
  <c r="F130" i="32"/>
  <c r="E130" i="32" s="1"/>
  <c r="D130" i="32" s="1"/>
  <c r="C130" i="32" s="1"/>
  <c r="K129" i="32"/>
  <c r="L129" i="32" s="1"/>
  <c r="F129" i="32"/>
  <c r="E129" i="32" s="1"/>
  <c r="D129" i="32" s="1"/>
  <c r="C129" i="32" s="1"/>
  <c r="K128" i="32"/>
  <c r="L128" i="32" s="1"/>
  <c r="F128" i="32"/>
  <c r="E128" i="32" s="1"/>
  <c r="D128" i="32" s="1"/>
  <c r="C128" i="32" s="1"/>
  <c r="K127" i="32"/>
  <c r="L127" i="32" s="1"/>
  <c r="F127" i="32"/>
  <c r="E127" i="32" s="1"/>
  <c r="D127" i="32" s="1"/>
  <c r="C127" i="32" s="1"/>
  <c r="L126" i="32"/>
  <c r="K126" i="32"/>
  <c r="F126" i="32"/>
  <c r="E126" i="32" s="1"/>
  <c r="D126" i="32" s="1"/>
  <c r="C126" i="32" s="1"/>
  <c r="K125" i="32"/>
  <c r="L125" i="32" s="1"/>
  <c r="F125" i="32"/>
  <c r="E125" i="32" s="1"/>
  <c r="D125" i="32" s="1"/>
  <c r="C125" i="32" s="1"/>
  <c r="K124" i="32"/>
  <c r="L124" i="32" s="1"/>
  <c r="F124" i="32"/>
  <c r="E124" i="32"/>
  <c r="D124" i="32" s="1"/>
  <c r="C124" i="32" s="1"/>
  <c r="K123" i="32"/>
  <c r="L123" i="32" s="1"/>
  <c r="F123" i="32"/>
  <c r="E123" i="32" s="1"/>
  <c r="D123" i="32" s="1"/>
  <c r="C123" i="32" s="1"/>
  <c r="L122" i="32"/>
  <c r="K122" i="32"/>
  <c r="F122" i="32"/>
  <c r="E122" i="32" s="1"/>
  <c r="D122" i="32" s="1"/>
  <c r="C122" i="32" s="1"/>
  <c r="K121" i="32"/>
  <c r="L121" i="32" s="1"/>
  <c r="F121" i="32"/>
  <c r="E121" i="32" s="1"/>
  <c r="D121" i="32" s="1"/>
  <c r="C121" i="32" s="1"/>
  <c r="K120" i="32"/>
  <c r="L120" i="32" s="1"/>
  <c r="F120" i="32"/>
  <c r="E120" i="32" s="1"/>
  <c r="D120" i="32" s="1"/>
  <c r="C120" i="32" s="1"/>
  <c r="J119" i="32"/>
  <c r="K119" i="32" s="1"/>
  <c r="L119" i="32" s="1"/>
  <c r="I119" i="32"/>
  <c r="H119" i="32"/>
  <c r="G119" i="32"/>
  <c r="F119" i="32" s="1"/>
  <c r="E119" i="32" s="1"/>
  <c r="D119" i="32" s="1"/>
  <c r="C119" i="32" s="1"/>
  <c r="J118" i="32"/>
  <c r="K118" i="32" s="1"/>
  <c r="L118" i="32" s="1"/>
  <c r="I118" i="32"/>
  <c r="H118" i="32"/>
  <c r="G118" i="32"/>
  <c r="F118" i="32" s="1"/>
  <c r="E118" i="32" s="1"/>
  <c r="D118" i="32" s="1"/>
  <c r="C118" i="32" s="1"/>
  <c r="J117" i="32"/>
  <c r="K117" i="32" s="1"/>
  <c r="L117" i="32" s="1"/>
  <c r="I117" i="32"/>
  <c r="H117" i="32"/>
  <c r="G117" i="32"/>
  <c r="F117" i="32" s="1"/>
  <c r="E117" i="32" s="1"/>
  <c r="D117" i="32" s="1"/>
  <c r="C117" i="32" s="1"/>
  <c r="J116" i="32"/>
  <c r="K116" i="32" s="1"/>
  <c r="L116" i="32" s="1"/>
  <c r="I116" i="32"/>
  <c r="H116" i="32"/>
  <c r="G116" i="32"/>
  <c r="F116" i="32" s="1"/>
  <c r="E116" i="32" s="1"/>
  <c r="D116" i="32" s="1"/>
  <c r="C116" i="32" s="1"/>
  <c r="J115" i="32"/>
  <c r="K115" i="32" s="1"/>
  <c r="L115" i="32" s="1"/>
  <c r="I115" i="32"/>
  <c r="H115" i="32"/>
  <c r="G115" i="32"/>
  <c r="F115" i="32" s="1"/>
  <c r="E115" i="32" s="1"/>
  <c r="D115" i="32" s="1"/>
  <c r="C115" i="32" s="1"/>
  <c r="J114" i="32"/>
  <c r="K114" i="32" s="1"/>
  <c r="L114" i="32" s="1"/>
  <c r="I114" i="32"/>
  <c r="H114" i="32"/>
  <c r="G114" i="32"/>
  <c r="F114" i="32" s="1"/>
  <c r="E114" i="32" s="1"/>
  <c r="D114" i="32" s="1"/>
  <c r="C114" i="32" s="1"/>
  <c r="J113" i="32"/>
  <c r="K113" i="32" s="1"/>
  <c r="L113" i="32" s="1"/>
  <c r="I113" i="32"/>
  <c r="H113" i="32"/>
  <c r="G113" i="32"/>
  <c r="F113" i="32" s="1"/>
  <c r="E113" i="32" s="1"/>
  <c r="D113" i="32" s="1"/>
  <c r="C113" i="32" s="1"/>
  <c r="J112" i="32"/>
  <c r="K112" i="32" s="1"/>
  <c r="L112" i="32" s="1"/>
  <c r="I112" i="32"/>
  <c r="H112" i="32"/>
  <c r="G112" i="32"/>
  <c r="F112" i="32" s="1"/>
  <c r="E112" i="32" s="1"/>
  <c r="D112" i="32" s="1"/>
  <c r="C112" i="32" s="1"/>
  <c r="J111" i="32"/>
  <c r="K111" i="32" s="1"/>
  <c r="L111" i="32" s="1"/>
  <c r="I111" i="32"/>
  <c r="H111" i="32"/>
  <c r="G111" i="32"/>
  <c r="F111" i="32" s="1"/>
  <c r="E111" i="32" s="1"/>
  <c r="D111" i="32" s="1"/>
  <c r="C111" i="32" s="1"/>
  <c r="J110" i="32"/>
  <c r="K110" i="32" s="1"/>
  <c r="L110" i="32" s="1"/>
  <c r="I110" i="32"/>
  <c r="H110" i="32"/>
  <c r="G110" i="32"/>
  <c r="F110" i="32" s="1"/>
  <c r="E110" i="32" s="1"/>
  <c r="D110" i="32" s="1"/>
  <c r="C110" i="32" s="1"/>
  <c r="J109" i="32"/>
  <c r="K109" i="32" s="1"/>
  <c r="L109" i="32" s="1"/>
  <c r="I109" i="32"/>
  <c r="H109" i="32"/>
  <c r="G109" i="32"/>
  <c r="F109" i="32" s="1"/>
  <c r="E109" i="32" s="1"/>
  <c r="D109" i="32" s="1"/>
  <c r="C109" i="32" s="1"/>
  <c r="J108" i="32"/>
  <c r="K108" i="32" s="1"/>
  <c r="L108" i="32" s="1"/>
  <c r="I108" i="32"/>
  <c r="H108" i="32"/>
  <c r="G108" i="32"/>
  <c r="F108" i="32" s="1"/>
  <c r="E108" i="32" s="1"/>
  <c r="D108" i="32" s="1"/>
  <c r="C108" i="32" s="1"/>
  <c r="J107" i="32"/>
  <c r="K107" i="32" s="1"/>
  <c r="L107" i="32" s="1"/>
  <c r="I107" i="32"/>
  <c r="H107" i="32"/>
  <c r="G107" i="32"/>
  <c r="F107" i="32" s="1"/>
  <c r="E107" i="32" s="1"/>
  <c r="D107" i="32" s="1"/>
  <c r="C107" i="32" s="1"/>
  <c r="J106" i="32"/>
  <c r="K106" i="32" s="1"/>
  <c r="L106" i="32" s="1"/>
  <c r="I106" i="32"/>
  <c r="H106" i="32"/>
  <c r="G106" i="32"/>
  <c r="F106" i="32" s="1"/>
  <c r="E106" i="32" s="1"/>
  <c r="D106" i="32" s="1"/>
  <c r="C106" i="32" s="1"/>
  <c r="J105" i="32"/>
  <c r="K105" i="32" s="1"/>
  <c r="L105" i="32" s="1"/>
  <c r="I105" i="32"/>
  <c r="H105" i="32"/>
  <c r="G105" i="32"/>
  <c r="F105" i="32" s="1"/>
  <c r="E105" i="32" s="1"/>
  <c r="D105" i="32" s="1"/>
  <c r="C105" i="32" s="1"/>
  <c r="J104" i="32"/>
  <c r="K104" i="32" s="1"/>
  <c r="L104" i="32" s="1"/>
  <c r="I104" i="32"/>
  <c r="H104" i="32"/>
  <c r="G104" i="32"/>
  <c r="F104" i="32" s="1"/>
  <c r="E104" i="32" s="1"/>
  <c r="D104" i="32" s="1"/>
  <c r="C104" i="32" s="1"/>
  <c r="J103" i="32"/>
  <c r="K103" i="32" s="1"/>
  <c r="L103" i="32" s="1"/>
  <c r="I103" i="32"/>
  <c r="H103" i="32"/>
  <c r="G103" i="32"/>
  <c r="F103" i="32" s="1"/>
  <c r="E103" i="32" s="1"/>
  <c r="D103" i="32" s="1"/>
  <c r="C103" i="32" s="1"/>
  <c r="J102" i="32"/>
  <c r="K102" i="32" s="1"/>
  <c r="L102" i="32" s="1"/>
  <c r="I102" i="32"/>
  <c r="H102" i="32"/>
  <c r="G102" i="32"/>
  <c r="F102" i="32" s="1"/>
  <c r="E102" i="32" s="1"/>
  <c r="D102" i="32" s="1"/>
  <c r="C102" i="32" s="1"/>
  <c r="J101" i="32"/>
  <c r="K101" i="32" s="1"/>
  <c r="L101" i="32" s="1"/>
  <c r="I101" i="32"/>
  <c r="H101" i="32"/>
  <c r="G101" i="32"/>
  <c r="F101" i="32" s="1"/>
  <c r="E101" i="32" s="1"/>
  <c r="D101" i="32" s="1"/>
  <c r="C101" i="32" s="1"/>
  <c r="J100" i="32"/>
  <c r="K100" i="32" s="1"/>
  <c r="L100" i="32" s="1"/>
  <c r="I100" i="32"/>
  <c r="H100" i="32"/>
  <c r="G100" i="32"/>
  <c r="F100" i="32" s="1"/>
  <c r="E100" i="32" s="1"/>
  <c r="D100" i="32" s="1"/>
  <c r="C100" i="32" s="1"/>
  <c r="J99" i="32"/>
  <c r="K99" i="32" s="1"/>
  <c r="L99" i="32" s="1"/>
  <c r="I99" i="32"/>
  <c r="H99" i="32"/>
  <c r="G99" i="32"/>
  <c r="F99" i="32" s="1"/>
  <c r="E99" i="32" s="1"/>
  <c r="D99" i="32" s="1"/>
  <c r="C99" i="32" s="1"/>
  <c r="J98" i="32"/>
  <c r="K98" i="32" s="1"/>
  <c r="L98" i="32" s="1"/>
  <c r="I98" i="32"/>
  <c r="H98" i="32"/>
  <c r="G98" i="32"/>
  <c r="F98" i="32" s="1"/>
  <c r="E98" i="32" s="1"/>
  <c r="D98" i="32" s="1"/>
  <c r="C98" i="32" s="1"/>
  <c r="J97" i="32"/>
  <c r="K97" i="32" s="1"/>
  <c r="L97" i="32" s="1"/>
  <c r="I97" i="32"/>
  <c r="H97" i="32"/>
  <c r="G97" i="32"/>
  <c r="F97" i="32" s="1"/>
  <c r="E97" i="32" s="1"/>
  <c r="D97" i="32" s="1"/>
  <c r="C97" i="32" s="1"/>
  <c r="J96" i="32"/>
  <c r="K96" i="32" s="1"/>
  <c r="L96" i="32" s="1"/>
  <c r="I96" i="32"/>
  <c r="H96" i="32"/>
  <c r="G96" i="32"/>
  <c r="F96" i="32" s="1"/>
  <c r="E96" i="32" s="1"/>
  <c r="D96" i="32" s="1"/>
  <c r="C96" i="32" s="1"/>
  <c r="J95" i="32"/>
  <c r="K95" i="32" s="1"/>
  <c r="L95" i="32" s="1"/>
  <c r="I95" i="32"/>
  <c r="H95" i="32"/>
  <c r="G95" i="32"/>
  <c r="F95" i="32" s="1"/>
  <c r="E95" i="32" s="1"/>
  <c r="D95" i="32" s="1"/>
  <c r="C95" i="32" s="1"/>
  <c r="J94" i="32"/>
  <c r="K94" i="32" s="1"/>
  <c r="L94" i="32" s="1"/>
  <c r="I94" i="32"/>
  <c r="H94" i="32"/>
  <c r="G94" i="32"/>
  <c r="F94" i="32" s="1"/>
  <c r="E94" i="32" s="1"/>
  <c r="D94" i="32" s="1"/>
  <c r="C94" i="32" s="1"/>
  <c r="J93" i="32"/>
  <c r="K93" i="32" s="1"/>
  <c r="L93" i="32" s="1"/>
  <c r="I93" i="32"/>
  <c r="H93" i="32"/>
  <c r="G93" i="32"/>
  <c r="F93" i="32" s="1"/>
  <c r="E93" i="32" s="1"/>
  <c r="D93" i="32" s="1"/>
  <c r="C93" i="32" s="1"/>
  <c r="J92" i="32"/>
  <c r="K92" i="32" s="1"/>
  <c r="L92" i="32" s="1"/>
  <c r="I92" i="32"/>
  <c r="H92" i="32"/>
  <c r="G92" i="32"/>
  <c r="F92" i="32" s="1"/>
  <c r="E92" i="32" s="1"/>
  <c r="D92" i="32" s="1"/>
  <c r="C92" i="32" s="1"/>
  <c r="J91" i="32"/>
  <c r="K91" i="32" s="1"/>
  <c r="L91" i="32" s="1"/>
  <c r="I91" i="32"/>
  <c r="H91" i="32"/>
  <c r="G91" i="32"/>
  <c r="F91" i="32" s="1"/>
  <c r="E91" i="32" s="1"/>
  <c r="D91" i="32" s="1"/>
  <c r="C91" i="32" s="1"/>
  <c r="J90" i="32"/>
  <c r="K90" i="32" s="1"/>
  <c r="L90" i="32" s="1"/>
  <c r="I90" i="32"/>
  <c r="H90" i="32"/>
  <c r="G90" i="32"/>
  <c r="F90" i="32" s="1"/>
  <c r="E90" i="32" s="1"/>
  <c r="D90" i="32" s="1"/>
  <c r="C90" i="32" s="1"/>
  <c r="J89" i="32"/>
  <c r="K89" i="32" s="1"/>
  <c r="L89" i="32" s="1"/>
  <c r="I89" i="32"/>
  <c r="H89" i="32"/>
  <c r="G89" i="32"/>
  <c r="F89" i="32" s="1"/>
  <c r="E89" i="32" s="1"/>
  <c r="D89" i="32" s="1"/>
  <c r="C89" i="32" s="1"/>
  <c r="J88" i="32"/>
  <c r="K88" i="32" s="1"/>
  <c r="L88" i="32" s="1"/>
  <c r="I88" i="32"/>
  <c r="H88" i="32"/>
  <c r="G88" i="32"/>
  <c r="F88" i="32" s="1"/>
  <c r="E88" i="32" s="1"/>
  <c r="D88" i="32" s="1"/>
  <c r="C88" i="32" s="1"/>
  <c r="J87" i="32"/>
  <c r="K87" i="32" s="1"/>
  <c r="L87" i="32" s="1"/>
  <c r="I87" i="32"/>
  <c r="H87" i="32"/>
  <c r="G87" i="32"/>
  <c r="F87" i="32" s="1"/>
  <c r="E87" i="32" s="1"/>
  <c r="D87" i="32" s="1"/>
  <c r="C87" i="32" s="1"/>
  <c r="K86" i="32"/>
  <c r="L86" i="32" s="1"/>
  <c r="J86" i="32"/>
  <c r="I86" i="32"/>
  <c r="H86" i="32"/>
  <c r="G86" i="32"/>
  <c r="F86" i="32" s="1"/>
  <c r="E86" i="32" s="1"/>
  <c r="D86" i="32" s="1"/>
  <c r="C86" i="32" s="1"/>
  <c r="J85" i="32"/>
  <c r="K85" i="32" s="1"/>
  <c r="L85" i="32" s="1"/>
  <c r="I85" i="32"/>
  <c r="H85" i="32"/>
  <c r="G85" i="32"/>
  <c r="F85" i="32" s="1"/>
  <c r="E85" i="32" s="1"/>
  <c r="D85" i="32" s="1"/>
  <c r="C85" i="32" s="1"/>
  <c r="J84" i="32"/>
  <c r="K84" i="32" s="1"/>
  <c r="L84" i="32" s="1"/>
  <c r="I84" i="32"/>
  <c r="H84" i="32"/>
  <c r="G84" i="32"/>
  <c r="F84" i="32" s="1"/>
  <c r="E84" i="32" s="1"/>
  <c r="D84" i="32" s="1"/>
  <c r="C84" i="32" s="1"/>
  <c r="J83" i="32"/>
  <c r="K83" i="32" s="1"/>
  <c r="L83" i="32" s="1"/>
  <c r="I83" i="32"/>
  <c r="H83" i="32"/>
  <c r="G83" i="32"/>
  <c r="F83" i="32" s="1"/>
  <c r="E83" i="32" s="1"/>
  <c r="D83" i="32" s="1"/>
  <c r="C83" i="32" s="1"/>
  <c r="J82" i="32"/>
  <c r="K82" i="32" s="1"/>
  <c r="L82" i="32" s="1"/>
  <c r="I82" i="32"/>
  <c r="H82" i="32"/>
  <c r="G82" i="32"/>
  <c r="F82" i="32" s="1"/>
  <c r="E82" i="32" s="1"/>
  <c r="D82" i="32" s="1"/>
  <c r="C82" i="32" s="1"/>
  <c r="J81" i="32"/>
  <c r="K81" i="32" s="1"/>
  <c r="L81" i="32" s="1"/>
  <c r="I81" i="32"/>
  <c r="H81" i="32"/>
  <c r="G81" i="32"/>
  <c r="F81" i="32" s="1"/>
  <c r="E81" i="32" s="1"/>
  <c r="D81" i="32" s="1"/>
  <c r="C81" i="32" s="1"/>
  <c r="J80" i="32"/>
  <c r="K80" i="32" s="1"/>
  <c r="L80" i="32" s="1"/>
  <c r="I80" i="32"/>
  <c r="H80" i="32"/>
  <c r="G80" i="32"/>
  <c r="F80" i="32" s="1"/>
  <c r="E80" i="32" s="1"/>
  <c r="D80" i="32" s="1"/>
  <c r="C80" i="32" s="1"/>
  <c r="J79" i="32"/>
  <c r="K79" i="32" s="1"/>
  <c r="L79" i="32" s="1"/>
  <c r="I79" i="32"/>
  <c r="H79" i="32"/>
  <c r="G79" i="32"/>
  <c r="F79" i="32" s="1"/>
  <c r="E79" i="32" s="1"/>
  <c r="D79" i="32" s="1"/>
  <c r="C79" i="32" s="1"/>
  <c r="J78" i="32"/>
  <c r="K78" i="32" s="1"/>
  <c r="L78" i="32" s="1"/>
  <c r="I78" i="32"/>
  <c r="H78" i="32"/>
  <c r="G78" i="32"/>
  <c r="F78" i="32" s="1"/>
  <c r="E78" i="32" s="1"/>
  <c r="D78" i="32" s="1"/>
  <c r="C78" i="32" s="1"/>
  <c r="J77" i="32"/>
  <c r="K77" i="32" s="1"/>
  <c r="L77" i="32" s="1"/>
  <c r="I77" i="32"/>
  <c r="H77" i="32"/>
  <c r="G77" i="32"/>
  <c r="F77" i="32" s="1"/>
  <c r="E77" i="32" s="1"/>
  <c r="D77" i="32" s="1"/>
  <c r="C77" i="32" s="1"/>
  <c r="J76" i="32"/>
  <c r="K76" i="32" s="1"/>
  <c r="L76" i="32" s="1"/>
  <c r="I76" i="32"/>
  <c r="H76" i="32"/>
  <c r="G76" i="32"/>
  <c r="F76" i="32" s="1"/>
  <c r="E76" i="32" s="1"/>
  <c r="D76" i="32" s="1"/>
  <c r="C76" i="32" s="1"/>
  <c r="J75" i="32"/>
  <c r="K75" i="32" s="1"/>
  <c r="L75" i="32" s="1"/>
  <c r="I75" i="32"/>
  <c r="H75" i="32"/>
  <c r="G75" i="32"/>
  <c r="F75" i="32" s="1"/>
  <c r="E75" i="32" s="1"/>
  <c r="D75" i="32" s="1"/>
  <c r="C75" i="32" s="1"/>
  <c r="J74" i="32"/>
  <c r="K74" i="32" s="1"/>
  <c r="L74" i="32" s="1"/>
  <c r="I74" i="32"/>
  <c r="H74" i="32"/>
  <c r="G74" i="32"/>
  <c r="F74" i="32" s="1"/>
  <c r="E74" i="32" s="1"/>
  <c r="D74" i="32" s="1"/>
  <c r="C74" i="32" s="1"/>
  <c r="J73" i="32"/>
  <c r="K73" i="32" s="1"/>
  <c r="L73" i="32" s="1"/>
  <c r="I73" i="32"/>
  <c r="H73" i="32"/>
  <c r="G73" i="32"/>
  <c r="F73" i="32" s="1"/>
  <c r="E73" i="32" s="1"/>
  <c r="D73" i="32" s="1"/>
  <c r="C73" i="32" s="1"/>
  <c r="J72" i="32"/>
  <c r="K72" i="32" s="1"/>
  <c r="L72" i="32" s="1"/>
  <c r="I72" i="32"/>
  <c r="H72" i="32"/>
  <c r="G72" i="32"/>
  <c r="F72" i="32" s="1"/>
  <c r="E72" i="32" s="1"/>
  <c r="D72" i="32" s="1"/>
  <c r="C72" i="32" s="1"/>
  <c r="J71" i="32"/>
  <c r="K71" i="32" s="1"/>
  <c r="L71" i="32" s="1"/>
  <c r="I71" i="32"/>
  <c r="H71" i="32"/>
  <c r="G71" i="32"/>
  <c r="F71" i="32" s="1"/>
  <c r="E71" i="32" s="1"/>
  <c r="D71" i="32" s="1"/>
  <c r="C71" i="32" s="1"/>
  <c r="J70" i="32"/>
  <c r="K70" i="32" s="1"/>
  <c r="L70" i="32" s="1"/>
  <c r="I70" i="32"/>
  <c r="H70" i="32"/>
  <c r="G70" i="32"/>
  <c r="F70" i="32" s="1"/>
  <c r="E70" i="32" s="1"/>
  <c r="D70" i="32" s="1"/>
  <c r="C70" i="32" s="1"/>
  <c r="J69" i="32"/>
  <c r="K69" i="32" s="1"/>
  <c r="L69" i="32" s="1"/>
  <c r="I69" i="32"/>
  <c r="H69" i="32"/>
  <c r="G69" i="32"/>
  <c r="F69" i="32" s="1"/>
  <c r="E69" i="32" s="1"/>
  <c r="D69" i="32" s="1"/>
  <c r="C69" i="32" s="1"/>
  <c r="J68" i="32"/>
  <c r="K68" i="32" s="1"/>
  <c r="L68" i="32" s="1"/>
  <c r="I68" i="32"/>
  <c r="H68" i="32"/>
  <c r="G68" i="32"/>
  <c r="F68" i="32" s="1"/>
  <c r="E68" i="32" s="1"/>
  <c r="D68" i="32" s="1"/>
  <c r="C68" i="32" s="1"/>
  <c r="J67" i="32"/>
  <c r="K67" i="32" s="1"/>
  <c r="L67" i="32" s="1"/>
  <c r="I67" i="32"/>
  <c r="H67" i="32"/>
  <c r="G67" i="32"/>
  <c r="F67" i="32" s="1"/>
  <c r="E67" i="32" s="1"/>
  <c r="D67" i="32" s="1"/>
  <c r="C67" i="32" s="1"/>
  <c r="J66" i="32"/>
  <c r="K66" i="32" s="1"/>
  <c r="L66" i="32" s="1"/>
  <c r="I66" i="32"/>
  <c r="H66" i="32"/>
  <c r="G66" i="32"/>
  <c r="F66" i="32" s="1"/>
  <c r="E66" i="32" s="1"/>
  <c r="D66" i="32" s="1"/>
  <c r="C66" i="32" s="1"/>
  <c r="J65" i="32"/>
  <c r="K65" i="32" s="1"/>
  <c r="L65" i="32" s="1"/>
  <c r="I65" i="32"/>
  <c r="H65" i="32"/>
  <c r="G65" i="32"/>
  <c r="F65" i="32" s="1"/>
  <c r="E65" i="32" s="1"/>
  <c r="D65" i="32" s="1"/>
  <c r="C65" i="32" s="1"/>
  <c r="J64" i="32"/>
  <c r="K64" i="32" s="1"/>
  <c r="L64" i="32" s="1"/>
  <c r="I64" i="32"/>
  <c r="H64" i="32"/>
  <c r="G64" i="32"/>
  <c r="F64" i="32" s="1"/>
  <c r="E64" i="32" s="1"/>
  <c r="D64" i="32" s="1"/>
  <c r="C64" i="32" s="1"/>
  <c r="J63" i="32"/>
  <c r="K63" i="32" s="1"/>
  <c r="L63" i="32" s="1"/>
  <c r="I63" i="32"/>
  <c r="H63" i="32"/>
  <c r="G63" i="32"/>
  <c r="F63" i="32" s="1"/>
  <c r="E63" i="32" s="1"/>
  <c r="D63" i="32" s="1"/>
  <c r="C63" i="32" s="1"/>
  <c r="J62" i="32"/>
  <c r="K62" i="32" s="1"/>
  <c r="L62" i="32" s="1"/>
  <c r="I62" i="32"/>
  <c r="H62" i="32"/>
  <c r="G62" i="32"/>
  <c r="F62" i="32" s="1"/>
  <c r="E62" i="32" s="1"/>
  <c r="D62" i="32" s="1"/>
  <c r="C62" i="32" s="1"/>
  <c r="J61" i="32"/>
  <c r="K61" i="32" s="1"/>
  <c r="L61" i="32" s="1"/>
  <c r="I61" i="32"/>
  <c r="H61" i="32"/>
  <c r="G61" i="32"/>
  <c r="F61" i="32" s="1"/>
  <c r="E61" i="32" s="1"/>
  <c r="D61" i="32" s="1"/>
  <c r="C61" i="32" s="1"/>
  <c r="J60" i="32"/>
  <c r="K60" i="32" s="1"/>
  <c r="L60" i="32" s="1"/>
  <c r="I60" i="32"/>
  <c r="H60" i="32"/>
  <c r="G60" i="32"/>
  <c r="F60" i="32" s="1"/>
  <c r="E60" i="32" s="1"/>
  <c r="D60" i="32" s="1"/>
  <c r="C60" i="32" s="1"/>
  <c r="J59" i="32"/>
  <c r="K59" i="32" s="1"/>
  <c r="L59" i="32" s="1"/>
  <c r="I59" i="32"/>
  <c r="H59" i="32"/>
  <c r="G59" i="32"/>
  <c r="F59" i="32" s="1"/>
  <c r="E59" i="32" s="1"/>
  <c r="D59" i="32" s="1"/>
  <c r="C59" i="32" s="1"/>
  <c r="J58" i="32"/>
  <c r="K58" i="32" s="1"/>
  <c r="L58" i="32" s="1"/>
  <c r="I58" i="32"/>
  <c r="H58" i="32"/>
  <c r="G58" i="32"/>
  <c r="F58" i="32" s="1"/>
  <c r="E58" i="32" s="1"/>
  <c r="D58" i="32" s="1"/>
  <c r="C58" i="32" s="1"/>
  <c r="J57" i="32"/>
  <c r="K57" i="32" s="1"/>
  <c r="L57" i="32" s="1"/>
  <c r="I57" i="32"/>
  <c r="H57" i="32"/>
  <c r="G57" i="32"/>
  <c r="F57" i="32" s="1"/>
  <c r="E57" i="32" s="1"/>
  <c r="D57" i="32" s="1"/>
  <c r="C57" i="32" s="1"/>
  <c r="J56" i="32"/>
  <c r="K56" i="32" s="1"/>
  <c r="L56" i="32" s="1"/>
  <c r="I56" i="32"/>
  <c r="H56" i="32"/>
  <c r="G56" i="32"/>
  <c r="F56" i="32" s="1"/>
  <c r="E56" i="32" s="1"/>
  <c r="D56" i="32" s="1"/>
  <c r="C56" i="32" s="1"/>
  <c r="J55" i="32"/>
  <c r="K55" i="32" s="1"/>
  <c r="L55" i="32" s="1"/>
  <c r="I55" i="32"/>
  <c r="H55" i="32"/>
  <c r="G55" i="32"/>
  <c r="F55" i="32" s="1"/>
  <c r="E55" i="32" s="1"/>
  <c r="D55" i="32" s="1"/>
  <c r="C55" i="32" s="1"/>
  <c r="J54" i="32"/>
  <c r="K54" i="32" s="1"/>
  <c r="L54" i="32" s="1"/>
  <c r="I54" i="32"/>
  <c r="H54" i="32"/>
  <c r="G54" i="32"/>
  <c r="F54" i="32" s="1"/>
  <c r="E54" i="32" s="1"/>
  <c r="D54" i="32" s="1"/>
  <c r="C54" i="32" s="1"/>
  <c r="J53" i="32"/>
  <c r="K53" i="32" s="1"/>
  <c r="L53" i="32" s="1"/>
  <c r="I53" i="32"/>
  <c r="H53" i="32"/>
  <c r="G53" i="32"/>
  <c r="F53" i="32" s="1"/>
  <c r="E53" i="32" s="1"/>
  <c r="D53" i="32" s="1"/>
  <c r="C53" i="32" s="1"/>
  <c r="J52" i="32"/>
  <c r="K52" i="32" s="1"/>
  <c r="L52" i="32" s="1"/>
  <c r="I52" i="32"/>
  <c r="H52" i="32"/>
  <c r="G52" i="32"/>
  <c r="F52" i="32" s="1"/>
  <c r="E52" i="32" s="1"/>
  <c r="D52" i="32" s="1"/>
  <c r="C52" i="32" s="1"/>
  <c r="J51" i="32"/>
  <c r="K51" i="32" s="1"/>
  <c r="L51" i="32" s="1"/>
  <c r="I51" i="32"/>
  <c r="H51" i="32"/>
  <c r="G51" i="32"/>
  <c r="F51" i="32" s="1"/>
  <c r="E51" i="32" s="1"/>
  <c r="D51" i="32" s="1"/>
  <c r="C51" i="32" s="1"/>
  <c r="J50" i="32"/>
  <c r="K50" i="32" s="1"/>
  <c r="L50" i="32" s="1"/>
  <c r="I50" i="32"/>
  <c r="H50" i="32"/>
  <c r="G50" i="32"/>
  <c r="F50" i="32" s="1"/>
  <c r="E50" i="32" s="1"/>
  <c r="D50" i="32" s="1"/>
  <c r="C50" i="32" s="1"/>
  <c r="J49" i="32"/>
  <c r="K49" i="32" s="1"/>
  <c r="L49" i="32" s="1"/>
  <c r="I49" i="32"/>
  <c r="H49" i="32"/>
  <c r="G49" i="32"/>
  <c r="F49" i="32" s="1"/>
  <c r="E49" i="32" s="1"/>
  <c r="D49" i="32" s="1"/>
  <c r="C49" i="32" s="1"/>
  <c r="J48" i="32"/>
  <c r="K48" i="32" s="1"/>
  <c r="L48" i="32" s="1"/>
  <c r="I48" i="32"/>
  <c r="H48" i="32"/>
  <c r="G48" i="32"/>
  <c r="F48" i="32" s="1"/>
  <c r="E48" i="32" s="1"/>
  <c r="D48" i="32" s="1"/>
  <c r="C48" i="32" s="1"/>
  <c r="J47" i="32"/>
  <c r="K47" i="32" s="1"/>
  <c r="L47" i="32" s="1"/>
  <c r="I47" i="32"/>
  <c r="H47" i="32"/>
  <c r="G47" i="32"/>
  <c r="F47" i="32" s="1"/>
  <c r="E47" i="32" s="1"/>
  <c r="D47" i="32" s="1"/>
  <c r="C47" i="32" s="1"/>
  <c r="J46" i="32"/>
  <c r="K46" i="32" s="1"/>
  <c r="L46" i="32" s="1"/>
  <c r="I46" i="32"/>
  <c r="H46" i="32"/>
  <c r="G46" i="32"/>
  <c r="F46" i="32" s="1"/>
  <c r="E46" i="32" s="1"/>
  <c r="D46" i="32" s="1"/>
  <c r="C46" i="32" s="1"/>
  <c r="J45" i="32"/>
  <c r="K45" i="32" s="1"/>
  <c r="L45" i="32" s="1"/>
  <c r="I45" i="32"/>
  <c r="H45" i="32"/>
  <c r="G45" i="32"/>
  <c r="F45" i="32" s="1"/>
  <c r="E45" i="32" s="1"/>
  <c r="D45" i="32" s="1"/>
  <c r="C45" i="32" s="1"/>
  <c r="J44" i="32"/>
  <c r="K44" i="32" s="1"/>
  <c r="L44" i="32" s="1"/>
  <c r="I44" i="32"/>
  <c r="H44" i="32"/>
  <c r="G44" i="32"/>
  <c r="F44" i="32" s="1"/>
  <c r="E44" i="32" s="1"/>
  <c r="D44" i="32" s="1"/>
  <c r="C44" i="32" s="1"/>
  <c r="J43" i="32"/>
  <c r="K43" i="32" s="1"/>
  <c r="L43" i="32" s="1"/>
  <c r="I43" i="32"/>
  <c r="H43" i="32"/>
  <c r="G43" i="32"/>
  <c r="F43" i="32" s="1"/>
  <c r="E43" i="32" s="1"/>
  <c r="D43" i="32" s="1"/>
  <c r="C43" i="32" s="1"/>
  <c r="J42" i="32"/>
  <c r="K42" i="32" s="1"/>
  <c r="L42" i="32" s="1"/>
  <c r="I42" i="32"/>
  <c r="H42" i="32"/>
  <c r="G42" i="32"/>
  <c r="F42" i="32" s="1"/>
  <c r="E42" i="32" s="1"/>
  <c r="D42" i="32" s="1"/>
  <c r="C42" i="32" s="1"/>
  <c r="J41" i="32"/>
  <c r="K41" i="32" s="1"/>
  <c r="L41" i="32" s="1"/>
  <c r="I41" i="32"/>
  <c r="H41" i="32"/>
  <c r="G41" i="32"/>
  <c r="F41" i="32" s="1"/>
  <c r="E41" i="32" s="1"/>
  <c r="D41" i="32" s="1"/>
  <c r="C41" i="32" s="1"/>
  <c r="J40" i="32"/>
  <c r="K40" i="32" s="1"/>
  <c r="L40" i="32" s="1"/>
  <c r="I40" i="32"/>
  <c r="H40" i="32"/>
  <c r="G40" i="32"/>
  <c r="F40" i="32" s="1"/>
  <c r="E40" i="32" s="1"/>
  <c r="D40" i="32" s="1"/>
  <c r="C40" i="32" s="1"/>
  <c r="J39" i="32"/>
  <c r="K39" i="32" s="1"/>
  <c r="L39" i="32" s="1"/>
  <c r="I39" i="32"/>
  <c r="H39" i="32"/>
  <c r="G39" i="32"/>
  <c r="F39" i="32" s="1"/>
  <c r="E39" i="32" s="1"/>
  <c r="D39" i="32" s="1"/>
  <c r="C39" i="32" s="1"/>
  <c r="J38" i="32"/>
  <c r="K38" i="32" s="1"/>
  <c r="L38" i="32" s="1"/>
  <c r="I38" i="32"/>
  <c r="H38" i="32"/>
  <c r="G38" i="32"/>
  <c r="F38" i="32" s="1"/>
  <c r="E38" i="32" s="1"/>
  <c r="D38" i="32" s="1"/>
  <c r="C38" i="32" s="1"/>
  <c r="J37" i="32"/>
  <c r="K37" i="32" s="1"/>
  <c r="L37" i="32" s="1"/>
  <c r="I37" i="32"/>
  <c r="H37" i="32"/>
  <c r="G37" i="32"/>
  <c r="F37" i="32" s="1"/>
  <c r="E37" i="32" s="1"/>
  <c r="D37" i="32" s="1"/>
  <c r="C37" i="32" s="1"/>
  <c r="J36" i="32"/>
  <c r="K36" i="32" s="1"/>
  <c r="L36" i="32" s="1"/>
  <c r="I36" i="32"/>
  <c r="H36" i="32"/>
  <c r="G36" i="32"/>
  <c r="F36" i="32" s="1"/>
  <c r="E36" i="32" s="1"/>
  <c r="D36" i="32" s="1"/>
  <c r="C36" i="32" s="1"/>
  <c r="J35" i="32"/>
  <c r="K35" i="32" s="1"/>
  <c r="L35" i="32" s="1"/>
  <c r="I35" i="32"/>
  <c r="H35" i="32"/>
  <c r="G35" i="32"/>
  <c r="F35" i="32" s="1"/>
  <c r="E35" i="32" s="1"/>
  <c r="D35" i="32" s="1"/>
  <c r="C35" i="32" s="1"/>
  <c r="J34" i="32"/>
  <c r="K34" i="32" s="1"/>
  <c r="L34" i="32" s="1"/>
  <c r="I34" i="32"/>
  <c r="H34" i="32"/>
  <c r="G34" i="32"/>
  <c r="F34" i="32" s="1"/>
  <c r="E34" i="32" s="1"/>
  <c r="D34" i="32" s="1"/>
  <c r="C34" i="32" s="1"/>
  <c r="J33" i="32"/>
  <c r="K33" i="32" s="1"/>
  <c r="L33" i="32" s="1"/>
  <c r="I33" i="32"/>
  <c r="H33" i="32"/>
  <c r="G33" i="32"/>
  <c r="F33" i="32" s="1"/>
  <c r="E33" i="32" s="1"/>
  <c r="D33" i="32" s="1"/>
  <c r="C33" i="32" s="1"/>
  <c r="J32" i="32"/>
  <c r="K32" i="32" s="1"/>
  <c r="L32" i="32" s="1"/>
  <c r="I32" i="32"/>
  <c r="H32" i="32"/>
  <c r="G32" i="32"/>
  <c r="F32" i="32" s="1"/>
  <c r="E32" i="32" s="1"/>
  <c r="D32" i="32" s="1"/>
  <c r="C32" i="32" s="1"/>
  <c r="J31" i="32"/>
  <c r="K31" i="32" s="1"/>
  <c r="L31" i="32" s="1"/>
  <c r="I31" i="32"/>
  <c r="H31" i="32"/>
  <c r="G31" i="32"/>
  <c r="F31" i="32" s="1"/>
  <c r="E31" i="32" s="1"/>
  <c r="D31" i="32" s="1"/>
  <c r="C31" i="32" s="1"/>
  <c r="J30" i="32"/>
  <c r="K30" i="32" s="1"/>
  <c r="L30" i="32" s="1"/>
  <c r="I30" i="32"/>
  <c r="H30" i="32"/>
  <c r="G30" i="32"/>
  <c r="F30" i="32" s="1"/>
  <c r="E30" i="32" s="1"/>
  <c r="D30" i="32" s="1"/>
  <c r="C30" i="32" s="1"/>
  <c r="J29" i="32"/>
  <c r="K29" i="32" s="1"/>
  <c r="L29" i="32" s="1"/>
  <c r="I29" i="32"/>
  <c r="H29" i="32"/>
  <c r="G29" i="32"/>
  <c r="F29" i="32" s="1"/>
  <c r="E29" i="32" s="1"/>
  <c r="D29" i="32" s="1"/>
  <c r="C29" i="32" s="1"/>
  <c r="J28" i="32"/>
  <c r="K28" i="32" s="1"/>
  <c r="L28" i="32" s="1"/>
  <c r="I28" i="32"/>
  <c r="H28" i="32"/>
  <c r="G28" i="32"/>
  <c r="F28" i="32" s="1"/>
  <c r="E28" i="32" s="1"/>
  <c r="D28" i="32" s="1"/>
  <c r="C28" i="32" s="1"/>
  <c r="J27" i="32"/>
  <c r="K27" i="32" s="1"/>
  <c r="L27" i="32" s="1"/>
  <c r="I27" i="32"/>
  <c r="H27" i="32"/>
  <c r="G27" i="32"/>
  <c r="F27" i="32" s="1"/>
  <c r="E27" i="32" s="1"/>
  <c r="D27" i="32" s="1"/>
  <c r="C27" i="32" s="1"/>
  <c r="J26" i="32"/>
  <c r="K26" i="32" s="1"/>
  <c r="L26" i="32" s="1"/>
  <c r="I26" i="32"/>
  <c r="H26" i="32"/>
  <c r="G26" i="32"/>
  <c r="F26" i="32" s="1"/>
  <c r="E26" i="32" s="1"/>
  <c r="D26" i="32" s="1"/>
  <c r="C26" i="32" s="1"/>
  <c r="J25" i="32"/>
  <c r="K25" i="32" s="1"/>
  <c r="L25" i="32" s="1"/>
  <c r="I25" i="32"/>
  <c r="H25" i="32"/>
  <c r="G25" i="32"/>
  <c r="F25" i="32" s="1"/>
  <c r="E25" i="32" s="1"/>
  <c r="D25" i="32" s="1"/>
  <c r="C25" i="32" s="1"/>
  <c r="J24" i="32"/>
  <c r="K24" i="32" s="1"/>
  <c r="L24" i="32" s="1"/>
  <c r="I24" i="32"/>
  <c r="H24" i="32"/>
  <c r="G24" i="32"/>
  <c r="F24" i="32" s="1"/>
  <c r="E24" i="32" s="1"/>
  <c r="D24" i="32" s="1"/>
  <c r="C24" i="32" s="1"/>
  <c r="J23" i="32"/>
  <c r="K23" i="32" s="1"/>
  <c r="L23" i="32" s="1"/>
  <c r="I23" i="32"/>
  <c r="H23" i="32"/>
  <c r="G23" i="32"/>
  <c r="F23" i="32" s="1"/>
  <c r="E23" i="32" s="1"/>
  <c r="D23" i="32" s="1"/>
  <c r="C23" i="32" s="1"/>
  <c r="J22" i="32"/>
  <c r="K22" i="32" s="1"/>
  <c r="L22" i="32" s="1"/>
  <c r="I22" i="32"/>
  <c r="H22" i="32"/>
  <c r="G22" i="32"/>
  <c r="F22" i="32" s="1"/>
  <c r="E22" i="32" s="1"/>
  <c r="D22" i="32" s="1"/>
  <c r="C22" i="32" s="1"/>
  <c r="J21" i="32"/>
  <c r="K21" i="32" s="1"/>
  <c r="L21" i="32" s="1"/>
  <c r="I21" i="32"/>
  <c r="H21" i="32"/>
  <c r="G21" i="32"/>
  <c r="F21" i="32" s="1"/>
  <c r="E21" i="32" s="1"/>
  <c r="D21" i="32" s="1"/>
  <c r="C21" i="32" s="1"/>
  <c r="J20" i="32"/>
  <c r="K20" i="32" s="1"/>
  <c r="L20" i="32" s="1"/>
  <c r="I20" i="32"/>
  <c r="H20" i="32"/>
  <c r="G20" i="32"/>
  <c r="F20" i="32" s="1"/>
  <c r="E20" i="32" s="1"/>
  <c r="D20" i="32" s="1"/>
  <c r="C20" i="32" s="1"/>
  <c r="J19" i="32"/>
  <c r="K19" i="32" s="1"/>
  <c r="L19" i="32" s="1"/>
  <c r="I19" i="32"/>
  <c r="H19" i="32"/>
  <c r="G19" i="32"/>
  <c r="F19" i="32" s="1"/>
  <c r="E19" i="32" s="1"/>
  <c r="D19" i="32" s="1"/>
  <c r="C19" i="32" s="1"/>
  <c r="J18" i="32"/>
  <c r="K18" i="32" s="1"/>
  <c r="L18" i="32" s="1"/>
  <c r="I18" i="32"/>
  <c r="H18" i="32"/>
  <c r="G18" i="32"/>
  <c r="F18" i="32" s="1"/>
  <c r="E18" i="32" s="1"/>
  <c r="D18" i="32" s="1"/>
  <c r="C18" i="32" s="1"/>
  <c r="J17" i="32"/>
  <c r="K17" i="32" s="1"/>
  <c r="L17" i="32" s="1"/>
  <c r="I17" i="32"/>
  <c r="H17" i="32"/>
  <c r="G17" i="32"/>
  <c r="F17" i="32" s="1"/>
  <c r="E17" i="32" s="1"/>
  <c r="D17" i="32" s="1"/>
  <c r="C17" i="32" s="1"/>
  <c r="J16" i="32"/>
  <c r="K16" i="32" s="1"/>
  <c r="L16" i="32" s="1"/>
  <c r="I16" i="32"/>
  <c r="H16" i="32"/>
  <c r="G16" i="32"/>
  <c r="F16" i="32" s="1"/>
  <c r="E16" i="32" s="1"/>
  <c r="D16" i="32" s="1"/>
  <c r="C16" i="32" s="1"/>
  <c r="J15" i="32"/>
  <c r="K15" i="32" s="1"/>
  <c r="L15" i="32" s="1"/>
  <c r="I15" i="32"/>
  <c r="H15" i="32"/>
  <c r="G15" i="32"/>
  <c r="F15" i="32" s="1"/>
  <c r="E15" i="32" s="1"/>
  <c r="D15" i="32" s="1"/>
  <c r="C15" i="32" s="1"/>
  <c r="J14" i="32"/>
  <c r="K14" i="32" s="1"/>
  <c r="L14" i="32" s="1"/>
  <c r="I14" i="32"/>
  <c r="H14" i="32"/>
  <c r="G14" i="32"/>
  <c r="F14" i="32" s="1"/>
  <c r="E14" i="32" s="1"/>
  <c r="D14" i="32" s="1"/>
  <c r="C14" i="32" s="1"/>
  <c r="J13" i="32"/>
  <c r="K13" i="32" s="1"/>
  <c r="L13" i="32" s="1"/>
  <c r="I13" i="32"/>
  <c r="H13" i="32"/>
  <c r="G13" i="32"/>
  <c r="F13" i="32" s="1"/>
  <c r="E13" i="32" s="1"/>
  <c r="D13" i="32" s="1"/>
  <c r="C13" i="32" s="1"/>
  <c r="J12" i="32"/>
  <c r="K12" i="32" s="1"/>
  <c r="L12" i="32" s="1"/>
  <c r="I12" i="32"/>
  <c r="H12" i="32"/>
  <c r="G12" i="32"/>
  <c r="F12" i="32" s="1"/>
  <c r="E12" i="32" s="1"/>
  <c r="D12" i="32" s="1"/>
  <c r="C12" i="32" s="1"/>
  <c r="K11" i="32"/>
  <c r="L11" i="32" s="1"/>
  <c r="J11" i="32"/>
  <c r="I11" i="32"/>
  <c r="H11" i="32"/>
  <c r="G11" i="32"/>
  <c r="F11" i="32" s="1"/>
  <c r="E11" i="32" s="1"/>
  <c r="D11" i="32" s="1"/>
  <c r="C11" i="32" s="1"/>
  <c r="J10" i="32"/>
  <c r="K10" i="32" s="1"/>
  <c r="L10" i="32" s="1"/>
  <c r="I10" i="32"/>
  <c r="H10" i="32"/>
  <c r="G10" i="32"/>
  <c r="F10" i="32" s="1"/>
  <c r="E10" i="32" s="1"/>
  <c r="D10" i="32" s="1"/>
  <c r="C10" i="32" s="1"/>
  <c r="J9" i="32"/>
  <c r="K9" i="32" s="1"/>
  <c r="L9" i="32" s="1"/>
  <c r="I9" i="32"/>
  <c r="H9" i="32"/>
  <c r="G9" i="32"/>
  <c r="F9" i="32" s="1"/>
  <c r="E9" i="32" s="1"/>
  <c r="D9" i="32" s="1"/>
  <c r="C9" i="32" s="1"/>
  <c r="J8" i="32"/>
  <c r="K8" i="32" s="1"/>
  <c r="L8" i="32" s="1"/>
  <c r="I8" i="32"/>
  <c r="H8" i="32"/>
  <c r="G8" i="32"/>
  <c r="F8" i="32" s="1"/>
  <c r="E8" i="32" s="1"/>
  <c r="D8" i="32" s="1"/>
  <c r="C8" i="32" s="1"/>
  <c r="J7" i="32"/>
  <c r="K7" i="32" s="1"/>
  <c r="L7" i="32" s="1"/>
  <c r="I7" i="32"/>
  <c r="H7" i="32"/>
  <c r="G7" i="32"/>
  <c r="F7" i="32" s="1"/>
  <c r="E7" i="32" s="1"/>
  <c r="D7" i="32" s="1"/>
  <c r="C7" i="32" s="1"/>
  <c r="J6" i="32"/>
  <c r="K6" i="32" s="1"/>
  <c r="L6" i="32" s="1"/>
  <c r="I6" i="32"/>
  <c r="H6" i="32"/>
  <c r="G6" i="32"/>
  <c r="F6" i="32" s="1"/>
  <c r="E6" i="32" s="1"/>
  <c r="D6" i="32" s="1"/>
  <c r="C6" i="32" s="1"/>
  <c r="J5" i="32"/>
  <c r="K5" i="32" s="1"/>
  <c r="L5" i="32" s="1"/>
  <c r="I5" i="32"/>
  <c r="H5" i="32"/>
  <c r="G5" i="32"/>
  <c r="F5" i="32" s="1"/>
  <c r="E5" i="32" s="1"/>
  <c r="D5" i="32" s="1"/>
  <c r="C5" i="32" s="1"/>
  <c r="J4" i="32"/>
  <c r="K4" i="32" s="1"/>
  <c r="L4" i="32" s="1"/>
  <c r="I4" i="32"/>
  <c r="H4" i="32"/>
  <c r="G4" i="32"/>
  <c r="F4" i="32" s="1"/>
  <c r="E4" i="32" s="1"/>
  <c r="D4" i="32" s="1"/>
  <c r="C4" i="32" s="1"/>
  <c r="J3" i="32"/>
  <c r="K3" i="32" s="1"/>
  <c r="L3" i="32" s="1"/>
  <c r="I3" i="32"/>
  <c r="H3" i="32"/>
  <c r="G3" i="32"/>
  <c r="F3" i="32" s="1"/>
  <c r="E3" i="32" s="1"/>
  <c r="D3" i="32" s="1"/>
  <c r="C3" i="32" s="1"/>
  <c r="J2" i="32"/>
  <c r="K2" i="32" s="1"/>
  <c r="L2" i="32" s="1"/>
  <c r="I2" i="32"/>
  <c r="H2" i="32"/>
  <c r="G2" i="32"/>
  <c r="F2" i="32" s="1"/>
  <c r="E2" i="32" s="1"/>
  <c r="D2" i="32" s="1"/>
  <c r="C2" i="32" s="1"/>
  <c r="N4" i="31"/>
  <c r="M4" i="31"/>
  <c r="L4" i="31"/>
  <c r="K4" i="31"/>
  <c r="J4" i="31"/>
  <c r="I4" i="31"/>
  <c r="H4" i="31"/>
  <c r="G4" i="31"/>
  <c r="F4" i="31"/>
  <c r="E4" i="31"/>
  <c r="R71" i="4" l="1"/>
  <c r="Q71" i="4"/>
  <c r="P71" i="4"/>
  <c r="O71" i="4"/>
  <c r="N71" i="4"/>
  <c r="M71" i="4"/>
  <c r="L71" i="4"/>
  <c r="K71" i="4"/>
  <c r="J71" i="4"/>
  <c r="I71" i="4"/>
  <c r="R70" i="4"/>
  <c r="Q70" i="4"/>
  <c r="P70" i="4"/>
  <c r="O70" i="4"/>
  <c r="N70" i="4"/>
  <c r="M70" i="4"/>
  <c r="L70" i="4"/>
  <c r="K70" i="4"/>
  <c r="J70" i="4"/>
  <c r="I70" i="4"/>
  <c r="R69" i="4"/>
  <c r="Q69" i="4"/>
  <c r="P69" i="4"/>
  <c r="O69" i="4"/>
  <c r="N69" i="4"/>
  <c r="M69" i="4"/>
  <c r="L69" i="4"/>
  <c r="K69" i="4"/>
  <c r="J69" i="4"/>
  <c r="I69" i="4"/>
  <c r="R68" i="4"/>
  <c r="Q68" i="4"/>
  <c r="P68" i="4"/>
  <c r="O68" i="4"/>
  <c r="N68" i="4"/>
  <c r="M68" i="4"/>
  <c r="L68" i="4"/>
  <c r="K68" i="4"/>
  <c r="J68" i="4"/>
  <c r="I68" i="4"/>
  <c r="R67" i="4"/>
  <c r="Q67" i="4"/>
  <c r="P67" i="4"/>
  <c r="O67" i="4"/>
  <c r="N67" i="4"/>
  <c r="M67" i="4"/>
  <c r="L67" i="4"/>
  <c r="K67" i="4"/>
  <c r="J67" i="4"/>
  <c r="I67" i="4"/>
  <c r="R66" i="4"/>
  <c r="Q66" i="4"/>
  <c r="P66" i="4"/>
  <c r="O66" i="4"/>
  <c r="N66" i="4"/>
  <c r="M66" i="4"/>
  <c r="L66" i="4"/>
  <c r="K66" i="4"/>
  <c r="J66" i="4"/>
  <c r="I66" i="4"/>
  <c r="R65" i="4"/>
  <c r="Q65" i="4"/>
  <c r="P65" i="4"/>
  <c r="O65" i="4"/>
  <c r="N65" i="4"/>
  <c r="M65" i="4"/>
  <c r="L65" i="4"/>
  <c r="K65" i="4"/>
  <c r="J65" i="4"/>
  <c r="I65" i="4"/>
  <c r="R64" i="4"/>
  <c r="Q64" i="4"/>
  <c r="P64" i="4"/>
  <c r="O64" i="4"/>
  <c r="N64" i="4"/>
  <c r="M64" i="4"/>
  <c r="L64" i="4"/>
  <c r="K64" i="4"/>
  <c r="J64" i="4"/>
  <c r="I64" i="4"/>
  <c r="R63" i="4"/>
  <c r="Q63" i="4"/>
  <c r="P63" i="4"/>
  <c r="O63" i="4"/>
  <c r="N63" i="4"/>
  <c r="M63" i="4"/>
  <c r="L63" i="4"/>
  <c r="K63" i="4"/>
  <c r="J63" i="4"/>
  <c r="I63" i="4"/>
  <c r="R62" i="4"/>
  <c r="Q62" i="4"/>
  <c r="P62" i="4"/>
  <c r="O62" i="4"/>
  <c r="N62" i="4"/>
  <c r="M62" i="4"/>
  <c r="L62" i="4"/>
  <c r="K62" i="4"/>
  <c r="J62" i="4"/>
  <c r="I62" i="4"/>
  <c r="R61" i="4"/>
  <c r="Q61" i="4"/>
  <c r="P61" i="4"/>
  <c r="O61" i="4"/>
  <c r="N61" i="4"/>
  <c r="M61" i="4"/>
  <c r="L61" i="4"/>
  <c r="K61" i="4"/>
  <c r="J61" i="4"/>
  <c r="I61" i="4"/>
  <c r="R60" i="4"/>
  <c r="Q60" i="4"/>
  <c r="P60" i="4"/>
  <c r="O60" i="4"/>
  <c r="N60" i="4"/>
  <c r="M60" i="4"/>
  <c r="L60" i="4"/>
  <c r="K60" i="4"/>
  <c r="J60" i="4"/>
  <c r="I60" i="4"/>
  <c r="R59" i="4"/>
  <c r="Q59" i="4"/>
  <c r="P59" i="4"/>
  <c r="O59" i="4"/>
  <c r="N59" i="4"/>
  <c r="M59" i="4"/>
  <c r="L59" i="4"/>
  <c r="K59" i="4"/>
  <c r="J59" i="4"/>
  <c r="I59" i="4"/>
  <c r="R58" i="4"/>
  <c r="Q58" i="4"/>
  <c r="P58" i="4"/>
  <c r="O58" i="4"/>
  <c r="N58" i="4"/>
  <c r="M58" i="4"/>
  <c r="L58" i="4"/>
  <c r="K58" i="4"/>
  <c r="J58" i="4"/>
  <c r="I58" i="4"/>
  <c r="R57" i="4"/>
  <c r="Q57" i="4"/>
  <c r="P57" i="4"/>
  <c r="O57" i="4"/>
  <c r="N57" i="4"/>
  <c r="M57" i="4"/>
  <c r="L57" i="4"/>
  <c r="K57" i="4"/>
  <c r="J57" i="4"/>
  <c r="I57" i="4"/>
  <c r="R56" i="4"/>
  <c r="Q56" i="4"/>
  <c r="P56" i="4"/>
  <c r="O56" i="4"/>
  <c r="N56" i="4"/>
  <c r="M56" i="4"/>
  <c r="L56" i="4"/>
  <c r="K56" i="4"/>
  <c r="J56" i="4"/>
  <c r="I56" i="4"/>
  <c r="R55" i="4"/>
  <c r="Q55" i="4"/>
  <c r="P55" i="4"/>
  <c r="O55" i="4"/>
  <c r="N55" i="4"/>
  <c r="M55" i="4"/>
  <c r="L55" i="4"/>
  <c r="K55" i="4"/>
  <c r="J55" i="4"/>
  <c r="I55" i="4"/>
  <c r="R54" i="4"/>
  <c r="Q54" i="4"/>
  <c r="P54" i="4"/>
  <c r="O54" i="4"/>
  <c r="N54" i="4"/>
  <c r="M54" i="4"/>
  <c r="L54" i="4"/>
  <c r="K54" i="4"/>
  <c r="J54" i="4"/>
  <c r="I54" i="4"/>
  <c r="R53" i="4"/>
  <c r="Q53" i="4"/>
  <c r="P53" i="4"/>
  <c r="O53" i="4"/>
  <c r="N53" i="4"/>
  <c r="M53" i="4"/>
  <c r="L53" i="4"/>
  <c r="K53" i="4"/>
  <c r="J53" i="4"/>
  <c r="I53" i="4"/>
  <c r="R52" i="4"/>
  <c r="Q52" i="4"/>
  <c r="P52" i="4"/>
  <c r="O52" i="4"/>
  <c r="N52" i="4"/>
  <c r="M52" i="4"/>
  <c r="L52" i="4"/>
  <c r="K52" i="4"/>
  <c r="J52" i="4"/>
  <c r="I52" i="4"/>
  <c r="R51" i="4"/>
  <c r="Q51" i="4"/>
  <c r="P51" i="4"/>
  <c r="O51" i="4"/>
  <c r="N51" i="4"/>
  <c r="M51" i="4"/>
  <c r="L51" i="4"/>
  <c r="K51" i="4"/>
  <c r="J51" i="4"/>
  <c r="I51" i="4"/>
  <c r="R50" i="4"/>
  <c r="Q50" i="4"/>
  <c r="P50" i="4"/>
  <c r="O50" i="4"/>
  <c r="N50" i="4"/>
  <c r="M50" i="4"/>
  <c r="L50" i="4"/>
  <c r="K50" i="4"/>
  <c r="J50" i="4"/>
  <c r="I50" i="4"/>
  <c r="R49" i="4"/>
  <c r="Q49" i="4"/>
  <c r="P49" i="4"/>
  <c r="O49" i="4"/>
  <c r="N49" i="4"/>
  <c r="M49" i="4"/>
  <c r="L49" i="4"/>
  <c r="K49" i="4"/>
  <c r="J49" i="4"/>
  <c r="I49" i="4"/>
  <c r="R48" i="4"/>
  <c r="Q48" i="4"/>
  <c r="P48" i="4"/>
  <c r="O48" i="4"/>
  <c r="N48" i="4"/>
  <c r="M48" i="4"/>
  <c r="L48" i="4"/>
  <c r="K48" i="4"/>
  <c r="J48" i="4"/>
  <c r="I48" i="4"/>
  <c r="R47" i="4"/>
  <c r="Q47" i="4"/>
  <c r="P47" i="4"/>
  <c r="O47" i="4"/>
  <c r="N47" i="4"/>
  <c r="M47" i="4"/>
  <c r="L47" i="4"/>
  <c r="K47" i="4"/>
  <c r="J47" i="4"/>
  <c r="I47" i="4"/>
  <c r="R46" i="4"/>
  <c r="Q46" i="4"/>
  <c r="P46" i="4"/>
  <c r="O46" i="4"/>
  <c r="N46" i="4"/>
  <c r="M46" i="4"/>
  <c r="L46" i="4"/>
  <c r="K46" i="4"/>
  <c r="J46" i="4"/>
  <c r="I46" i="4"/>
  <c r="R45" i="4"/>
  <c r="Q45" i="4"/>
  <c r="P45" i="4"/>
  <c r="O45" i="4"/>
  <c r="N45" i="4"/>
  <c r="M45" i="4"/>
  <c r="L45" i="4"/>
  <c r="K45" i="4"/>
  <c r="J45" i="4"/>
  <c r="I45" i="4"/>
  <c r="R44" i="4"/>
  <c r="Q44" i="4"/>
  <c r="P44" i="4"/>
  <c r="O44" i="4"/>
  <c r="N44" i="4"/>
  <c r="M44" i="4"/>
  <c r="L44" i="4"/>
  <c r="K44" i="4"/>
  <c r="J44" i="4"/>
  <c r="I44" i="4"/>
  <c r="R43" i="4"/>
  <c r="Q43" i="4"/>
  <c r="P43" i="4"/>
  <c r="O43" i="4"/>
  <c r="N43" i="4"/>
  <c r="M43" i="4"/>
  <c r="L43" i="4"/>
  <c r="K43" i="4"/>
  <c r="J43" i="4"/>
  <c r="I43" i="4"/>
  <c r="R42" i="4"/>
  <c r="Q42" i="4"/>
  <c r="P42" i="4"/>
  <c r="O42" i="4"/>
  <c r="N42" i="4"/>
  <c r="M42" i="4"/>
  <c r="L42" i="4"/>
  <c r="K42" i="4"/>
  <c r="J42" i="4"/>
  <c r="I42" i="4"/>
  <c r="R41" i="4"/>
  <c r="Q41" i="4"/>
  <c r="P41" i="4"/>
  <c r="O41" i="4"/>
  <c r="N41" i="4"/>
  <c r="M41" i="4"/>
  <c r="L41" i="4"/>
  <c r="K41" i="4"/>
  <c r="J41" i="4"/>
  <c r="I41" i="4"/>
  <c r="R40" i="4"/>
  <c r="Q40" i="4"/>
  <c r="P40" i="4"/>
  <c r="O40" i="4"/>
  <c r="N40" i="4"/>
  <c r="M40" i="4"/>
  <c r="L40" i="4"/>
  <c r="K40" i="4"/>
  <c r="J40" i="4"/>
  <c r="I40" i="4"/>
  <c r="R39" i="4"/>
  <c r="Q39" i="4"/>
  <c r="P39" i="4"/>
  <c r="O39" i="4"/>
  <c r="N39" i="4"/>
  <c r="M39" i="4"/>
  <c r="L39" i="4"/>
  <c r="K39" i="4"/>
  <c r="J39" i="4"/>
  <c r="I39" i="4"/>
  <c r="R38" i="4"/>
  <c r="Q38" i="4"/>
  <c r="P38" i="4"/>
  <c r="O38" i="4"/>
  <c r="N38" i="4"/>
  <c r="M38" i="4"/>
  <c r="L38" i="4"/>
  <c r="K38" i="4"/>
  <c r="J38" i="4"/>
  <c r="I38" i="4"/>
  <c r="R37" i="4"/>
  <c r="Q37" i="4"/>
  <c r="P37" i="4"/>
  <c r="O37" i="4"/>
  <c r="N37" i="4"/>
  <c r="M37" i="4"/>
  <c r="L37" i="4"/>
  <c r="K37" i="4"/>
  <c r="J37" i="4"/>
  <c r="I37" i="4"/>
  <c r="R36" i="4"/>
  <c r="Q36" i="4"/>
  <c r="P36" i="4"/>
  <c r="O36" i="4"/>
  <c r="N36" i="4"/>
  <c r="M36" i="4"/>
  <c r="L36" i="4"/>
  <c r="K36" i="4"/>
  <c r="J36" i="4"/>
  <c r="I36" i="4"/>
  <c r="R35" i="4"/>
  <c r="Q35" i="4"/>
  <c r="P35" i="4"/>
  <c r="O35" i="4"/>
  <c r="N35" i="4"/>
  <c r="M35" i="4"/>
  <c r="L35" i="4"/>
  <c r="K35" i="4"/>
  <c r="J35" i="4"/>
  <c r="I35" i="4"/>
  <c r="R34" i="4"/>
  <c r="Q34" i="4"/>
  <c r="P34" i="4"/>
  <c r="O34" i="4"/>
  <c r="N34" i="4"/>
  <c r="M34" i="4"/>
  <c r="L34" i="4"/>
  <c r="K34" i="4"/>
  <c r="J34" i="4"/>
  <c r="I34" i="4"/>
  <c r="R33" i="4"/>
  <c r="Q33" i="4"/>
  <c r="P33" i="4"/>
  <c r="O33" i="4"/>
  <c r="N33" i="4"/>
  <c r="M33" i="4"/>
  <c r="L33" i="4"/>
  <c r="K33" i="4"/>
  <c r="J33" i="4"/>
  <c r="I33" i="4"/>
  <c r="R32" i="4"/>
  <c r="Q32" i="4"/>
  <c r="P32" i="4"/>
  <c r="O32" i="4" s="1"/>
  <c r="M32" i="4"/>
  <c r="N32" i="4" s="1"/>
  <c r="L32" i="4"/>
  <c r="K32" i="4"/>
  <c r="J32" i="4"/>
  <c r="I32" i="4"/>
  <c r="R31" i="4"/>
  <c r="Q31" i="4"/>
  <c r="P31" i="4"/>
  <c r="O31" i="4"/>
  <c r="N31" i="4"/>
  <c r="M31" i="4"/>
  <c r="L31" i="4"/>
  <c r="K31" i="4"/>
  <c r="J31" i="4"/>
  <c r="I31" i="4"/>
  <c r="R30" i="4"/>
  <c r="Q30" i="4"/>
  <c r="P30" i="4"/>
  <c r="O30" i="4"/>
  <c r="N30" i="4"/>
  <c r="M30" i="4"/>
  <c r="L30" i="4"/>
  <c r="K30" i="4"/>
  <c r="J30" i="4"/>
  <c r="I30" i="4"/>
  <c r="R29" i="4"/>
  <c r="Q29" i="4"/>
  <c r="P29" i="4"/>
  <c r="O29" i="4"/>
  <c r="N29" i="4"/>
  <c r="M29" i="4"/>
  <c r="L29" i="4"/>
  <c r="K29" i="4"/>
  <c r="J29" i="4"/>
  <c r="I29" i="4"/>
  <c r="R28" i="4"/>
  <c r="Q28" i="4"/>
  <c r="P28" i="4"/>
  <c r="O28" i="4"/>
  <c r="N28" i="4"/>
  <c r="M28" i="4"/>
  <c r="L28" i="4"/>
  <c r="K28" i="4"/>
  <c r="J28" i="4"/>
  <c r="I28" i="4"/>
  <c r="R27" i="4"/>
  <c r="Q27" i="4"/>
  <c r="P27" i="4"/>
  <c r="O27" i="4"/>
  <c r="N27" i="4"/>
  <c r="M27" i="4"/>
  <c r="L27" i="4"/>
  <c r="K27" i="4"/>
  <c r="J27" i="4"/>
  <c r="I27" i="4"/>
  <c r="R26" i="4"/>
  <c r="Q26" i="4"/>
  <c r="P26" i="4"/>
  <c r="O26" i="4"/>
  <c r="N26" i="4" s="1"/>
  <c r="M26" i="4"/>
  <c r="L26" i="4"/>
  <c r="K26" i="4"/>
  <c r="J26" i="4"/>
  <c r="I26" i="4"/>
  <c r="R25" i="4"/>
  <c r="Q25" i="4"/>
  <c r="P25" i="4"/>
  <c r="O25" i="4" s="1"/>
  <c r="N25" i="4"/>
  <c r="M25" i="4"/>
  <c r="L25" i="4"/>
  <c r="K25" i="4"/>
  <c r="J25" i="4"/>
  <c r="I25" i="4"/>
  <c r="Q24" i="4"/>
  <c r="R24" i="4" s="1"/>
  <c r="P24" i="4"/>
  <c r="O24" i="4"/>
  <c r="N24" i="4"/>
  <c r="M24" i="4" s="1"/>
  <c r="L24" i="4"/>
  <c r="K24" i="4"/>
  <c r="J24" i="4"/>
  <c r="I24" i="4"/>
  <c r="R23" i="4"/>
  <c r="Q23" i="4"/>
  <c r="P23" i="4"/>
  <c r="O23" i="4"/>
  <c r="N23" i="4"/>
  <c r="M23" i="4" s="1"/>
  <c r="L23" i="4"/>
  <c r="K23" i="4" s="1"/>
  <c r="J23" i="4" s="1"/>
  <c r="I23" i="4"/>
  <c r="R22" i="4"/>
  <c r="Q22" i="4"/>
  <c r="N22" i="4"/>
  <c r="L22" i="4"/>
  <c r="K22" i="4"/>
  <c r="J22" i="4"/>
  <c r="I22" i="4"/>
  <c r="R21" i="4"/>
  <c r="Q21" i="4"/>
  <c r="P21" i="4"/>
  <c r="O21" i="4"/>
  <c r="N21" i="4"/>
  <c r="M21" i="4" s="1"/>
  <c r="L21" i="4"/>
  <c r="K21" i="4"/>
  <c r="J21" i="4"/>
  <c r="I21" i="4"/>
  <c r="R20" i="4"/>
  <c r="Q20" i="4"/>
  <c r="P20" i="4"/>
  <c r="O20" i="4"/>
  <c r="N20" i="4"/>
  <c r="M20" i="4"/>
  <c r="K20" i="4"/>
  <c r="L20" i="4" s="1"/>
  <c r="J20" i="4"/>
  <c r="I20" i="4"/>
  <c r="R19" i="4"/>
  <c r="Q19" i="4"/>
  <c r="P19" i="4"/>
  <c r="O19" i="4" s="1"/>
  <c r="N19" i="4"/>
  <c r="M19" i="4"/>
  <c r="L19" i="4"/>
  <c r="K19" i="4"/>
  <c r="J19" i="4"/>
  <c r="I19" i="4"/>
  <c r="R18" i="4"/>
  <c r="Q18" i="4"/>
  <c r="P18" i="4"/>
  <c r="O18" i="4"/>
  <c r="N18" i="4"/>
  <c r="M18" i="4"/>
  <c r="L18" i="4"/>
  <c r="K18" i="4"/>
  <c r="J18" i="4"/>
  <c r="I18" i="4"/>
  <c r="R17" i="4"/>
  <c r="Q17" i="4"/>
  <c r="P17" i="4"/>
  <c r="O17" i="4"/>
  <c r="N17" i="4" s="1"/>
  <c r="M17" i="4"/>
  <c r="L17" i="4"/>
  <c r="K17" i="4"/>
  <c r="J17" i="4"/>
  <c r="R16" i="4"/>
  <c r="Q16" i="4"/>
  <c r="P16" i="4"/>
  <c r="N16" i="4"/>
  <c r="O16" i="4" s="1"/>
  <c r="M16" i="4"/>
  <c r="L16" i="4"/>
  <c r="K16" i="4"/>
  <c r="J16" i="4"/>
  <c r="R15" i="4"/>
  <c r="Q15" i="4"/>
  <c r="P15" i="4"/>
  <c r="O15" i="4"/>
  <c r="N15" i="4"/>
  <c r="M15" i="4"/>
  <c r="L15" i="4"/>
  <c r="K15" i="4"/>
  <c r="J15" i="4"/>
  <c r="R14" i="4"/>
  <c r="Q14" i="4"/>
  <c r="P14" i="4"/>
  <c r="O14" i="4"/>
  <c r="N14" i="4"/>
  <c r="M14" i="4"/>
  <c r="L14" i="4"/>
  <c r="K14" i="4"/>
  <c r="J14" i="4"/>
  <c r="R13" i="4"/>
  <c r="Q13" i="4"/>
  <c r="P13" i="4"/>
  <c r="O13" i="4"/>
  <c r="M13" i="4"/>
  <c r="L13" i="4"/>
  <c r="K13" i="4"/>
  <c r="J13" i="4"/>
  <c r="R12" i="4"/>
  <c r="Q12" i="4"/>
  <c r="P12" i="4"/>
  <c r="O12" i="4"/>
  <c r="N12" i="4"/>
  <c r="M12" i="4"/>
  <c r="L12" i="4"/>
  <c r="K12" i="4"/>
  <c r="J12" i="4"/>
  <c r="R11" i="4"/>
  <c r="Q11" i="4"/>
  <c r="P11" i="4"/>
  <c r="O11" i="4"/>
  <c r="N11" i="4" s="1"/>
  <c r="M11" i="4"/>
  <c r="L11" i="4"/>
  <c r="K11" i="4"/>
  <c r="J11" i="4"/>
  <c r="R10" i="4"/>
  <c r="Q10" i="4"/>
  <c r="J10" i="4"/>
  <c r="K10" i="4" s="1"/>
  <c r="L10" i="4" s="1"/>
  <c r="R9" i="4"/>
  <c r="Q9" i="4"/>
  <c r="P9" i="4"/>
  <c r="O9" i="4" s="1"/>
  <c r="N9" i="4"/>
  <c r="L9" i="4"/>
  <c r="K9" i="4"/>
  <c r="J9" i="4"/>
  <c r="R71" i="28"/>
  <c r="Q71" i="28"/>
  <c r="P71" i="28"/>
  <c r="O71" i="28"/>
  <c r="N71" i="28"/>
  <c r="M71" i="28"/>
  <c r="L71" i="28"/>
  <c r="K71" i="28"/>
  <c r="J71" i="28"/>
  <c r="I71" i="28" s="1"/>
  <c r="R70" i="28"/>
  <c r="Q70" i="28"/>
  <c r="P70" i="28"/>
  <c r="O70" i="28"/>
  <c r="N70" i="28"/>
  <c r="M70" i="28"/>
  <c r="L70" i="28"/>
  <c r="K70" i="28"/>
  <c r="J70" i="28"/>
  <c r="I70" i="28" s="1"/>
  <c r="R69" i="28"/>
  <c r="Q69" i="28"/>
  <c r="P69" i="28"/>
  <c r="O69" i="28"/>
  <c r="N69" i="28"/>
  <c r="M69" i="28"/>
  <c r="L69" i="28"/>
  <c r="K69" i="28"/>
  <c r="J69" i="28"/>
  <c r="I69" i="28" s="1"/>
  <c r="R68" i="28"/>
  <c r="Q68" i="28"/>
  <c r="P68" i="28"/>
  <c r="O68" i="28"/>
  <c r="N68" i="28"/>
  <c r="M68" i="28"/>
  <c r="L68" i="28"/>
  <c r="K68" i="28"/>
  <c r="J68" i="28"/>
  <c r="I68" i="28" s="1"/>
  <c r="R67" i="28"/>
  <c r="Q67" i="28"/>
  <c r="P67" i="28"/>
  <c r="O67" i="28"/>
  <c r="N67" i="28"/>
  <c r="M67" i="28"/>
  <c r="L67" i="28"/>
  <c r="K67" i="28"/>
  <c r="J67" i="28"/>
  <c r="I67" i="28" s="1"/>
  <c r="R66" i="28"/>
  <c r="Q66" i="28"/>
  <c r="P66" i="28"/>
  <c r="O66" i="28"/>
  <c r="N66" i="28"/>
  <c r="M66" i="28"/>
  <c r="L66" i="28"/>
  <c r="K66" i="28"/>
  <c r="J66" i="28"/>
  <c r="I66" i="28" s="1"/>
  <c r="R65" i="28"/>
  <c r="Q65" i="28"/>
  <c r="P65" i="28"/>
  <c r="O65" i="28"/>
  <c r="N65" i="28"/>
  <c r="M65" i="28"/>
  <c r="L65" i="28"/>
  <c r="K65" i="28"/>
  <c r="J65" i="28"/>
  <c r="I65" i="28" s="1"/>
  <c r="R64" i="28"/>
  <c r="Q64" i="28"/>
  <c r="P64" i="28"/>
  <c r="O64" i="28"/>
  <c r="N64" i="28"/>
  <c r="M64" i="28"/>
  <c r="L64" i="28"/>
  <c r="K64" i="28"/>
  <c r="J64" i="28"/>
  <c r="I64" i="28" s="1"/>
  <c r="R63" i="28"/>
  <c r="Q63" i="28"/>
  <c r="P63" i="28"/>
  <c r="O63" i="28"/>
  <c r="N63" i="28"/>
  <c r="M63" i="28"/>
  <c r="L63" i="28"/>
  <c r="K63" i="28"/>
  <c r="J63" i="28"/>
  <c r="I63" i="28" s="1"/>
  <c r="R62" i="28"/>
  <c r="Q62" i="28"/>
  <c r="P62" i="28"/>
  <c r="O62" i="28"/>
  <c r="N62" i="28"/>
  <c r="M62" i="28"/>
  <c r="L62" i="28"/>
  <c r="K62" i="28"/>
  <c r="J62" i="28"/>
  <c r="I62" i="28" s="1"/>
  <c r="R61" i="28"/>
  <c r="Q61" i="28"/>
  <c r="P61" i="28"/>
  <c r="O61" i="28"/>
  <c r="N61" i="28"/>
  <c r="M61" i="28"/>
  <c r="L61" i="28"/>
  <c r="K61" i="28"/>
  <c r="J61" i="28"/>
  <c r="I61" i="28" s="1"/>
  <c r="R60" i="28"/>
  <c r="Q60" i="28"/>
  <c r="P60" i="28"/>
  <c r="O60" i="28"/>
  <c r="N60" i="28"/>
  <c r="M60" i="28"/>
  <c r="L60" i="28"/>
  <c r="K60" i="28"/>
  <c r="J60" i="28"/>
  <c r="I60" i="28" s="1"/>
  <c r="R59" i="28"/>
  <c r="Q59" i="28"/>
  <c r="P59" i="28"/>
  <c r="O59" i="28"/>
  <c r="N59" i="28"/>
  <c r="M59" i="28"/>
  <c r="L59" i="28"/>
  <c r="K59" i="28"/>
  <c r="J59" i="28"/>
  <c r="I59" i="28" s="1"/>
  <c r="R58" i="28"/>
  <c r="Q58" i="28"/>
  <c r="P58" i="28"/>
  <c r="O58" i="28"/>
  <c r="N58" i="28"/>
  <c r="M58" i="28"/>
  <c r="L58" i="28"/>
  <c r="K58" i="28"/>
  <c r="J58" i="28"/>
  <c r="I58" i="28" s="1"/>
  <c r="R57" i="28"/>
  <c r="Q57" i="28"/>
  <c r="P57" i="28"/>
  <c r="O57" i="28"/>
  <c r="N57" i="28"/>
  <c r="M57" i="28"/>
  <c r="L57" i="28"/>
  <c r="K57" i="28"/>
  <c r="J57" i="28"/>
  <c r="I57" i="28" s="1"/>
  <c r="R56" i="28"/>
  <c r="Q56" i="28"/>
  <c r="P56" i="28"/>
  <c r="O56" i="28"/>
  <c r="N56" i="28"/>
  <c r="M56" i="28"/>
  <c r="L56" i="28"/>
  <c r="K56" i="28"/>
  <c r="J56" i="28"/>
  <c r="I56" i="28" s="1"/>
  <c r="R55" i="28"/>
  <c r="Q55" i="28"/>
  <c r="P55" i="28"/>
  <c r="O55" i="28"/>
  <c r="N55" i="28"/>
  <c r="M55" i="28"/>
  <c r="L55" i="28"/>
  <c r="K55" i="28"/>
  <c r="J55" i="28"/>
  <c r="I55" i="28"/>
  <c r="R54" i="28"/>
  <c r="Q54" i="28"/>
  <c r="P54" i="28"/>
  <c r="O54" i="28"/>
  <c r="N54" i="28"/>
  <c r="M54" i="28"/>
  <c r="L54" i="28"/>
  <c r="K54" i="28"/>
  <c r="J54" i="28"/>
  <c r="I54" i="28" s="1"/>
  <c r="R53" i="28"/>
  <c r="Q53" i="28"/>
  <c r="P53" i="28"/>
  <c r="O53" i="28"/>
  <c r="N53" i="28"/>
  <c r="M53" i="28"/>
  <c r="L53" i="28"/>
  <c r="K53" i="28"/>
  <c r="J53" i="28"/>
  <c r="I53" i="28"/>
  <c r="R52" i="28"/>
  <c r="Q52" i="28"/>
  <c r="P52" i="28"/>
  <c r="O52" i="28"/>
  <c r="N52" i="28"/>
  <c r="M52" i="28"/>
  <c r="L52" i="28"/>
  <c r="K52" i="28"/>
  <c r="J52" i="28"/>
  <c r="I52" i="28"/>
  <c r="R51" i="28"/>
  <c r="Q51" i="28"/>
  <c r="P51" i="28"/>
  <c r="O51" i="28"/>
  <c r="N51" i="28"/>
  <c r="M51" i="28"/>
  <c r="L51" i="28"/>
  <c r="K51" i="28"/>
  <c r="J51" i="28"/>
  <c r="I51" i="28"/>
  <c r="R50" i="28"/>
  <c r="Q50" i="28"/>
  <c r="P50" i="28"/>
  <c r="O50" i="28"/>
  <c r="N50" i="28"/>
  <c r="M50" i="28"/>
  <c r="L50" i="28"/>
  <c r="K50" i="28"/>
  <c r="J50" i="28"/>
  <c r="I50" i="28"/>
  <c r="R49" i="28"/>
  <c r="Q49" i="28"/>
  <c r="P49" i="28"/>
  <c r="O49" i="28"/>
  <c r="N49" i="28"/>
  <c r="M49" i="28"/>
  <c r="L49" i="28"/>
  <c r="K49" i="28"/>
  <c r="J49" i="28"/>
  <c r="I49" i="28" s="1"/>
  <c r="R48" i="28"/>
  <c r="Q48" i="28"/>
  <c r="P48" i="28"/>
  <c r="O48" i="28"/>
  <c r="N48" i="28"/>
  <c r="M48" i="28"/>
  <c r="L48" i="28"/>
  <c r="K48" i="28"/>
  <c r="J48" i="28"/>
  <c r="I48" i="28"/>
  <c r="R46" i="28"/>
  <c r="Q46" i="28"/>
  <c r="P46" i="28"/>
  <c r="O46" i="28"/>
  <c r="N46" i="28"/>
  <c r="M46" i="28"/>
  <c r="L46" i="28"/>
  <c r="K46" i="28"/>
  <c r="J46" i="28"/>
  <c r="I46" i="28"/>
  <c r="Q44" i="28"/>
  <c r="R44" i="28" s="1"/>
  <c r="P44" i="28"/>
  <c r="O44" i="28"/>
  <c r="N44" i="28"/>
  <c r="M44" i="28" s="1"/>
  <c r="L44" i="28"/>
  <c r="K44" i="28"/>
  <c r="I44" i="28"/>
  <c r="J44" i="28" s="1"/>
  <c r="R43" i="28"/>
  <c r="Q43" i="28"/>
  <c r="P43" i="28" s="1"/>
  <c r="N43" i="28"/>
  <c r="O43" i="28" s="1"/>
  <c r="M43" i="28"/>
  <c r="L43" i="28" s="1"/>
  <c r="K43" i="28"/>
  <c r="J43" i="28"/>
  <c r="I43" i="28"/>
  <c r="R42" i="28"/>
  <c r="Q42" i="28"/>
  <c r="P42" i="28"/>
  <c r="O42" i="28"/>
  <c r="N42" i="28"/>
  <c r="M42" i="28"/>
  <c r="L42" i="28"/>
  <c r="K42" i="28"/>
  <c r="J42" i="28"/>
  <c r="I42" i="28" s="1"/>
  <c r="R41" i="28"/>
  <c r="Q41" i="28"/>
  <c r="P41" i="28"/>
  <c r="O41" i="28"/>
  <c r="N41" i="28"/>
  <c r="M41" i="28"/>
  <c r="L41" i="28"/>
  <c r="K41" i="28"/>
  <c r="J41" i="28"/>
  <c r="I41" i="28" s="1"/>
  <c r="R40" i="28"/>
  <c r="Q40" i="28"/>
  <c r="P40" i="28"/>
  <c r="O40" i="28"/>
  <c r="N40" i="28"/>
  <c r="M40" i="28"/>
  <c r="L40" i="28"/>
  <c r="K40" i="28"/>
  <c r="J40" i="28"/>
  <c r="I40" i="28" s="1"/>
  <c r="R39" i="28"/>
  <c r="Q39" i="28"/>
  <c r="P39" i="28"/>
  <c r="O39" i="28"/>
  <c r="N39" i="28"/>
  <c r="M39" i="28"/>
  <c r="L39" i="28"/>
  <c r="K39" i="28"/>
  <c r="J39" i="28"/>
  <c r="I39" i="28" s="1"/>
  <c r="R38" i="28"/>
  <c r="Q38" i="28"/>
  <c r="P38" i="28"/>
  <c r="O38" i="28"/>
  <c r="N38" i="28"/>
  <c r="M38" i="28"/>
  <c r="L38" i="28"/>
  <c r="K38" i="28"/>
  <c r="J38" i="28"/>
  <c r="I38" i="28" s="1"/>
  <c r="R37" i="28"/>
  <c r="Q37" i="28"/>
  <c r="P37" i="28"/>
  <c r="O37" i="28"/>
  <c r="N37" i="28"/>
  <c r="M37" i="28"/>
  <c r="L37" i="28"/>
  <c r="K37" i="28"/>
  <c r="J37" i="28"/>
  <c r="I37" i="28" s="1"/>
  <c r="R36" i="28"/>
  <c r="Q36" i="28"/>
  <c r="P36" i="28"/>
  <c r="O36" i="28"/>
  <c r="N36" i="28"/>
  <c r="M36" i="28"/>
  <c r="L36" i="28"/>
  <c r="K36" i="28"/>
  <c r="J36" i="28"/>
  <c r="I36" i="28" s="1"/>
  <c r="R35" i="28"/>
  <c r="Q35" i="28"/>
  <c r="P35" i="28"/>
  <c r="O35" i="28"/>
  <c r="N35" i="28"/>
  <c r="M35" i="28"/>
  <c r="L35" i="28"/>
  <c r="K35" i="28"/>
  <c r="J35" i="28"/>
  <c r="I35" i="28"/>
  <c r="R34" i="28"/>
  <c r="Q34" i="28"/>
  <c r="P34" i="28"/>
  <c r="O34" i="28"/>
  <c r="N34" i="28"/>
  <c r="M34" i="28"/>
  <c r="L34" i="28"/>
  <c r="K34" i="28"/>
  <c r="J34" i="28"/>
  <c r="I34" i="28"/>
  <c r="R33" i="28"/>
  <c r="Q33" i="28"/>
  <c r="P33" i="28"/>
  <c r="O33" i="28"/>
  <c r="N33" i="28"/>
  <c r="M33" i="28"/>
  <c r="L33" i="28"/>
  <c r="K33" i="28"/>
  <c r="J33" i="28"/>
  <c r="I33" i="28"/>
  <c r="R32" i="28"/>
  <c r="Q32" i="28"/>
  <c r="P32" i="28"/>
  <c r="O32" i="28" s="1"/>
  <c r="M32" i="28"/>
  <c r="N32" i="28" s="1"/>
  <c r="L32" i="28"/>
  <c r="K32" i="28"/>
  <c r="J32" i="28"/>
  <c r="I32" i="28"/>
  <c r="R26" i="28"/>
  <c r="Q26" i="28"/>
  <c r="P26" i="28"/>
  <c r="O26" i="28"/>
  <c r="M26" i="28"/>
  <c r="N26" i="28" s="1"/>
  <c r="L26" i="28"/>
  <c r="K26" i="28"/>
  <c r="J26" i="28"/>
  <c r="I26" i="28" s="1"/>
  <c r="R25" i="28"/>
  <c r="Q25" i="28"/>
  <c r="P25" i="28"/>
  <c r="O25" i="28"/>
  <c r="N25" i="28" s="1"/>
  <c r="M25" i="28"/>
  <c r="L25" i="28"/>
  <c r="K25" i="28"/>
  <c r="J25" i="28"/>
  <c r="I25" i="28" s="1"/>
  <c r="R24" i="28"/>
  <c r="Q24" i="28"/>
  <c r="P24" i="28"/>
  <c r="O24" i="28"/>
  <c r="N24" i="28"/>
  <c r="M24" i="28"/>
  <c r="L24" i="28"/>
  <c r="K24" i="28"/>
  <c r="J24" i="28"/>
  <c r="I24" i="28" s="1"/>
  <c r="R23" i="28"/>
  <c r="Q23" i="28"/>
  <c r="P23" i="28"/>
  <c r="N23" i="28"/>
  <c r="O23" i="28" s="1"/>
  <c r="M23" i="28"/>
  <c r="L23" i="28"/>
  <c r="K23" i="28"/>
  <c r="J23" i="28"/>
  <c r="I23" i="28" s="1"/>
  <c r="R22" i="28"/>
  <c r="Q22" i="28"/>
  <c r="P22" i="28"/>
  <c r="O22" i="28"/>
  <c r="N22" i="28"/>
  <c r="M22" i="28"/>
  <c r="L22" i="28"/>
  <c r="K22" i="28"/>
  <c r="J22" i="28"/>
  <c r="I22" i="28" s="1"/>
  <c r="R21" i="28"/>
  <c r="Q21" i="28" s="1"/>
  <c r="P21" i="28"/>
  <c r="O21" i="28" s="1"/>
  <c r="N21" i="28"/>
  <c r="M21" i="28"/>
  <c r="L21" i="28"/>
  <c r="K21" i="28"/>
  <c r="J21" i="28"/>
  <c r="I21" i="28" s="1"/>
  <c r="R20" i="28"/>
  <c r="Q20" i="28" s="1"/>
  <c r="P20" i="28"/>
  <c r="O20" i="28"/>
  <c r="M20" i="28"/>
  <c r="N20" i="28" s="1"/>
  <c r="L20" i="28"/>
  <c r="K20" i="28" s="1"/>
  <c r="J20" i="28"/>
  <c r="I20" i="28" s="1"/>
  <c r="R19" i="28"/>
  <c r="Q19" i="28"/>
  <c r="O19" i="28"/>
  <c r="P19" i="28" s="1"/>
  <c r="M19" i="28"/>
  <c r="N19" i="28" s="1"/>
  <c r="L19" i="28"/>
  <c r="K19" i="28"/>
  <c r="J19" i="28"/>
  <c r="I19" i="28" s="1"/>
  <c r="R18" i="28"/>
  <c r="Q18" i="28"/>
  <c r="P18" i="28"/>
  <c r="N18" i="28"/>
  <c r="O18" i="28" s="1"/>
  <c r="M18" i="28"/>
  <c r="L18" i="28"/>
  <c r="K18" i="28"/>
  <c r="J18" i="28"/>
  <c r="I18" i="28" s="1"/>
  <c r="R17" i="28"/>
  <c r="Q17" i="28"/>
  <c r="P17" i="28"/>
  <c r="O17" i="28"/>
  <c r="N17" i="28"/>
  <c r="M17" i="28"/>
  <c r="L17" i="28"/>
  <c r="K17" i="28"/>
  <c r="J17" i="28"/>
  <c r="I17" i="28" s="1"/>
  <c r="R16" i="28"/>
  <c r="Q16" i="28"/>
  <c r="P16" i="28"/>
  <c r="N16" i="28"/>
  <c r="O16" i="28" s="1"/>
  <c r="M16" i="28"/>
  <c r="L16" i="28"/>
  <c r="K16" i="28"/>
  <c r="J16" i="28"/>
  <c r="I16" i="28" s="1"/>
  <c r="R15" i="28"/>
  <c r="Q15" i="28"/>
  <c r="P15" i="28"/>
  <c r="M15" i="28"/>
  <c r="N15" i="28" s="1"/>
  <c r="O15" i="28" s="1"/>
  <c r="L15" i="28"/>
  <c r="K15" i="28"/>
  <c r="J15" i="28"/>
  <c r="I15" i="28" s="1"/>
  <c r="R14" i="28"/>
  <c r="Q14" i="28"/>
  <c r="P14" i="28"/>
  <c r="O14" i="28" s="1"/>
  <c r="N14" i="28"/>
  <c r="M14" i="28"/>
  <c r="L14" i="28"/>
  <c r="K14" i="28"/>
  <c r="J14" i="28"/>
  <c r="I14" i="28" s="1"/>
  <c r="R13" i="28"/>
  <c r="Q13" i="28"/>
  <c r="P13" i="28"/>
  <c r="O13" i="28" s="1"/>
  <c r="M13" i="28"/>
  <c r="N13" i="28" s="1"/>
  <c r="L13" i="28"/>
  <c r="K13" i="28"/>
  <c r="J13" i="28"/>
  <c r="I13" i="28" s="1"/>
  <c r="R12" i="28"/>
  <c r="Q12" i="28"/>
  <c r="P12" i="28"/>
  <c r="O12" i="28"/>
  <c r="M12" i="28"/>
  <c r="N12" i="28" s="1"/>
  <c r="L12" i="28"/>
  <c r="K12" i="28"/>
  <c r="J12" i="28"/>
  <c r="I12" i="28" s="1"/>
  <c r="R11" i="28"/>
  <c r="Q11" i="28"/>
  <c r="P11" i="28"/>
  <c r="O11" i="28"/>
  <c r="N11" i="28"/>
  <c r="M11" i="28"/>
  <c r="L11" i="28"/>
  <c r="K11" i="28"/>
  <c r="J11" i="28"/>
  <c r="I11" i="28" s="1"/>
  <c r="R10" i="28"/>
  <c r="Q10" i="28"/>
  <c r="P10" i="28"/>
  <c r="O10" i="28"/>
  <c r="M10" i="28"/>
  <c r="L10" i="28"/>
  <c r="K10" i="28"/>
  <c r="J10" i="28"/>
  <c r="R9" i="28"/>
  <c r="Q9" i="28"/>
  <c r="O9" i="28"/>
  <c r="P9" i="28" s="1"/>
  <c r="N9" i="28"/>
  <c r="K9" i="28"/>
  <c r="M9" i="4"/>
  <c r="P45" i="28" l="1"/>
  <c r="P30" i="28"/>
  <c r="P28" i="28"/>
  <c r="P47" i="28"/>
  <c r="P31" i="28"/>
  <c r="P29" i="28"/>
  <c r="P27" i="28"/>
  <c r="K47" i="28"/>
  <c r="K31" i="28"/>
  <c r="K29" i="28"/>
  <c r="K27" i="28"/>
  <c r="K45" i="28"/>
  <c r="K30" i="28"/>
  <c r="K28" i="28"/>
  <c r="Q45" i="28"/>
  <c r="Q30" i="28"/>
  <c r="Q28" i="28"/>
  <c r="Q47" i="28"/>
  <c r="Q31" i="28"/>
  <c r="Q29" i="28"/>
  <c r="Q27" i="28"/>
  <c r="L45" i="28"/>
  <c r="L30" i="28"/>
  <c r="L28" i="28"/>
  <c r="L47" i="28"/>
  <c r="L31" i="28"/>
  <c r="L29" i="28"/>
  <c r="L27" i="28"/>
  <c r="M45" i="28"/>
  <c r="M30" i="28"/>
  <c r="M28" i="28"/>
  <c r="M47" i="28"/>
  <c r="M31" i="28"/>
  <c r="M29" i="28"/>
  <c r="M27" i="28"/>
  <c r="R47" i="28"/>
  <c r="R31" i="28"/>
  <c r="R29" i="28"/>
  <c r="R27" i="28"/>
  <c r="R45" i="28"/>
  <c r="R30" i="28"/>
  <c r="R28" i="28"/>
  <c r="I10" i="28"/>
  <c r="J47" i="28"/>
  <c r="J31" i="28"/>
  <c r="J29" i="28"/>
  <c r="J27" i="28"/>
  <c r="J45" i="28"/>
  <c r="J30" i="28"/>
  <c r="J28" i="28"/>
  <c r="O47" i="28"/>
  <c r="O31" i="28"/>
  <c r="O29" i="28"/>
  <c r="O27" i="28"/>
  <c r="N10" i="28"/>
  <c r="O45" i="28"/>
  <c r="O30" i="28"/>
  <c r="O28" i="28"/>
  <c r="N13" i="4"/>
  <c r="Z5" i="23"/>
  <c r="Y5" i="23"/>
  <c r="X5" i="23"/>
  <c r="W5" i="23"/>
  <c r="V5" i="23"/>
  <c r="U5" i="23"/>
  <c r="T5" i="23"/>
  <c r="S5" i="23"/>
  <c r="M5" i="23"/>
  <c r="J5" i="23"/>
  <c r="AA5" i="23"/>
  <c r="H5" i="23"/>
  <c r="R5" i="23"/>
  <c r="Q5" i="23"/>
  <c r="O5" i="23"/>
  <c r="P5" i="23"/>
  <c r="L5" i="23"/>
  <c r="I5" i="23"/>
  <c r="G5" i="23"/>
  <c r="F5" i="23"/>
  <c r="N5" i="23"/>
  <c r="E5" i="23"/>
  <c r="D5" i="23"/>
  <c r="C5" i="23"/>
  <c r="K5" i="23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G472" i="33" s="1"/>
  <c r="M64" i="29"/>
  <c r="L64" i="29"/>
  <c r="K64" i="29"/>
  <c r="J64" i="29"/>
  <c r="I64" i="29"/>
  <c r="H64" i="29"/>
  <c r="G64" i="29"/>
  <c r="F64" i="29"/>
  <c r="E64" i="29"/>
  <c r="D64" i="29"/>
  <c r="C64" i="29"/>
  <c r="B64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G469" i="33" s="1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62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G466" i="33" s="1"/>
  <c r="Q61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G461" i="33" s="1"/>
  <c r="Q60" i="29"/>
  <c r="G460" i="33" s="1"/>
  <c r="P60" i="29"/>
  <c r="G459" i="33" s="1"/>
  <c r="O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G454" i="33" s="1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M57" i="29"/>
  <c r="G482" i="33" s="1"/>
  <c r="L57" i="29"/>
  <c r="K57" i="29"/>
  <c r="J57" i="29"/>
  <c r="I57" i="29"/>
  <c r="H57" i="29"/>
  <c r="G57" i="29"/>
  <c r="F57" i="29"/>
  <c r="E57" i="29"/>
  <c r="D57" i="29"/>
  <c r="C57" i="29"/>
  <c r="B57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G475" i="33" s="1"/>
  <c r="B56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G474" i="33" s="1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G304" i="33" s="1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AG53" i="29"/>
  <c r="G449" i="33" s="1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AG52" i="29"/>
  <c r="AF52" i="29"/>
  <c r="AE52" i="29"/>
  <c r="AD52" i="29"/>
  <c r="AC52" i="29"/>
  <c r="G442" i="33" s="1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G435" i="33" s="1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G50" i="29"/>
  <c r="AF50" i="29"/>
  <c r="AE50" i="29"/>
  <c r="AD50" i="29"/>
  <c r="AC50" i="29"/>
  <c r="G431" i="33" s="1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G425" i="33" s="1"/>
  <c r="B50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G424" i="33" s="1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G48" i="29"/>
  <c r="G422" i="33" s="1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G47" i="29"/>
  <c r="AF47" i="29"/>
  <c r="AE47" i="29"/>
  <c r="AD47" i="29"/>
  <c r="AC47" i="29"/>
  <c r="G415" i="33" s="1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G413" i="33" s="1"/>
  <c r="M46" i="29"/>
  <c r="L46" i="29"/>
  <c r="K46" i="29"/>
  <c r="J46" i="29"/>
  <c r="I46" i="29"/>
  <c r="H46" i="29"/>
  <c r="G46" i="29"/>
  <c r="F46" i="29"/>
  <c r="E46" i="29"/>
  <c r="D46" i="29"/>
  <c r="C46" i="29"/>
  <c r="B46" i="29"/>
  <c r="AG45" i="29"/>
  <c r="AF45" i="29"/>
  <c r="AE45" i="29"/>
  <c r="AD45" i="29"/>
  <c r="AC45" i="29"/>
  <c r="AB45" i="29"/>
  <c r="G411" i="33" s="1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G44" i="29"/>
  <c r="G409" i="33" s="1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G43" i="29"/>
  <c r="AF43" i="29"/>
  <c r="AE43" i="29"/>
  <c r="AD43" i="29"/>
  <c r="AC43" i="29"/>
  <c r="G402" i="33" s="1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G42" i="29"/>
  <c r="AF42" i="29"/>
  <c r="AE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G395" i="33" s="1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G41" i="29"/>
  <c r="G391" i="33" s="1"/>
  <c r="AF41" i="29"/>
  <c r="AE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G40" i="29"/>
  <c r="AF40" i="29"/>
  <c r="AE40" i="29"/>
  <c r="AD40" i="29"/>
  <c r="AC40" i="29"/>
  <c r="G302" i="33" s="1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G384" i="33" s="1"/>
  <c r="I40" i="29"/>
  <c r="H40" i="29"/>
  <c r="G40" i="29"/>
  <c r="F40" i="29"/>
  <c r="E40" i="29"/>
  <c r="D40" i="29"/>
  <c r="C40" i="29"/>
  <c r="B40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G380" i="33" s="1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G37" i="29"/>
  <c r="G376" i="33" s="1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G36" i="29"/>
  <c r="AF36" i="29"/>
  <c r="AE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G369" i="33" s="1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G362" i="33" s="1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G34" i="29"/>
  <c r="G358" i="33" s="1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G33" i="29"/>
  <c r="AF33" i="29"/>
  <c r="AE33" i="29"/>
  <c r="AD33" i="29"/>
  <c r="AC33" i="29"/>
  <c r="G351" i="33" s="1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G344" i="33" s="1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G31" i="29"/>
  <c r="G340" i="33" s="1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AG30" i="29"/>
  <c r="AF30" i="29"/>
  <c r="AE30" i="29"/>
  <c r="AD30" i="29"/>
  <c r="AC30" i="29"/>
  <c r="G333" i="33" s="1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G326" i="33" s="1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AG28" i="29"/>
  <c r="G322" i="33" s="1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AG27" i="29"/>
  <c r="AF27" i="29"/>
  <c r="AE27" i="29"/>
  <c r="AD27" i="29"/>
  <c r="AC27" i="29"/>
  <c r="G315" i="33" s="1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G308" i="33" s="1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G299" i="33" s="1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G292" i="33" s="1"/>
  <c r="M24" i="29"/>
  <c r="L24" i="29"/>
  <c r="K24" i="29"/>
  <c r="J24" i="29"/>
  <c r="I24" i="29"/>
  <c r="H24" i="29"/>
  <c r="G24" i="29"/>
  <c r="F24" i="29"/>
  <c r="E24" i="29"/>
  <c r="D24" i="29"/>
  <c r="C24" i="29"/>
  <c r="B24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G285" i="33" s="1"/>
  <c r="M23" i="29"/>
  <c r="L23" i="29"/>
  <c r="K23" i="29"/>
  <c r="J23" i="29"/>
  <c r="I23" i="29"/>
  <c r="H23" i="29"/>
  <c r="G23" i="29"/>
  <c r="F23" i="29"/>
  <c r="E23" i="29"/>
  <c r="D23" i="29"/>
  <c r="C23" i="29"/>
  <c r="B23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G278" i="33" s="1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G271" i="33" s="1"/>
  <c r="M21" i="29"/>
  <c r="L21" i="29"/>
  <c r="K21" i="29"/>
  <c r="J21" i="29"/>
  <c r="I21" i="29"/>
  <c r="H21" i="29"/>
  <c r="G21" i="29"/>
  <c r="F21" i="29"/>
  <c r="E21" i="29"/>
  <c r="D21" i="29"/>
  <c r="C21" i="29"/>
  <c r="B21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G264" i="33" s="1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G257" i="33" s="1"/>
  <c r="M19" i="29"/>
  <c r="L19" i="29"/>
  <c r="K19" i="29"/>
  <c r="J19" i="29"/>
  <c r="I19" i="29"/>
  <c r="H19" i="29"/>
  <c r="G19" i="29"/>
  <c r="F19" i="29"/>
  <c r="E19" i="29"/>
  <c r="D19" i="29"/>
  <c r="C19" i="29"/>
  <c r="B19" i="29"/>
  <c r="AG18" i="29"/>
  <c r="G251" i="33" s="1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G242" i="33" s="1"/>
  <c r="M17" i="29"/>
  <c r="L17" i="29"/>
  <c r="K17" i="29"/>
  <c r="J17" i="29"/>
  <c r="I17" i="29"/>
  <c r="H17" i="29"/>
  <c r="G17" i="29"/>
  <c r="F17" i="29"/>
  <c r="E17" i="29"/>
  <c r="D17" i="29"/>
  <c r="C17" i="29"/>
  <c r="B17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G238" i="33" s="1"/>
  <c r="M16" i="29"/>
  <c r="L16" i="29"/>
  <c r="K16" i="29"/>
  <c r="J16" i="29"/>
  <c r="I16" i="29"/>
  <c r="H16" i="29"/>
  <c r="G16" i="29"/>
  <c r="F16" i="29"/>
  <c r="E16" i="29"/>
  <c r="D16" i="29"/>
  <c r="C16" i="29"/>
  <c r="B16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G235" i="33" s="1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G14" i="29"/>
  <c r="AF14" i="29"/>
  <c r="AE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G228" i="33" s="1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G12" i="29"/>
  <c r="AF12" i="29"/>
  <c r="AE12" i="29"/>
  <c r="AD12" i="29"/>
  <c r="AC12" i="29"/>
  <c r="AB12" i="29"/>
  <c r="AA12" i="29"/>
  <c r="Z12" i="29"/>
  <c r="Y12" i="29"/>
  <c r="G206" i="33" s="1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AG11" i="29"/>
  <c r="AF11" i="29"/>
  <c r="AE11" i="29"/>
  <c r="AD11" i="29"/>
  <c r="AC11" i="29"/>
  <c r="AB11" i="29"/>
  <c r="AA11" i="29"/>
  <c r="Z11" i="29"/>
  <c r="Y11" i="29"/>
  <c r="G186" i="33" s="1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G10" i="29"/>
  <c r="AF10" i="29"/>
  <c r="AE10" i="29"/>
  <c r="AD10" i="29"/>
  <c r="AC10" i="29"/>
  <c r="AB10" i="29"/>
  <c r="AA10" i="29"/>
  <c r="Z10" i="29"/>
  <c r="Y10" i="29"/>
  <c r="G166" i="33" s="1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G123" i="33" s="1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G81" i="33" s="1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G62" i="33" s="1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AG4" i="29"/>
  <c r="AF4" i="29"/>
  <c r="AE4" i="29"/>
  <c r="AD4" i="29"/>
  <c r="AC4" i="29"/>
  <c r="AB4" i="29"/>
  <c r="AA4" i="29"/>
  <c r="Z4" i="29"/>
  <c r="Y4" i="29"/>
  <c r="X4" i="29"/>
  <c r="W4" i="29"/>
  <c r="V4" i="29"/>
  <c r="U4" i="29"/>
  <c r="T4" i="29"/>
  <c r="G46" i="33" s="1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AG3" i="29"/>
  <c r="AF3" i="29"/>
  <c r="AE3" i="29"/>
  <c r="AD3" i="29"/>
  <c r="AC3" i="29"/>
  <c r="AB3" i="29"/>
  <c r="AA3" i="29"/>
  <c r="Z3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G2" i="29"/>
  <c r="AF2" i="29"/>
  <c r="AE2" i="29"/>
  <c r="AD2" i="29"/>
  <c r="AC2" i="29"/>
  <c r="AB2" i="29"/>
  <c r="AA2" i="29"/>
  <c r="Z2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N47" i="28" l="1"/>
  <c r="N31" i="28"/>
  <c r="N29" i="28"/>
  <c r="N27" i="28"/>
  <c r="N45" i="28"/>
  <c r="N30" i="28"/>
  <c r="N28" i="28"/>
  <c r="I45" i="28"/>
  <c r="I30" i="28"/>
  <c r="I28" i="28"/>
  <c r="I47" i="28"/>
  <c r="I31" i="28"/>
  <c r="I29" i="28"/>
  <c r="I27" i="28"/>
  <c r="AM63" i="29"/>
  <c r="AM37" i="29"/>
  <c r="AO46" i="29"/>
  <c r="G470" i="33"/>
  <c r="G468" i="33"/>
  <c r="G181" i="33"/>
  <c r="G215" i="33"/>
  <c r="G216" i="33"/>
  <c r="AM64" i="29"/>
  <c r="AM31" i="29"/>
  <c r="AO38" i="29"/>
  <c r="AM45" i="29"/>
  <c r="AM47" i="29"/>
  <c r="AO48" i="29"/>
  <c r="AM53" i="29"/>
  <c r="AM54" i="29"/>
  <c r="AO54" i="29"/>
  <c r="AM55" i="29"/>
  <c r="AO55" i="29"/>
  <c r="AO56" i="29"/>
  <c r="AM61" i="29"/>
  <c r="AM62" i="29"/>
  <c r="AO62" i="29"/>
  <c r="AO63" i="29"/>
  <c r="G14" i="33"/>
  <c r="G86" i="33"/>
  <c r="G50" i="33"/>
  <c r="G77" i="33"/>
  <c r="G90" i="33"/>
  <c r="G119" i="33"/>
  <c r="G59" i="33"/>
  <c r="G78" i="33"/>
  <c r="G91" i="33"/>
  <c r="G104" i="33"/>
  <c r="G160" i="33"/>
  <c r="G7" i="33"/>
  <c r="G20" i="33"/>
  <c r="G29" i="33"/>
  <c r="G39" i="33"/>
  <c r="G52" i="33"/>
  <c r="G61" i="33"/>
  <c r="G67" i="33"/>
  <c r="G73" i="33"/>
  <c r="G80" i="33"/>
  <c r="G85" i="33"/>
  <c r="G93" i="33"/>
  <c r="G101" i="33"/>
  <c r="G106" i="33"/>
  <c r="G114" i="33"/>
  <c r="G122" i="33"/>
  <c r="G130" i="33"/>
  <c r="G136" i="33"/>
  <c r="G143" i="33"/>
  <c r="G149" i="33"/>
  <c r="G156" i="33"/>
  <c r="G162" i="33"/>
  <c r="G167" i="33"/>
  <c r="G173" i="33"/>
  <c r="G180" i="33"/>
  <c r="G187" i="33"/>
  <c r="G194" i="33"/>
  <c r="G202" i="33"/>
  <c r="G207" i="33"/>
  <c r="G214" i="33"/>
  <c r="G247" i="33"/>
  <c r="G245" i="33"/>
  <c r="G313" i="33"/>
  <c r="G331" i="33"/>
  <c r="G349" i="33"/>
  <c r="G300" i="33"/>
  <c r="G400" i="33"/>
  <c r="G429" i="33"/>
  <c r="G440" i="33"/>
  <c r="G21" i="33"/>
  <c r="G56" i="33"/>
  <c r="G94" i="33"/>
  <c r="G107" i="33"/>
  <c r="G131" i="33"/>
  <c r="G157" i="33"/>
  <c r="G289" i="33"/>
  <c r="G396" i="33"/>
  <c r="G480" i="33"/>
  <c r="G8" i="33"/>
  <c r="G15" i="33"/>
  <c r="G22" i="33"/>
  <c r="G25" i="33"/>
  <c r="G31" i="33"/>
  <c r="G40" i="33"/>
  <c r="G47" i="33"/>
  <c r="G54" i="33"/>
  <c r="G57" i="33"/>
  <c r="G63" i="33"/>
  <c r="G69" i="33"/>
  <c r="G75" i="33"/>
  <c r="G82" i="33"/>
  <c r="G87" i="33"/>
  <c r="G95" i="33"/>
  <c r="G108" i="33"/>
  <c r="G116" i="33"/>
  <c r="G124" i="33"/>
  <c r="G132" i="33"/>
  <c r="G138" i="33"/>
  <c r="G144" i="33"/>
  <c r="G151" i="33"/>
  <c r="G158" i="33"/>
  <c r="G169" i="33"/>
  <c r="G175" i="33"/>
  <c r="G182" i="33"/>
  <c r="G189" i="33"/>
  <c r="G196" i="33"/>
  <c r="G209" i="33"/>
  <c r="G211" i="33"/>
  <c r="G218" i="33"/>
  <c r="G223" i="33"/>
  <c r="G231" i="33"/>
  <c r="G240" i="33"/>
  <c r="G255" i="33"/>
  <c r="G252" i="33"/>
  <c r="G265" i="33"/>
  <c r="G269" i="33"/>
  <c r="G279" i="33"/>
  <c r="G283" i="33"/>
  <c r="G286" i="33"/>
  <c r="G290" i="33"/>
  <c r="G314" i="33"/>
  <c r="G316" i="33"/>
  <c r="G332" i="33"/>
  <c r="G334" i="33"/>
  <c r="G350" i="33"/>
  <c r="G352" i="33"/>
  <c r="G370" i="33"/>
  <c r="G301" i="33"/>
  <c r="G385" i="33"/>
  <c r="G401" i="33"/>
  <c r="G403" i="33"/>
  <c r="G414" i="33"/>
  <c r="G416" i="33"/>
  <c r="G430" i="33"/>
  <c r="G441" i="33"/>
  <c r="G443" i="33"/>
  <c r="G479" i="33"/>
  <c r="G481" i="33"/>
  <c r="G455" i="33"/>
  <c r="G456" i="33"/>
  <c r="G74" i="33"/>
  <c r="G195" i="33"/>
  <c r="G254" i="33"/>
  <c r="G293" i="33"/>
  <c r="G16" i="33"/>
  <c r="G23" i="33"/>
  <c r="G26" i="33"/>
  <c r="G41" i="33"/>
  <c r="G48" i="33"/>
  <c r="G55" i="33"/>
  <c r="G58" i="33"/>
  <c r="G76" i="33"/>
  <c r="G88" i="33"/>
  <c r="G96" i="33"/>
  <c r="G109" i="33"/>
  <c r="G117" i="33"/>
  <c r="G125" i="33"/>
  <c r="G139" i="33"/>
  <c r="G152" i="33"/>
  <c r="G159" i="33"/>
  <c r="G176" i="33"/>
  <c r="G190" i="33"/>
  <c r="G197" i="33"/>
  <c r="G224" i="33"/>
  <c r="G232" i="33"/>
  <c r="G237" i="33"/>
  <c r="G241" i="33"/>
  <c r="G256" i="33"/>
  <c r="G270" i="33"/>
  <c r="G284" i="33"/>
  <c r="G291" i="33"/>
  <c r="G305" i="33"/>
  <c r="G319" i="33"/>
  <c r="G323" i="33"/>
  <c r="G337" i="33"/>
  <c r="G341" i="33"/>
  <c r="G355" i="33"/>
  <c r="G359" i="33"/>
  <c r="G373" i="33"/>
  <c r="G377" i="33"/>
  <c r="G388" i="33"/>
  <c r="G392" i="33"/>
  <c r="G406" i="33"/>
  <c r="G412" i="33"/>
  <c r="G419" i="33"/>
  <c r="G432" i="33"/>
  <c r="G446" i="33"/>
  <c r="G450" i="33"/>
  <c r="G457" i="33"/>
  <c r="G462" i="33"/>
  <c r="G471" i="33"/>
  <c r="G115" i="33"/>
  <c r="G246" i="33"/>
  <c r="G248" i="33"/>
  <c r="G272" i="33"/>
  <c r="G282" i="33"/>
  <c r="G363" i="33"/>
  <c r="G410" i="33"/>
  <c r="G436" i="33"/>
  <c r="G10" i="33"/>
  <c r="G17" i="33"/>
  <c r="G32" i="33"/>
  <c r="G35" i="33"/>
  <c r="G42" i="33"/>
  <c r="G49" i="33"/>
  <c r="G64" i="33"/>
  <c r="G89" i="33"/>
  <c r="G97" i="33"/>
  <c r="G102" i="33"/>
  <c r="G110" i="33"/>
  <c r="G118" i="33"/>
  <c r="G126" i="33"/>
  <c r="G145" i="33"/>
  <c r="G153" i="33"/>
  <c r="G163" i="33"/>
  <c r="G183" i="33"/>
  <c r="G198" i="33"/>
  <c r="G203" i="33"/>
  <c r="G320" i="33"/>
  <c r="G338" i="33"/>
  <c r="G356" i="33"/>
  <c r="G374" i="33"/>
  <c r="G389" i="33"/>
  <c r="G407" i="33"/>
  <c r="G420" i="33"/>
  <c r="G447" i="33"/>
  <c r="G24" i="33"/>
  <c r="G53" i="33"/>
  <c r="G68" i="33"/>
  <c r="G210" i="33"/>
  <c r="G345" i="33"/>
  <c r="G381" i="33"/>
  <c r="G478" i="33"/>
  <c r="G18" i="33"/>
  <c r="G43" i="33"/>
  <c r="G65" i="33"/>
  <c r="G103" i="33"/>
  <c r="G127" i="33"/>
  <c r="G133" i="33"/>
  <c r="G140" i="33"/>
  <c r="G146" i="33"/>
  <c r="G154" i="33"/>
  <c r="G164" i="33"/>
  <c r="G170" i="33"/>
  <c r="G177" i="33"/>
  <c r="G184" i="33"/>
  <c r="G191" i="33"/>
  <c r="G199" i="33"/>
  <c r="G204" i="33"/>
  <c r="G219" i="33"/>
  <c r="G225" i="33"/>
  <c r="G233" i="33"/>
  <c r="G249" i="33"/>
  <c r="G253" i="33"/>
  <c r="G261" i="33"/>
  <c r="G266" i="33"/>
  <c r="G275" i="33"/>
  <c r="G280" i="33"/>
  <c r="G287" i="33"/>
  <c r="G296" i="33"/>
  <c r="G317" i="33"/>
  <c r="G335" i="33"/>
  <c r="G353" i="33"/>
  <c r="G366" i="33"/>
  <c r="G371" i="33"/>
  <c r="G386" i="33"/>
  <c r="G404" i="33"/>
  <c r="G417" i="33"/>
  <c r="G444" i="33"/>
  <c r="G451" i="33"/>
  <c r="G458" i="33"/>
  <c r="G463" i="33"/>
  <c r="G30" i="33"/>
  <c r="G174" i="33"/>
  <c r="G188" i="33"/>
  <c r="G208" i="33"/>
  <c r="G217" i="33"/>
  <c r="G9" i="33"/>
  <c r="G11" i="33"/>
  <c r="G36" i="33"/>
  <c r="G70" i="33"/>
  <c r="G98" i="33"/>
  <c r="G111" i="33"/>
  <c r="G12" i="33"/>
  <c r="G34" i="33"/>
  <c r="G44" i="33"/>
  <c r="G99" i="33"/>
  <c r="G112" i="33"/>
  <c r="G128" i="33"/>
  <c r="G141" i="33"/>
  <c r="G165" i="33"/>
  <c r="G171" i="33"/>
  <c r="G192" i="33"/>
  <c r="G220" i="33"/>
  <c r="G226" i="33"/>
  <c r="G229" i="33"/>
  <c r="G234" i="33"/>
  <c r="G239" i="33"/>
  <c r="G243" i="33"/>
  <c r="G250" i="33"/>
  <c r="G259" i="33"/>
  <c r="G262" i="33"/>
  <c r="G267" i="33"/>
  <c r="G273" i="33"/>
  <c r="G276" i="33"/>
  <c r="G281" i="33"/>
  <c r="G288" i="33"/>
  <c r="G294" i="33"/>
  <c r="G297" i="33"/>
  <c r="G306" i="33"/>
  <c r="G310" i="33"/>
  <c r="G318" i="33"/>
  <c r="G321" i="33"/>
  <c r="G324" i="33"/>
  <c r="G328" i="33"/>
  <c r="G336" i="33"/>
  <c r="G339" i="33"/>
  <c r="G342" i="33"/>
  <c r="G346" i="33"/>
  <c r="G354" i="33"/>
  <c r="G357" i="33"/>
  <c r="G360" i="33"/>
  <c r="G364" i="33"/>
  <c r="G367" i="33"/>
  <c r="G372" i="33"/>
  <c r="G375" i="33"/>
  <c r="G378" i="33"/>
  <c r="G382" i="33"/>
  <c r="G387" i="33"/>
  <c r="G390" i="33"/>
  <c r="G393" i="33"/>
  <c r="G397" i="33"/>
  <c r="G405" i="33"/>
  <c r="G408" i="33"/>
  <c r="G418" i="33"/>
  <c r="G421" i="33"/>
  <c r="G426" i="33"/>
  <c r="G433" i="33"/>
  <c r="G437" i="33"/>
  <c r="G445" i="33"/>
  <c r="G448" i="33"/>
  <c r="G303" i="33"/>
  <c r="G473" i="33"/>
  <c r="G476" i="33"/>
  <c r="G452" i="33"/>
  <c r="G464" i="33"/>
  <c r="G137" i="33"/>
  <c r="G150" i="33"/>
  <c r="G168" i="33"/>
  <c r="G222" i="33"/>
  <c r="G258" i="33"/>
  <c r="G268" i="33"/>
  <c r="G309" i="33"/>
  <c r="G327" i="33"/>
  <c r="G3" i="33"/>
  <c r="G4" i="33"/>
  <c r="G33" i="33"/>
  <c r="G83" i="33"/>
  <c r="G5" i="33"/>
  <c r="G27" i="33"/>
  <c r="G37" i="33"/>
  <c r="G66" i="33"/>
  <c r="G71" i="33"/>
  <c r="G120" i="33"/>
  <c r="G134" i="33"/>
  <c r="G147" i="33"/>
  <c r="G178" i="33"/>
  <c r="G185" i="33"/>
  <c r="G200" i="33"/>
  <c r="G205" i="33"/>
  <c r="G212" i="33"/>
  <c r="G6" i="33"/>
  <c r="G13" i="33"/>
  <c r="G19" i="33"/>
  <c r="G28" i="33"/>
  <c r="G38" i="33"/>
  <c r="G45" i="33"/>
  <c r="G51" i="33"/>
  <c r="G60" i="33"/>
  <c r="G72" i="33"/>
  <c r="G79" i="33"/>
  <c r="G84" i="33"/>
  <c r="G92" i="33"/>
  <c r="G100" i="33"/>
  <c r="G105" i="33"/>
  <c r="G113" i="33"/>
  <c r="G121" i="33"/>
  <c r="G129" i="33"/>
  <c r="G135" i="33"/>
  <c r="G142" i="33"/>
  <c r="G148" i="33"/>
  <c r="G155" i="33"/>
  <c r="G161" i="33"/>
  <c r="G172" i="33"/>
  <c r="G179" i="33"/>
  <c r="G193" i="33"/>
  <c r="G201" i="33"/>
  <c r="G213" i="33"/>
  <c r="G221" i="33"/>
  <c r="G227" i="33"/>
  <c r="G230" i="33"/>
  <c r="G236" i="33"/>
  <c r="G244" i="33"/>
  <c r="G260" i="33"/>
  <c r="G263" i="33"/>
  <c r="G274" i="33"/>
  <c r="G277" i="33"/>
  <c r="G295" i="33"/>
  <c r="G298" i="33"/>
  <c r="G307" i="33"/>
  <c r="G311" i="33"/>
  <c r="G312" i="33"/>
  <c r="G325" i="33"/>
  <c r="G329" i="33"/>
  <c r="G330" i="33"/>
  <c r="G343" i="33"/>
  <c r="G347" i="33"/>
  <c r="G348" i="33"/>
  <c r="G361" i="33"/>
  <c r="G365" i="33"/>
  <c r="G368" i="33"/>
  <c r="G379" i="33"/>
  <c r="G383" i="33"/>
  <c r="G394" i="33"/>
  <c r="G398" i="33"/>
  <c r="G399" i="33"/>
  <c r="G423" i="33"/>
  <c r="G427" i="33"/>
  <c r="G428" i="33"/>
  <c r="G434" i="33"/>
  <c r="G438" i="33"/>
  <c r="G439" i="33"/>
  <c r="G477" i="33"/>
  <c r="G453" i="33"/>
  <c r="G465" i="33"/>
  <c r="G467" i="33"/>
  <c r="AM29" i="29"/>
  <c r="AM39" i="29"/>
  <c r="AL64" i="29"/>
  <c r="AO64" i="29"/>
  <c r="AO61" i="29"/>
  <c r="AL4" i="29"/>
  <c r="AL5" i="29"/>
  <c r="AL6" i="29"/>
  <c r="AL7" i="29"/>
  <c r="AL8" i="29"/>
  <c r="AL9" i="29"/>
  <c r="AL10" i="29"/>
  <c r="AL11" i="29"/>
  <c r="AL12" i="29"/>
  <c r="AL13" i="29"/>
  <c r="AL14" i="29"/>
  <c r="AL15" i="29"/>
  <c r="AL16" i="29"/>
  <c r="AL17" i="29"/>
  <c r="AL18" i="29"/>
  <c r="AL19" i="29"/>
  <c r="AL20" i="29"/>
  <c r="AL42" i="29"/>
  <c r="AL43" i="29"/>
  <c r="AL44" i="29"/>
  <c r="AL45" i="29"/>
  <c r="AL46" i="29"/>
  <c r="AL47" i="29"/>
  <c r="AL48" i="29"/>
  <c r="AL49" i="29"/>
  <c r="AL50" i="29"/>
  <c r="AL51" i="29"/>
  <c r="AL52" i="29"/>
  <c r="AL53" i="29"/>
  <c r="AL54" i="29"/>
  <c r="AL55" i="29"/>
  <c r="AL56" i="29"/>
  <c r="AL57" i="29"/>
  <c r="AL58" i="29"/>
  <c r="AL59" i="29"/>
  <c r="AL60" i="29"/>
  <c r="AL61" i="29"/>
  <c r="AL62" i="29"/>
  <c r="AL63" i="29"/>
  <c r="AM15" i="29"/>
  <c r="AN58" i="29"/>
  <c r="AO24" i="29"/>
  <c r="AO30" i="29"/>
  <c r="AO32" i="29"/>
  <c r="AO40" i="29"/>
  <c r="AL21" i="29"/>
  <c r="AL23" i="29"/>
  <c r="AL24" i="29"/>
  <c r="AL25" i="29"/>
  <c r="AL26" i="29"/>
  <c r="AL27" i="29"/>
  <c r="AL28" i="29"/>
  <c r="AL29" i="29"/>
  <c r="AL30" i="29"/>
  <c r="AL31" i="29"/>
  <c r="AL32" i="29"/>
  <c r="AL33" i="29"/>
  <c r="AL35" i="29"/>
  <c r="AL36" i="29"/>
  <c r="AL37" i="29"/>
  <c r="AL38" i="29"/>
  <c r="AL39" i="29"/>
  <c r="AL40" i="29"/>
  <c r="AL41" i="29"/>
  <c r="AL22" i="29"/>
  <c r="AL34" i="29"/>
  <c r="AM13" i="29"/>
  <c r="AO14" i="29"/>
  <c r="AO16" i="29"/>
  <c r="AM21" i="29"/>
  <c r="AO22" i="29"/>
  <c r="AM23" i="29"/>
  <c r="AO8" i="29"/>
  <c r="AM60" i="29"/>
  <c r="AO60" i="29"/>
  <c r="AN10" i="29"/>
  <c r="AN18" i="29"/>
  <c r="U30" i="28" s="1"/>
  <c r="AN26" i="29"/>
  <c r="AN34" i="29"/>
  <c r="AN42" i="29"/>
  <c r="AN50" i="29"/>
  <c r="AM7" i="29"/>
  <c r="AM59" i="29"/>
  <c r="AO59" i="29"/>
  <c r="AM56" i="29"/>
  <c r="AM57" i="29"/>
  <c r="AO57" i="29"/>
  <c r="AM58" i="29"/>
  <c r="AO58" i="29"/>
  <c r="AN5" i="29"/>
  <c r="AN6" i="29"/>
  <c r="AN7" i="29"/>
  <c r="AN9" i="29"/>
  <c r="AN11" i="29"/>
  <c r="AN12" i="29"/>
  <c r="AN13" i="29"/>
  <c r="AN14" i="29"/>
  <c r="AN15" i="29"/>
  <c r="AN16" i="29"/>
  <c r="AN17" i="29"/>
  <c r="AN19" i="29"/>
  <c r="AN20" i="29"/>
  <c r="AN21" i="29"/>
  <c r="AN22" i="29"/>
  <c r="AN23" i="29"/>
  <c r="AN24" i="29"/>
  <c r="AN25" i="29"/>
  <c r="AN27" i="29"/>
  <c r="AN28" i="29"/>
  <c r="AN29" i="29"/>
  <c r="AN30" i="29"/>
  <c r="AN31" i="29"/>
  <c r="AN32" i="29"/>
  <c r="AN33" i="29"/>
  <c r="AN35" i="29"/>
  <c r="AN36" i="29"/>
  <c r="AN37" i="29"/>
  <c r="AN38" i="29"/>
  <c r="AN39" i="29"/>
  <c r="AN40" i="29"/>
  <c r="AN41" i="29"/>
  <c r="AN43" i="29"/>
  <c r="AN44" i="29"/>
  <c r="AN45" i="29"/>
  <c r="AN46" i="29"/>
  <c r="AN47" i="29"/>
  <c r="AN48" i="29"/>
  <c r="AN49" i="29"/>
  <c r="AN51" i="29"/>
  <c r="AN52" i="29"/>
  <c r="AN53" i="29"/>
  <c r="AN54" i="29"/>
  <c r="AN55" i="29"/>
  <c r="AN56" i="29"/>
  <c r="AN57" i="29"/>
  <c r="AN59" i="29"/>
  <c r="AN60" i="29"/>
  <c r="AN61" i="29"/>
  <c r="AN62" i="29"/>
  <c r="AN63" i="29"/>
  <c r="AN64" i="29"/>
  <c r="AN2" i="29"/>
  <c r="AI2" i="29"/>
  <c r="AM2" i="29"/>
  <c r="AO2" i="29"/>
  <c r="AO5" i="29"/>
  <c r="AM6" i="29"/>
  <c r="AO7" i="29"/>
  <c r="AM8" i="29"/>
  <c r="AM9" i="29"/>
  <c r="AO9" i="29"/>
  <c r="AM10" i="29"/>
  <c r="AM30" i="29"/>
  <c r="AO31" i="29"/>
  <c r="AM32" i="29"/>
  <c r="AM33" i="29"/>
  <c r="AO33" i="29"/>
  <c r="AM34" i="29"/>
  <c r="AO34" i="29"/>
  <c r="AM35" i="29"/>
  <c r="AO35" i="29"/>
  <c r="AM36" i="29"/>
  <c r="AO36" i="29"/>
  <c r="AO37" i="29"/>
  <c r="AM38" i="29"/>
  <c r="AO39" i="29"/>
  <c r="AM40" i="29"/>
  <c r="AM41" i="29"/>
  <c r="AO41" i="29"/>
  <c r="AM42" i="29"/>
  <c r="AO42" i="29"/>
  <c r="AM43" i="29"/>
  <c r="AO43" i="29"/>
  <c r="AM44" i="29"/>
  <c r="AO44" i="29"/>
  <c r="AO45" i="29"/>
  <c r="AM46" i="29"/>
  <c r="AO47" i="29"/>
  <c r="AM48" i="29"/>
  <c r="AM49" i="29"/>
  <c r="AO49" i="29"/>
  <c r="AM50" i="29"/>
  <c r="AO50" i="29"/>
  <c r="AM51" i="29"/>
  <c r="AO51" i="29"/>
  <c r="AM52" i="29"/>
  <c r="AO52" i="29"/>
  <c r="AO53" i="29"/>
  <c r="AL3" i="29"/>
  <c r="AN4" i="29"/>
  <c r="AN8" i="29"/>
  <c r="AO10" i="29"/>
  <c r="AM11" i="29"/>
  <c r="AO11" i="29"/>
  <c r="AM12" i="29"/>
  <c r="AO12" i="29"/>
  <c r="AO13" i="29"/>
  <c r="AM14" i="29"/>
  <c r="AO15" i="29"/>
  <c r="AM16" i="29"/>
  <c r="AM17" i="29"/>
  <c r="AO17" i="29"/>
  <c r="AM18" i="29"/>
  <c r="AO18" i="29"/>
  <c r="U29" i="28" s="1"/>
  <c r="AM19" i="29"/>
  <c r="AO19" i="29"/>
  <c r="U32" i="28" s="1"/>
  <c r="AM20" i="29"/>
  <c r="AO20" i="29"/>
  <c r="AO21" i="29"/>
  <c r="AM22" i="29"/>
  <c r="AO23" i="29"/>
  <c r="AM24" i="29"/>
  <c r="AM25" i="29"/>
  <c r="AO25" i="29"/>
  <c r="AM26" i="29"/>
  <c r="AO26" i="29"/>
  <c r="AM27" i="29"/>
  <c r="AO27" i="29"/>
  <c r="AM28" i="29"/>
  <c r="AO28" i="29"/>
  <c r="AO29" i="29"/>
  <c r="AJ2" i="29"/>
  <c r="U10" i="28" s="1"/>
  <c r="AM3" i="29"/>
  <c r="AO4" i="29"/>
  <c r="AM5" i="29"/>
  <c r="AO6" i="29"/>
  <c r="AO3" i="29"/>
  <c r="AM4" i="29"/>
  <c r="AK2" i="29"/>
  <c r="AH2" i="29"/>
  <c r="AL2" i="29"/>
  <c r="AN3" i="29"/>
  <c r="AK63" i="29"/>
  <c r="AI12" i="29"/>
  <c r="U21" i="28" s="1"/>
  <c r="AK35" i="29"/>
  <c r="AI44" i="29"/>
  <c r="AH4" i="29"/>
  <c r="AK7" i="29"/>
  <c r="AJ19" i="29"/>
  <c r="U33" i="28" s="1"/>
  <c r="AK23" i="29"/>
  <c r="AK31" i="29"/>
  <c r="AK39" i="29"/>
  <c r="AJ42" i="29"/>
  <c r="AJ51" i="29"/>
  <c r="AK55" i="29"/>
  <c r="AJ8" i="29"/>
  <c r="AH9" i="29"/>
  <c r="U17" i="28" s="1"/>
  <c r="AI9" i="29"/>
  <c r="AH10" i="29"/>
  <c r="U18" i="28" s="1"/>
  <c r="AI11" i="29"/>
  <c r="AI17" i="29"/>
  <c r="U27" i="28" s="1"/>
  <c r="AI21" i="29"/>
  <c r="U36" i="28" s="1"/>
  <c r="AH33" i="29"/>
  <c r="AI33" i="29"/>
  <c r="U49" i="28" s="1"/>
  <c r="AK44" i="29"/>
  <c r="AJ47" i="29"/>
  <c r="AI53" i="29"/>
  <c r="AK21" i="29"/>
  <c r="AI22" i="29"/>
  <c r="AJ24" i="29"/>
  <c r="U42" i="28" s="1"/>
  <c r="AJ41" i="29"/>
  <c r="AH43" i="29"/>
  <c r="AK53" i="29"/>
  <c r="AI54" i="29"/>
  <c r="AK22" i="29"/>
  <c r="U39" i="28" s="1"/>
  <c r="AI31" i="29"/>
  <c r="AK46" i="29"/>
  <c r="AH52" i="29"/>
  <c r="AK54" i="29"/>
  <c r="U31" i="28" s="1"/>
  <c r="AK62" i="29"/>
  <c r="AI63" i="29"/>
  <c r="AH5" i="29"/>
  <c r="U14" i="28" s="1"/>
  <c r="AI8" i="29"/>
  <c r="AI16" i="29"/>
  <c r="U26" i="28" s="1"/>
  <c r="AH29" i="29"/>
  <c r="AI32" i="29"/>
  <c r="AI40" i="29"/>
  <c r="U53" i="28" s="1"/>
  <c r="AH61" i="29"/>
  <c r="U67" i="28" s="1"/>
  <c r="AK16" i="29"/>
  <c r="AH38" i="29"/>
  <c r="AK38" i="29"/>
  <c r="AI41" i="29"/>
  <c r="AI48" i="29"/>
  <c r="AK48" i="29"/>
  <c r="AI49" i="29"/>
  <c r="AJ60" i="29"/>
  <c r="AK64" i="29"/>
  <c r="AK14" i="29"/>
  <c r="AH15" i="29"/>
  <c r="AI25" i="29"/>
  <c r="AK25" i="29"/>
  <c r="U44" i="28" s="1"/>
  <c r="AI26" i="29"/>
  <c r="AJ36" i="29"/>
  <c r="AJ37" i="29"/>
  <c r="AH47" i="29"/>
  <c r="AK47" i="29"/>
  <c r="AK57" i="29"/>
  <c r="AI58" i="29"/>
  <c r="AJ14" i="29"/>
  <c r="AH24" i="29"/>
  <c r="AI24" i="29"/>
  <c r="U41" i="28" s="1"/>
  <c r="AJ46" i="29"/>
  <c r="AH56" i="29"/>
  <c r="AI56" i="29"/>
  <c r="AK6" i="29"/>
  <c r="AJ23" i="29"/>
  <c r="AK34" i="29"/>
  <c r="AI35" i="29"/>
  <c r="AI57" i="29"/>
  <c r="AJ18" i="29"/>
  <c r="AJ13" i="29"/>
  <c r="AH14" i="29"/>
  <c r="U23" i="28" s="1"/>
  <c r="AK15" i="29"/>
  <c r="AJ32" i="29"/>
  <c r="AH28" i="29"/>
  <c r="U46" i="28" s="1"/>
  <c r="AK30" i="29"/>
  <c r="AK11" i="29"/>
  <c r="AJ55" i="29"/>
  <c r="AJ64" i="29"/>
  <c r="AJ4" i="29"/>
  <c r="AI7" i="29"/>
  <c r="U16" i="28" s="1"/>
  <c r="AJ9" i="29"/>
  <c r="AH11" i="29"/>
  <c r="AK12" i="29"/>
  <c r="AH20" i="29"/>
  <c r="U34" i="28" s="1"/>
  <c r="AK26" i="29"/>
  <c r="AJ28" i="29"/>
  <c r="AJ33" i="29"/>
  <c r="AI36" i="29"/>
  <c r="U51" i="28" s="1"/>
  <c r="AJ38" i="29"/>
  <c r="AH39" i="29"/>
  <c r="AK40" i="29"/>
  <c r="AI45" i="29"/>
  <c r="U57" i="28" s="1"/>
  <c r="AH48" i="29"/>
  <c r="U59" i="28" s="1"/>
  <c r="AK49" i="29"/>
  <c r="AK58" i="29"/>
  <c r="AI59" i="29"/>
  <c r="U64" i="28" s="1"/>
  <c r="AH62" i="29"/>
  <c r="AK3" i="29"/>
  <c r="AJ5" i="29"/>
  <c r="AI23" i="29"/>
  <c r="U40" i="28" s="1"/>
  <c r="AH25" i="29"/>
  <c r="U43" i="28" s="1"/>
  <c r="AI27" i="29"/>
  <c r="U45" i="28" s="1"/>
  <c r="AK27" i="29"/>
  <c r="AJ29" i="29"/>
  <c r="AH30" i="29"/>
  <c r="AH34" i="29"/>
  <c r="U50" i="28" s="1"/>
  <c r="AH35" i="29"/>
  <c r="AK36" i="29"/>
  <c r="AJ43" i="29"/>
  <c r="AK45" i="29"/>
  <c r="AI46" i="29"/>
  <c r="AI50" i="29"/>
  <c r="U60" i="28" s="1"/>
  <c r="AJ52" i="29"/>
  <c r="AH53" i="29"/>
  <c r="U62" i="28" s="1"/>
  <c r="AI55" i="29"/>
  <c r="AJ56" i="29"/>
  <c r="AH57" i="29"/>
  <c r="U9" i="28" s="1"/>
  <c r="AK59" i="29"/>
  <c r="AJ61" i="29"/>
  <c r="AI64" i="29"/>
  <c r="AH42" i="29"/>
  <c r="AJ50" i="29"/>
  <c r="AH6" i="29"/>
  <c r="AK17" i="29"/>
  <c r="AI18" i="29"/>
  <c r="AI4" i="29"/>
  <c r="U13" i="28" s="1"/>
  <c r="AH7" i="29"/>
  <c r="U15" i="28" s="1"/>
  <c r="AK8" i="29"/>
  <c r="AJ10" i="29"/>
  <c r="AJ11" i="29"/>
  <c r="AK13" i="29"/>
  <c r="AI14" i="29"/>
  <c r="U24" i="28" s="1"/>
  <c r="AJ15" i="29"/>
  <c r="AK18" i="29"/>
  <c r="AJ20" i="29"/>
  <c r="AJ25" i="29"/>
  <c r="AI28" i="29"/>
  <c r="AJ30" i="29"/>
  <c r="AH31" i="29"/>
  <c r="U48" i="28" s="1"/>
  <c r="AK32" i="29"/>
  <c r="AI37" i="29"/>
  <c r="AH40" i="29"/>
  <c r="AK41" i="29"/>
  <c r="AH44" i="29"/>
  <c r="U56" i="28" s="1"/>
  <c r="AK50" i="29"/>
  <c r="AI51" i="29"/>
  <c r="AH54" i="29"/>
  <c r="AJ57" i="29"/>
  <c r="U11" i="28" s="1"/>
  <c r="AI60" i="29"/>
  <c r="U66" i="28" s="1"/>
  <c r="AJ62" i="29"/>
  <c r="AH63" i="29"/>
  <c r="U70" i="28" s="1"/>
  <c r="AI3" i="29"/>
  <c r="AI13" i="29"/>
  <c r="AH16" i="29"/>
  <c r="AH21" i="29"/>
  <c r="AH3" i="29"/>
  <c r="U12" i="28" s="1"/>
  <c r="AK4" i="29"/>
  <c r="AJ6" i="29"/>
  <c r="AH12" i="29"/>
  <c r="U20" i="28" s="1"/>
  <c r="AJ16" i="29"/>
  <c r="AK19" i="29"/>
  <c r="AJ21" i="29"/>
  <c r="U37" i="28" s="1"/>
  <c r="AH22" i="29"/>
  <c r="U38" i="28" s="1"/>
  <c r="AH26" i="29"/>
  <c r="AH27" i="29"/>
  <c r="AK28" i="29"/>
  <c r="AJ34" i="29"/>
  <c r="AJ35" i="29"/>
  <c r="AK37" i="29"/>
  <c r="AI38" i="29"/>
  <c r="AJ39" i="29"/>
  <c r="AI42" i="29"/>
  <c r="AJ44" i="29"/>
  <c r="AH45" i="29"/>
  <c r="AI47" i="29"/>
  <c r="U58" i="28" s="1"/>
  <c r="AJ48" i="29"/>
  <c r="AH49" i="29"/>
  <c r="AK51" i="29"/>
  <c r="AJ53" i="29"/>
  <c r="AH58" i="29"/>
  <c r="AH59" i="29"/>
  <c r="U63" i="28" s="1"/>
  <c r="AK60" i="29"/>
  <c r="AK9" i="29"/>
  <c r="AI10" i="29"/>
  <c r="U19" i="28" s="1"/>
  <c r="AH13" i="29"/>
  <c r="U22" i="28" s="1"/>
  <c r="AI19" i="29"/>
  <c r="AI20" i="29"/>
  <c r="AH23" i="29"/>
  <c r="AH32" i="29"/>
  <c r="AK33" i="29"/>
  <c r="AH36" i="29"/>
  <c r="AK42" i="29"/>
  <c r="AI43" i="29"/>
  <c r="U55" i="28" s="1"/>
  <c r="AH46" i="29"/>
  <c r="AJ49" i="29"/>
  <c r="AI52" i="29"/>
  <c r="U61" i="28" s="1"/>
  <c r="AJ54" i="29"/>
  <c r="AH55" i="29"/>
  <c r="AK56" i="29"/>
  <c r="AJ58" i="29"/>
  <c r="AI61" i="29"/>
  <c r="U68" i="28" s="1"/>
  <c r="AH64" i="29"/>
  <c r="U71" i="28" s="1"/>
  <c r="AI5" i="29"/>
  <c r="AH17" i="29"/>
  <c r="AH18" i="29"/>
  <c r="AJ22" i="29"/>
  <c r="AK24" i="29"/>
  <c r="AI29" i="29"/>
  <c r="AJ3" i="29"/>
  <c r="AK5" i="29"/>
  <c r="AI6" i="29"/>
  <c r="AJ7" i="29"/>
  <c r="AH8" i="29"/>
  <c r="AK10" i="29"/>
  <c r="AJ12" i="29"/>
  <c r="AI15" i="29"/>
  <c r="U25" i="28" s="1"/>
  <c r="AJ17" i="29"/>
  <c r="U28" i="28" s="1"/>
  <c r="AH19" i="29"/>
  <c r="AK20" i="29"/>
  <c r="U35" i="28" s="1"/>
  <c r="AJ26" i="29"/>
  <c r="AJ27" i="29"/>
  <c r="AK29" i="29"/>
  <c r="AI30" i="29"/>
  <c r="U47" i="28" s="1"/>
  <c r="AJ31" i="29"/>
  <c r="AI34" i="29"/>
  <c r="AH37" i="29"/>
  <c r="U52" i="28" s="1"/>
  <c r="AI39" i="29"/>
  <c r="AJ40" i="29"/>
  <c r="AH41" i="29"/>
  <c r="U54" i="28" s="1"/>
  <c r="AK43" i="29"/>
  <c r="AJ45" i="29"/>
  <c r="AH50" i="29"/>
  <c r="AH51" i="29"/>
  <c r="AK52" i="29"/>
  <c r="AJ59" i="29"/>
  <c r="AH60" i="29"/>
  <c r="U65" i="28" s="1"/>
  <c r="AK61" i="29"/>
  <c r="AI62" i="29"/>
  <c r="U69" i="28" s="1"/>
  <c r="AJ63" i="29"/>
  <c r="D265" i="25"/>
  <c r="B265" i="25"/>
  <c r="C265" i="25" s="1"/>
  <c r="A265" i="25"/>
  <c r="D264" i="25"/>
  <c r="B264" i="25"/>
  <c r="C264" i="25" s="1"/>
  <c r="A264" i="25"/>
  <c r="K120" i="20" l="1"/>
  <c r="L120" i="20"/>
  <c r="K121" i="20"/>
  <c r="L121" i="20"/>
  <c r="K122" i="20"/>
  <c r="L122" i="20"/>
  <c r="K123" i="20"/>
  <c r="L123" i="20" s="1"/>
  <c r="K124" i="20"/>
  <c r="L124" i="20"/>
  <c r="K125" i="20"/>
  <c r="L125" i="20"/>
  <c r="K126" i="20"/>
  <c r="L126" i="20"/>
  <c r="K127" i="20"/>
  <c r="L127" i="20" s="1"/>
  <c r="K128" i="20"/>
  <c r="L128" i="20"/>
  <c r="K129" i="20"/>
  <c r="L129" i="20"/>
  <c r="K130" i="20"/>
  <c r="L130" i="20"/>
  <c r="K131" i="20"/>
  <c r="L131" i="20" s="1"/>
  <c r="K132" i="20"/>
  <c r="L132" i="20"/>
  <c r="K133" i="20"/>
  <c r="L133" i="20"/>
  <c r="K134" i="20"/>
  <c r="L134" i="20"/>
  <c r="K135" i="20"/>
  <c r="L135" i="20" s="1"/>
  <c r="K136" i="20"/>
  <c r="L136" i="20"/>
  <c r="K137" i="20"/>
  <c r="L137" i="20"/>
  <c r="K138" i="20"/>
  <c r="L138" i="20"/>
  <c r="K139" i="20"/>
  <c r="L139" i="20" s="1"/>
  <c r="K140" i="20"/>
  <c r="L140" i="20"/>
  <c r="K141" i="20"/>
  <c r="L141" i="20"/>
  <c r="K142" i="20"/>
  <c r="L142" i="20"/>
  <c r="K143" i="20"/>
  <c r="L143" i="20" s="1"/>
  <c r="K144" i="20"/>
  <c r="L144" i="20"/>
  <c r="K145" i="20"/>
  <c r="L145" i="20"/>
  <c r="K146" i="20"/>
  <c r="L146" i="20"/>
  <c r="K147" i="20"/>
  <c r="L147" i="20"/>
  <c r="K148" i="20"/>
  <c r="L148" i="20"/>
  <c r="K149" i="20"/>
  <c r="L149" i="20"/>
  <c r="K150" i="20"/>
  <c r="L150" i="20"/>
  <c r="K151" i="20"/>
  <c r="L151" i="20" s="1"/>
  <c r="K152" i="20"/>
  <c r="L152" i="20"/>
  <c r="K153" i="20"/>
  <c r="L153" i="20"/>
  <c r="K154" i="20"/>
  <c r="L154" i="20"/>
  <c r="K155" i="20"/>
  <c r="L155" i="20" s="1"/>
  <c r="K156" i="20"/>
  <c r="L156" i="20"/>
  <c r="K157" i="20"/>
  <c r="L157" i="20"/>
  <c r="K158" i="20"/>
  <c r="L158" i="20"/>
  <c r="K159" i="20"/>
  <c r="L159" i="20" s="1"/>
  <c r="K160" i="20"/>
  <c r="L160" i="20"/>
  <c r="K161" i="20"/>
  <c r="L161" i="20"/>
  <c r="K162" i="20"/>
  <c r="L162" i="20"/>
  <c r="K163" i="20"/>
  <c r="L163" i="20" s="1"/>
  <c r="K164" i="20"/>
  <c r="L164" i="20"/>
  <c r="K165" i="20"/>
  <c r="L165" i="20"/>
  <c r="K166" i="20"/>
  <c r="L166" i="20"/>
  <c r="K167" i="20"/>
  <c r="L167" i="20" s="1"/>
  <c r="K168" i="20"/>
  <c r="L168" i="20"/>
  <c r="K169" i="20"/>
  <c r="L169" i="20"/>
  <c r="K170" i="20"/>
  <c r="L170" i="20"/>
  <c r="K171" i="20"/>
  <c r="L171" i="20" s="1"/>
  <c r="K172" i="20"/>
  <c r="L172" i="20"/>
  <c r="K173" i="20"/>
  <c r="L173" i="20"/>
  <c r="K174" i="20"/>
  <c r="L174" i="20"/>
  <c r="K175" i="20"/>
  <c r="L175" i="20" s="1"/>
  <c r="K176" i="20"/>
  <c r="L176" i="20"/>
  <c r="K177" i="20"/>
  <c r="L177" i="20"/>
  <c r="K178" i="20"/>
  <c r="L178" i="20"/>
  <c r="K179" i="20"/>
  <c r="L179" i="20"/>
  <c r="K180" i="20"/>
  <c r="L180" i="20"/>
  <c r="K181" i="20"/>
  <c r="L181" i="20"/>
  <c r="K182" i="20"/>
  <c r="L182" i="20"/>
  <c r="K183" i="20"/>
  <c r="L183" i="20"/>
  <c r="K184" i="20"/>
  <c r="L184" i="20"/>
  <c r="K185" i="20"/>
  <c r="L185" i="20"/>
  <c r="K186" i="20"/>
  <c r="L186" i="20"/>
  <c r="K187" i="20"/>
  <c r="L187" i="20"/>
  <c r="K188" i="20"/>
  <c r="L188" i="20"/>
  <c r="K189" i="20"/>
  <c r="L189" i="20"/>
  <c r="K190" i="20"/>
  <c r="L190" i="20"/>
  <c r="K191" i="20"/>
  <c r="L191" i="20"/>
  <c r="K192" i="20"/>
  <c r="L192" i="20"/>
  <c r="K193" i="20"/>
  <c r="L193" i="20"/>
  <c r="F168" i="20"/>
  <c r="E168" i="20" s="1"/>
  <c r="D168" i="20" s="1"/>
  <c r="C168" i="20" s="1"/>
  <c r="F169" i="20"/>
  <c r="E169" i="20" s="1"/>
  <c r="D169" i="20" s="1"/>
  <c r="C169" i="20" s="1"/>
  <c r="F170" i="20"/>
  <c r="F171" i="20"/>
  <c r="E171" i="20" s="1"/>
  <c r="D171" i="20" s="1"/>
  <c r="C171" i="20" s="1"/>
  <c r="F172" i="20"/>
  <c r="E172" i="20" s="1"/>
  <c r="D172" i="20" s="1"/>
  <c r="C172" i="20" s="1"/>
  <c r="F173" i="20"/>
  <c r="E173" i="20" s="1"/>
  <c r="D173" i="20" s="1"/>
  <c r="C173" i="20" s="1"/>
  <c r="F174" i="20"/>
  <c r="E174" i="20" s="1"/>
  <c r="D174" i="20" s="1"/>
  <c r="C174" i="20" s="1"/>
  <c r="F175" i="20"/>
  <c r="E175" i="20" s="1"/>
  <c r="D175" i="20" s="1"/>
  <c r="C175" i="20" s="1"/>
  <c r="F176" i="20"/>
  <c r="E176" i="20" s="1"/>
  <c r="D176" i="20" s="1"/>
  <c r="C176" i="20" s="1"/>
  <c r="F177" i="20"/>
  <c r="E177" i="20" s="1"/>
  <c r="D177" i="20" s="1"/>
  <c r="C177" i="20" s="1"/>
  <c r="F178" i="20"/>
  <c r="F179" i="20"/>
  <c r="F180" i="20"/>
  <c r="F181" i="20"/>
  <c r="E181" i="20" s="1"/>
  <c r="D181" i="20" s="1"/>
  <c r="C181" i="20" s="1"/>
  <c r="F182" i="20"/>
  <c r="E182" i="20" s="1"/>
  <c r="D182" i="20" s="1"/>
  <c r="C182" i="20" s="1"/>
  <c r="F183" i="20"/>
  <c r="F184" i="20"/>
  <c r="E184" i="20" s="1"/>
  <c r="D184" i="20" s="1"/>
  <c r="C184" i="20" s="1"/>
  <c r="F185" i="20"/>
  <c r="E185" i="20" s="1"/>
  <c r="D185" i="20" s="1"/>
  <c r="C185" i="20" s="1"/>
  <c r="F186" i="20"/>
  <c r="F187" i="20"/>
  <c r="E187" i="20" s="1"/>
  <c r="D187" i="20" s="1"/>
  <c r="C187" i="20" s="1"/>
  <c r="F188" i="20"/>
  <c r="E188" i="20" s="1"/>
  <c r="D188" i="20" s="1"/>
  <c r="C188" i="20" s="1"/>
  <c r="F189" i="20"/>
  <c r="E189" i="20" s="1"/>
  <c r="D189" i="20" s="1"/>
  <c r="C189" i="20" s="1"/>
  <c r="F190" i="20"/>
  <c r="E190" i="20" s="1"/>
  <c r="D190" i="20" s="1"/>
  <c r="C190" i="20" s="1"/>
  <c r="F191" i="20"/>
  <c r="E191" i="20" s="1"/>
  <c r="D191" i="20" s="1"/>
  <c r="C191" i="20" s="1"/>
  <c r="F192" i="20"/>
  <c r="F193" i="20"/>
  <c r="E193" i="20" s="1"/>
  <c r="D193" i="20" s="1"/>
  <c r="C193" i="20" s="1"/>
  <c r="E170" i="20"/>
  <c r="D170" i="20" s="1"/>
  <c r="C170" i="20" s="1"/>
  <c r="E178" i="20"/>
  <c r="D178" i="20" s="1"/>
  <c r="C178" i="20" s="1"/>
  <c r="E183" i="20"/>
  <c r="D183" i="20" s="1"/>
  <c r="C183" i="20" s="1"/>
  <c r="E186" i="20"/>
  <c r="D186" i="20" s="1"/>
  <c r="C186" i="20" s="1"/>
  <c r="E179" i="20"/>
  <c r="D179" i="20" s="1"/>
  <c r="C179" i="20" s="1"/>
  <c r="E180" i="20"/>
  <c r="D180" i="20" s="1"/>
  <c r="C180" i="20" s="1"/>
  <c r="E192" i="20"/>
  <c r="D192" i="20" s="1"/>
  <c r="C192" i="20" s="1"/>
  <c r="K119" i="20"/>
  <c r="L119" i="20" s="1"/>
  <c r="K118" i="20"/>
  <c r="L118" i="20" s="1"/>
  <c r="K117" i="20"/>
  <c r="L117" i="20" s="1"/>
  <c r="K116" i="20"/>
  <c r="L116" i="20" s="1"/>
  <c r="K115" i="20"/>
  <c r="L115" i="20" s="1"/>
  <c r="K114" i="20"/>
  <c r="L114" i="20" s="1"/>
  <c r="K113" i="20"/>
  <c r="L113" i="20" s="1"/>
  <c r="K112" i="20"/>
  <c r="L112" i="20" s="1"/>
  <c r="K111" i="20"/>
  <c r="L111" i="20" s="1"/>
  <c r="K110" i="20"/>
  <c r="L110" i="20" s="1"/>
  <c r="K109" i="20"/>
  <c r="L109" i="20" s="1"/>
  <c r="K108" i="20"/>
  <c r="L108" i="20" s="1"/>
  <c r="K107" i="20"/>
  <c r="L107" i="20" s="1"/>
  <c r="K106" i="20"/>
  <c r="L106" i="20" s="1"/>
  <c r="K105" i="20"/>
  <c r="L105" i="20" s="1"/>
  <c r="K104" i="20"/>
  <c r="L104" i="20" s="1"/>
  <c r="K103" i="20"/>
  <c r="L103" i="20" s="1"/>
  <c r="K102" i="20"/>
  <c r="L102" i="20" s="1"/>
  <c r="K101" i="20"/>
  <c r="L101" i="20" s="1"/>
  <c r="K100" i="20"/>
  <c r="L100" i="20" s="1"/>
  <c r="K99" i="20"/>
  <c r="L99" i="20" s="1"/>
  <c r="K98" i="20"/>
  <c r="L98" i="20" s="1"/>
  <c r="K97" i="20"/>
  <c r="L97" i="20" s="1"/>
  <c r="K96" i="20"/>
  <c r="L96" i="20" s="1"/>
  <c r="K95" i="20"/>
  <c r="L95" i="20" s="1"/>
  <c r="K94" i="20"/>
  <c r="L94" i="20" s="1"/>
  <c r="K93" i="20"/>
  <c r="L93" i="20" s="1"/>
  <c r="K92" i="20"/>
  <c r="L92" i="20" s="1"/>
  <c r="K91" i="20"/>
  <c r="L91" i="20" s="1"/>
  <c r="K90" i="20"/>
  <c r="L90" i="20" s="1"/>
  <c r="K89" i="20"/>
  <c r="L89" i="20" s="1"/>
  <c r="K88" i="20"/>
  <c r="L88" i="20" s="1"/>
  <c r="K87" i="20"/>
  <c r="L87" i="20" s="1"/>
  <c r="K86" i="20"/>
  <c r="L86" i="20" s="1"/>
  <c r="K85" i="20"/>
  <c r="L85" i="20" s="1"/>
  <c r="K84" i="20"/>
  <c r="L84" i="20" s="1"/>
  <c r="K83" i="20"/>
  <c r="L83" i="20" s="1"/>
  <c r="K82" i="20"/>
  <c r="L82" i="20" s="1"/>
  <c r="K81" i="20"/>
  <c r="L81" i="20" s="1"/>
  <c r="K80" i="20"/>
  <c r="L80" i="20" s="1"/>
  <c r="K79" i="20"/>
  <c r="L79" i="20" s="1"/>
  <c r="K78" i="20"/>
  <c r="L78" i="20" s="1"/>
  <c r="K77" i="20"/>
  <c r="L77" i="20" s="1"/>
  <c r="K76" i="20"/>
  <c r="L76" i="20" s="1"/>
  <c r="K75" i="20"/>
  <c r="L75" i="20" s="1"/>
  <c r="K74" i="20"/>
  <c r="L74" i="20" s="1"/>
  <c r="K73" i="20"/>
  <c r="L73" i="20" s="1"/>
  <c r="K72" i="20"/>
  <c r="L72" i="20" s="1"/>
  <c r="K71" i="20"/>
  <c r="L71" i="20" s="1"/>
  <c r="K70" i="20"/>
  <c r="L70" i="20" s="1"/>
  <c r="K69" i="20"/>
  <c r="L69" i="20" s="1"/>
  <c r="K68" i="20"/>
  <c r="L68" i="20" s="1"/>
  <c r="K67" i="20"/>
  <c r="L67" i="20" s="1"/>
  <c r="K66" i="20"/>
  <c r="L66" i="20" s="1"/>
  <c r="K65" i="20"/>
  <c r="L65" i="20" s="1"/>
  <c r="K64" i="20"/>
  <c r="L64" i="20" s="1"/>
  <c r="K63" i="20"/>
  <c r="L63" i="20" s="1"/>
  <c r="K62" i="20"/>
  <c r="L62" i="20" s="1"/>
  <c r="K61" i="20"/>
  <c r="L61" i="20" s="1"/>
  <c r="K60" i="20"/>
  <c r="L60" i="20" s="1"/>
  <c r="K59" i="20"/>
  <c r="L59" i="20" s="1"/>
  <c r="K58" i="20"/>
  <c r="L58" i="20" s="1"/>
  <c r="K57" i="20"/>
  <c r="L57" i="20" s="1"/>
  <c r="K56" i="20"/>
  <c r="L56" i="20" s="1"/>
  <c r="K55" i="20"/>
  <c r="L55" i="20" s="1"/>
  <c r="K54" i="20"/>
  <c r="L54" i="20" s="1"/>
  <c r="K53" i="20"/>
  <c r="L53" i="20" s="1"/>
  <c r="K52" i="20"/>
  <c r="L52" i="20" s="1"/>
  <c r="K51" i="20"/>
  <c r="L51" i="20" s="1"/>
  <c r="K50" i="20"/>
  <c r="L50" i="20" s="1"/>
  <c r="K49" i="20"/>
  <c r="L49" i="20" s="1"/>
  <c r="K48" i="20"/>
  <c r="L48" i="20" s="1"/>
  <c r="K47" i="20"/>
  <c r="L47" i="20" s="1"/>
  <c r="K46" i="20"/>
  <c r="L46" i="20" s="1"/>
  <c r="K45" i="20"/>
  <c r="L45" i="20" s="1"/>
  <c r="K44" i="20"/>
  <c r="L44" i="20" s="1"/>
  <c r="K43" i="20"/>
  <c r="L43" i="20" s="1"/>
  <c r="K42" i="20"/>
  <c r="L42" i="20" s="1"/>
  <c r="K41" i="20"/>
  <c r="L41" i="20" s="1"/>
  <c r="K40" i="20"/>
  <c r="L40" i="20" s="1"/>
  <c r="K39" i="20"/>
  <c r="L39" i="20" s="1"/>
  <c r="K38" i="20"/>
  <c r="L38" i="20" s="1"/>
  <c r="K37" i="20"/>
  <c r="L37" i="20" s="1"/>
  <c r="K36" i="20"/>
  <c r="L36" i="20" s="1"/>
  <c r="K35" i="20"/>
  <c r="L35" i="20" s="1"/>
  <c r="K34" i="20"/>
  <c r="L34" i="20" s="1"/>
  <c r="K33" i="20"/>
  <c r="L33" i="20" s="1"/>
  <c r="K32" i="20"/>
  <c r="L32" i="20" s="1"/>
  <c r="K31" i="20"/>
  <c r="L31" i="20" s="1"/>
  <c r="K30" i="20"/>
  <c r="L30" i="20" s="1"/>
  <c r="K29" i="20"/>
  <c r="L29" i="20" s="1"/>
  <c r="K28" i="20"/>
  <c r="L28" i="20" s="1"/>
  <c r="K27" i="20"/>
  <c r="L27" i="20" s="1"/>
  <c r="K26" i="20"/>
  <c r="L26" i="20" s="1"/>
  <c r="K25" i="20"/>
  <c r="L25" i="20" s="1"/>
  <c r="K24" i="20"/>
  <c r="L24" i="20" s="1"/>
  <c r="K23" i="20"/>
  <c r="L23" i="20" s="1"/>
  <c r="K22" i="20"/>
  <c r="L22" i="20" s="1"/>
  <c r="K21" i="20"/>
  <c r="L21" i="20" s="1"/>
  <c r="K20" i="20"/>
  <c r="L20" i="20" s="1"/>
  <c r="K19" i="20"/>
  <c r="L19" i="20" s="1"/>
  <c r="K18" i="20"/>
  <c r="L18" i="20" s="1"/>
  <c r="K17" i="20"/>
  <c r="L17" i="20" s="1"/>
  <c r="K16" i="20"/>
  <c r="L16" i="20" s="1"/>
  <c r="K15" i="20"/>
  <c r="L15" i="20" s="1"/>
  <c r="K14" i="20"/>
  <c r="L14" i="20" s="1"/>
  <c r="K13" i="20"/>
  <c r="L13" i="20" s="1"/>
  <c r="K12" i="20"/>
  <c r="L12" i="20" s="1"/>
  <c r="K11" i="20"/>
  <c r="L11" i="20" s="1"/>
  <c r="K10" i="20"/>
  <c r="L10" i="20" s="1"/>
  <c r="K9" i="20"/>
  <c r="L9" i="20" s="1"/>
  <c r="K8" i="20"/>
  <c r="L8" i="20" s="1"/>
  <c r="K7" i="20"/>
  <c r="L7" i="20" s="1"/>
  <c r="K6" i="20"/>
  <c r="L6" i="20" s="1"/>
  <c r="K5" i="20"/>
  <c r="L5" i="20" s="1"/>
  <c r="K4" i="20"/>
  <c r="L4" i="20" s="1"/>
  <c r="K3" i="20"/>
  <c r="L3" i="20" s="1"/>
  <c r="G44" i="28" l="1"/>
  <c r="G43" i="28"/>
  <c r="G42" i="28"/>
  <c r="G41" i="28"/>
  <c r="G40" i="28"/>
  <c r="G39" i="28"/>
  <c r="G38" i="28"/>
  <c r="G37" i="28"/>
  <c r="G36" i="28"/>
  <c r="G35" i="28"/>
  <c r="G34" i="28"/>
  <c r="G33" i="28"/>
  <c r="G31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T29" i="28" l="1"/>
  <c r="T21" i="28"/>
  <c r="AD21" i="28" s="1"/>
  <c r="AE21" i="28" s="1"/>
  <c r="AF21" i="28" s="1"/>
  <c r="T23" i="28"/>
  <c r="T28" i="28"/>
  <c r="T56" i="28"/>
  <c r="T17" i="28"/>
  <c r="T19" i="28"/>
  <c r="AB19" i="28" s="1"/>
  <c r="T15" i="28"/>
  <c r="AD15" i="28" s="1"/>
  <c r="AE15" i="28" s="1"/>
  <c r="AF15" i="28" s="1"/>
  <c r="T9" i="28"/>
  <c r="AC9" i="28" s="1"/>
  <c r="T63" i="28"/>
  <c r="T66" i="28"/>
  <c r="T16" i="28"/>
  <c r="AD16" i="28" s="1"/>
  <c r="AE16" i="28" s="1"/>
  <c r="AF16" i="28" s="1"/>
  <c r="T20" i="28"/>
  <c r="T22" i="28"/>
  <c r="AD22" i="28" s="1"/>
  <c r="AE22" i="28" s="1"/>
  <c r="AF22" i="28" s="1"/>
  <c r="T26" i="28"/>
  <c r="AD26" i="28" s="1"/>
  <c r="AE26" i="28" s="1"/>
  <c r="AF26" i="28" s="1"/>
  <c r="T18" i="28"/>
  <c r="AC18" i="28" s="1"/>
  <c r="T48" i="28"/>
  <c r="T51" i="28"/>
  <c r="T64" i="28"/>
  <c r="T33" i="28"/>
  <c r="T10" i="28"/>
  <c r="AC10" i="28" s="1"/>
  <c r="T14" i="28"/>
  <c r="AA14" i="28" s="1"/>
  <c r="Z14" i="28" s="1"/>
  <c r="Y14" i="28" s="1"/>
  <c r="X14" i="28" s="1"/>
  <c r="W14" i="28" s="1"/>
  <c r="T55" i="28"/>
  <c r="T71" i="28"/>
  <c r="T12" i="28"/>
  <c r="AC12" i="28" s="1"/>
  <c r="T11" i="28"/>
  <c r="T13" i="28"/>
  <c r="AA13" i="28" s="1"/>
  <c r="Z13" i="28" s="1"/>
  <c r="Y13" i="28" s="1"/>
  <c r="X13" i="28" s="1"/>
  <c r="W13" i="28" s="1"/>
  <c r="T65" i="28"/>
  <c r="T37" i="28"/>
  <c r="T39" i="28"/>
  <c r="T41" i="28"/>
  <c r="T43" i="28"/>
  <c r="T34" i="28"/>
  <c r="T38" i="28"/>
  <c r="T42" i="28"/>
  <c r="T49" i="28"/>
  <c r="T47" i="28"/>
  <c r="T52" i="28"/>
  <c r="T57" i="28"/>
  <c r="T25" i="28"/>
  <c r="T30" i="28"/>
  <c r="T31" i="28"/>
  <c r="T36" i="28"/>
  <c r="T35" i="28"/>
  <c r="T24" i="28"/>
  <c r="T32" i="28"/>
  <c r="AC32" i="28" s="1"/>
  <c r="T40" i="28"/>
  <c r="T27" i="28"/>
  <c r="T44" i="28"/>
  <c r="AB44" i="28" s="1"/>
  <c r="T59" i="28"/>
  <c r="T58" i="28"/>
  <c r="T50" i="28"/>
  <c r="T69" i="28"/>
  <c r="T61" i="28"/>
  <c r="T53" i="28"/>
  <c r="T68" i="28"/>
  <c r="T45" i="28"/>
  <c r="T60" i="28"/>
  <c r="T67" i="28"/>
  <c r="T46" i="28"/>
  <c r="T54" i="28"/>
  <c r="T62" i="28"/>
  <c r="T70" i="28"/>
  <c r="AC35" i="28" l="1"/>
  <c r="AC34" i="28"/>
  <c r="AC33" i="28"/>
  <c r="AC27" i="28"/>
  <c r="AC28" i="28"/>
  <c r="AC29" i="28"/>
  <c r="AC30" i="28"/>
  <c r="AC31" i="28"/>
  <c r="AD42" i="28"/>
  <c r="AE42" i="28" s="1"/>
  <c r="AF42" i="28" s="1"/>
  <c r="AD41" i="28"/>
  <c r="AE41" i="28" s="1"/>
  <c r="AF41" i="28" s="1"/>
  <c r="AC40" i="28"/>
  <c r="AC38" i="28"/>
  <c r="AC36" i="28"/>
  <c r="AC39" i="28"/>
  <c r="AC37" i="28"/>
  <c r="AC21" i="28"/>
  <c r="AB12" i="28"/>
  <c r="AA21" i="28"/>
  <c r="Z21" i="28" s="1"/>
  <c r="Y21" i="28" s="1"/>
  <c r="X21" i="28" s="1"/>
  <c r="W21" i="28" s="1"/>
  <c r="AA9" i="28"/>
  <c r="Z9" i="28" s="1"/>
  <c r="Y9" i="28" s="1"/>
  <c r="X9" i="28" s="1"/>
  <c r="W9" i="28" s="1"/>
  <c r="AD12" i="28"/>
  <c r="AE12" i="28" s="1"/>
  <c r="AF12" i="28" s="1"/>
  <c r="AC19" i="28"/>
  <c r="AA26" i="28"/>
  <c r="Z26" i="28" s="1"/>
  <c r="Y26" i="28" s="1"/>
  <c r="X26" i="28" s="1"/>
  <c r="W26" i="28" s="1"/>
  <c r="AD19" i="28"/>
  <c r="AE19" i="28" s="1"/>
  <c r="AF19" i="28" s="1"/>
  <c r="AC26" i="28"/>
  <c r="AA19" i="28"/>
  <c r="Z19" i="28" s="1"/>
  <c r="Y19" i="28" s="1"/>
  <c r="X19" i="28" s="1"/>
  <c r="W19" i="28" s="1"/>
  <c r="AB26" i="28"/>
  <c r="AB21" i="28"/>
  <c r="AC25" i="28"/>
  <c r="AB43" i="28"/>
  <c r="AA23" i="28"/>
  <c r="Z23" i="28" s="1"/>
  <c r="Y23" i="28" s="1"/>
  <c r="X23" i="28" s="1"/>
  <c r="W23" i="28" s="1"/>
  <c r="AB16" i="28"/>
  <c r="AD23" i="28"/>
  <c r="AE23" i="28" s="1"/>
  <c r="AF23" i="28" s="1"/>
  <c r="AB15" i="28"/>
  <c r="AC23" i="28"/>
  <c r="AB18" i="28"/>
  <c r="AB23" i="28"/>
  <c r="AC16" i="28"/>
  <c r="AA16" i="28"/>
  <c r="Z16" i="28" s="1"/>
  <c r="Y16" i="28" s="1"/>
  <c r="X16" i="28" s="1"/>
  <c r="W16" i="28" s="1"/>
  <c r="AA20" i="28"/>
  <c r="Z20" i="28" s="1"/>
  <c r="Y20" i="28" s="1"/>
  <c r="X20" i="28" s="1"/>
  <c r="W20" i="28" s="1"/>
  <c r="AC20" i="28"/>
  <c r="AA17" i="28"/>
  <c r="Z17" i="28" s="1"/>
  <c r="Y17" i="28" s="1"/>
  <c r="X17" i="28" s="1"/>
  <c r="W17" i="28" s="1"/>
  <c r="AB17" i="28"/>
  <c r="AD17" i="28"/>
  <c r="AE17" i="28" s="1"/>
  <c r="AF17" i="28" s="1"/>
  <c r="AC17" i="28"/>
  <c r="AB10" i="28"/>
  <c r="AC43" i="28"/>
  <c r="AA12" i="28"/>
  <c r="Z12" i="28" s="1"/>
  <c r="Y12" i="28" s="1"/>
  <c r="X12" i="28" s="1"/>
  <c r="W12" i="28" s="1"/>
  <c r="AB13" i="28"/>
  <c r="AB9" i="28"/>
  <c r="AC15" i="28"/>
  <c r="AD20" i="28"/>
  <c r="AE20" i="28" s="1"/>
  <c r="AF20" i="28" s="1"/>
  <c r="AA43" i="28"/>
  <c r="Z43" i="28" s="1"/>
  <c r="Y43" i="28" s="1"/>
  <c r="X43" i="28" s="1"/>
  <c r="W43" i="28" s="1"/>
  <c r="AA15" i="28"/>
  <c r="Z15" i="28" s="1"/>
  <c r="Y15" i="28" s="1"/>
  <c r="X15" i="28" s="1"/>
  <c r="W15" i="28" s="1"/>
  <c r="AA18" i="28"/>
  <c r="Z18" i="28" s="1"/>
  <c r="Y18" i="28" s="1"/>
  <c r="X18" i="28" s="1"/>
  <c r="W18" i="28" s="1"/>
  <c r="AB20" i="28"/>
  <c r="AD10" i="28"/>
  <c r="AD9" i="28"/>
  <c r="AE9" i="28" s="1"/>
  <c r="AF9" i="28" s="1"/>
  <c r="AD43" i="28"/>
  <c r="AE43" i="28" s="1"/>
  <c r="AF43" i="28" s="1"/>
  <c r="AA10" i="28"/>
  <c r="AD18" i="28"/>
  <c r="AE18" i="28" s="1"/>
  <c r="AF18" i="28" s="1"/>
  <c r="AC22" i="28"/>
  <c r="AB22" i="28"/>
  <c r="AD14" i="28"/>
  <c r="AE14" i="28" s="1"/>
  <c r="AF14" i="28" s="1"/>
  <c r="AA22" i="28"/>
  <c r="Z22" i="28" s="1"/>
  <c r="Y22" i="28" s="1"/>
  <c r="X22" i="28" s="1"/>
  <c r="W22" i="28" s="1"/>
  <c r="AB14" i="28"/>
  <c r="AC14" i="28"/>
  <c r="AC13" i="28"/>
  <c r="AD13" i="28"/>
  <c r="AE13" i="28" s="1"/>
  <c r="AF13" i="28" s="1"/>
  <c r="AA44" i="28"/>
  <c r="Z44" i="28" s="1"/>
  <c r="Y44" i="28" s="1"/>
  <c r="X44" i="28" s="1"/>
  <c r="W44" i="28" s="1"/>
  <c r="AD44" i="28"/>
  <c r="AE44" i="28" s="1"/>
  <c r="AF44" i="28" s="1"/>
  <c r="AD32" i="28"/>
  <c r="AA25" i="28"/>
  <c r="Z25" i="28" s="1"/>
  <c r="Y25" i="28" s="1"/>
  <c r="X25" i="28" s="1"/>
  <c r="W25" i="28" s="1"/>
  <c r="AD24" i="28"/>
  <c r="AE24" i="28" s="1"/>
  <c r="AF24" i="28" s="1"/>
  <c r="AB25" i="28"/>
  <c r="AB32" i="28"/>
  <c r="AD25" i="28"/>
  <c r="AE25" i="28" s="1"/>
  <c r="AF25" i="28" s="1"/>
  <c r="AC24" i="28"/>
  <c r="AA24" i="28"/>
  <c r="Z24" i="28" s="1"/>
  <c r="Y24" i="28" s="1"/>
  <c r="X24" i="28" s="1"/>
  <c r="W24" i="28" s="1"/>
  <c r="AB24" i="28"/>
  <c r="AC44" i="28"/>
  <c r="AA32" i="28"/>
  <c r="AE10" i="28" l="1"/>
  <c r="AF10" i="28" s="1"/>
  <c r="AD28" i="28"/>
  <c r="AE28" i="28" s="1"/>
  <c r="AF28" i="28" s="1"/>
  <c r="AD29" i="28"/>
  <c r="AE29" i="28" s="1"/>
  <c r="AF29" i="28" s="1"/>
  <c r="AD30" i="28"/>
  <c r="AE30" i="28" s="1"/>
  <c r="AF30" i="28" s="1"/>
  <c r="AD31" i="28"/>
  <c r="AE31" i="28" s="1"/>
  <c r="AF31" i="28" s="1"/>
  <c r="AD27" i="28"/>
  <c r="AE27" i="28" s="1"/>
  <c r="AF27" i="28" s="1"/>
  <c r="AB35" i="28"/>
  <c r="AB34" i="28"/>
  <c r="AB33" i="28"/>
  <c r="AE32" i="28"/>
  <c r="AF32" i="28" s="1"/>
  <c r="AD35" i="28"/>
  <c r="AE35" i="28" s="1"/>
  <c r="AF35" i="28" s="1"/>
  <c r="AD34" i="28"/>
  <c r="AE34" i="28" s="1"/>
  <c r="AF34" i="28" s="1"/>
  <c r="AD33" i="28"/>
  <c r="AE33" i="28" s="1"/>
  <c r="AF33" i="28" s="1"/>
  <c r="Z10" i="28"/>
  <c r="Y10" i="28" s="1"/>
  <c r="X10" i="28" s="1"/>
  <c r="W10" i="28" s="1"/>
  <c r="AA27" i="28"/>
  <c r="Z27" i="28" s="1"/>
  <c r="Y27" i="28" s="1"/>
  <c r="X27" i="28" s="1"/>
  <c r="W27" i="28" s="1"/>
  <c r="AA28" i="28"/>
  <c r="Z28" i="28" s="1"/>
  <c r="Y28" i="28" s="1"/>
  <c r="X28" i="28" s="1"/>
  <c r="W28" i="28" s="1"/>
  <c r="AA29" i="28"/>
  <c r="Z29" i="28" s="1"/>
  <c r="Y29" i="28" s="1"/>
  <c r="X29" i="28" s="1"/>
  <c r="W29" i="28" s="1"/>
  <c r="AA30" i="28"/>
  <c r="Z30" i="28" s="1"/>
  <c r="Y30" i="28" s="1"/>
  <c r="X30" i="28" s="1"/>
  <c r="W30" i="28" s="1"/>
  <c r="AA31" i="28"/>
  <c r="Z31" i="28" s="1"/>
  <c r="Y31" i="28" s="1"/>
  <c r="X31" i="28" s="1"/>
  <c r="W31" i="28" s="1"/>
  <c r="Z32" i="28"/>
  <c r="Y32" i="28" s="1"/>
  <c r="X32" i="28" s="1"/>
  <c r="W32" i="28" s="1"/>
  <c r="AA35" i="28"/>
  <c r="Z35" i="28" s="1"/>
  <c r="Y35" i="28" s="1"/>
  <c r="X35" i="28" s="1"/>
  <c r="W35" i="28" s="1"/>
  <c r="AA34" i="28"/>
  <c r="Z34" i="28" s="1"/>
  <c r="Y34" i="28" s="1"/>
  <c r="X34" i="28" s="1"/>
  <c r="W34" i="28" s="1"/>
  <c r="AA33" i="28"/>
  <c r="Z33" i="28" s="1"/>
  <c r="Y33" i="28" s="1"/>
  <c r="X33" i="28" s="1"/>
  <c r="W33" i="28" s="1"/>
  <c r="AB28" i="28"/>
  <c r="AB29" i="28"/>
  <c r="AB30" i="28"/>
  <c r="AB31" i="28"/>
  <c r="AB27" i="28"/>
  <c r="AA42" i="28"/>
  <c r="Z42" i="28" s="1"/>
  <c r="Y42" i="28" s="1"/>
  <c r="X42" i="28" s="1"/>
  <c r="W42" i="28" s="1"/>
  <c r="AA41" i="28"/>
  <c r="Z41" i="28" s="1"/>
  <c r="Y41" i="28" s="1"/>
  <c r="X41" i="28" s="1"/>
  <c r="W41" i="28" s="1"/>
  <c r="AC42" i="28"/>
  <c r="AC41" i="28"/>
  <c r="AB42" i="28"/>
  <c r="AB41" i="28"/>
  <c r="AD39" i="28"/>
  <c r="AE39" i="28" s="1"/>
  <c r="AF39" i="28" s="1"/>
  <c r="AD37" i="28"/>
  <c r="AE37" i="28" s="1"/>
  <c r="AF37" i="28" s="1"/>
  <c r="AD38" i="28"/>
  <c r="AE38" i="28" s="1"/>
  <c r="AF38" i="28" s="1"/>
  <c r="AD36" i="28"/>
  <c r="AE36" i="28" s="1"/>
  <c r="AF36" i="28" s="1"/>
  <c r="AD40" i="28"/>
  <c r="AE40" i="28" s="1"/>
  <c r="AF40" i="28" s="1"/>
  <c r="AB40" i="28"/>
  <c r="AB38" i="28"/>
  <c r="AB36" i="28"/>
  <c r="AB39" i="28"/>
  <c r="AB37" i="28"/>
  <c r="AA39" i="28"/>
  <c r="Z39" i="28" s="1"/>
  <c r="Y39" i="28" s="1"/>
  <c r="X39" i="28" s="1"/>
  <c r="W39" i="28" s="1"/>
  <c r="AA37" i="28"/>
  <c r="Z37" i="28" s="1"/>
  <c r="Y37" i="28" s="1"/>
  <c r="X37" i="28" s="1"/>
  <c r="W37" i="28" s="1"/>
  <c r="AA40" i="28"/>
  <c r="Z40" i="28" s="1"/>
  <c r="Y40" i="28" s="1"/>
  <c r="X40" i="28" s="1"/>
  <c r="W40" i="28" s="1"/>
  <c r="AA38" i="28"/>
  <c r="Z38" i="28" s="1"/>
  <c r="Y38" i="28" s="1"/>
  <c r="X38" i="28" s="1"/>
  <c r="W38" i="28" s="1"/>
  <c r="AA36" i="28"/>
  <c r="Z36" i="28" s="1"/>
  <c r="Y36" i="28" s="1"/>
  <c r="X36" i="28" s="1"/>
  <c r="W36" i="28" s="1"/>
  <c r="A481" i="25"/>
  <c r="B481" i="25"/>
  <c r="C481" i="25" s="1"/>
  <c r="D481" i="25"/>
  <c r="B482" i="25"/>
  <c r="C482" i="25" s="1"/>
  <c r="D482" i="25"/>
  <c r="B483" i="25"/>
  <c r="C483" i="25" s="1"/>
  <c r="D483" i="25"/>
  <c r="T65" i="4" l="1"/>
  <c r="T67" i="4"/>
  <c r="A67" i="25"/>
  <c r="B67" i="25"/>
  <c r="C67" i="25" s="1"/>
  <c r="D67" i="25"/>
  <c r="A68" i="25"/>
  <c r="B68" i="25"/>
  <c r="C68" i="25" s="1"/>
  <c r="D68" i="25"/>
  <c r="A69" i="25"/>
  <c r="B69" i="25"/>
  <c r="C69" i="25" s="1"/>
  <c r="D69" i="25"/>
  <c r="A70" i="25"/>
  <c r="B70" i="25"/>
  <c r="C70" i="25" s="1"/>
  <c r="D70" i="25"/>
  <c r="A71" i="25"/>
  <c r="B71" i="25"/>
  <c r="C71" i="25" s="1"/>
  <c r="D71" i="25"/>
  <c r="A72" i="25"/>
  <c r="B72" i="25"/>
  <c r="C72" i="25" s="1"/>
  <c r="D72" i="25"/>
  <c r="A73" i="25"/>
  <c r="B73" i="25"/>
  <c r="C73" i="25" s="1"/>
  <c r="D73" i="25"/>
  <c r="A74" i="25"/>
  <c r="B74" i="25"/>
  <c r="C74" i="25" s="1"/>
  <c r="D74" i="25"/>
  <c r="A75" i="25"/>
  <c r="B75" i="25"/>
  <c r="C75" i="25" s="1"/>
  <c r="D75" i="25"/>
  <c r="A76" i="25"/>
  <c r="B76" i="25"/>
  <c r="C76" i="25" s="1"/>
  <c r="D76" i="25"/>
  <c r="A77" i="25"/>
  <c r="B77" i="25"/>
  <c r="C77" i="25" s="1"/>
  <c r="D77" i="25"/>
  <c r="A78" i="25"/>
  <c r="B78" i="25"/>
  <c r="C78" i="25" s="1"/>
  <c r="D78" i="25"/>
  <c r="A79" i="25"/>
  <c r="B79" i="25"/>
  <c r="C79" i="25" s="1"/>
  <c r="D79" i="25"/>
  <c r="A80" i="25"/>
  <c r="B80" i="25"/>
  <c r="C80" i="25" s="1"/>
  <c r="D80" i="25"/>
  <c r="A81" i="25"/>
  <c r="B81" i="25"/>
  <c r="C81" i="25" s="1"/>
  <c r="D81" i="25"/>
  <c r="A82" i="25"/>
  <c r="B82" i="25"/>
  <c r="C82" i="25" s="1"/>
  <c r="D82" i="25"/>
  <c r="A83" i="25"/>
  <c r="B83" i="25"/>
  <c r="C83" i="25" s="1"/>
  <c r="D83" i="25"/>
  <c r="A84" i="25"/>
  <c r="B84" i="25"/>
  <c r="C84" i="25" s="1"/>
  <c r="D84" i="25"/>
  <c r="A85" i="25"/>
  <c r="B85" i="25"/>
  <c r="C85" i="25" s="1"/>
  <c r="D85" i="25"/>
  <c r="A86" i="25"/>
  <c r="B86" i="25"/>
  <c r="C86" i="25" s="1"/>
  <c r="D86" i="25"/>
  <c r="A87" i="25"/>
  <c r="B87" i="25"/>
  <c r="C87" i="25" s="1"/>
  <c r="D87" i="25"/>
  <c r="A88" i="25"/>
  <c r="B88" i="25"/>
  <c r="C88" i="25" s="1"/>
  <c r="D88" i="25"/>
  <c r="A89" i="25"/>
  <c r="B89" i="25"/>
  <c r="C89" i="25" s="1"/>
  <c r="D89" i="25"/>
  <c r="A90" i="25"/>
  <c r="B90" i="25"/>
  <c r="C90" i="25" s="1"/>
  <c r="D90" i="25"/>
  <c r="A91" i="25"/>
  <c r="B91" i="25"/>
  <c r="C91" i="25" s="1"/>
  <c r="D91" i="25"/>
  <c r="A92" i="25"/>
  <c r="B92" i="25"/>
  <c r="C92" i="25" s="1"/>
  <c r="D92" i="25"/>
  <c r="A93" i="25"/>
  <c r="B93" i="25"/>
  <c r="C93" i="25" s="1"/>
  <c r="D93" i="25"/>
  <c r="A94" i="25"/>
  <c r="B94" i="25"/>
  <c r="C94" i="25" s="1"/>
  <c r="D94" i="25"/>
  <c r="A95" i="25"/>
  <c r="B95" i="25"/>
  <c r="C95" i="25" s="1"/>
  <c r="D95" i="25"/>
  <c r="A96" i="25"/>
  <c r="B96" i="25"/>
  <c r="C96" i="25" s="1"/>
  <c r="D96" i="25"/>
  <c r="A97" i="25"/>
  <c r="B97" i="25"/>
  <c r="C97" i="25" s="1"/>
  <c r="D97" i="25"/>
  <c r="A98" i="25"/>
  <c r="B98" i="25"/>
  <c r="C98" i="25" s="1"/>
  <c r="D98" i="25"/>
  <c r="A99" i="25"/>
  <c r="B99" i="25"/>
  <c r="C99" i="25" s="1"/>
  <c r="D99" i="25"/>
  <c r="A100" i="25"/>
  <c r="B100" i="25"/>
  <c r="C100" i="25" s="1"/>
  <c r="D100" i="25"/>
  <c r="A101" i="25"/>
  <c r="B101" i="25"/>
  <c r="C101" i="25" s="1"/>
  <c r="D101" i="25"/>
  <c r="A102" i="25"/>
  <c r="B102" i="25"/>
  <c r="C102" i="25" s="1"/>
  <c r="D102" i="25"/>
  <c r="A103" i="25"/>
  <c r="B103" i="25"/>
  <c r="C103" i="25" s="1"/>
  <c r="D103" i="25"/>
  <c r="A104" i="25"/>
  <c r="B104" i="25"/>
  <c r="C104" i="25" s="1"/>
  <c r="D104" i="25"/>
  <c r="A105" i="25"/>
  <c r="B105" i="25"/>
  <c r="C105" i="25" s="1"/>
  <c r="D105" i="25"/>
  <c r="A106" i="25"/>
  <c r="B106" i="25"/>
  <c r="C106" i="25" s="1"/>
  <c r="D106" i="25"/>
  <c r="A107" i="25"/>
  <c r="B107" i="25"/>
  <c r="C107" i="25" s="1"/>
  <c r="D107" i="25"/>
  <c r="A108" i="25"/>
  <c r="B108" i="25"/>
  <c r="C108" i="25" s="1"/>
  <c r="D108" i="25"/>
  <c r="A109" i="25"/>
  <c r="B109" i="25"/>
  <c r="C109" i="25" s="1"/>
  <c r="D109" i="25"/>
  <c r="A110" i="25"/>
  <c r="B110" i="25"/>
  <c r="C110" i="25" s="1"/>
  <c r="D110" i="25"/>
  <c r="A111" i="25"/>
  <c r="B111" i="25"/>
  <c r="C111" i="25" s="1"/>
  <c r="D111" i="25"/>
  <c r="A112" i="25"/>
  <c r="B112" i="25"/>
  <c r="C112" i="25" s="1"/>
  <c r="D112" i="25"/>
  <c r="A113" i="25"/>
  <c r="B113" i="25"/>
  <c r="C113" i="25" s="1"/>
  <c r="D113" i="25"/>
  <c r="A114" i="25"/>
  <c r="B114" i="25"/>
  <c r="C114" i="25" s="1"/>
  <c r="D114" i="25"/>
  <c r="A115" i="25"/>
  <c r="B115" i="25"/>
  <c r="C115" i="25" s="1"/>
  <c r="D115" i="25"/>
  <c r="A116" i="25"/>
  <c r="B116" i="25"/>
  <c r="C116" i="25" s="1"/>
  <c r="D116" i="25"/>
  <c r="A117" i="25"/>
  <c r="B117" i="25"/>
  <c r="C117" i="25" s="1"/>
  <c r="D117" i="25"/>
  <c r="A118" i="25"/>
  <c r="B118" i="25"/>
  <c r="C118" i="25" s="1"/>
  <c r="D118" i="25"/>
  <c r="A119" i="25"/>
  <c r="B119" i="25"/>
  <c r="C119" i="25" s="1"/>
  <c r="D119" i="25"/>
  <c r="A120" i="25"/>
  <c r="B120" i="25"/>
  <c r="C120" i="25" s="1"/>
  <c r="D120" i="25"/>
  <c r="A121" i="25"/>
  <c r="B121" i="25"/>
  <c r="C121" i="25" s="1"/>
  <c r="D121" i="25"/>
  <c r="A122" i="25"/>
  <c r="B122" i="25"/>
  <c r="C122" i="25" s="1"/>
  <c r="D122" i="25"/>
  <c r="A123" i="25"/>
  <c r="B123" i="25"/>
  <c r="C123" i="25" s="1"/>
  <c r="D123" i="25"/>
  <c r="A124" i="25"/>
  <c r="B124" i="25"/>
  <c r="C124" i="25" s="1"/>
  <c r="D124" i="25"/>
  <c r="A125" i="25"/>
  <c r="B125" i="25"/>
  <c r="C125" i="25" s="1"/>
  <c r="D125" i="25"/>
  <c r="A126" i="25"/>
  <c r="B126" i="25"/>
  <c r="C126" i="25" s="1"/>
  <c r="D126" i="25"/>
  <c r="A127" i="25"/>
  <c r="B127" i="25"/>
  <c r="C127" i="25" s="1"/>
  <c r="D127" i="25"/>
  <c r="A128" i="25"/>
  <c r="B128" i="25"/>
  <c r="C128" i="25" s="1"/>
  <c r="D128" i="25"/>
  <c r="A129" i="25"/>
  <c r="B129" i="25"/>
  <c r="C129" i="25" s="1"/>
  <c r="D129" i="25"/>
  <c r="A130" i="25"/>
  <c r="B130" i="25"/>
  <c r="C130" i="25" s="1"/>
  <c r="D130" i="25"/>
  <c r="A131" i="25"/>
  <c r="B131" i="25"/>
  <c r="C131" i="25" s="1"/>
  <c r="D131" i="25"/>
  <c r="A132" i="25"/>
  <c r="B132" i="25"/>
  <c r="C132" i="25" s="1"/>
  <c r="D132" i="25"/>
  <c r="A133" i="25"/>
  <c r="B133" i="25"/>
  <c r="C133" i="25" s="1"/>
  <c r="D133" i="25"/>
  <c r="A134" i="25"/>
  <c r="B134" i="25"/>
  <c r="C134" i="25" s="1"/>
  <c r="D134" i="25"/>
  <c r="A135" i="25"/>
  <c r="B135" i="25"/>
  <c r="C135" i="25" s="1"/>
  <c r="D135" i="25"/>
  <c r="A136" i="25"/>
  <c r="B136" i="25"/>
  <c r="C136" i="25" s="1"/>
  <c r="D136" i="25"/>
  <c r="A137" i="25"/>
  <c r="B137" i="25"/>
  <c r="C137" i="25" s="1"/>
  <c r="D137" i="25"/>
  <c r="A138" i="25"/>
  <c r="B138" i="25"/>
  <c r="C138" i="25" s="1"/>
  <c r="D138" i="25"/>
  <c r="A139" i="25"/>
  <c r="B139" i="25"/>
  <c r="C139" i="25" s="1"/>
  <c r="D139" i="25"/>
  <c r="A140" i="25"/>
  <c r="B140" i="25"/>
  <c r="C140" i="25" s="1"/>
  <c r="D140" i="25"/>
  <c r="A141" i="25"/>
  <c r="B141" i="25"/>
  <c r="C141" i="25" s="1"/>
  <c r="D141" i="25"/>
  <c r="A142" i="25"/>
  <c r="B142" i="25"/>
  <c r="C142" i="25" s="1"/>
  <c r="D142" i="25"/>
  <c r="A143" i="25"/>
  <c r="B143" i="25"/>
  <c r="C143" i="25" s="1"/>
  <c r="D143" i="25"/>
  <c r="A144" i="25"/>
  <c r="B144" i="25"/>
  <c r="C144" i="25" s="1"/>
  <c r="D144" i="25"/>
  <c r="A145" i="25"/>
  <c r="B145" i="25"/>
  <c r="C145" i="25" s="1"/>
  <c r="D145" i="25"/>
  <c r="A146" i="25"/>
  <c r="B146" i="25"/>
  <c r="C146" i="25" s="1"/>
  <c r="D146" i="25"/>
  <c r="A147" i="25"/>
  <c r="B147" i="25"/>
  <c r="C147" i="25" s="1"/>
  <c r="D147" i="25"/>
  <c r="A148" i="25"/>
  <c r="B148" i="25"/>
  <c r="C148" i="25" s="1"/>
  <c r="D148" i="25"/>
  <c r="A149" i="25"/>
  <c r="B149" i="25"/>
  <c r="C149" i="25" s="1"/>
  <c r="D149" i="25"/>
  <c r="A150" i="25"/>
  <c r="B150" i="25"/>
  <c r="C150" i="25" s="1"/>
  <c r="D150" i="25"/>
  <c r="A151" i="25"/>
  <c r="B151" i="25"/>
  <c r="C151" i="25" s="1"/>
  <c r="D151" i="25"/>
  <c r="A152" i="25"/>
  <c r="B152" i="25"/>
  <c r="C152" i="25" s="1"/>
  <c r="D152" i="25"/>
  <c r="A153" i="25"/>
  <c r="B153" i="25"/>
  <c r="C153" i="25" s="1"/>
  <c r="D153" i="25"/>
  <c r="A154" i="25"/>
  <c r="B154" i="25"/>
  <c r="C154" i="25" s="1"/>
  <c r="D154" i="25"/>
  <c r="A155" i="25"/>
  <c r="B155" i="25"/>
  <c r="C155" i="25" s="1"/>
  <c r="D155" i="25"/>
  <c r="A156" i="25"/>
  <c r="B156" i="25"/>
  <c r="C156" i="25" s="1"/>
  <c r="D156" i="25"/>
  <c r="A157" i="25"/>
  <c r="B157" i="25"/>
  <c r="C157" i="25" s="1"/>
  <c r="D157" i="25"/>
  <c r="A158" i="25"/>
  <c r="B158" i="25"/>
  <c r="C158" i="25" s="1"/>
  <c r="D158" i="25"/>
  <c r="A159" i="25"/>
  <c r="B159" i="25"/>
  <c r="C159" i="25" s="1"/>
  <c r="D159" i="25"/>
  <c r="A160" i="25"/>
  <c r="B160" i="25"/>
  <c r="C160" i="25" s="1"/>
  <c r="D160" i="25"/>
  <c r="A161" i="25"/>
  <c r="B161" i="25"/>
  <c r="C161" i="25" s="1"/>
  <c r="D161" i="25"/>
  <c r="A162" i="25"/>
  <c r="B162" i="25"/>
  <c r="C162" i="25" s="1"/>
  <c r="D162" i="25"/>
  <c r="A163" i="25"/>
  <c r="B163" i="25"/>
  <c r="C163" i="25" s="1"/>
  <c r="D163" i="25"/>
  <c r="A164" i="25"/>
  <c r="B164" i="25"/>
  <c r="C164" i="25" s="1"/>
  <c r="D164" i="25"/>
  <c r="A165" i="25"/>
  <c r="B165" i="25"/>
  <c r="C165" i="25" s="1"/>
  <c r="D165" i="25"/>
  <c r="A166" i="25"/>
  <c r="B166" i="25"/>
  <c r="C166" i="25" s="1"/>
  <c r="D166" i="25"/>
  <c r="A167" i="25"/>
  <c r="B167" i="25"/>
  <c r="C167" i="25" s="1"/>
  <c r="D167" i="25"/>
  <c r="A168" i="25"/>
  <c r="B168" i="25"/>
  <c r="C168" i="25" s="1"/>
  <c r="D168" i="25"/>
  <c r="A169" i="25"/>
  <c r="B169" i="25"/>
  <c r="C169" i="25" s="1"/>
  <c r="D169" i="25"/>
  <c r="A170" i="25"/>
  <c r="B170" i="25"/>
  <c r="C170" i="25" s="1"/>
  <c r="D170" i="25"/>
  <c r="A171" i="25"/>
  <c r="B171" i="25"/>
  <c r="C171" i="25" s="1"/>
  <c r="D171" i="25"/>
  <c r="A172" i="25"/>
  <c r="B172" i="25"/>
  <c r="C172" i="25" s="1"/>
  <c r="D172" i="25"/>
  <c r="A173" i="25"/>
  <c r="B173" i="25"/>
  <c r="C173" i="25" s="1"/>
  <c r="D173" i="25"/>
  <c r="A174" i="25"/>
  <c r="B174" i="25"/>
  <c r="C174" i="25" s="1"/>
  <c r="D174" i="25"/>
  <c r="A175" i="25"/>
  <c r="B175" i="25"/>
  <c r="C175" i="25" s="1"/>
  <c r="D175" i="25"/>
  <c r="A176" i="25"/>
  <c r="B176" i="25"/>
  <c r="C176" i="25" s="1"/>
  <c r="D176" i="25"/>
  <c r="A177" i="25"/>
  <c r="B177" i="25"/>
  <c r="C177" i="25" s="1"/>
  <c r="D177" i="25"/>
  <c r="A178" i="25"/>
  <c r="B178" i="25"/>
  <c r="C178" i="25" s="1"/>
  <c r="D178" i="25"/>
  <c r="A179" i="25"/>
  <c r="B179" i="25"/>
  <c r="C179" i="25" s="1"/>
  <c r="D179" i="25"/>
  <c r="A180" i="25"/>
  <c r="B180" i="25"/>
  <c r="C180" i="25" s="1"/>
  <c r="D180" i="25"/>
  <c r="A181" i="25"/>
  <c r="B181" i="25"/>
  <c r="C181" i="25" s="1"/>
  <c r="D181" i="25"/>
  <c r="A182" i="25"/>
  <c r="B182" i="25"/>
  <c r="C182" i="25" s="1"/>
  <c r="D182" i="25"/>
  <c r="A183" i="25"/>
  <c r="B183" i="25"/>
  <c r="C183" i="25" s="1"/>
  <c r="D183" i="25"/>
  <c r="A184" i="25"/>
  <c r="B184" i="25"/>
  <c r="C184" i="25" s="1"/>
  <c r="D184" i="25"/>
  <c r="A185" i="25"/>
  <c r="B185" i="25"/>
  <c r="C185" i="25" s="1"/>
  <c r="D185" i="25"/>
  <c r="A186" i="25"/>
  <c r="B186" i="25"/>
  <c r="C186" i="25" s="1"/>
  <c r="D186" i="25"/>
  <c r="A187" i="25"/>
  <c r="B187" i="25"/>
  <c r="C187" i="25" s="1"/>
  <c r="D187" i="25"/>
  <c r="A188" i="25"/>
  <c r="B188" i="25"/>
  <c r="C188" i="25" s="1"/>
  <c r="D188" i="25"/>
  <c r="A189" i="25"/>
  <c r="B189" i="25"/>
  <c r="C189" i="25" s="1"/>
  <c r="D189" i="25"/>
  <c r="A190" i="25"/>
  <c r="B190" i="25"/>
  <c r="C190" i="25" s="1"/>
  <c r="D190" i="25"/>
  <c r="A191" i="25"/>
  <c r="B191" i="25"/>
  <c r="C191" i="25" s="1"/>
  <c r="D191" i="25"/>
  <c r="A192" i="25"/>
  <c r="B192" i="25"/>
  <c r="C192" i="25" s="1"/>
  <c r="D192" i="25"/>
  <c r="A193" i="25"/>
  <c r="B193" i="25"/>
  <c r="C193" i="25" s="1"/>
  <c r="D193" i="25"/>
  <c r="A194" i="25"/>
  <c r="B194" i="25"/>
  <c r="C194" i="25" s="1"/>
  <c r="D194" i="25"/>
  <c r="A195" i="25"/>
  <c r="B195" i="25"/>
  <c r="C195" i="25" s="1"/>
  <c r="D195" i="25"/>
  <c r="A196" i="25"/>
  <c r="B196" i="25"/>
  <c r="C196" i="25" s="1"/>
  <c r="D196" i="25"/>
  <c r="A197" i="25"/>
  <c r="B197" i="25"/>
  <c r="C197" i="25" s="1"/>
  <c r="D197" i="25"/>
  <c r="A198" i="25"/>
  <c r="B198" i="25"/>
  <c r="C198" i="25" s="1"/>
  <c r="D198" i="25"/>
  <c r="A199" i="25"/>
  <c r="B199" i="25"/>
  <c r="C199" i="25" s="1"/>
  <c r="D199" i="25"/>
  <c r="A200" i="25"/>
  <c r="B200" i="25"/>
  <c r="C200" i="25" s="1"/>
  <c r="D200" i="25"/>
  <c r="A201" i="25"/>
  <c r="B201" i="25"/>
  <c r="C201" i="25" s="1"/>
  <c r="D201" i="25"/>
  <c r="A202" i="25"/>
  <c r="B202" i="25"/>
  <c r="C202" i="25" s="1"/>
  <c r="D202" i="25"/>
  <c r="A203" i="25"/>
  <c r="B203" i="25"/>
  <c r="C203" i="25" s="1"/>
  <c r="D203" i="25"/>
  <c r="A204" i="25"/>
  <c r="B204" i="25"/>
  <c r="C204" i="25" s="1"/>
  <c r="D204" i="25"/>
  <c r="A205" i="25"/>
  <c r="B205" i="25"/>
  <c r="C205" i="25" s="1"/>
  <c r="D205" i="25"/>
  <c r="A206" i="25"/>
  <c r="B206" i="25"/>
  <c r="C206" i="25" s="1"/>
  <c r="D206" i="25"/>
  <c r="A207" i="25"/>
  <c r="B207" i="25"/>
  <c r="C207" i="25" s="1"/>
  <c r="D207" i="25"/>
  <c r="A208" i="25"/>
  <c r="B208" i="25"/>
  <c r="C208" i="25" s="1"/>
  <c r="D208" i="25"/>
  <c r="A209" i="25"/>
  <c r="B209" i="25"/>
  <c r="C209" i="25" s="1"/>
  <c r="D209" i="25"/>
  <c r="A210" i="25"/>
  <c r="B210" i="25"/>
  <c r="C210" i="25" s="1"/>
  <c r="D210" i="25"/>
  <c r="A211" i="25"/>
  <c r="B211" i="25"/>
  <c r="C211" i="25" s="1"/>
  <c r="D211" i="25"/>
  <c r="A212" i="25"/>
  <c r="B212" i="25"/>
  <c r="C212" i="25" s="1"/>
  <c r="D212" i="25"/>
  <c r="A213" i="25"/>
  <c r="B213" i="25"/>
  <c r="C213" i="25" s="1"/>
  <c r="D213" i="25"/>
  <c r="A214" i="25"/>
  <c r="B214" i="25"/>
  <c r="C214" i="25" s="1"/>
  <c r="D214" i="25"/>
  <c r="A215" i="25"/>
  <c r="B215" i="25"/>
  <c r="C215" i="25" s="1"/>
  <c r="D215" i="25"/>
  <c r="A216" i="25"/>
  <c r="B216" i="25"/>
  <c r="C216" i="25" s="1"/>
  <c r="D216" i="25"/>
  <c r="A217" i="25"/>
  <c r="B217" i="25"/>
  <c r="C217" i="25" s="1"/>
  <c r="D217" i="25"/>
  <c r="A218" i="25"/>
  <c r="B218" i="25"/>
  <c r="C218" i="25" s="1"/>
  <c r="D218" i="25"/>
  <c r="A219" i="25"/>
  <c r="B219" i="25"/>
  <c r="C219" i="25" s="1"/>
  <c r="D219" i="25"/>
  <c r="A220" i="25"/>
  <c r="B220" i="25"/>
  <c r="C220" i="25" s="1"/>
  <c r="D220" i="25"/>
  <c r="A221" i="25"/>
  <c r="B221" i="25"/>
  <c r="C221" i="25" s="1"/>
  <c r="D221" i="25"/>
  <c r="A222" i="25"/>
  <c r="B222" i="25"/>
  <c r="C222" i="25" s="1"/>
  <c r="D222" i="25"/>
  <c r="A223" i="25"/>
  <c r="B223" i="25"/>
  <c r="C223" i="25" s="1"/>
  <c r="D223" i="25"/>
  <c r="A224" i="25"/>
  <c r="B224" i="25"/>
  <c r="C224" i="25" s="1"/>
  <c r="D224" i="25"/>
  <c r="A225" i="25"/>
  <c r="B225" i="25"/>
  <c r="C225" i="25" s="1"/>
  <c r="D225" i="25"/>
  <c r="A226" i="25"/>
  <c r="B226" i="25"/>
  <c r="C226" i="25" s="1"/>
  <c r="D226" i="25"/>
  <c r="A227" i="25"/>
  <c r="B227" i="25"/>
  <c r="C227" i="25" s="1"/>
  <c r="D227" i="25"/>
  <c r="A228" i="25"/>
  <c r="B228" i="25"/>
  <c r="C228" i="25" s="1"/>
  <c r="D228" i="25"/>
  <c r="A229" i="25"/>
  <c r="B229" i="25"/>
  <c r="C229" i="25" s="1"/>
  <c r="D229" i="25"/>
  <c r="A230" i="25"/>
  <c r="B230" i="25"/>
  <c r="C230" i="25" s="1"/>
  <c r="D230" i="25"/>
  <c r="A231" i="25"/>
  <c r="B231" i="25"/>
  <c r="C231" i="25" s="1"/>
  <c r="D231" i="25"/>
  <c r="A232" i="25"/>
  <c r="B232" i="25"/>
  <c r="C232" i="25" s="1"/>
  <c r="D232" i="25"/>
  <c r="A233" i="25"/>
  <c r="B233" i="25"/>
  <c r="C233" i="25" s="1"/>
  <c r="D233" i="25"/>
  <c r="A234" i="25"/>
  <c r="B234" i="25"/>
  <c r="C234" i="25" s="1"/>
  <c r="D234" i="25"/>
  <c r="A235" i="25"/>
  <c r="B235" i="25"/>
  <c r="C235" i="25" s="1"/>
  <c r="D235" i="25"/>
  <c r="A236" i="25"/>
  <c r="B236" i="25"/>
  <c r="C236" i="25" s="1"/>
  <c r="D236" i="25"/>
  <c r="A237" i="25"/>
  <c r="B237" i="25"/>
  <c r="C237" i="25" s="1"/>
  <c r="D237" i="25"/>
  <c r="A238" i="25"/>
  <c r="B238" i="25"/>
  <c r="C238" i="25" s="1"/>
  <c r="D238" i="25"/>
  <c r="A239" i="25"/>
  <c r="B239" i="25"/>
  <c r="C239" i="25" s="1"/>
  <c r="D239" i="25"/>
  <c r="A240" i="25"/>
  <c r="B240" i="25"/>
  <c r="C240" i="25" s="1"/>
  <c r="D240" i="25"/>
  <c r="A241" i="25"/>
  <c r="B241" i="25"/>
  <c r="C241" i="25" s="1"/>
  <c r="D241" i="25"/>
  <c r="A242" i="25"/>
  <c r="B242" i="25"/>
  <c r="C242" i="25" s="1"/>
  <c r="D242" i="25"/>
  <c r="A243" i="25"/>
  <c r="B243" i="25"/>
  <c r="C243" i="25" s="1"/>
  <c r="D243" i="25"/>
  <c r="A244" i="25"/>
  <c r="B244" i="25"/>
  <c r="C244" i="25" s="1"/>
  <c r="D244" i="25"/>
  <c r="A245" i="25"/>
  <c r="B245" i="25"/>
  <c r="C245" i="25" s="1"/>
  <c r="D245" i="25"/>
  <c r="A246" i="25"/>
  <c r="B246" i="25"/>
  <c r="C246" i="25" s="1"/>
  <c r="D246" i="25"/>
  <c r="A247" i="25"/>
  <c r="B247" i="25"/>
  <c r="C247" i="25" s="1"/>
  <c r="D247" i="25"/>
  <c r="A248" i="25"/>
  <c r="B248" i="25"/>
  <c r="C248" i="25" s="1"/>
  <c r="D248" i="25"/>
  <c r="A249" i="25"/>
  <c r="B249" i="25"/>
  <c r="C249" i="25" s="1"/>
  <c r="D249" i="25"/>
  <c r="A250" i="25"/>
  <c r="B250" i="25"/>
  <c r="C250" i="25" s="1"/>
  <c r="D250" i="25"/>
  <c r="A251" i="25"/>
  <c r="B251" i="25"/>
  <c r="C251" i="25" s="1"/>
  <c r="D251" i="25"/>
  <c r="A252" i="25"/>
  <c r="B252" i="25"/>
  <c r="C252" i="25" s="1"/>
  <c r="D252" i="25"/>
  <c r="A253" i="25"/>
  <c r="B253" i="25"/>
  <c r="C253" i="25" s="1"/>
  <c r="D253" i="25"/>
  <c r="A254" i="25"/>
  <c r="B254" i="25"/>
  <c r="C254" i="25" s="1"/>
  <c r="D254" i="25"/>
  <c r="A255" i="25"/>
  <c r="B255" i="25"/>
  <c r="C255" i="25" s="1"/>
  <c r="D255" i="25"/>
  <c r="A256" i="25"/>
  <c r="B256" i="25"/>
  <c r="C256" i="25" s="1"/>
  <c r="D256" i="25"/>
  <c r="A257" i="25"/>
  <c r="B257" i="25"/>
  <c r="C257" i="25" s="1"/>
  <c r="D257" i="25"/>
  <c r="A258" i="25"/>
  <c r="B258" i="25"/>
  <c r="C258" i="25" s="1"/>
  <c r="D258" i="25"/>
  <c r="A259" i="25"/>
  <c r="B259" i="25"/>
  <c r="C259" i="25" s="1"/>
  <c r="D259" i="25"/>
  <c r="A260" i="25"/>
  <c r="B260" i="25"/>
  <c r="C260" i="25" s="1"/>
  <c r="D260" i="25"/>
  <c r="A261" i="25"/>
  <c r="B261" i="25"/>
  <c r="C261" i="25" s="1"/>
  <c r="D261" i="25"/>
  <c r="A262" i="25"/>
  <c r="B262" i="25"/>
  <c r="C262" i="25" s="1"/>
  <c r="D262" i="25"/>
  <c r="A263" i="25"/>
  <c r="B263" i="25"/>
  <c r="C263" i="25" s="1"/>
  <c r="D263" i="25"/>
  <c r="A266" i="25"/>
  <c r="B266" i="25"/>
  <c r="C266" i="25" s="1"/>
  <c r="D266" i="25"/>
  <c r="A267" i="25"/>
  <c r="B267" i="25"/>
  <c r="C267" i="25" s="1"/>
  <c r="D267" i="25"/>
  <c r="A268" i="25"/>
  <c r="B268" i="25"/>
  <c r="C268" i="25" s="1"/>
  <c r="D268" i="25"/>
  <c r="A269" i="25"/>
  <c r="B269" i="25"/>
  <c r="C269" i="25" s="1"/>
  <c r="D269" i="25"/>
  <c r="A270" i="25"/>
  <c r="B270" i="25"/>
  <c r="C270" i="25" s="1"/>
  <c r="D270" i="25"/>
  <c r="A271" i="25"/>
  <c r="B271" i="25"/>
  <c r="C271" i="25" s="1"/>
  <c r="D271" i="25"/>
  <c r="A272" i="25"/>
  <c r="B272" i="25"/>
  <c r="C272" i="25" s="1"/>
  <c r="D272" i="25"/>
  <c r="A273" i="25"/>
  <c r="B273" i="25"/>
  <c r="C273" i="25" s="1"/>
  <c r="D273" i="25"/>
  <c r="A274" i="25"/>
  <c r="B274" i="25"/>
  <c r="C274" i="25" s="1"/>
  <c r="D274" i="25"/>
  <c r="A275" i="25"/>
  <c r="B275" i="25"/>
  <c r="C275" i="25" s="1"/>
  <c r="D275" i="25"/>
  <c r="A276" i="25"/>
  <c r="B276" i="25"/>
  <c r="C276" i="25" s="1"/>
  <c r="D276" i="25"/>
  <c r="A277" i="25"/>
  <c r="B277" i="25"/>
  <c r="C277" i="25" s="1"/>
  <c r="D277" i="25"/>
  <c r="A278" i="25"/>
  <c r="B278" i="25"/>
  <c r="C278" i="25" s="1"/>
  <c r="D278" i="25"/>
  <c r="A279" i="25"/>
  <c r="B279" i="25"/>
  <c r="C279" i="25" s="1"/>
  <c r="D279" i="25"/>
  <c r="A280" i="25"/>
  <c r="B280" i="25"/>
  <c r="C280" i="25" s="1"/>
  <c r="D280" i="25"/>
  <c r="A281" i="25"/>
  <c r="B281" i="25"/>
  <c r="C281" i="25" s="1"/>
  <c r="D281" i="25"/>
  <c r="A282" i="25"/>
  <c r="B282" i="25"/>
  <c r="C282" i="25" s="1"/>
  <c r="D282" i="25"/>
  <c r="A283" i="25"/>
  <c r="B283" i="25"/>
  <c r="C283" i="25" s="1"/>
  <c r="D283" i="25"/>
  <c r="A284" i="25"/>
  <c r="B284" i="25"/>
  <c r="C284" i="25" s="1"/>
  <c r="D284" i="25"/>
  <c r="A285" i="25"/>
  <c r="B285" i="25"/>
  <c r="C285" i="25" s="1"/>
  <c r="D285" i="25"/>
  <c r="A286" i="25"/>
  <c r="B286" i="25"/>
  <c r="C286" i="25" s="1"/>
  <c r="D286" i="25"/>
  <c r="A287" i="25"/>
  <c r="B287" i="25"/>
  <c r="C287" i="25" s="1"/>
  <c r="D287" i="25"/>
  <c r="A288" i="25"/>
  <c r="B288" i="25"/>
  <c r="C288" i="25" s="1"/>
  <c r="D288" i="25"/>
  <c r="A289" i="25"/>
  <c r="B289" i="25"/>
  <c r="C289" i="25" s="1"/>
  <c r="D289" i="25"/>
  <c r="A290" i="25"/>
  <c r="B290" i="25"/>
  <c r="C290" i="25" s="1"/>
  <c r="D290" i="25"/>
  <c r="A291" i="25"/>
  <c r="B291" i="25"/>
  <c r="C291" i="25" s="1"/>
  <c r="D291" i="25"/>
  <c r="A292" i="25"/>
  <c r="B292" i="25"/>
  <c r="C292" i="25" s="1"/>
  <c r="D292" i="25"/>
  <c r="A293" i="25"/>
  <c r="B293" i="25"/>
  <c r="C293" i="25" s="1"/>
  <c r="D293" i="25"/>
  <c r="A294" i="25"/>
  <c r="B294" i="25"/>
  <c r="C294" i="25" s="1"/>
  <c r="D294" i="25"/>
  <c r="A295" i="25"/>
  <c r="B295" i="25"/>
  <c r="C295" i="25" s="1"/>
  <c r="D295" i="25"/>
  <c r="A296" i="25"/>
  <c r="B296" i="25"/>
  <c r="C296" i="25" s="1"/>
  <c r="D296" i="25"/>
  <c r="A297" i="25"/>
  <c r="B297" i="25"/>
  <c r="C297" i="25" s="1"/>
  <c r="D297" i="25"/>
  <c r="A298" i="25"/>
  <c r="B298" i="25"/>
  <c r="C298" i="25" s="1"/>
  <c r="D298" i="25"/>
  <c r="A299" i="25"/>
  <c r="B299" i="25"/>
  <c r="C299" i="25" s="1"/>
  <c r="D299" i="25"/>
  <c r="A300" i="25"/>
  <c r="B300" i="25"/>
  <c r="C300" i="25" s="1"/>
  <c r="D300" i="25"/>
  <c r="A301" i="25"/>
  <c r="B301" i="25"/>
  <c r="C301" i="25" s="1"/>
  <c r="D301" i="25"/>
  <c r="A302" i="25"/>
  <c r="B302" i="25"/>
  <c r="C302" i="25" s="1"/>
  <c r="D302" i="25"/>
  <c r="A303" i="25"/>
  <c r="B303" i="25"/>
  <c r="C303" i="25" s="1"/>
  <c r="D303" i="25"/>
  <c r="A304" i="25"/>
  <c r="B304" i="25"/>
  <c r="C304" i="25" s="1"/>
  <c r="D304" i="25"/>
  <c r="A305" i="25"/>
  <c r="B305" i="25"/>
  <c r="C305" i="25" s="1"/>
  <c r="D305" i="25"/>
  <c r="A306" i="25"/>
  <c r="B306" i="25"/>
  <c r="C306" i="25" s="1"/>
  <c r="D306" i="25"/>
  <c r="A307" i="25"/>
  <c r="B307" i="25"/>
  <c r="C307" i="25" s="1"/>
  <c r="D307" i="25"/>
  <c r="A308" i="25"/>
  <c r="B308" i="25"/>
  <c r="C308" i="25" s="1"/>
  <c r="D308" i="25"/>
  <c r="A309" i="25"/>
  <c r="B309" i="25"/>
  <c r="C309" i="25" s="1"/>
  <c r="D309" i="25"/>
  <c r="A310" i="25"/>
  <c r="B310" i="25"/>
  <c r="C310" i="25" s="1"/>
  <c r="D310" i="25"/>
  <c r="A311" i="25"/>
  <c r="B311" i="25"/>
  <c r="C311" i="25" s="1"/>
  <c r="D311" i="25"/>
  <c r="A312" i="25"/>
  <c r="B312" i="25"/>
  <c r="C312" i="25" s="1"/>
  <c r="D312" i="25"/>
  <c r="A313" i="25"/>
  <c r="B313" i="25"/>
  <c r="C313" i="25" s="1"/>
  <c r="D313" i="25"/>
  <c r="A314" i="25"/>
  <c r="B314" i="25"/>
  <c r="C314" i="25" s="1"/>
  <c r="D314" i="25"/>
  <c r="A315" i="25"/>
  <c r="B315" i="25"/>
  <c r="C315" i="25" s="1"/>
  <c r="D315" i="25"/>
  <c r="A316" i="25"/>
  <c r="B316" i="25"/>
  <c r="C316" i="25" s="1"/>
  <c r="D316" i="25"/>
  <c r="A317" i="25"/>
  <c r="B317" i="25"/>
  <c r="C317" i="25" s="1"/>
  <c r="D317" i="25"/>
  <c r="A318" i="25"/>
  <c r="B318" i="25"/>
  <c r="C318" i="25" s="1"/>
  <c r="D318" i="25"/>
  <c r="A319" i="25"/>
  <c r="B319" i="25"/>
  <c r="C319" i="25" s="1"/>
  <c r="D319" i="25"/>
  <c r="A320" i="25"/>
  <c r="B320" i="25"/>
  <c r="C320" i="25" s="1"/>
  <c r="D320" i="25"/>
  <c r="A321" i="25"/>
  <c r="B321" i="25"/>
  <c r="C321" i="25" s="1"/>
  <c r="D321" i="25"/>
  <c r="A322" i="25"/>
  <c r="B322" i="25"/>
  <c r="C322" i="25" s="1"/>
  <c r="D322" i="25"/>
  <c r="A323" i="25"/>
  <c r="B323" i="25"/>
  <c r="C323" i="25" s="1"/>
  <c r="D323" i="25"/>
  <c r="A324" i="25"/>
  <c r="B324" i="25"/>
  <c r="C324" i="25" s="1"/>
  <c r="D324" i="25"/>
  <c r="A325" i="25"/>
  <c r="B325" i="25"/>
  <c r="C325" i="25" s="1"/>
  <c r="D325" i="25"/>
  <c r="A326" i="25"/>
  <c r="B326" i="25"/>
  <c r="C326" i="25" s="1"/>
  <c r="D326" i="25"/>
  <c r="A327" i="25"/>
  <c r="B327" i="25"/>
  <c r="C327" i="25" s="1"/>
  <c r="D327" i="25"/>
  <c r="A328" i="25"/>
  <c r="B328" i="25"/>
  <c r="C328" i="25" s="1"/>
  <c r="D328" i="25"/>
  <c r="A329" i="25"/>
  <c r="B329" i="25"/>
  <c r="C329" i="25" s="1"/>
  <c r="D329" i="25"/>
  <c r="A330" i="25"/>
  <c r="B330" i="25"/>
  <c r="C330" i="25" s="1"/>
  <c r="D330" i="25"/>
  <c r="A331" i="25"/>
  <c r="B331" i="25"/>
  <c r="C331" i="25" s="1"/>
  <c r="D331" i="25"/>
  <c r="A332" i="25"/>
  <c r="B332" i="25"/>
  <c r="C332" i="25" s="1"/>
  <c r="D332" i="25"/>
  <c r="A333" i="25"/>
  <c r="B333" i="25"/>
  <c r="C333" i="25" s="1"/>
  <c r="D333" i="25"/>
  <c r="A334" i="25"/>
  <c r="B334" i="25"/>
  <c r="C334" i="25" s="1"/>
  <c r="D334" i="25"/>
  <c r="A335" i="25"/>
  <c r="B335" i="25"/>
  <c r="C335" i="25" s="1"/>
  <c r="D335" i="25"/>
  <c r="A336" i="25"/>
  <c r="B336" i="25"/>
  <c r="C336" i="25" s="1"/>
  <c r="D336" i="25"/>
  <c r="A337" i="25"/>
  <c r="B337" i="25"/>
  <c r="C337" i="25" s="1"/>
  <c r="D337" i="25"/>
  <c r="A338" i="25"/>
  <c r="B338" i="25"/>
  <c r="C338" i="25" s="1"/>
  <c r="D338" i="25"/>
  <c r="A339" i="25"/>
  <c r="B339" i="25"/>
  <c r="C339" i="25" s="1"/>
  <c r="D339" i="25"/>
  <c r="A340" i="25"/>
  <c r="B340" i="25"/>
  <c r="C340" i="25" s="1"/>
  <c r="D340" i="25"/>
  <c r="A341" i="25"/>
  <c r="B341" i="25"/>
  <c r="C341" i="25" s="1"/>
  <c r="D341" i="25"/>
  <c r="A342" i="25"/>
  <c r="B342" i="25"/>
  <c r="C342" i="25" s="1"/>
  <c r="D342" i="25"/>
  <c r="A343" i="25"/>
  <c r="B343" i="25"/>
  <c r="C343" i="25" s="1"/>
  <c r="D343" i="25"/>
  <c r="A344" i="25"/>
  <c r="B344" i="25"/>
  <c r="C344" i="25" s="1"/>
  <c r="D344" i="25"/>
  <c r="A345" i="25"/>
  <c r="B345" i="25"/>
  <c r="C345" i="25" s="1"/>
  <c r="D345" i="25"/>
  <c r="A346" i="25"/>
  <c r="B346" i="25"/>
  <c r="C346" i="25" s="1"/>
  <c r="D346" i="25"/>
  <c r="A347" i="25"/>
  <c r="B347" i="25"/>
  <c r="C347" i="25" s="1"/>
  <c r="D347" i="25"/>
  <c r="A348" i="25"/>
  <c r="B348" i="25"/>
  <c r="C348" i="25" s="1"/>
  <c r="D348" i="25"/>
  <c r="A349" i="25"/>
  <c r="B349" i="25"/>
  <c r="C349" i="25" s="1"/>
  <c r="D349" i="25"/>
  <c r="A350" i="25"/>
  <c r="B350" i="25"/>
  <c r="C350" i="25" s="1"/>
  <c r="D350" i="25"/>
  <c r="A351" i="25"/>
  <c r="B351" i="25"/>
  <c r="C351" i="25" s="1"/>
  <c r="D351" i="25"/>
  <c r="A352" i="25"/>
  <c r="B352" i="25"/>
  <c r="C352" i="25" s="1"/>
  <c r="D352" i="25"/>
  <c r="A353" i="25"/>
  <c r="B353" i="25"/>
  <c r="C353" i="25" s="1"/>
  <c r="D353" i="25"/>
  <c r="A354" i="25"/>
  <c r="B354" i="25"/>
  <c r="C354" i="25" s="1"/>
  <c r="D354" i="25"/>
  <c r="A355" i="25"/>
  <c r="B355" i="25"/>
  <c r="C355" i="25" s="1"/>
  <c r="D355" i="25"/>
  <c r="A356" i="25"/>
  <c r="B356" i="25"/>
  <c r="C356" i="25" s="1"/>
  <c r="D356" i="25"/>
  <c r="A357" i="25"/>
  <c r="B357" i="25"/>
  <c r="C357" i="25" s="1"/>
  <c r="D357" i="25"/>
  <c r="A358" i="25"/>
  <c r="B358" i="25"/>
  <c r="C358" i="25" s="1"/>
  <c r="D358" i="25"/>
  <c r="A359" i="25"/>
  <c r="B359" i="25"/>
  <c r="C359" i="25" s="1"/>
  <c r="D359" i="25"/>
  <c r="A360" i="25"/>
  <c r="B360" i="25"/>
  <c r="C360" i="25" s="1"/>
  <c r="D360" i="25"/>
  <c r="A361" i="25"/>
  <c r="B361" i="25"/>
  <c r="C361" i="25" s="1"/>
  <c r="D361" i="25"/>
  <c r="A362" i="25"/>
  <c r="B362" i="25"/>
  <c r="C362" i="25" s="1"/>
  <c r="D362" i="25"/>
  <c r="A363" i="25"/>
  <c r="B363" i="25"/>
  <c r="C363" i="25" s="1"/>
  <c r="D363" i="25"/>
  <c r="A364" i="25"/>
  <c r="B364" i="25"/>
  <c r="C364" i="25" s="1"/>
  <c r="D364" i="25"/>
  <c r="A365" i="25"/>
  <c r="B365" i="25"/>
  <c r="C365" i="25" s="1"/>
  <c r="D365" i="25"/>
  <c r="A366" i="25"/>
  <c r="B366" i="25"/>
  <c r="C366" i="25" s="1"/>
  <c r="D366" i="25"/>
  <c r="A367" i="25"/>
  <c r="B367" i="25"/>
  <c r="C367" i="25" s="1"/>
  <c r="D367" i="25"/>
  <c r="A368" i="25"/>
  <c r="B368" i="25"/>
  <c r="C368" i="25" s="1"/>
  <c r="D368" i="25"/>
  <c r="A369" i="25"/>
  <c r="B369" i="25"/>
  <c r="C369" i="25" s="1"/>
  <c r="D369" i="25"/>
  <c r="A370" i="25"/>
  <c r="B370" i="25"/>
  <c r="C370" i="25" s="1"/>
  <c r="D370" i="25"/>
  <c r="A371" i="25"/>
  <c r="B371" i="25"/>
  <c r="C371" i="25" s="1"/>
  <c r="D371" i="25"/>
  <c r="A372" i="25"/>
  <c r="B372" i="25"/>
  <c r="C372" i="25" s="1"/>
  <c r="D372" i="25"/>
  <c r="A373" i="25"/>
  <c r="B373" i="25"/>
  <c r="C373" i="25" s="1"/>
  <c r="D373" i="25"/>
  <c r="A374" i="25"/>
  <c r="B374" i="25"/>
  <c r="C374" i="25" s="1"/>
  <c r="D374" i="25"/>
  <c r="A375" i="25"/>
  <c r="B375" i="25"/>
  <c r="C375" i="25" s="1"/>
  <c r="D375" i="25"/>
  <c r="A376" i="25"/>
  <c r="B376" i="25"/>
  <c r="C376" i="25" s="1"/>
  <c r="D376" i="25"/>
  <c r="A377" i="25"/>
  <c r="B377" i="25"/>
  <c r="C377" i="25" s="1"/>
  <c r="D377" i="25"/>
  <c r="A378" i="25"/>
  <c r="B378" i="25"/>
  <c r="C378" i="25" s="1"/>
  <c r="D378" i="25"/>
  <c r="A379" i="25"/>
  <c r="B379" i="25"/>
  <c r="C379" i="25" s="1"/>
  <c r="D379" i="25"/>
  <c r="A380" i="25"/>
  <c r="B380" i="25"/>
  <c r="C380" i="25" s="1"/>
  <c r="D380" i="25"/>
  <c r="A381" i="25"/>
  <c r="B381" i="25"/>
  <c r="C381" i="25" s="1"/>
  <c r="D381" i="25"/>
  <c r="A382" i="25"/>
  <c r="B382" i="25"/>
  <c r="C382" i="25" s="1"/>
  <c r="D382" i="25"/>
  <c r="A383" i="25"/>
  <c r="B383" i="25"/>
  <c r="C383" i="25" s="1"/>
  <c r="D383" i="25"/>
  <c r="A384" i="25"/>
  <c r="B384" i="25"/>
  <c r="C384" i="25" s="1"/>
  <c r="D384" i="25"/>
  <c r="A385" i="25"/>
  <c r="B385" i="25"/>
  <c r="C385" i="25" s="1"/>
  <c r="D385" i="25"/>
  <c r="A386" i="25"/>
  <c r="B386" i="25"/>
  <c r="C386" i="25" s="1"/>
  <c r="D386" i="25"/>
  <c r="A387" i="25"/>
  <c r="B387" i="25"/>
  <c r="C387" i="25" s="1"/>
  <c r="D387" i="25"/>
  <c r="A388" i="25"/>
  <c r="B388" i="25"/>
  <c r="C388" i="25" s="1"/>
  <c r="D388" i="25"/>
  <c r="A389" i="25"/>
  <c r="B389" i="25"/>
  <c r="C389" i="25" s="1"/>
  <c r="D389" i="25"/>
  <c r="A390" i="25"/>
  <c r="B390" i="25"/>
  <c r="C390" i="25" s="1"/>
  <c r="D390" i="25"/>
  <c r="A391" i="25"/>
  <c r="B391" i="25"/>
  <c r="C391" i="25" s="1"/>
  <c r="D391" i="25"/>
  <c r="A392" i="25"/>
  <c r="B392" i="25"/>
  <c r="C392" i="25" s="1"/>
  <c r="D392" i="25"/>
  <c r="A393" i="25"/>
  <c r="B393" i="25"/>
  <c r="C393" i="25" s="1"/>
  <c r="D393" i="25"/>
  <c r="A394" i="25"/>
  <c r="B394" i="25"/>
  <c r="C394" i="25" s="1"/>
  <c r="D394" i="25"/>
  <c r="A395" i="25"/>
  <c r="B395" i="25"/>
  <c r="C395" i="25" s="1"/>
  <c r="D395" i="25"/>
  <c r="A396" i="25"/>
  <c r="B396" i="25"/>
  <c r="C396" i="25" s="1"/>
  <c r="D396" i="25"/>
  <c r="A397" i="25"/>
  <c r="B397" i="25"/>
  <c r="C397" i="25" s="1"/>
  <c r="D397" i="25"/>
  <c r="A398" i="25"/>
  <c r="B398" i="25"/>
  <c r="C398" i="25" s="1"/>
  <c r="D398" i="25"/>
  <c r="A399" i="25"/>
  <c r="B399" i="25"/>
  <c r="C399" i="25" s="1"/>
  <c r="D399" i="25"/>
  <c r="A400" i="25"/>
  <c r="B400" i="25"/>
  <c r="C400" i="25" s="1"/>
  <c r="D400" i="25"/>
  <c r="A401" i="25"/>
  <c r="B401" i="25"/>
  <c r="C401" i="25" s="1"/>
  <c r="D401" i="25"/>
  <c r="A402" i="25"/>
  <c r="B402" i="25"/>
  <c r="C402" i="25" s="1"/>
  <c r="D402" i="25"/>
  <c r="A403" i="25"/>
  <c r="B403" i="25"/>
  <c r="C403" i="25" s="1"/>
  <c r="D403" i="25"/>
  <c r="A404" i="25"/>
  <c r="B404" i="25"/>
  <c r="C404" i="25" s="1"/>
  <c r="D404" i="25"/>
  <c r="A405" i="25"/>
  <c r="B405" i="25"/>
  <c r="C405" i="25" s="1"/>
  <c r="D405" i="25"/>
  <c r="A406" i="25"/>
  <c r="B406" i="25"/>
  <c r="C406" i="25" s="1"/>
  <c r="D406" i="25"/>
  <c r="A407" i="25"/>
  <c r="B407" i="25"/>
  <c r="C407" i="25" s="1"/>
  <c r="D407" i="25"/>
  <c r="A408" i="25"/>
  <c r="B408" i="25"/>
  <c r="C408" i="25" s="1"/>
  <c r="D408" i="25"/>
  <c r="A409" i="25"/>
  <c r="B409" i="25"/>
  <c r="C409" i="25" s="1"/>
  <c r="D409" i="25"/>
  <c r="A410" i="25"/>
  <c r="B410" i="25"/>
  <c r="C410" i="25" s="1"/>
  <c r="D410" i="25"/>
  <c r="A411" i="25"/>
  <c r="B411" i="25"/>
  <c r="C411" i="25" s="1"/>
  <c r="D411" i="25"/>
  <c r="A412" i="25"/>
  <c r="B412" i="25"/>
  <c r="C412" i="25" s="1"/>
  <c r="D412" i="25"/>
  <c r="A413" i="25"/>
  <c r="B413" i="25"/>
  <c r="C413" i="25" s="1"/>
  <c r="D413" i="25"/>
  <c r="A414" i="25"/>
  <c r="B414" i="25"/>
  <c r="C414" i="25" s="1"/>
  <c r="D414" i="25"/>
  <c r="A415" i="25"/>
  <c r="B415" i="25"/>
  <c r="C415" i="25" s="1"/>
  <c r="D415" i="25"/>
  <c r="A416" i="25"/>
  <c r="B416" i="25"/>
  <c r="C416" i="25" s="1"/>
  <c r="D416" i="25"/>
  <c r="A417" i="25"/>
  <c r="B417" i="25"/>
  <c r="C417" i="25" s="1"/>
  <c r="D417" i="25"/>
  <c r="A418" i="25"/>
  <c r="B418" i="25"/>
  <c r="C418" i="25" s="1"/>
  <c r="D418" i="25"/>
  <c r="A419" i="25"/>
  <c r="B419" i="25"/>
  <c r="C419" i="25" s="1"/>
  <c r="D419" i="25"/>
  <c r="A420" i="25"/>
  <c r="B420" i="25"/>
  <c r="C420" i="25" s="1"/>
  <c r="D420" i="25"/>
  <c r="A421" i="25"/>
  <c r="B421" i="25"/>
  <c r="C421" i="25" s="1"/>
  <c r="D421" i="25"/>
  <c r="A422" i="25"/>
  <c r="B422" i="25"/>
  <c r="C422" i="25" s="1"/>
  <c r="D422" i="25"/>
  <c r="A423" i="25"/>
  <c r="B423" i="25"/>
  <c r="C423" i="25" s="1"/>
  <c r="D423" i="25"/>
  <c r="A424" i="25"/>
  <c r="B424" i="25"/>
  <c r="C424" i="25" s="1"/>
  <c r="D424" i="25"/>
  <c r="A425" i="25"/>
  <c r="B425" i="25"/>
  <c r="C425" i="25" s="1"/>
  <c r="D425" i="25"/>
  <c r="A426" i="25"/>
  <c r="B426" i="25"/>
  <c r="C426" i="25" s="1"/>
  <c r="D426" i="25"/>
  <c r="A427" i="25"/>
  <c r="B427" i="25"/>
  <c r="C427" i="25" s="1"/>
  <c r="D427" i="25"/>
  <c r="A428" i="25"/>
  <c r="B428" i="25"/>
  <c r="C428" i="25" s="1"/>
  <c r="D428" i="25"/>
  <c r="A429" i="25"/>
  <c r="B429" i="25"/>
  <c r="C429" i="25" s="1"/>
  <c r="D429" i="25"/>
  <c r="A430" i="25"/>
  <c r="B430" i="25"/>
  <c r="C430" i="25" s="1"/>
  <c r="D430" i="25"/>
  <c r="A431" i="25"/>
  <c r="B431" i="25"/>
  <c r="C431" i="25" s="1"/>
  <c r="D431" i="25"/>
  <c r="A432" i="25"/>
  <c r="B432" i="25"/>
  <c r="C432" i="25" s="1"/>
  <c r="D432" i="25"/>
  <c r="A433" i="25"/>
  <c r="B433" i="25"/>
  <c r="C433" i="25" s="1"/>
  <c r="D433" i="25"/>
  <c r="A434" i="25"/>
  <c r="B434" i="25"/>
  <c r="C434" i="25" s="1"/>
  <c r="D434" i="25"/>
  <c r="A435" i="25"/>
  <c r="B435" i="25"/>
  <c r="C435" i="25" s="1"/>
  <c r="D435" i="25"/>
  <c r="A436" i="25"/>
  <c r="B436" i="25"/>
  <c r="C436" i="25" s="1"/>
  <c r="D436" i="25"/>
  <c r="A437" i="25"/>
  <c r="B437" i="25"/>
  <c r="C437" i="25" s="1"/>
  <c r="D437" i="25"/>
  <c r="A438" i="25"/>
  <c r="B438" i="25"/>
  <c r="C438" i="25" s="1"/>
  <c r="D438" i="25"/>
  <c r="A439" i="25"/>
  <c r="B439" i="25"/>
  <c r="C439" i="25" s="1"/>
  <c r="D439" i="25"/>
  <c r="A440" i="25"/>
  <c r="B440" i="25"/>
  <c r="C440" i="25" s="1"/>
  <c r="D440" i="25"/>
  <c r="A441" i="25"/>
  <c r="B441" i="25"/>
  <c r="C441" i="25" s="1"/>
  <c r="D441" i="25"/>
  <c r="A442" i="25"/>
  <c r="B442" i="25"/>
  <c r="C442" i="25" s="1"/>
  <c r="D442" i="25"/>
  <c r="A443" i="25"/>
  <c r="B443" i="25"/>
  <c r="C443" i="25" s="1"/>
  <c r="D443" i="25"/>
  <c r="A444" i="25"/>
  <c r="B444" i="25"/>
  <c r="C444" i="25" s="1"/>
  <c r="D444" i="25"/>
  <c r="A445" i="25"/>
  <c r="B445" i="25"/>
  <c r="C445" i="25" s="1"/>
  <c r="D445" i="25"/>
  <c r="A446" i="25"/>
  <c r="B446" i="25"/>
  <c r="C446" i="25" s="1"/>
  <c r="D446" i="25"/>
  <c r="A447" i="25"/>
  <c r="B447" i="25"/>
  <c r="C447" i="25" s="1"/>
  <c r="D447" i="25"/>
  <c r="A448" i="25"/>
  <c r="B448" i="25"/>
  <c r="C448" i="25" s="1"/>
  <c r="D448" i="25"/>
  <c r="A449" i="25"/>
  <c r="B449" i="25"/>
  <c r="C449" i="25" s="1"/>
  <c r="D449" i="25"/>
  <c r="A450" i="25"/>
  <c r="B450" i="25"/>
  <c r="C450" i="25" s="1"/>
  <c r="D450" i="25"/>
  <c r="A451" i="25"/>
  <c r="B451" i="25"/>
  <c r="C451" i="25" s="1"/>
  <c r="D451" i="25"/>
  <c r="A452" i="25"/>
  <c r="B452" i="25"/>
  <c r="C452" i="25" s="1"/>
  <c r="D452" i="25"/>
  <c r="A453" i="25"/>
  <c r="B453" i="25"/>
  <c r="C453" i="25" s="1"/>
  <c r="D453" i="25"/>
  <c r="A454" i="25"/>
  <c r="B454" i="25"/>
  <c r="C454" i="25" s="1"/>
  <c r="D454" i="25"/>
  <c r="A455" i="25"/>
  <c r="B455" i="25"/>
  <c r="C455" i="25" s="1"/>
  <c r="D455" i="25"/>
  <c r="A456" i="25"/>
  <c r="B456" i="25"/>
  <c r="C456" i="25" s="1"/>
  <c r="D456" i="25"/>
  <c r="A457" i="25"/>
  <c r="B457" i="25"/>
  <c r="C457" i="25" s="1"/>
  <c r="D457" i="25"/>
  <c r="A458" i="25"/>
  <c r="B458" i="25"/>
  <c r="C458" i="25" s="1"/>
  <c r="D458" i="25"/>
  <c r="A459" i="25"/>
  <c r="B459" i="25"/>
  <c r="C459" i="25" s="1"/>
  <c r="D459" i="25"/>
  <c r="A460" i="25"/>
  <c r="B460" i="25"/>
  <c r="C460" i="25" s="1"/>
  <c r="D460" i="25"/>
  <c r="A461" i="25"/>
  <c r="B461" i="25"/>
  <c r="C461" i="25" s="1"/>
  <c r="D461" i="25"/>
  <c r="A462" i="25"/>
  <c r="B462" i="25"/>
  <c r="C462" i="25" s="1"/>
  <c r="D462" i="25"/>
  <c r="A463" i="25"/>
  <c r="B463" i="25"/>
  <c r="C463" i="25" s="1"/>
  <c r="D463" i="25"/>
  <c r="A464" i="25"/>
  <c r="B464" i="25"/>
  <c r="C464" i="25" s="1"/>
  <c r="D464" i="25"/>
  <c r="A465" i="25"/>
  <c r="B465" i="25"/>
  <c r="C465" i="25" s="1"/>
  <c r="D465" i="25"/>
  <c r="A466" i="25"/>
  <c r="B466" i="25"/>
  <c r="C466" i="25" s="1"/>
  <c r="D466" i="25"/>
  <c r="A467" i="25"/>
  <c r="B467" i="25"/>
  <c r="C467" i="25" s="1"/>
  <c r="D467" i="25"/>
  <c r="A468" i="25"/>
  <c r="B468" i="25"/>
  <c r="C468" i="25" s="1"/>
  <c r="D468" i="25"/>
  <c r="A469" i="25"/>
  <c r="B469" i="25"/>
  <c r="C469" i="25" s="1"/>
  <c r="D469" i="25"/>
  <c r="A470" i="25"/>
  <c r="B470" i="25"/>
  <c r="C470" i="25" s="1"/>
  <c r="D470" i="25"/>
  <c r="A471" i="25"/>
  <c r="B471" i="25"/>
  <c r="C471" i="25" s="1"/>
  <c r="D471" i="25"/>
  <c r="A472" i="25"/>
  <c r="B472" i="25"/>
  <c r="C472" i="25" s="1"/>
  <c r="D472" i="25"/>
  <c r="A473" i="25"/>
  <c r="B473" i="25"/>
  <c r="C473" i="25" s="1"/>
  <c r="D473" i="25"/>
  <c r="A474" i="25"/>
  <c r="B474" i="25"/>
  <c r="C474" i="25" s="1"/>
  <c r="D474" i="25"/>
  <c r="A475" i="25"/>
  <c r="B475" i="25"/>
  <c r="C475" i="25" s="1"/>
  <c r="D475" i="25"/>
  <c r="A476" i="25"/>
  <c r="B476" i="25"/>
  <c r="C476" i="25" s="1"/>
  <c r="D476" i="25"/>
  <c r="A477" i="25"/>
  <c r="B477" i="25"/>
  <c r="C477" i="25" s="1"/>
  <c r="D477" i="25"/>
  <c r="A478" i="25"/>
  <c r="B478" i="25"/>
  <c r="C478" i="25" s="1"/>
  <c r="D478" i="25"/>
  <c r="A479" i="25"/>
  <c r="B479" i="25"/>
  <c r="C479" i="25" s="1"/>
  <c r="D479" i="25"/>
  <c r="A480" i="25"/>
  <c r="B480" i="25"/>
  <c r="C480" i="25" s="1"/>
  <c r="D480" i="25"/>
  <c r="A35" i="25"/>
  <c r="B35" i="25"/>
  <c r="C35" i="25" s="1"/>
  <c r="D35" i="25"/>
  <c r="A36" i="25"/>
  <c r="B36" i="25"/>
  <c r="C36" i="25" s="1"/>
  <c r="D36" i="25"/>
  <c r="A37" i="25"/>
  <c r="B37" i="25"/>
  <c r="C37" i="25" s="1"/>
  <c r="D37" i="25"/>
  <c r="A38" i="25"/>
  <c r="B38" i="25"/>
  <c r="C38" i="25" s="1"/>
  <c r="D38" i="25"/>
  <c r="A39" i="25"/>
  <c r="B39" i="25"/>
  <c r="C39" i="25" s="1"/>
  <c r="D39" i="25"/>
  <c r="A40" i="25"/>
  <c r="B40" i="25"/>
  <c r="C40" i="25" s="1"/>
  <c r="D40" i="25"/>
  <c r="A41" i="25"/>
  <c r="B41" i="25"/>
  <c r="C41" i="25" s="1"/>
  <c r="D41" i="25"/>
  <c r="A42" i="25"/>
  <c r="B42" i="25"/>
  <c r="C42" i="25" s="1"/>
  <c r="D42" i="25"/>
  <c r="A43" i="25"/>
  <c r="B43" i="25"/>
  <c r="C43" i="25" s="1"/>
  <c r="D43" i="25"/>
  <c r="A44" i="25"/>
  <c r="B44" i="25"/>
  <c r="C44" i="25" s="1"/>
  <c r="D44" i="25"/>
  <c r="A45" i="25"/>
  <c r="B45" i="25"/>
  <c r="C45" i="25" s="1"/>
  <c r="D45" i="25"/>
  <c r="A46" i="25"/>
  <c r="B46" i="25"/>
  <c r="C46" i="25" s="1"/>
  <c r="D46" i="25"/>
  <c r="A47" i="25"/>
  <c r="B47" i="25"/>
  <c r="C47" i="25" s="1"/>
  <c r="D47" i="25"/>
  <c r="A48" i="25"/>
  <c r="B48" i="25"/>
  <c r="C48" i="25" s="1"/>
  <c r="D48" i="25"/>
  <c r="A49" i="25"/>
  <c r="B49" i="25"/>
  <c r="C49" i="25" s="1"/>
  <c r="D49" i="25"/>
  <c r="A50" i="25"/>
  <c r="B50" i="25"/>
  <c r="C50" i="25" s="1"/>
  <c r="D50" i="25"/>
  <c r="A51" i="25"/>
  <c r="B51" i="25"/>
  <c r="C51" i="25" s="1"/>
  <c r="D51" i="25"/>
  <c r="A52" i="25"/>
  <c r="B52" i="25"/>
  <c r="C52" i="25" s="1"/>
  <c r="D52" i="25"/>
  <c r="A53" i="25"/>
  <c r="B53" i="25"/>
  <c r="C53" i="25" s="1"/>
  <c r="D53" i="25"/>
  <c r="A54" i="25"/>
  <c r="B54" i="25"/>
  <c r="C54" i="25" s="1"/>
  <c r="D54" i="25"/>
  <c r="A55" i="25"/>
  <c r="B55" i="25"/>
  <c r="C55" i="25" s="1"/>
  <c r="D55" i="25"/>
  <c r="A56" i="25"/>
  <c r="B56" i="25"/>
  <c r="C56" i="25" s="1"/>
  <c r="D56" i="25"/>
  <c r="A57" i="25"/>
  <c r="B57" i="25"/>
  <c r="C57" i="25" s="1"/>
  <c r="D57" i="25"/>
  <c r="A58" i="25"/>
  <c r="B58" i="25"/>
  <c r="C58" i="25" s="1"/>
  <c r="D58" i="25"/>
  <c r="A59" i="25"/>
  <c r="B59" i="25"/>
  <c r="C59" i="25" s="1"/>
  <c r="D59" i="25"/>
  <c r="A60" i="25"/>
  <c r="B60" i="25"/>
  <c r="C60" i="25" s="1"/>
  <c r="D60" i="25"/>
  <c r="A61" i="25"/>
  <c r="B61" i="25"/>
  <c r="C61" i="25" s="1"/>
  <c r="D61" i="25"/>
  <c r="A62" i="25"/>
  <c r="B62" i="25"/>
  <c r="C62" i="25" s="1"/>
  <c r="D62" i="25"/>
  <c r="A63" i="25"/>
  <c r="B63" i="25"/>
  <c r="C63" i="25" s="1"/>
  <c r="D63" i="25"/>
  <c r="A64" i="25"/>
  <c r="B64" i="25"/>
  <c r="C64" i="25" s="1"/>
  <c r="D64" i="25"/>
  <c r="A65" i="25"/>
  <c r="B65" i="25"/>
  <c r="C65" i="25" s="1"/>
  <c r="D65" i="25"/>
  <c r="A66" i="25"/>
  <c r="B66" i="25"/>
  <c r="C66" i="25" s="1"/>
  <c r="D66" i="25"/>
  <c r="F167" i="20" l="1"/>
  <c r="E167" i="20" s="1"/>
  <c r="D167" i="20" s="1"/>
  <c r="C167" i="20" s="1"/>
  <c r="F166" i="20"/>
  <c r="E166" i="20" s="1"/>
  <c r="D166" i="20" s="1"/>
  <c r="C166" i="20" s="1"/>
  <c r="F165" i="20"/>
  <c r="E165" i="20" s="1"/>
  <c r="D165" i="20" s="1"/>
  <c r="C165" i="20" s="1"/>
  <c r="F164" i="20"/>
  <c r="E164" i="20" s="1"/>
  <c r="D164" i="20" s="1"/>
  <c r="C164" i="20" s="1"/>
  <c r="F163" i="20"/>
  <c r="E163" i="20" s="1"/>
  <c r="D163" i="20" s="1"/>
  <c r="C163" i="20" s="1"/>
  <c r="F162" i="20"/>
  <c r="E162" i="20" s="1"/>
  <c r="D162" i="20" s="1"/>
  <c r="C162" i="20" s="1"/>
  <c r="F161" i="20"/>
  <c r="E161" i="20" s="1"/>
  <c r="D161" i="20" s="1"/>
  <c r="C161" i="20" s="1"/>
  <c r="F160" i="20"/>
  <c r="E160" i="20" s="1"/>
  <c r="D160" i="20" s="1"/>
  <c r="C160" i="20" s="1"/>
  <c r="F159" i="20"/>
  <c r="E159" i="20" s="1"/>
  <c r="D159" i="20" s="1"/>
  <c r="C159" i="20" s="1"/>
  <c r="F158" i="20"/>
  <c r="E158" i="20" s="1"/>
  <c r="D158" i="20" s="1"/>
  <c r="C158" i="20" s="1"/>
  <c r="F157" i="20"/>
  <c r="E157" i="20" s="1"/>
  <c r="D157" i="20" s="1"/>
  <c r="C157" i="20" s="1"/>
  <c r="F156" i="20"/>
  <c r="E156" i="20" s="1"/>
  <c r="D156" i="20" s="1"/>
  <c r="C156" i="20" s="1"/>
  <c r="F155" i="20"/>
  <c r="E155" i="20" s="1"/>
  <c r="D155" i="20" s="1"/>
  <c r="C155" i="20" s="1"/>
  <c r="F154" i="20"/>
  <c r="E154" i="20" s="1"/>
  <c r="D154" i="20" s="1"/>
  <c r="C154" i="20" s="1"/>
  <c r="F153" i="20"/>
  <c r="E153" i="20" s="1"/>
  <c r="D153" i="20" s="1"/>
  <c r="C153" i="20" s="1"/>
  <c r="F152" i="20"/>
  <c r="E152" i="20" s="1"/>
  <c r="D152" i="20" s="1"/>
  <c r="C152" i="20" s="1"/>
  <c r="F151" i="20"/>
  <c r="E151" i="20" s="1"/>
  <c r="D151" i="20" s="1"/>
  <c r="C151" i="20" s="1"/>
  <c r="F150" i="20"/>
  <c r="E150" i="20" s="1"/>
  <c r="D150" i="20" s="1"/>
  <c r="C150" i="20" s="1"/>
  <c r="F149" i="20"/>
  <c r="E149" i="20" s="1"/>
  <c r="D149" i="20" s="1"/>
  <c r="C149" i="20" s="1"/>
  <c r="F148" i="20"/>
  <c r="E148" i="20" s="1"/>
  <c r="D148" i="20" s="1"/>
  <c r="C148" i="20" s="1"/>
  <c r="F147" i="20"/>
  <c r="E147" i="20" s="1"/>
  <c r="D147" i="20" s="1"/>
  <c r="C147" i="20" s="1"/>
  <c r="F146" i="20"/>
  <c r="E146" i="20" s="1"/>
  <c r="D146" i="20" s="1"/>
  <c r="C146" i="20" s="1"/>
  <c r="F145" i="20"/>
  <c r="E145" i="20" s="1"/>
  <c r="D145" i="20" s="1"/>
  <c r="C145" i="20" s="1"/>
  <c r="F144" i="20"/>
  <c r="E144" i="20" s="1"/>
  <c r="D144" i="20" s="1"/>
  <c r="C144" i="20" s="1"/>
  <c r="F143" i="20"/>
  <c r="E143" i="20" s="1"/>
  <c r="D143" i="20" s="1"/>
  <c r="C143" i="20" s="1"/>
  <c r="F142" i="20"/>
  <c r="E142" i="20" s="1"/>
  <c r="D142" i="20" s="1"/>
  <c r="C142" i="20" s="1"/>
  <c r="F141" i="20"/>
  <c r="E141" i="20" s="1"/>
  <c r="D141" i="20" s="1"/>
  <c r="C141" i="20" s="1"/>
  <c r="F140" i="20"/>
  <c r="E140" i="20" s="1"/>
  <c r="D140" i="20" s="1"/>
  <c r="C140" i="20" s="1"/>
  <c r="F139" i="20"/>
  <c r="E139" i="20" s="1"/>
  <c r="D139" i="20" s="1"/>
  <c r="C139" i="20" s="1"/>
  <c r="F138" i="20"/>
  <c r="E138" i="20" s="1"/>
  <c r="D138" i="20" s="1"/>
  <c r="C138" i="20" s="1"/>
  <c r="F137" i="20"/>
  <c r="E137" i="20" s="1"/>
  <c r="D137" i="20" s="1"/>
  <c r="C137" i="20" s="1"/>
  <c r="F136" i="20"/>
  <c r="E136" i="20" s="1"/>
  <c r="D136" i="20" s="1"/>
  <c r="C136" i="20" s="1"/>
  <c r="F135" i="20"/>
  <c r="E135" i="20" s="1"/>
  <c r="D135" i="20" s="1"/>
  <c r="C135" i="20" s="1"/>
  <c r="F134" i="20"/>
  <c r="E134" i="20" s="1"/>
  <c r="D134" i="20" s="1"/>
  <c r="C134" i="20" s="1"/>
  <c r="F133" i="20"/>
  <c r="E133" i="20" s="1"/>
  <c r="D133" i="20" s="1"/>
  <c r="C133" i="20" s="1"/>
  <c r="F132" i="20"/>
  <c r="E132" i="20" s="1"/>
  <c r="D132" i="20" s="1"/>
  <c r="C132" i="20" s="1"/>
  <c r="F131" i="20"/>
  <c r="E131" i="20" s="1"/>
  <c r="D131" i="20" s="1"/>
  <c r="C131" i="20" s="1"/>
  <c r="F130" i="20"/>
  <c r="E130" i="20" s="1"/>
  <c r="D130" i="20" s="1"/>
  <c r="C130" i="20" s="1"/>
  <c r="F129" i="20"/>
  <c r="E129" i="20" s="1"/>
  <c r="D129" i="20" s="1"/>
  <c r="C129" i="20" s="1"/>
  <c r="F128" i="20"/>
  <c r="E128" i="20" s="1"/>
  <c r="D128" i="20" s="1"/>
  <c r="C128" i="20" s="1"/>
  <c r="F120" i="20"/>
  <c r="E120" i="20" s="1"/>
  <c r="D120" i="20" s="1"/>
  <c r="C120" i="20" s="1"/>
  <c r="F9" i="20"/>
  <c r="E9" i="20" s="1"/>
  <c r="D9" i="20" s="1"/>
  <c r="C9" i="20" s="1"/>
  <c r="E4" i="27" l="1"/>
  <c r="AH64" i="26"/>
  <c r="AG64" i="26"/>
  <c r="AF64" i="26"/>
  <c r="AE64" i="26"/>
  <c r="AD64" i="26"/>
  <c r="AC64" i="26"/>
  <c r="AB64" i="26"/>
  <c r="AA64" i="26"/>
  <c r="Z64" i="26"/>
  <c r="Y64" i="26"/>
  <c r="X64" i="26"/>
  <c r="W64" i="26"/>
  <c r="V64" i="26"/>
  <c r="U64" i="26"/>
  <c r="T64" i="26"/>
  <c r="S64" i="26"/>
  <c r="R64" i="26"/>
  <c r="Q64" i="26"/>
  <c r="P64" i="26"/>
  <c r="O64" i="26"/>
  <c r="N64" i="26"/>
  <c r="G506" i="25" s="1"/>
  <c r="M64" i="26"/>
  <c r="G505" i="25" s="1"/>
  <c r="L64" i="26"/>
  <c r="K64" i="26"/>
  <c r="J64" i="26"/>
  <c r="I64" i="26"/>
  <c r="H64" i="26"/>
  <c r="G64" i="26"/>
  <c r="F64" i="26"/>
  <c r="E64" i="26"/>
  <c r="D64" i="26"/>
  <c r="C64" i="26"/>
  <c r="B64" i="26"/>
  <c r="AH63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G502" i="25" s="1"/>
  <c r="Q63" i="26"/>
  <c r="G501" i="25" s="1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B63" i="26"/>
  <c r="AH62" i="26"/>
  <c r="AG62" i="26"/>
  <c r="AF62" i="26"/>
  <c r="AE62" i="26"/>
  <c r="AD62" i="26"/>
  <c r="AC62" i="26"/>
  <c r="AB62" i="26"/>
  <c r="AA62" i="26"/>
  <c r="Z62" i="26"/>
  <c r="Y62" i="26"/>
  <c r="X62" i="26"/>
  <c r="W62" i="26"/>
  <c r="V62" i="26"/>
  <c r="U62" i="26"/>
  <c r="T62" i="26"/>
  <c r="S62" i="26"/>
  <c r="R62" i="26"/>
  <c r="G500" i="25" s="1"/>
  <c r="Q62" i="26"/>
  <c r="G499" i="25" s="1"/>
  <c r="P62" i="26"/>
  <c r="G498" i="25" s="1"/>
  <c r="O62" i="26"/>
  <c r="N62" i="26"/>
  <c r="G497" i="25" s="1"/>
  <c r="M62" i="26"/>
  <c r="G496" i="25" s="1"/>
  <c r="L62" i="26"/>
  <c r="K62" i="26"/>
  <c r="J62" i="26"/>
  <c r="I62" i="26"/>
  <c r="H62" i="26"/>
  <c r="G62" i="26"/>
  <c r="F62" i="26"/>
  <c r="E62" i="26"/>
  <c r="G495" i="25" s="1"/>
  <c r="D62" i="26"/>
  <c r="C62" i="26"/>
  <c r="G494" i="25" s="1"/>
  <c r="B62" i="26"/>
  <c r="AH61" i="26"/>
  <c r="AG61" i="26"/>
  <c r="AF61" i="26"/>
  <c r="AE61" i="26"/>
  <c r="AD61" i="26"/>
  <c r="AC61" i="26"/>
  <c r="AB61" i="26"/>
  <c r="AA61" i="26"/>
  <c r="Z61" i="26"/>
  <c r="Y61" i="26"/>
  <c r="X61" i="26"/>
  <c r="W61" i="26"/>
  <c r="V61" i="26"/>
  <c r="U61" i="26"/>
  <c r="T61" i="26"/>
  <c r="S61" i="26"/>
  <c r="R61" i="26"/>
  <c r="G493" i="25" s="1"/>
  <c r="Q61" i="26"/>
  <c r="G492" i="25" s="1"/>
  <c r="P61" i="26"/>
  <c r="G491" i="25" s="1"/>
  <c r="O61" i="26"/>
  <c r="N61" i="26"/>
  <c r="G490" i="25" s="1"/>
  <c r="M61" i="26"/>
  <c r="G489" i="25" s="1"/>
  <c r="L61" i="26"/>
  <c r="K61" i="26"/>
  <c r="J61" i="26"/>
  <c r="I61" i="26"/>
  <c r="H61" i="26"/>
  <c r="G61" i="26"/>
  <c r="F61" i="26"/>
  <c r="E61" i="26"/>
  <c r="D61" i="26"/>
  <c r="C61" i="26"/>
  <c r="B61" i="26"/>
  <c r="AH60" i="26"/>
  <c r="AG60" i="26"/>
  <c r="AF60" i="26"/>
  <c r="AE60" i="26"/>
  <c r="AD60" i="26"/>
  <c r="AC60" i="26"/>
  <c r="AB60" i="26"/>
  <c r="AA60" i="26"/>
  <c r="Z60" i="26"/>
  <c r="Y60" i="26"/>
  <c r="X60" i="26"/>
  <c r="W60" i="26"/>
  <c r="V60" i="26"/>
  <c r="U60" i="26"/>
  <c r="T60" i="26"/>
  <c r="S60" i="26"/>
  <c r="R60" i="26"/>
  <c r="G488" i="25" s="1"/>
  <c r="Q60" i="26"/>
  <c r="G487" i="25" s="1"/>
  <c r="P60" i="26"/>
  <c r="G486" i="25" s="1"/>
  <c r="O60" i="26"/>
  <c r="N60" i="26"/>
  <c r="G485" i="25" s="1"/>
  <c r="M60" i="26"/>
  <c r="G484" i="25" s="1"/>
  <c r="L60" i="26"/>
  <c r="K60" i="26"/>
  <c r="J60" i="26"/>
  <c r="I60" i="26"/>
  <c r="H60" i="26"/>
  <c r="G60" i="26"/>
  <c r="F60" i="26"/>
  <c r="E60" i="26"/>
  <c r="D60" i="26"/>
  <c r="C60" i="26"/>
  <c r="B60" i="26"/>
  <c r="AH59" i="26"/>
  <c r="AG59" i="26"/>
  <c r="AF59" i="26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G504" i="25" s="1"/>
  <c r="M59" i="26"/>
  <c r="G503" i="25" s="1"/>
  <c r="L59" i="26"/>
  <c r="K59" i="26"/>
  <c r="J59" i="26"/>
  <c r="I59" i="26"/>
  <c r="H59" i="26"/>
  <c r="G59" i="26"/>
  <c r="F59" i="26"/>
  <c r="E59" i="26"/>
  <c r="D59" i="26"/>
  <c r="C59" i="26"/>
  <c r="B59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G516" i="25" s="1"/>
  <c r="L57" i="26"/>
  <c r="G515" i="25" s="1"/>
  <c r="K57" i="26"/>
  <c r="J57" i="26"/>
  <c r="I57" i="26"/>
  <c r="H57" i="26"/>
  <c r="G57" i="26"/>
  <c r="F57" i="26"/>
  <c r="E57" i="26"/>
  <c r="G514" i="25" s="1"/>
  <c r="D57" i="26"/>
  <c r="G513" i="25" s="1"/>
  <c r="C57" i="26"/>
  <c r="B57" i="26"/>
  <c r="AH56" i="26"/>
  <c r="AG56" i="26"/>
  <c r="AF56" i="26"/>
  <c r="AE56" i="26"/>
  <c r="AD56" i="26"/>
  <c r="AC56" i="26"/>
  <c r="AB56" i="26"/>
  <c r="AA56" i="26"/>
  <c r="Z56" i="26"/>
  <c r="Y56" i="26"/>
  <c r="X56" i="26"/>
  <c r="W56" i="26"/>
  <c r="V56" i="26"/>
  <c r="U56" i="26"/>
  <c r="T56" i="26"/>
  <c r="S56" i="26"/>
  <c r="R56" i="26"/>
  <c r="G512" i="25" s="1"/>
  <c r="Q56" i="26"/>
  <c r="G511" i="25" s="1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G510" i="25" s="1"/>
  <c r="C56" i="26"/>
  <c r="G509" i="25" s="1"/>
  <c r="B56" i="26"/>
  <c r="AH55" i="26"/>
  <c r="AG55" i="26"/>
  <c r="AF55" i="26"/>
  <c r="AE55" i="26"/>
  <c r="AD55" i="26"/>
  <c r="AC5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G508" i="25" s="1"/>
  <c r="P55" i="26"/>
  <c r="G507" i="25" s="1"/>
  <c r="O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B55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AH53" i="26"/>
  <c r="AG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H52" i="26"/>
  <c r="AG52" i="26"/>
  <c r="AF52" i="26"/>
  <c r="AE52" i="26"/>
  <c r="AD52" i="26"/>
  <c r="AC52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AH51" i="26"/>
  <c r="AG51" i="26"/>
  <c r="AF51" i="26"/>
  <c r="AE51" i="26"/>
  <c r="AD51" i="26"/>
  <c r="AC51" i="26"/>
  <c r="AB51" i="26"/>
  <c r="AA51" i="26"/>
  <c r="Z51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H50" i="26"/>
  <c r="AG50" i="26"/>
  <c r="AF50" i="26"/>
  <c r="AE50" i="26"/>
  <c r="AD50" i="26"/>
  <c r="AC50" i="26"/>
  <c r="AB50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H49" i="26"/>
  <c r="AG49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H48" i="26"/>
  <c r="AG48" i="26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H46" i="26"/>
  <c r="AG46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H45" i="26"/>
  <c r="AG45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H44" i="26"/>
  <c r="AG44" i="26"/>
  <c r="AF44" i="26"/>
  <c r="AE44" i="26"/>
  <c r="AD44" i="26"/>
  <c r="AC44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H43" i="26"/>
  <c r="AG43" i="26"/>
  <c r="AF43" i="26"/>
  <c r="AE43" i="26"/>
  <c r="AD43" i="26"/>
  <c r="AC43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H42" i="26"/>
  <c r="AG42" i="26"/>
  <c r="AF42" i="26"/>
  <c r="AE42" i="26"/>
  <c r="AD42" i="26"/>
  <c r="AC42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H41" i="26"/>
  <c r="AG41" i="26"/>
  <c r="AF41" i="26"/>
  <c r="AE41" i="26"/>
  <c r="AD41" i="26"/>
  <c r="AC41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H40" i="26"/>
  <c r="AG40" i="26"/>
  <c r="AF40" i="26"/>
  <c r="AE40" i="26"/>
  <c r="AD40" i="26"/>
  <c r="AC40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H39" i="26"/>
  <c r="AG39" i="26"/>
  <c r="AF39" i="26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H38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H37" i="26"/>
  <c r="AG37" i="26"/>
  <c r="AF37" i="26"/>
  <c r="AE37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AH32" i="26"/>
  <c r="AG32" i="26"/>
  <c r="AF32" i="26"/>
  <c r="AE32" i="26"/>
  <c r="AD32" i="26"/>
  <c r="AC32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H31" i="26"/>
  <c r="AG31" i="26"/>
  <c r="AF31" i="26"/>
  <c r="AE31" i="26"/>
  <c r="AD31" i="26"/>
  <c r="AC31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H30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H27" i="26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H26" i="26"/>
  <c r="AG26" i="26"/>
  <c r="AF26" i="26"/>
  <c r="AE26" i="26"/>
  <c r="AD26" i="26"/>
  <c r="AC26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H24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H22" i="26"/>
  <c r="AG22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AH21" i="26"/>
  <c r="AG21" i="26"/>
  <c r="AF21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H20" i="26"/>
  <c r="AG20" i="26"/>
  <c r="AF20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H19" i="26"/>
  <c r="AG19" i="26"/>
  <c r="AF19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G68" i="25" s="1"/>
  <c r="C6" i="26"/>
  <c r="G67" i="25" s="1"/>
  <c r="B6" i="26"/>
  <c r="AH5" i="26"/>
  <c r="AG5" i="26"/>
  <c r="AF5" i="26"/>
  <c r="AE5" i="26"/>
  <c r="AD5" i="26"/>
  <c r="AC5" i="26"/>
  <c r="AB5" i="26"/>
  <c r="AA5" i="26"/>
  <c r="Z5" i="26"/>
  <c r="G66" i="25" s="1"/>
  <c r="Y5" i="26"/>
  <c r="G65" i="25" s="1"/>
  <c r="X5" i="26"/>
  <c r="W5" i="26"/>
  <c r="V5" i="26"/>
  <c r="G63" i="25" s="1"/>
  <c r="U5" i="26"/>
  <c r="G62" i="25" s="1"/>
  <c r="T5" i="26"/>
  <c r="S5" i="26"/>
  <c r="G61" i="25" s="1"/>
  <c r="R5" i="26"/>
  <c r="G60" i="25" s="1"/>
  <c r="Q5" i="26"/>
  <c r="G59" i="25" s="1"/>
  <c r="P5" i="26"/>
  <c r="O5" i="26"/>
  <c r="N5" i="26"/>
  <c r="G58" i="25" s="1"/>
  <c r="M5" i="26"/>
  <c r="G57" i="25" s="1"/>
  <c r="L5" i="26"/>
  <c r="K5" i="26"/>
  <c r="J5" i="26"/>
  <c r="I5" i="26"/>
  <c r="H5" i="26"/>
  <c r="G5" i="26"/>
  <c r="F5" i="26"/>
  <c r="G55" i="25" s="1"/>
  <c r="E5" i="26"/>
  <c r="G54" i="25" s="1"/>
  <c r="D5" i="26"/>
  <c r="G53" i="25" s="1"/>
  <c r="C5" i="26"/>
  <c r="G52" i="25" s="1"/>
  <c r="B5" i="26"/>
  <c r="AH4" i="26"/>
  <c r="AG4" i="26"/>
  <c r="AF4" i="26"/>
  <c r="AE4" i="26"/>
  <c r="AD4" i="26"/>
  <c r="AC4" i="26"/>
  <c r="AB4" i="26"/>
  <c r="AA4" i="26"/>
  <c r="Z4" i="26"/>
  <c r="Y4" i="26"/>
  <c r="G50" i="25" s="1"/>
  <c r="X4" i="26"/>
  <c r="W4" i="26"/>
  <c r="G48" i="25" s="1"/>
  <c r="V4" i="26"/>
  <c r="G47" i="25" s="1"/>
  <c r="U4" i="26"/>
  <c r="G46" i="25" s="1"/>
  <c r="T4" i="26"/>
  <c r="S4" i="26"/>
  <c r="R4" i="26"/>
  <c r="G45" i="25" s="1"/>
  <c r="Q4" i="26"/>
  <c r="G44" i="25" s="1"/>
  <c r="P4" i="26"/>
  <c r="O4" i="26"/>
  <c r="G42" i="25" s="1"/>
  <c r="N4" i="26"/>
  <c r="G41" i="25" s="1"/>
  <c r="M4" i="26"/>
  <c r="G40" i="25" s="1"/>
  <c r="L4" i="26"/>
  <c r="K4" i="26"/>
  <c r="G39" i="25" s="1"/>
  <c r="J4" i="26"/>
  <c r="G38" i="25" s="1"/>
  <c r="I4" i="26"/>
  <c r="G37" i="25" s="1"/>
  <c r="H4" i="26"/>
  <c r="G36" i="25" s="1"/>
  <c r="G4" i="26"/>
  <c r="F4" i="26"/>
  <c r="E4" i="26"/>
  <c r="D4" i="26"/>
  <c r="C4" i="26"/>
  <c r="B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G11" i="25" s="1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G88" i="25" l="1"/>
  <c r="G96" i="25"/>
  <c r="G108" i="25"/>
  <c r="G116" i="25"/>
  <c r="G264" i="25"/>
  <c r="G72" i="25"/>
  <c r="G85" i="25"/>
  <c r="G93" i="25"/>
  <c r="G101" i="25"/>
  <c r="G128" i="25"/>
  <c r="G134" i="25"/>
  <c r="G141" i="25"/>
  <c r="G123" i="25"/>
  <c r="G71" i="25"/>
  <c r="G78" i="25"/>
  <c r="G83" i="25"/>
  <c r="G125" i="25"/>
  <c r="G99" i="25"/>
  <c r="G76" i="25"/>
  <c r="G82" i="25"/>
  <c r="G87" i="25"/>
  <c r="G95" i="25"/>
  <c r="G107" i="25"/>
  <c r="G130" i="25"/>
  <c r="G136" i="25"/>
  <c r="G143" i="25"/>
  <c r="G131" i="25"/>
  <c r="G70" i="25"/>
  <c r="G97" i="25"/>
  <c r="G109" i="25"/>
  <c r="G117" i="25"/>
  <c r="G124" i="25"/>
  <c r="G132" i="25"/>
  <c r="G138" i="25"/>
  <c r="G265" i="25"/>
  <c r="G483" i="25"/>
  <c r="G459" i="25"/>
  <c r="G90" i="25"/>
  <c r="G118" i="25"/>
  <c r="G139" i="25"/>
  <c r="G305" i="25"/>
  <c r="G79" i="25"/>
  <c r="G91" i="25"/>
  <c r="G103" i="25"/>
  <c r="G111" i="25"/>
  <c r="G73" i="25"/>
  <c r="G80" i="25"/>
  <c r="G92" i="25"/>
  <c r="G100" i="25"/>
  <c r="G104" i="25"/>
  <c r="G112" i="25"/>
  <c r="G120" i="25"/>
  <c r="G127" i="25"/>
  <c r="G133" i="25"/>
  <c r="G451" i="25"/>
  <c r="G113" i="25"/>
  <c r="G121" i="25"/>
  <c r="G456" i="25"/>
  <c r="G69" i="25"/>
  <c r="G75" i="25"/>
  <c r="G81" i="25"/>
  <c r="G86" i="25"/>
  <c r="G106" i="25"/>
  <c r="G114" i="25"/>
  <c r="G122" i="25"/>
  <c r="G135" i="25"/>
  <c r="G142" i="25"/>
  <c r="G457" i="25"/>
  <c r="G225" i="25"/>
  <c r="G245" i="25"/>
  <c r="G220" i="25"/>
  <c r="G325" i="25"/>
  <c r="G251" i="25"/>
  <c r="G280" i="25"/>
  <c r="G284" i="25"/>
  <c r="AL63" i="26"/>
  <c r="G468" i="25"/>
  <c r="AP64" i="26"/>
  <c r="G272" i="25"/>
  <c r="AN49" i="26"/>
  <c r="AN57" i="26"/>
  <c r="AK61" i="26"/>
  <c r="AM61" i="26"/>
  <c r="AO62" i="26"/>
  <c r="AO36" i="26"/>
  <c r="AN63" i="26"/>
  <c r="AP2" i="26"/>
  <c r="AO6" i="26"/>
  <c r="AN9" i="26"/>
  <c r="AP10" i="26"/>
  <c r="AO14" i="26"/>
  <c r="AN17" i="26"/>
  <c r="AO22" i="26"/>
  <c r="AN25" i="26"/>
  <c r="AP26" i="26"/>
  <c r="AO30" i="26"/>
  <c r="AN33" i="26"/>
  <c r="AO38" i="26"/>
  <c r="AN41" i="26"/>
  <c r="AP42" i="26"/>
  <c r="AK45" i="26"/>
  <c r="AM45" i="26"/>
  <c r="AO46" i="26"/>
  <c r="AL49" i="26"/>
  <c r="AP50" i="26"/>
  <c r="G433" i="25"/>
  <c r="AK53" i="26"/>
  <c r="AM53" i="26"/>
  <c r="AO54" i="26"/>
  <c r="AL57" i="26"/>
  <c r="AP58" i="26"/>
  <c r="AN58" i="26"/>
  <c r="AO2" i="26"/>
  <c r="AP6" i="26"/>
  <c r="AO10" i="26"/>
  <c r="AN13" i="26"/>
  <c r="AP14" i="26"/>
  <c r="AO18" i="26"/>
  <c r="U30" i="4" s="1"/>
  <c r="AN21" i="26"/>
  <c r="AP22" i="26"/>
  <c r="AO26" i="26"/>
  <c r="AN29" i="26"/>
  <c r="AP30" i="26"/>
  <c r="AO34" i="26"/>
  <c r="AN37" i="26"/>
  <c r="AP38" i="26"/>
  <c r="AO42" i="26"/>
  <c r="AN45" i="26"/>
  <c r="AP46" i="26"/>
  <c r="AO50" i="26"/>
  <c r="AN53" i="26"/>
  <c r="AP54" i="26"/>
  <c r="AO58" i="26"/>
  <c r="AN61" i="26"/>
  <c r="AP62" i="26"/>
  <c r="AO3" i="26"/>
  <c r="AN6" i="26"/>
  <c r="AP7" i="26"/>
  <c r="AO11" i="26"/>
  <c r="AN14" i="26"/>
  <c r="AP15" i="26"/>
  <c r="AO19" i="26"/>
  <c r="AN22" i="26"/>
  <c r="AP23" i="26"/>
  <c r="AO27" i="26"/>
  <c r="AN30" i="26"/>
  <c r="AP31" i="26"/>
  <c r="AO35" i="26"/>
  <c r="AN38" i="26"/>
  <c r="AP39" i="26"/>
  <c r="AO43" i="26"/>
  <c r="AN46" i="26"/>
  <c r="AP47" i="26"/>
  <c r="AO51" i="26"/>
  <c r="AN54" i="26"/>
  <c r="AP55" i="26"/>
  <c r="AO59" i="26"/>
  <c r="AN62" i="26"/>
  <c r="AP63" i="26"/>
  <c r="G64" i="25"/>
  <c r="AN5" i="26"/>
  <c r="AI60" i="26"/>
  <c r="AI2" i="26"/>
  <c r="G49" i="25"/>
  <c r="AN4" i="26"/>
  <c r="AP5" i="26"/>
  <c r="AM8" i="26"/>
  <c r="AO9" i="26"/>
  <c r="AI10" i="26"/>
  <c r="AN12" i="26"/>
  <c r="AJ13" i="26"/>
  <c r="AP13" i="26"/>
  <c r="AK16" i="26"/>
  <c r="AM16" i="26"/>
  <c r="AO17" i="26"/>
  <c r="AI18" i="26"/>
  <c r="AN20" i="26"/>
  <c r="AJ21" i="26"/>
  <c r="AP21" i="26"/>
  <c r="AK24" i="26"/>
  <c r="AM24" i="26"/>
  <c r="AO25" i="26"/>
  <c r="AI26" i="26"/>
  <c r="G308" i="25"/>
  <c r="AL28" i="26"/>
  <c r="AN28" i="26"/>
  <c r="G321" i="25"/>
  <c r="AJ29" i="26"/>
  <c r="AP29" i="26"/>
  <c r="G335" i="25"/>
  <c r="AK32" i="26"/>
  <c r="AM32" i="26"/>
  <c r="G349" i="25"/>
  <c r="AO33" i="26"/>
  <c r="AI34" i="26"/>
  <c r="AL36" i="26"/>
  <c r="AN36" i="26"/>
  <c r="AJ37" i="26"/>
  <c r="AP37" i="26"/>
  <c r="G382" i="25"/>
  <c r="AK40" i="26"/>
  <c r="AM40" i="26"/>
  <c r="G301" i="25"/>
  <c r="AO41" i="26"/>
  <c r="AI42" i="26"/>
  <c r="G395" i="25"/>
  <c r="AL44" i="26"/>
  <c r="AN44" i="26"/>
  <c r="G408" i="25"/>
  <c r="AJ45" i="26"/>
  <c r="AP45" i="26"/>
  <c r="G413" i="25"/>
  <c r="AK48" i="26"/>
  <c r="AM48" i="26"/>
  <c r="AO49" i="26"/>
  <c r="AI50" i="26"/>
  <c r="AN52" i="26"/>
  <c r="AP53" i="26"/>
  <c r="AO57" i="26"/>
  <c r="AN60" i="26"/>
  <c r="AP61" i="26"/>
  <c r="G262" i="25"/>
  <c r="AK3" i="26"/>
  <c r="G102" i="25"/>
  <c r="AN7" i="26"/>
  <c r="AP8" i="26"/>
  <c r="AK11" i="26"/>
  <c r="AM11" i="26"/>
  <c r="AO12" i="26"/>
  <c r="AI13" i="26"/>
  <c r="AL15" i="26"/>
  <c r="AN15" i="26"/>
  <c r="AJ16" i="26"/>
  <c r="AP16" i="26"/>
  <c r="AK19" i="26"/>
  <c r="AM19" i="26"/>
  <c r="AO20" i="26"/>
  <c r="AI21" i="26"/>
  <c r="AL23" i="26"/>
  <c r="AN23" i="26"/>
  <c r="AJ24" i="26"/>
  <c r="AP24" i="26"/>
  <c r="AO28" i="26"/>
  <c r="AN31" i="26"/>
  <c r="AP32" i="26"/>
  <c r="AN39" i="26"/>
  <c r="AP40" i="26"/>
  <c r="AO44" i="26"/>
  <c r="AN47" i="26"/>
  <c r="AP48" i="26"/>
  <c r="AO52" i="26"/>
  <c r="AN55" i="26"/>
  <c r="AP56" i="26"/>
  <c r="AO60" i="26"/>
  <c r="AJ64" i="26"/>
  <c r="AM3" i="26"/>
  <c r="AO4" i="26"/>
  <c r="AO5" i="26"/>
  <c r="G126" i="25"/>
  <c r="AN8" i="26"/>
  <c r="AP9" i="26"/>
  <c r="AO13" i="26"/>
  <c r="AN16" i="26"/>
  <c r="AP17" i="26"/>
  <c r="AO21" i="26"/>
  <c r="AN24" i="26"/>
  <c r="AP25" i="26"/>
  <c r="AO29" i="26"/>
  <c r="AN32" i="26"/>
  <c r="AP33" i="26"/>
  <c r="AO37" i="26"/>
  <c r="AN40" i="26"/>
  <c r="AP41" i="26"/>
  <c r="AO45" i="26"/>
  <c r="AN48" i="26"/>
  <c r="AP49" i="26"/>
  <c r="AO53" i="26"/>
  <c r="AN56" i="26"/>
  <c r="AP57" i="26"/>
  <c r="AO61" i="26"/>
  <c r="AN64" i="26"/>
  <c r="AP18" i="26"/>
  <c r="U29" i="4" s="1"/>
  <c r="G356" i="25"/>
  <c r="AP34" i="26"/>
  <c r="AI47" i="26"/>
  <c r="AJ50" i="26"/>
  <c r="AI55" i="26"/>
  <c r="AJ58" i="26"/>
  <c r="AI63" i="26"/>
  <c r="AK2" i="26"/>
  <c r="AN2" i="26"/>
  <c r="AP3" i="26"/>
  <c r="AO7" i="26"/>
  <c r="AN10" i="26"/>
  <c r="AP11" i="26"/>
  <c r="AO15" i="26"/>
  <c r="AN18" i="26"/>
  <c r="AP19" i="26"/>
  <c r="U32" i="4" s="1"/>
  <c r="AO23" i="26"/>
  <c r="AN26" i="26"/>
  <c r="AP27" i="26"/>
  <c r="AO31" i="26"/>
  <c r="AN34" i="26"/>
  <c r="AP35" i="26"/>
  <c r="AO39" i="26"/>
  <c r="AN42" i="26"/>
  <c r="AP43" i="26"/>
  <c r="AO47" i="26"/>
  <c r="AI48" i="26"/>
  <c r="AN50" i="26"/>
  <c r="AP51" i="26"/>
  <c r="AO55" i="26"/>
  <c r="AI56" i="26"/>
  <c r="AP59" i="26"/>
  <c r="AK62" i="26"/>
  <c r="AM62" i="26"/>
  <c r="AO63" i="26"/>
  <c r="AI64" i="26"/>
  <c r="AN3" i="26"/>
  <c r="AP4" i="26"/>
  <c r="AO8" i="26"/>
  <c r="AN11" i="26"/>
  <c r="AP12" i="26"/>
  <c r="AO16" i="26"/>
  <c r="AN19" i="26"/>
  <c r="AP20" i="26"/>
  <c r="AO24" i="26"/>
  <c r="AN27" i="26"/>
  <c r="AP28" i="26"/>
  <c r="AO32" i="26"/>
  <c r="AN35" i="26"/>
  <c r="AP36" i="26"/>
  <c r="AO40" i="26"/>
  <c r="AN43" i="26"/>
  <c r="AP44" i="26"/>
  <c r="AK47" i="26"/>
  <c r="AM47" i="26"/>
  <c r="AO48" i="26"/>
  <c r="AI49" i="26"/>
  <c r="AL51" i="26"/>
  <c r="AN51" i="26"/>
  <c r="AP52" i="26"/>
  <c r="AK55" i="26"/>
  <c r="AM55" i="26"/>
  <c r="G473" i="25"/>
  <c r="AO56" i="26"/>
  <c r="AN59" i="26"/>
  <c r="AP60" i="26"/>
  <c r="AO64" i="26"/>
  <c r="G43" i="25"/>
  <c r="AL4" i="26"/>
  <c r="AJ5" i="26"/>
  <c r="G115" i="25"/>
  <c r="AK8" i="26"/>
  <c r="G200" i="25"/>
  <c r="AL12" i="26"/>
  <c r="G260" i="25"/>
  <c r="AL20" i="26"/>
  <c r="G428" i="25"/>
  <c r="AL52" i="26"/>
  <c r="AJ53" i="26"/>
  <c r="AK56" i="26"/>
  <c r="AM56" i="26"/>
  <c r="AI58" i="26"/>
  <c r="AL60" i="26"/>
  <c r="AJ61" i="26"/>
  <c r="AK64" i="26"/>
  <c r="AM64" i="26"/>
  <c r="AI3" i="26"/>
  <c r="AL5" i="26"/>
  <c r="AJ6" i="26"/>
  <c r="G137" i="25"/>
  <c r="AK9" i="26"/>
  <c r="AM9" i="26"/>
  <c r="AI11" i="26"/>
  <c r="AL13" i="26"/>
  <c r="AJ14" i="26"/>
  <c r="AK17" i="26"/>
  <c r="U28" i="4" s="1"/>
  <c r="AM17" i="26"/>
  <c r="AI19" i="26"/>
  <c r="AL21" i="26"/>
  <c r="AJ22" i="26"/>
  <c r="AK25" i="26"/>
  <c r="AM25" i="26"/>
  <c r="AI27" i="26"/>
  <c r="AL29" i="26"/>
  <c r="AJ30" i="26"/>
  <c r="AK33" i="26"/>
  <c r="AM33" i="26"/>
  <c r="AI35" i="26"/>
  <c r="AL37" i="26"/>
  <c r="AJ38" i="26"/>
  <c r="AK41" i="26"/>
  <c r="AM41" i="26"/>
  <c r="AI43" i="26"/>
  <c r="AL45" i="26"/>
  <c r="AJ46" i="26"/>
  <c r="AK49" i="26"/>
  <c r="AM49" i="26"/>
  <c r="AI51" i="26"/>
  <c r="AL53" i="26"/>
  <c r="AJ54" i="26"/>
  <c r="AK57" i="26"/>
  <c r="AM57" i="26"/>
  <c r="AI59" i="26"/>
  <c r="G458" i="25"/>
  <c r="AL61" i="26"/>
  <c r="AJ62" i="26"/>
  <c r="AM2" i="26"/>
  <c r="AI4" i="26"/>
  <c r="G77" i="25"/>
  <c r="AL6" i="26"/>
  <c r="G89" i="25"/>
  <c r="AJ7" i="26"/>
  <c r="AK10" i="26"/>
  <c r="AM10" i="26"/>
  <c r="AI12" i="26"/>
  <c r="AL14" i="26"/>
  <c r="AJ15" i="26"/>
  <c r="AK18" i="26"/>
  <c r="AM18" i="26"/>
  <c r="AI20" i="26"/>
  <c r="AL22" i="26"/>
  <c r="AJ23" i="26"/>
  <c r="AK26" i="26"/>
  <c r="AM26" i="26"/>
  <c r="AI28" i="26"/>
  <c r="AL30" i="26"/>
  <c r="AJ31" i="26"/>
  <c r="AK34" i="26"/>
  <c r="AM34" i="26"/>
  <c r="AI36" i="26"/>
  <c r="AL38" i="26"/>
  <c r="AJ39" i="26"/>
  <c r="AK42" i="26"/>
  <c r="AM42" i="26"/>
  <c r="AI44" i="26"/>
  <c r="AL46" i="26"/>
  <c r="AJ47" i="26"/>
  <c r="AK50" i="26"/>
  <c r="AM50" i="26"/>
  <c r="AI52" i="26"/>
  <c r="AL54" i="26"/>
  <c r="AJ55" i="26"/>
  <c r="AK58" i="26"/>
  <c r="AM58" i="26"/>
  <c r="AL62" i="26"/>
  <c r="AJ63" i="26"/>
  <c r="U69" i="4" s="1"/>
  <c r="G51" i="25"/>
  <c r="AI5" i="26"/>
  <c r="G98" i="25"/>
  <c r="AL7" i="26"/>
  <c r="G110" i="25"/>
  <c r="AJ8" i="26"/>
  <c r="AK27" i="26"/>
  <c r="AM27" i="26"/>
  <c r="AI29" i="26"/>
  <c r="AL31" i="26"/>
  <c r="AJ32" i="26"/>
  <c r="AK35" i="26"/>
  <c r="AM35" i="26"/>
  <c r="AI37" i="26"/>
  <c r="AL39" i="26"/>
  <c r="AJ40" i="26"/>
  <c r="AK43" i="26"/>
  <c r="AM43" i="26"/>
  <c r="AI45" i="26"/>
  <c r="AL47" i="26"/>
  <c r="AJ48" i="26"/>
  <c r="AK51" i="26"/>
  <c r="AM51" i="26"/>
  <c r="AI53" i="26"/>
  <c r="G471" i="25"/>
  <c r="AL55" i="26"/>
  <c r="AJ56" i="26"/>
  <c r="AK59" i="26"/>
  <c r="AM59" i="26"/>
  <c r="AI61" i="26"/>
  <c r="AK4" i="26"/>
  <c r="AM4" i="26"/>
  <c r="AI6" i="26"/>
  <c r="G119" i="25"/>
  <c r="AL8" i="26"/>
  <c r="AJ9" i="26"/>
  <c r="AK12" i="26"/>
  <c r="AM12" i="26"/>
  <c r="AI14" i="26"/>
  <c r="AL16" i="26"/>
  <c r="AJ17" i="26"/>
  <c r="AK20" i="26"/>
  <c r="AM20" i="26"/>
  <c r="AI22" i="26"/>
  <c r="AL24" i="26"/>
  <c r="AJ25" i="26"/>
  <c r="AK28" i="26"/>
  <c r="AM28" i="26"/>
  <c r="AI30" i="26"/>
  <c r="AL32" i="26"/>
  <c r="AJ33" i="26"/>
  <c r="AK36" i="26"/>
  <c r="AM36" i="26"/>
  <c r="AI38" i="26"/>
  <c r="AL40" i="26"/>
  <c r="AJ41" i="26"/>
  <c r="AK44" i="26"/>
  <c r="AM44" i="26"/>
  <c r="AI46" i="26"/>
  <c r="AL48" i="26"/>
  <c r="AJ49" i="26"/>
  <c r="AK52" i="26"/>
  <c r="AM52" i="26"/>
  <c r="AI54" i="26"/>
  <c r="AL56" i="26"/>
  <c r="AJ57" i="26"/>
  <c r="AK60" i="26"/>
  <c r="AM60" i="26"/>
  <c r="AI62" i="26"/>
  <c r="AL64" i="26"/>
  <c r="AJ2" i="26"/>
  <c r="G56" i="25"/>
  <c r="AK5" i="26"/>
  <c r="AM5" i="26"/>
  <c r="G84" i="25"/>
  <c r="AI7" i="26"/>
  <c r="G140" i="25"/>
  <c r="AL9" i="26"/>
  <c r="AJ10" i="26"/>
  <c r="AK13" i="26"/>
  <c r="AM13" i="26"/>
  <c r="AI15" i="26"/>
  <c r="AL17" i="26"/>
  <c r="AJ18" i="26"/>
  <c r="AK21" i="26"/>
  <c r="AM21" i="26"/>
  <c r="AI23" i="26"/>
  <c r="G297" i="25"/>
  <c r="AL25" i="26"/>
  <c r="AJ26" i="26"/>
  <c r="AK29" i="26"/>
  <c r="AM29" i="26"/>
  <c r="AI31" i="26"/>
  <c r="AL33" i="26"/>
  <c r="AJ34" i="26"/>
  <c r="AK37" i="26"/>
  <c r="AM37" i="26"/>
  <c r="AI39" i="26"/>
  <c r="AL41" i="26"/>
  <c r="AJ42" i="26"/>
  <c r="AL2" i="26"/>
  <c r="AJ3" i="26"/>
  <c r="G74" i="25"/>
  <c r="AK6" i="26"/>
  <c r="AM6" i="26"/>
  <c r="G105" i="25"/>
  <c r="AI8" i="26"/>
  <c r="AL10" i="26"/>
  <c r="AJ11" i="26"/>
  <c r="AK14" i="26"/>
  <c r="AM14" i="26"/>
  <c r="AI16" i="26"/>
  <c r="AL18" i="26"/>
  <c r="AJ19" i="26"/>
  <c r="AK22" i="26"/>
  <c r="AM22" i="26"/>
  <c r="AI24" i="26"/>
  <c r="AL26" i="26"/>
  <c r="AJ27" i="26"/>
  <c r="U45" i="4" s="1"/>
  <c r="AK30" i="26"/>
  <c r="AM30" i="26"/>
  <c r="AI32" i="26"/>
  <c r="AL34" i="26"/>
  <c r="AJ35" i="26"/>
  <c r="AK38" i="26"/>
  <c r="AM38" i="26"/>
  <c r="AI40" i="26"/>
  <c r="AL42" i="26"/>
  <c r="AJ43" i="26"/>
  <c r="AK46" i="26"/>
  <c r="AM46" i="26"/>
  <c r="AL50" i="26"/>
  <c r="AJ51" i="26"/>
  <c r="AK54" i="26"/>
  <c r="AM54" i="26"/>
  <c r="AL58" i="26"/>
  <c r="AJ59" i="26"/>
  <c r="AL3" i="26"/>
  <c r="G35" i="25"/>
  <c r="AJ4" i="26"/>
  <c r="G94" i="25"/>
  <c r="AK7" i="26"/>
  <c r="AM7" i="26"/>
  <c r="G129" i="25"/>
  <c r="AI9" i="26"/>
  <c r="AL11" i="26"/>
  <c r="AJ12" i="26"/>
  <c r="AK15" i="26"/>
  <c r="AM15" i="26"/>
  <c r="AI17" i="26"/>
  <c r="AL19" i="26"/>
  <c r="AJ20" i="26"/>
  <c r="AK23" i="26"/>
  <c r="AM23" i="26"/>
  <c r="AI25" i="26"/>
  <c r="AL27" i="26"/>
  <c r="AJ28" i="26"/>
  <c r="AK31" i="26"/>
  <c r="AM31" i="26"/>
  <c r="AI33" i="26"/>
  <c r="AL35" i="26"/>
  <c r="AJ36" i="26"/>
  <c r="AK39" i="26"/>
  <c r="AM39" i="26"/>
  <c r="AI41" i="26"/>
  <c r="AL43" i="26"/>
  <c r="AJ44" i="26"/>
  <c r="AJ52" i="26"/>
  <c r="AI57" i="26"/>
  <c r="AL59" i="26"/>
  <c r="AJ60" i="26"/>
  <c r="AK63" i="26"/>
  <c r="AM63" i="26"/>
  <c r="G333" i="25"/>
  <c r="G345" i="25"/>
  <c r="G358" i="25"/>
  <c r="G463" i="25"/>
  <c r="G192" i="25"/>
  <c r="G276" i="25"/>
  <c r="G338" i="25"/>
  <c r="G190" i="25"/>
  <c r="G197" i="25"/>
  <c r="G209" i="25"/>
  <c r="G231" i="25"/>
  <c r="G257" i="25"/>
  <c r="G253" i="25"/>
  <c r="G289" i="25"/>
  <c r="G317" i="25"/>
  <c r="G360" i="25"/>
  <c r="G380" i="25"/>
  <c r="G390" i="25"/>
  <c r="G404" i="25"/>
  <c r="G411" i="25"/>
  <c r="G419" i="25"/>
  <c r="G452" i="25"/>
  <c r="G202" i="25"/>
  <c r="G204" i="25"/>
  <c r="G286" i="25"/>
  <c r="G416" i="25"/>
  <c r="G268" i="25"/>
  <c r="G292" i="25"/>
  <c r="G313" i="25"/>
  <c r="G342" i="25"/>
  <c r="G352" i="25"/>
  <c r="G366" i="25"/>
  <c r="G369" i="25"/>
  <c r="G373" i="25"/>
  <c r="G386" i="25"/>
  <c r="G400" i="25"/>
  <c r="G426" i="25"/>
  <c r="G430" i="25"/>
  <c r="G439" i="25"/>
  <c r="G446" i="25"/>
  <c r="G449" i="25"/>
  <c r="G194" i="25"/>
  <c r="G179" i="25"/>
  <c r="G379" i="25"/>
  <c r="G418" i="25"/>
  <c r="G472" i="25"/>
  <c r="G206" i="25"/>
  <c r="G234" i="25"/>
  <c r="G232" i="25"/>
  <c r="G254" i="25"/>
  <c r="G290" i="25"/>
  <c r="G318" i="25"/>
  <c r="G361" i="25"/>
  <c r="G185" i="25"/>
  <c r="G415" i="25"/>
  <c r="G476" i="25"/>
  <c r="G293" i="25"/>
  <c r="G311" i="25"/>
  <c r="G367" i="25"/>
  <c r="G374" i="25"/>
  <c r="G377" i="25"/>
  <c r="G398" i="25"/>
  <c r="G405" i="25"/>
  <c r="G434" i="25"/>
  <c r="G447" i="25"/>
  <c r="G474" i="25"/>
  <c r="G454" i="25"/>
  <c r="G145" i="25"/>
  <c r="G152" i="25"/>
  <c r="G159" i="25"/>
  <c r="G330" i="25"/>
  <c r="G337" i="25"/>
  <c r="G364" i="25"/>
  <c r="G393" i="25"/>
  <c r="G421" i="25"/>
  <c r="G437" i="25"/>
  <c r="G441" i="25"/>
  <c r="G466" i="25"/>
  <c r="G236" i="25"/>
  <c r="G315" i="25"/>
  <c r="G327" i="25"/>
  <c r="G331" i="25"/>
  <c r="G340" i="25"/>
  <c r="G402" i="25"/>
  <c r="G475" i="25"/>
  <c r="G460" i="25"/>
  <c r="G147" i="25"/>
  <c r="G155" i="25"/>
  <c r="G295" i="25"/>
  <c r="G354" i="25"/>
  <c r="G422" i="25"/>
  <c r="G442" i="25"/>
  <c r="G150" i="25"/>
  <c r="G157" i="25"/>
  <c r="G163" i="25"/>
  <c r="G167" i="25"/>
  <c r="G173" i="25"/>
  <c r="G365" i="25"/>
  <c r="G372" i="25"/>
  <c r="G438" i="25"/>
  <c r="G186" i="25"/>
  <c r="G213" i="25"/>
  <c r="G238" i="25"/>
  <c r="G241" i="25"/>
  <c r="G169" i="25"/>
  <c r="G175" i="25"/>
  <c r="G188" i="25"/>
  <c r="G195" i="25"/>
  <c r="G203" i="25"/>
  <c r="G207" i="25"/>
  <c r="G214" i="25"/>
  <c r="G221" i="25"/>
  <c r="G227" i="25"/>
  <c r="G242" i="25"/>
  <c r="G274" i="25"/>
  <c r="G153" i="25"/>
  <c r="G160" i="25"/>
  <c r="G170" i="25"/>
  <c r="G176" i="25"/>
  <c r="G182" i="25"/>
  <c r="G180" i="25"/>
  <c r="G211" i="25"/>
  <c r="G217" i="25"/>
  <c r="G444" i="25"/>
  <c r="G244" i="25"/>
  <c r="G271" i="25"/>
  <c r="G144" i="25"/>
  <c r="G151" i="25"/>
  <c r="G158" i="25"/>
  <c r="G168" i="25"/>
  <c r="G174" i="25"/>
  <c r="G193" i="25"/>
  <c r="G201" i="25"/>
  <c r="G205" i="25"/>
  <c r="G233" i="25"/>
  <c r="G261" i="25"/>
  <c r="G267" i="25"/>
  <c r="G285" i="25"/>
  <c r="G287" i="25"/>
  <c r="G291" i="25"/>
  <c r="G294" i="25"/>
  <c r="G312" i="25"/>
  <c r="G319" i="25"/>
  <c r="G341" i="25"/>
  <c r="G346" i="25"/>
  <c r="G350" i="25"/>
  <c r="G362" i="25"/>
  <c r="G368" i="25"/>
  <c r="G375" i="25"/>
  <c r="G378" i="25"/>
  <c r="G385" i="25"/>
  <c r="G399" i="25"/>
  <c r="G406" i="25"/>
  <c r="G417" i="25"/>
  <c r="G425" i="25"/>
  <c r="G429" i="25"/>
  <c r="G435" i="25"/>
  <c r="G445" i="25"/>
  <c r="G448" i="25"/>
  <c r="G477" i="25"/>
  <c r="G479" i="25"/>
  <c r="G482" i="25"/>
  <c r="G455" i="25"/>
  <c r="G469" i="25"/>
  <c r="G178" i="25"/>
  <c r="G187" i="25"/>
  <c r="G226" i="25"/>
  <c r="G309" i="25"/>
  <c r="G322" i="25"/>
  <c r="G302" i="25"/>
  <c r="G396" i="25"/>
  <c r="G409" i="25"/>
  <c r="G303" i="25"/>
  <c r="G478" i="25"/>
  <c r="G481" i="25"/>
  <c r="G480" i="25"/>
  <c r="G464" i="25"/>
  <c r="G470" i="25"/>
  <c r="G229" i="25"/>
  <c r="G255" i="25"/>
  <c r="G258" i="25"/>
  <c r="G277" i="25"/>
  <c r="G281" i="25"/>
  <c r="G310" i="25"/>
  <c r="G314" i="25"/>
  <c r="G326" i="25"/>
  <c r="G329" i="25"/>
  <c r="G336" i="25"/>
  <c r="G339" i="25"/>
  <c r="G351" i="25"/>
  <c r="G353" i="25"/>
  <c r="G363" i="25"/>
  <c r="G376" i="25"/>
  <c r="G392" i="25"/>
  <c r="G397" i="25"/>
  <c r="G401" i="25"/>
  <c r="G420" i="25"/>
  <c r="G436" i="25"/>
  <c r="G440" i="25"/>
  <c r="G304" i="25"/>
  <c r="G465" i="25"/>
  <c r="G146" i="25"/>
  <c r="G154" i="25"/>
  <c r="G177" i="25"/>
  <c r="G183" i="25"/>
  <c r="G189" i="25"/>
  <c r="G196" i="25"/>
  <c r="G208" i="25"/>
  <c r="G215" i="25"/>
  <c r="G222" i="25"/>
  <c r="G228" i="25"/>
  <c r="G230" i="25"/>
  <c r="G235" i="25"/>
  <c r="G256" i="25"/>
  <c r="G252" i="25"/>
  <c r="G259" i="25"/>
  <c r="G275" i="25"/>
  <c r="G278" i="25"/>
  <c r="G282" i="25"/>
  <c r="G288" i="25"/>
  <c r="G306" i="25"/>
  <c r="G316" i="25"/>
  <c r="G359" i="25"/>
  <c r="G389" i="25"/>
  <c r="G403" i="25"/>
  <c r="G410" i="25"/>
  <c r="G431" i="25"/>
  <c r="G432" i="25"/>
  <c r="G450" i="25"/>
  <c r="G467" i="25"/>
  <c r="G164" i="25"/>
  <c r="G181" i="25"/>
  <c r="G239" i="25"/>
  <c r="G263" i="25"/>
  <c r="G269" i="25"/>
  <c r="G343" i="25"/>
  <c r="G370" i="25"/>
  <c r="G383" i="25"/>
  <c r="G387" i="25"/>
  <c r="G443" i="25"/>
  <c r="G148" i="25"/>
  <c r="G161" i="25"/>
  <c r="G165" i="25"/>
  <c r="G171" i="25"/>
  <c r="G191" i="25"/>
  <c r="G198" i="25"/>
  <c r="G210" i="25"/>
  <c r="G212" i="25"/>
  <c r="G216" i="25"/>
  <c r="G218" i="25"/>
  <c r="G223" i="25"/>
  <c r="G237" i="25"/>
  <c r="G240" i="25"/>
  <c r="G243" i="25"/>
  <c r="G266" i="25"/>
  <c r="G270" i="25"/>
  <c r="G273" i="25"/>
  <c r="G298" i="25"/>
  <c r="G323" i="25"/>
  <c r="G328" i="25"/>
  <c r="G332" i="25"/>
  <c r="G344" i="25"/>
  <c r="G347" i="25"/>
  <c r="G357" i="25"/>
  <c r="G371" i="25"/>
  <c r="G384" i="25"/>
  <c r="G388" i="25"/>
  <c r="G423" i="25"/>
  <c r="G453" i="25"/>
  <c r="G149" i="25"/>
  <c r="G156" i="25"/>
  <c r="G162" i="25"/>
  <c r="G166" i="25"/>
  <c r="G172" i="25"/>
  <c r="G184" i="25"/>
  <c r="G199" i="25"/>
  <c r="G219" i="25"/>
  <c r="G224" i="25"/>
  <c r="G250" i="25"/>
  <c r="G279" i="25"/>
  <c r="G283" i="25"/>
  <c r="G296" i="25"/>
  <c r="G299" i="25"/>
  <c r="G307" i="25"/>
  <c r="G320" i="25"/>
  <c r="G324" i="25"/>
  <c r="G334" i="25"/>
  <c r="G348" i="25"/>
  <c r="G355" i="25"/>
  <c r="G381" i="25"/>
  <c r="G300" i="25"/>
  <c r="G391" i="25"/>
  <c r="G394" i="25"/>
  <c r="G407" i="25"/>
  <c r="G412" i="25"/>
  <c r="G414" i="25"/>
  <c r="G424" i="25"/>
  <c r="G427" i="25"/>
  <c r="G461" i="25"/>
  <c r="G462" i="25"/>
  <c r="G247" i="25"/>
  <c r="G249" i="25"/>
  <c r="G248" i="25"/>
  <c r="G246" i="25"/>
  <c r="G44" i="4"/>
  <c r="G43" i="4"/>
  <c r="G42" i="4"/>
  <c r="G41" i="4"/>
  <c r="G40" i="4"/>
  <c r="G39" i="4"/>
  <c r="G38" i="4"/>
  <c r="G37" i="4"/>
  <c r="G36" i="4"/>
  <c r="G35" i="4"/>
  <c r="G34" i="4"/>
  <c r="G33" i="4"/>
  <c r="G31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U13" i="4" l="1"/>
  <c r="U15" i="4"/>
  <c r="U38" i="4"/>
  <c r="U42" i="4"/>
  <c r="U65" i="4"/>
  <c r="U43" i="4"/>
  <c r="U21" i="4"/>
  <c r="U49" i="4"/>
  <c r="U31" i="4"/>
  <c r="U46" i="4"/>
  <c r="U25" i="4"/>
  <c r="U11" i="4"/>
  <c r="U47" i="4"/>
  <c r="U33" i="4"/>
  <c r="U50" i="4"/>
  <c r="U51" i="4"/>
  <c r="U14" i="4"/>
  <c r="U10" i="4"/>
  <c r="U57" i="4"/>
  <c r="U36" i="4"/>
  <c r="U64" i="4"/>
  <c r="U9" i="4"/>
  <c r="U17" i="4"/>
  <c r="U55" i="4"/>
  <c r="U44" i="4"/>
  <c r="U27" i="4"/>
  <c r="U20" i="4"/>
  <c r="U24" i="4"/>
  <c r="U12" i="4"/>
  <c r="U71" i="4"/>
  <c r="U41" i="4"/>
  <c r="U26" i="4"/>
  <c r="U18" i="4"/>
  <c r="U61" i="4"/>
  <c r="U62" i="4"/>
  <c r="U53" i="4"/>
  <c r="U70" i="4"/>
  <c r="U40" i="4"/>
  <c r="U19" i="4"/>
  <c r="U23" i="4"/>
  <c r="U58" i="4"/>
  <c r="U39" i="4"/>
  <c r="U66" i="4"/>
  <c r="U52" i="4"/>
  <c r="U34" i="4"/>
  <c r="U16" i="4"/>
  <c r="U67" i="4"/>
  <c r="U35" i="4"/>
  <c r="U60" i="4"/>
  <c r="U22" i="4"/>
  <c r="U54" i="4"/>
  <c r="U48" i="4"/>
  <c r="U37" i="4"/>
  <c r="U68" i="4"/>
  <c r="U56" i="4"/>
  <c r="U63" i="4"/>
  <c r="U59" i="4"/>
  <c r="F127" i="20"/>
  <c r="E127" i="20" s="1"/>
  <c r="D127" i="20" s="1"/>
  <c r="C127" i="20" s="1"/>
  <c r="F126" i="20"/>
  <c r="E126" i="20" s="1"/>
  <c r="D126" i="20" s="1"/>
  <c r="C126" i="20" s="1"/>
  <c r="F125" i="20"/>
  <c r="E125" i="20" s="1"/>
  <c r="D125" i="20" s="1"/>
  <c r="C125" i="20" s="1"/>
  <c r="F124" i="20"/>
  <c r="E124" i="20" s="1"/>
  <c r="D124" i="20" s="1"/>
  <c r="C124" i="20" s="1"/>
  <c r="F123" i="20"/>
  <c r="E123" i="20" s="1"/>
  <c r="D123" i="20" s="1"/>
  <c r="C123" i="20" s="1"/>
  <c r="F122" i="20"/>
  <c r="E122" i="20" s="1"/>
  <c r="D122" i="20" s="1"/>
  <c r="C122" i="20" s="1"/>
  <c r="F121" i="20"/>
  <c r="E121" i="20" s="1"/>
  <c r="D121" i="20" s="1"/>
  <c r="C121" i="20" s="1"/>
  <c r="F119" i="20"/>
  <c r="E119" i="20" s="1"/>
  <c r="D119" i="20" s="1"/>
  <c r="C119" i="20" s="1"/>
  <c r="F118" i="20"/>
  <c r="E118" i="20" s="1"/>
  <c r="D118" i="20" s="1"/>
  <c r="C118" i="20" s="1"/>
  <c r="F117" i="20"/>
  <c r="E117" i="20" s="1"/>
  <c r="D117" i="20" s="1"/>
  <c r="C117" i="20" s="1"/>
  <c r="F116" i="20"/>
  <c r="E116" i="20" s="1"/>
  <c r="D116" i="20" s="1"/>
  <c r="C116" i="20" s="1"/>
  <c r="F115" i="20"/>
  <c r="E115" i="20" s="1"/>
  <c r="D115" i="20" s="1"/>
  <c r="C115" i="20" s="1"/>
  <c r="F114" i="20"/>
  <c r="E114" i="20" s="1"/>
  <c r="D114" i="20" s="1"/>
  <c r="C114" i="20" s="1"/>
  <c r="F113" i="20"/>
  <c r="E113" i="20" s="1"/>
  <c r="D113" i="20" s="1"/>
  <c r="C113" i="20" s="1"/>
  <c r="F112" i="20"/>
  <c r="E112" i="20" s="1"/>
  <c r="D112" i="20" s="1"/>
  <c r="C112" i="20" s="1"/>
  <c r="F111" i="20"/>
  <c r="E111" i="20" s="1"/>
  <c r="D111" i="20" s="1"/>
  <c r="C111" i="20" s="1"/>
  <c r="F110" i="20"/>
  <c r="E110" i="20" s="1"/>
  <c r="D110" i="20" s="1"/>
  <c r="C110" i="20" s="1"/>
  <c r="F109" i="20"/>
  <c r="E109" i="20" s="1"/>
  <c r="D109" i="20" s="1"/>
  <c r="C109" i="20" s="1"/>
  <c r="F108" i="20"/>
  <c r="E108" i="20" s="1"/>
  <c r="D108" i="20" s="1"/>
  <c r="C108" i="20" s="1"/>
  <c r="F107" i="20"/>
  <c r="E107" i="20" s="1"/>
  <c r="D107" i="20" s="1"/>
  <c r="C107" i="20" s="1"/>
  <c r="F106" i="20"/>
  <c r="E106" i="20" s="1"/>
  <c r="D106" i="20" s="1"/>
  <c r="C106" i="20" s="1"/>
  <c r="F105" i="20"/>
  <c r="E105" i="20" s="1"/>
  <c r="D105" i="20" s="1"/>
  <c r="C105" i="20" s="1"/>
  <c r="F104" i="20"/>
  <c r="E104" i="20" s="1"/>
  <c r="D104" i="20" s="1"/>
  <c r="C104" i="20" s="1"/>
  <c r="F103" i="20"/>
  <c r="E103" i="20" s="1"/>
  <c r="D103" i="20" s="1"/>
  <c r="C103" i="20" s="1"/>
  <c r="F102" i="20"/>
  <c r="E102" i="20" s="1"/>
  <c r="D102" i="20" s="1"/>
  <c r="C102" i="20" s="1"/>
  <c r="F101" i="20"/>
  <c r="E101" i="20" s="1"/>
  <c r="D101" i="20" s="1"/>
  <c r="C101" i="20" s="1"/>
  <c r="F100" i="20"/>
  <c r="E100" i="20" s="1"/>
  <c r="D100" i="20" s="1"/>
  <c r="C100" i="20" s="1"/>
  <c r="F99" i="20"/>
  <c r="E99" i="20" s="1"/>
  <c r="D99" i="20" s="1"/>
  <c r="C99" i="20" s="1"/>
  <c r="F98" i="20"/>
  <c r="E98" i="20" s="1"/>
  <c r="D98" i="20" s="1"/>
  <c r="C98" i="20" s="1"/>
  <c r="F97" i="20"/>
  <c r="E97" i="20" s="1"/>
  <c r="D97" i="20" s="1"/>
  <c r="C97" i="20" s="1"/>
  <c r="F96" i="20"/>
  <c r="E96" i="20" s="1"/>
  <c r="D96" i="20" s="1"/>
  <c r="C96" i="20" s="1"/>
  <c r="F95" i="20"/>
  <c r="E95" i="20" s="1"/>
  <c r="D95" i="20" s="1"/>
  <c r="C95" i="20" s="1"/>
  <c r="F94" i="20"/>
  <c r="E94" i="20" s="1"/>
  <c r="D94" i="20" s="1"/>
  <c r="C94" i="20" s="1"/>
  <c r="F93" i="20"/>
  <c r="E93" i="20" s="1"/>
  <c r="D93" i="20" s="1"/>
  <c r="C93" i="20" s="1"/>
  <c r="F92" i="20"/>
  <c r="E92" i="20" s="1"/>
  <c r="D92" i="20" s="1"/>
  <c r="C92" i="20" s="1"/>
  <c r="F91" i="20"/>
  <c r="E91" i="20" s="1"/>
  <c r="D91" i="20" s="1"/>
  <c r="C91" i="20" s="1"/>
  <c r="F90" i="20"/>
  <c r="E90" i="20" s="1"/>
  <c r="D90" i="20" s="1"/>
  <c r="C90" i="20" s="1"/>
  <c r="F89" i="20"/>
  <c r="E89" i="20" s="1"/>
  <c r="D89" i="20" s="1"/>
  <c r="C89" i="20" s="1"/>
  <c r="F88" i="20"/>
  <c r="E88" i="20" s="1"/>
  <c r="D88" i="20" s="1"/>
  <c r="C88" i="20" s="1"/>
  <c r="F87" i="20"/>
  <c r="E87" i="20" s="1"/>
  <c r="D87" i="20" s="1"/>
  <c r="C87" i="20" s="1"/>
  <c r="F86" i="20"/>
  <c r="E86" i="20" s="1"/>
  <c r="D86" i="20" s="1"/>
  <c r="C86" i="20" s="1"/>
  <c r="F85" i="20"/>
  <c r="E85" i="20" s="1"/>
  <c r="D85" i="20" s="1"/>
  <c r="C85" i="20" s="1"/>
  <c r="F84" i="20"/>
  <c r="E84" i="20" s="1"/>
  <c r="D84" i="20" s="1"/>
  <c r="C84" i="20" s="1"/>
  <c r="F83" i="20"/>
  <c r="E83" i="20" s="1"/>
  <c r="D83" i="20" s="1"/>
  <c r="C83" i="20" s="1"/>
  <c r="F82" i="20"/>
  <c r="E82" i="20" s="1"/>
  <c r="D82" i="20" s="1"/>
  <c r="C82" i="20" s="1"/>
  <c r="F81" i="20"/>
  <c r="E81" i="20" s="1"/>
  <c r="D81" i="20" s="1"/>
  <c r="C81" i="20" s="1"/>
  <c r="F80" i="20"/>
  <c r="E80" i="20" s="1"/>
  <c r="D80" i="20" s="1"/>
  <c r="C80" i="20" s="1"/>
  <c r="F79" i="20"/>
  <c r="E79" i="20" s="1"/>
  <c r="D79" i="20" s="1"/>
  <c r="C79" i="20" s="1"/>
  <c r="F78" i="20"/>
  <c r="E78" i="20" s="1"/>
  <c r="D78" i="20" s="1"/>
  <c r="C78" i="20" s="1"/>
  <c r="F77" i="20"/>
  <c r="E77" i="20" s="1"/>
  <c r="D77" i="20" s="1"/>
  <c r="C77" i="20" s="1"/>
  <c r="F76" i="20"/>
  <c r="E76" i="20" s="1"/>
  <c r="D76" i="20" s="1"/>
  <c r="C76" i="20" s="1"/>
  <c r="F75" i="20"/>
  <c r="E75" i="20" s="1"/>
  <c r="D75" i="20" s="1"/>
  <c r="C75" i="20" s="1"/>
  <c r="F74" i="20"/>
  <c r="E74" i="20" s="1"/>
  <c r="D74" i="20" s="1"/>
  <c r="C74" i="20" s="1"/>
  <c r="F73" i="20"/>
  <c r="E73" i="20" s="1"/>
  <c r="D73" i="20" s="1"/>
  <c r="C73" i="20" s="1"/>
  <c r="F72" i="20"/>
  <c r="E72" i="20" s="1"/>
  <c r="D72" i="20" s="1"/>
  <c r="C72" i="20" s="1"/>
  <c r="F71" i="20"/>
  <c r="E71" i="20" s="1"/>
  <c r="D71" i="20" s="1"/>
  <c r="C71" i="20" s="1"/>
  <c r="F70" i="20"/>
  <c r="E70" i="20" s="1"/>
  <c r="D70" i="20" s="1"/>
  <c r="C70" i="20" s="1"/>
  <c r="F69" i="20"/>
  <c r="E69" i="20" s="1"/>
  <c r="D69" i="20" s="1"/>
  <c r="C69" i="20" s="1"/>
  <c r="F68" i="20"/>
  <c r="E68" i="20" s="1"/>
  <c r="D68" i="20" s="1"/>
  <c r="C68" i="20" s="1"/>
  <c r="F67" i="20"/>
  <c r="E67" i="20" s="1"/>
  <c r="D67" i="20" s="1"/>
  <c r="C67" i="20" s="1"/>
  <c r="F66" i="20"/>
  <c r="E66" i="20" s="1"/>
  <c r="D66" i="20" s="1"/>
  <c r="C66" i="20" s="1"/>
  <c r="F65" i="20"/>
  <c r="E65" i="20" s="1"/>
  <c r="D65" i="20" s="1"/>
  <c r="C65" i="20" s="1"/>
  <c r="F64" i="20"/>
  <c r="E64" i="20" s="1"/>
  <c r="D64" i="20" s="1"/>
  <c r="C64" i="20" s="1"/>
  <c r="F63" i="20"/>
  <c r="E63" i="20" s="1"/>
  <c r="D63" i="20" s="1"/>
  <c r="C63" i="20" s="1"/>
  <c r="F62" i="20"/>
  <c r="E62" i="20" s="1"/>
  <c r="D62" i="20" s="1"/>
  <c r="C62" i="20" s="1"/>
  <c r="F61" i="20"/>
  <c r="E61" i="20" s="1"/>
  <c r="D61" i="20" s="1"/>
  <c r="C61" i="20" s="1"/>
  <c r="F60" i="20"/>
  <c r="E60" i="20" s="1"/>
  <c r="D60" i="20" s="1"/>
  <c r="C60" i="20" s="1"/>
  <c r="F59" i="20"/>
  <c r="E59" i="20" s="1"/>
  <c r="D59" i="20" s="1"/>
  <c r="C59" i="20" s="1"/>
  <c r="F58" i="20"/>
  <c r="E58" i="20" s="1"/>
  <c r="D58" i="20" s="1"/>
  <c r="C58" i="20" s="1"/>
  <c r="F57" i="20"/>
  <c r="E57" i="20" s="1"/>
  <c r="D57" i="20" s="1"/>
  <c r="C57" i="20" s="1"/>
  <c r="F56" i="20"/>
  <c r="E56" i="20" s="1"/>
  <c r="D56" i="20" s="1"/>
  <c r="C56" i="20" s="1"/>
  <c r="F55" i="20"/>
  <c r="E55" i="20" s="1"/>
  <c r="D55" i="20" s="1"/>
  <c r="C55" i="20" s="1"/>
  <c r="F54" i="20"/>
  <c r="E54" i="20" s="1"/>
  <c r="D54" i="20" s="1"/>
  <c r="C54" i="20" s="1"/>
  <c r="F53" i="20"/>
  <c r="E53" i="20" s="1"/>
  <c r="D53" i="20" s="1"/>
  <c r="C53" i="20" s="1"/>
  <c r="F52" i="20"/>
  <c r="E52" i="20" s="1"/>
  <c r="D52" i="20" s="1"/>
  <c r="C52" i="20" s="1"/>
  <c r="F51" i="20"/>
  <c r="E51" i="20" s="1"/>
  <c r="D51" i="20" s="1"/>
  <c r="C51" i="20" s="1"/>
  <c r="F50" i="20"/>
  <c r="E50" i="20" s="1"/>
  <c r="D50" i="20" s="1"/>
  <c r="C50" i="20" s="1"/>
  <c r="F49" i="20"/>
  <c r="E49" i="20" s="1"/>
  <c r="D49" i="20" s="1"/>
  <c r="C49" i="20" s="1"/>
  <c r="F48" i="20"/>
  <c r="E48" i="20" s="1"/>
  <c r="D48" i="20" s="1"/>
  <c r="C48" i="20" s="1"/>
  <c r="F47" i="20"/>
  <c r="E47" i="20" s="1"/>
  <c r="D47" i="20" s="1"/>
  <c r="C47" i="20" s="1"/>
  <c r="F46" i="20"/>
  <c r="E46" i="20" s="1"/>
  <c r="D46" i="20" s="1"/>
  <c r="C46" i="20" s="1"/>
  <c r="F45" i="20"/>
  <c r="E45" i="20" s="1"/>
  <c r="D45" i="20" s="1"/>
  <c r="C45" i="20" s="1"/>
  <c r="F44" i="20"/>
  <c r="E44" i="20" s="1"/>
  <c r="D44" i="20" s="1"/>
  <c r="C44" i="20" s="1"/>
  <c r="F43" i="20"/>
  <c r="E43" i="20" s="1"/>
  <c r="D43" i="20" s="1"/>
  <c r="C43" i="20" s="1"/>
  <c r="F42" i="20"/>
  <c r="E42" i="20" s="1"/>
  <c r="D42" i="20" s="1"/>
  <c r="C42" i="20" s="1"/>
  <c r="F41" i="20"/>
  <c r="E41" i="20" s="1"/>
  <c r="D41" i="20" s="1"/>
  <c r="C41" i="20" s="1"/>
  <c r="F40" i="20"/>
  <c r="E40" i="20" s="1"/>
  <c r="D40" i="20" s="1"/>
  <c r="C40" i="20" s="1"/>
  <c r="F39" i="20"/>
  <c r="E39" i="20" s="1"/>
  <c r="D39" i="20" s="1"/>
  <c r="C39" i="20" s="1"/>
  <c r="F38" i="20"/>
  <c r="E38" i="20" s="1"/>
  <c r="D38" i="20" s="1"/>
  <c r="C38" i="20" s="1"/>
  <c r="F37" i="20"/>
  <c r="E37" i="20" s="1"/>
  <c r="D37" i="20" s="1"/>
  <c r="C37" i="20" s="1"/>
  <c r="F36" i="20"/>
  <c r="E36" i="20" s="1"/>
  <c r="D36" i="20" s="1"/>
  <c r="C36" i="20" s="1"/>
  <c r="F35" i="20"/>
  <c r="E35" i="20" s="1"/>
  <c r="D35" i="20" s="1"/>
  <c r="C35" i="20" s="1"/>
  <c r="F34" i="20"/>
  <c r="E34" i="20" s="1"/>
  <c r="D34" i="20" s="1"/>
  <c r="C34" i="20" s="1"/>
  <c r="F33" i="20"/>
  <c r="E33" i="20" s="1"/>
  <c r="D33" i="20" s="1"/>
  <c r="C33" i="20" s="1"/>
  <c r="F32" i="20"/>
  <c r="E32" i="20" s="1"/>
  <c r="D32" i="20" s="1"/>
  <c r="C32" i="20" s="1"/>
  <c r="F31" i="20"/>
  <c r="E31" i="20" s="1"/>
  <c r="D31" i="20" s="1"/>
  <c r="C31" i="20" s="1"/>
  <c r="F30" i="20"/>
  <c r="E30" i="20" s="1"/>
  <c r="D30" i="20" s="1"/>
  <c r="C30" i="20" s="1"/>
  <c r="F29" i="20"/>
  <c r="E29" i="20" s="1"/>
  <c r="D29" i="20" s="1"/>
  <c r="C29" i="20" s="1"/>
  <c r="F28" i="20"/>
  <c r="E28" i="20" s="1"/>
  <c r="D28" i="20" s="1"/>
  <c r="C28" i="20" s="1"/>
  <c r="F27" i="20"/>
  <c r="E27" i="20" s="1"/>
  <c r="D27" i="20" s="1"/>
  <c r="C27" i="20" s="1"/>
  <c r="F26" i="20"/>
  <c r="E26" i="20" s="1"/>
  <c r="D26" i="20" s="1"/>
  <c r="C26" i="20" s="1"/>
  <c r="F25" i="20"/>
  <c r="E25" i="20" s="1"/>
  <c r="D25" i="20" s="1"/>
  <c r="C25" i="20" s="1"/>
  <c r="F24" i="20"/>
  <c r="E24" i="20" s="1"/>
  <c r="D24" i="20" s="1"/>
  <c r="C24" i="20" s="1"/>
  <c r="AN68" i="28" l="1"/>
  <c r="J68" i="35" s="1"/>
  <c r="AI68" i="28"/>
  <c r="E68" i="35" s="1"/>
  <c r="AQ68" i="28"/>
  <c r="M68" i="35" s="1"/>
  <c r="AH68" i="28"/>
  <c r="D68" i="35" s="1"/>
  <c r="AK68" i="28"/>
  <c r="G68" i="35" s="1"/>
  <c r="AL68" i="28"/>
  <c r="H68" i="35" s="1"/>
  <c r="AO68" i="28"/>
  <c r="K68" i="35" s="1"/>
  <c r="AJ68" i="28"/>
  <c r="F68" i="35" s="1"/>
  <c r="AM68" i="28"/>
  <c r="I68" i="35" s="1"/>
  <c r="AP68" i="28"/>
  <c r="L68" i="35" s="1"/>
  <c r="AN67" i="28"/>
  <c r="J67" i="35" s="1"/>
  <c r="AQ67" i="28"/>
  <c r="M67" i="35" s="1"/>
  <c r="AK67" i="28"/>
  <c r="G67" i="35" s="1"/>
  <c r="AH67" i="28"/>
  <c r="D67" i="35" s="1"/>
  <c r="AI67" i="28"/>
  <c r="E67" i="35" s="1"/>
  <c r="AJ67" i="28"/>
  <c r="F67" i="35" s="1"/>
  <c r="AM67" i="28"/>
  <c r="I67" i="35" s="1"/>
  <c r="AL67" i="28"/>
  <c r="H67" i="35" s="1"/>
  <c r="AO67" i="28"/>
  <c r="K67" i="35" s="1"/>
  <c r="AP67" i="28"/>
  <c r="L67" i="35" s="1"/>
  <c r="AH66" i="28"/>
  <c r="D66" i="35" s="1"/>
  <c r="AI66" i="28"/>
  <c r="E66" i="35" s="1"/>
  <c r="AP66" i="28"/>
  <c r="L66" i="35" s="1"/>
  <c r="AN66" i="28"/>
  <c r="J66" i="35" s="1"/>
  <c r="AQ66" i="28"/>
  <c r="M66" i="35" s="1"/>
  <c r="AK66" i="28"/>
  <c r="G66" i="35" s="1"/>
  <c r="AM66" i="28"/>
  <c r="I66" i="35" s="1"/>
  <c r="AL66" i="28"/>
  <c r="H66" i="35" s="1"/>
  <c r="AJ66" i="28"/>
  <c r="F66" i="35" s="1"/>
  <c r="AO66" i="28"/>
  <c r="K66" i="35" s="1"/>
  <c r="AM19" i="28"/>
  <c r="I19" i="35" s="1"/>
  <c r="AJ19" i="28"/>
  <c r="F19" i="35" s="1"/>
  <c r="AP19" i="28"/>
  <c r="L19" i="35" s="1"/>
  <c r="AI19" i="28"/>
  <c r="E19" i="35" s="1"/>
  <c r="AH19" i="28"/>
  <c r="D19" i="35" s="1"/>
  <c r="AN19" i="28"/>
  <c r="J19" i="35" s="1"/>
  <c r="AO19" i="28"/>
  <c r="K19" i="35" s="1"/>
  <c r="AK19" i="28"/>
  <c r="G19" i="35" s="1"/>
  <c r="AL19" i="28"/>
  <c r="H19" i="35" s="1"/>
  <c r="AQ19" i="28"/>
  <c r="M19" i="35" s="1"/>
  <c r="AO70" i="28"/>
  <c r="K70" i="35" s="1"/>
  <c r="AN70" i="28"/>
  <c r="J70" i="35" s="1"/>
  <c r="AH70" i="28"/>
  <c r="D70" i="35" s="1"/>
  <c r="AI70" i="28"/>
  <c r="E70" i="35" s="1"/>
  <c r="AP70" i="28"/>
  <c r="L70" i="35" s="1"/>
  <c r="AJ70" i="28"/>
  <c r="F70" i="35" s="1"/>
  <c r="AM70" i="28"/>
  <c r="I70" i="35" s="1"/>
  <c r="AQ70" i="28"/>
  <c r="M70" i="35" s="1"/>
  <c r="AK70" i="28"/>
  <c r="G70" i="35" s="1"/>
  <c r="AL70" i="28"/>
  <c r="H70" i="35" s="1"/>
  <c r="AN18" i="28"/>
  <c r="J18" i="35" s="1"/>
  <c r="AM18" i="28"/>
  <c r="I18" i="35" s="1"/>
  <c r="AO18" i="28"/>
  <c r="K18" i="35" s="1"/>
  <c r="AQ18" i="28"/>
  <c r="M18" i="35" s="1"/>
  <c r="AI18" i="28"/>
  <c r="E18" i="35" s="1"/>
  <c r="AK18" i="28"/>
  <c r="G18" i="35" s="1"/>
  <c r="AJ18" i="28"/>
  <c r="F18" i="35" s="1"/>
  <c r="AP18" i="28"/>
  <c r="L18" i="35" s="1"/>
  <c r="AH18" i="28"/>
  <c r="D18" i="35" s="1"/>
  <c r="AL18" i="28"/>
  <c r="H18" i="35" s="1"/>
  <c r="AO12" i="28"/>
  <c r="K12" i="35" s="1"/>
  <c r="AQ12" i="28"/>
  <c r="M12" i="35" s="1"/>
  <c r="AM12" i="28"/>
  <c r="I12" i="35" s="1"/>
  <c r="AN12" i="28"/>
  <c r="J12" i="35" s="1"/>
  <c r="AK12" i="28"/>
  <c r="G12" i="35" s="1"/>
  <c r="AH12" i="28"/>
  <c r="D12" i="35" s="1"/>
  <c r="AI12" i="28"/>
  <c r="E12" i="35" s="1"/>
  <c r="AJ12" i="28"/>
  <c r="F12" i="35" s="1"/>
  <c r="AL12" i="28"/>
  <c r="H12" i="35" s="1"/>
  <c r="AP12" i="28"/>
  <c r="L12" i="35" s="1"/>
  <c r="AM44" i="28"/>
  <c r="I44" i="35" s="1"/>
  <c r="AN44" i="28"/>
  <c r="J44" i="35" s="1"/>
  <c r="AI44" i="28"/>
  <c r="E44" i="35" s="1"/>
  <c r="AP44" i="28"/>
  <c r="L44" i="35" s="1"/>
  <c r="AJ44" i="28"/>
  <c r="F44" i="35" s="1"/>
  <c r="AQ44" i="28"/>
  <c r="M44" i="35" s="1"/>
  <c r="AH44" i="28"/>
  <c r="D44" i="35" s="1"/>
  <c r="AO44" i="28"/>
  <c r="K44" i="35" s="1"/>
  <c r="AK44" i="28"/>
  <c r="G44" i="35" s="1"/>
  <c r="AL44" i="28"/>
  <c r="H44" i="35" s="1"/>
  <c r="AP64" i="28"/>
  <c r="L64" i="35" s="1"/>
  <c r="AO64" i="28"/>
  <c r="K64" i="35" s="1"/>
  <c r="AH64" i="28"/>
  <c r="D64" i="35" s="1"/>
  <c r="AM64" i="28"/>
  <c r="I64" i="35" s="1"/>
  <c r="AJ64" i="28"/>
  <c r="F64" i="35" s="1"/>
  <c r="AN64" i="28"/>
  <c r="J64" i="35" s="1"/>
  <c r="AQ64" i="28"/>
  <c r="M64" i="35" s="1"/>
  <c r="AL64" i="28"/>
  <c r="H64" i="35" s="1"/>
  <c r="AI64" i="28"/>
  <c r="E64" i="35" s="1"/>
  <c r="AK64" i="28"/>
  <c r="G64" i="35" s="1"/>
  <c r="AN10" i="28"/>
  <c r="J10" i="35" s="1"/>
  <c r="AL10" i="28"/>
  <c r="H10" i="35" s="1"/>
  <c r="AK10" i="28"/>
  <c r="G10" i="35" s="1"/>
  <c r="AH10" i="28"/>
  <c r="D10" i="35" s="1"/>
  <c r="AO10" i="28"/>
  <c r="K10" i="35" s="1"/>
  <c r="AP10" i="28"/>
  <c r="L10" i="35" s="1"/>
  <c r="AJ10" i="28"/>
  <c r="F10" i="35" s="1"/>
  <c r="AM10" i="28"/>
  <c r="I10" i="35" s="1"/>
  <c r="AI10" i="28"/>
  <c r="E10" i="35" s="1"/>
  <c r="AQ10" i="28"/>
  <c r="M10" i="35" s="1"/>
  <c r="AM51" i="28"/>
  <c r="I51" i="35" s="1"/>
  <c r="AH51" i="28"/>
  <c r="D51" i="35" s="1"/>
  <c r="AI51" i="28"/>
  <c r="E51" i="35" s="1"/>
  <c r="AP51" i="28"/>
  <c r="L51" i="35" s="1"/>
  <c r="AQ51" i="28"/>
  <c r="M51" i="35" s="1"/>
  <c r="AN51" i="28"/>
  <c r="J51" i="35" s="1"/>
  <c r="AK51" i="28"/>
  <c r="G51" i="35" s="1"/>
  <c r="AJ51" i="28"/>
  <c r="F51" i="35" s="1"/>
  <c r="AL51" i="28"/>
  <c r="H51" i="35" s="1"/>
  <c r="AO51" i="28"/>
  <c r="K51" i="35" s="1"/>
  <c r="AL11" i="28"/>
  <c r="H11" i="35" s="1"/>
  <c r="AO11" i="28"/>
  <c r="K11" i="35" s="1"/>
  <c r="AM11" i="28"/>
  <c r="I11" i="35" s="1"/>
  <c r="AH11" i="28"/>
  <c r="D11" i="35" s="1"/>
  <c r="AK11" i="28"/>
  <c r="G11" i="35" s="1"/>
  <c r="AI11" i="28"/>
  <c r="E11" i="35" s="1"/>
  <c r="AJ11" i="28"/>
  <c r="F11" i="35" s="1"/>
  <c r="AP11" i="28"/>
  <c r="L11" i="35" s="1"/>
  <c r="AQ11" i="28"/>
  <c r="M11" i="35" s="1"/>
  <c r="AN11" i="28"/>
  <c r="J11" i="35" s="1"/>
  <c r="AM49" i="28"/>
  <c r="I49" i="35" s="1"/>
  <c r="AL49" i="28"/>
  <c r="H49" i="35" s="1"/>
  <c r="AO49" i="28"/>
  <c r="K49" i="35" s="1"/>
  <c r="AH49" i="28"/>
  <c r="D49" i="35" s="1"/>
  <c r="AI49" i="28"/>
  <c r="E49" i="35" s="1"/>
  <c r="AN49" i="28"/>
  <c r="J49" i="35" s="1"/>
  <c r="AK49" i="28"/>
  <c r="G49" i="35" s="1"/>
  <c r="AQ49" i="28"/>
  <c r="M49" i="35" s="1"/>
  <c r="AJ49" i="28"/>
  <c r="F49" i="35" s="1"/>
  <c r="AP49" i="28"/>
  <c r="L49" i="35" s="1"/>
  <c r="AM42" i="28"/>
  <c r="I42" i="35" s="1"/>
  <c r="AN42" i="28"/>
  <c r="J42" i="35" s="1"/>
  <c r="AL42" i="28"/>
  <c r="H42" i="35" s="1"/>
  <c r="AO42" i="28"/>
  <c r="K42" i="35" s="1"/>
  <c r="AJ42" i="28"/>
  <c r="F42" i="35" s="1"/>
  <c r="AP42" i="28"/>
  <c r="L42" i="35" s="1"/>
  <c r="AH42" i="28"/>
  <c r="D42" i="35" s="1"/>
  <c r="AQ42" i="28"/>
  <c r="M42" i="35" s="1"/>
  <c r="AK42" i="28"/>
  <c r="G42" i="35" s="1"/>
  <c r="AI42" i="28"/>
  <c r="E42" i="35" s="1"/>
  <c r="AL59" i="28"/>
  <c r="H59" i="35" s="1"/>
  <c r="AM59" i="28"/>
  <c r="I59" i="35" s="1"/>
  <c r="AI59" i="28"/>
  <c r="E59" i="35" s="1"/>
  <c r="AH59" i="28"/>
  <c r="D59" i="35" s="1"/>
  <c r="AK59" i="28"/>
  <c r="G59" i="35" s="1"/>
  <c r="AJ59" i="28"/>
  <c r="F59" i="35" s="1"/>
  <c r="AQ59" i="28"/>
  <c r="M59" i="35" s="1"/>
  <c r="AO59" i="28"/>
  <c r="K59" i="35" s="1"/>
  <c r="AP59" i="28"/>
  <c r="L59" i="35" s="1"/>
  <c r="AN59" i="28"/>
  <c r="J59" i="35" s="1"/>
  <c r="AK37" i="28"/>
  <c r="G37" i="35" s="1"/>
  <c r="AL37" i="28"/>
  <c r="H37" i="35" s="1"/>
  <c r="AP37" i="28"/>
  <c r="L37" i="35" s="1"/>
  <c r="AO37" i="28"/>
  <c r="K37" i="35" s="1"/>
  <c r="AM37" i="28"/>
  <c r="I37" i="35" s="1"/>
  <c r="AJ37" i="28"/>
  <c r="F37" i="35" s="1"/>
  <c r="AI37" i="28"/>
  <c r="E37" i="35" s="1"/>
  <c r="AH37" i="28"/>
  <c r="D37" i="35" s="1"/>
  <c r="AQ37" i="28"/>
  <c r="M37" i="35" s="1"/>
  <c r="AN37" i="28"/>
  <c r="J37" i="35" s="1"/>
  <c r="AO22" i="28"/>
  <c r="K22" i="35" s="1"/>
  <c r="AH22" i="28"/>
  <c r="D22" i="35" s="1"/>
  <c r="AP22" i="28"/>
  <c r="L22" i="35" s="1"/>
  <c r="AJ22" i="28"/>
  <c r="F22" i="35" s="1"/>
  <c r="AL22" i="28"/>
  <c r="H22" i="35" s="1"/>
  <c r="AI22" i="28"/>
  <c r="E22" i="35" s="1"/>
  <c r="AM22" i="28"/>
  <c r="I22" i="35" s="1"/>
  <c r="AQ22" i="28"/>
  <c r="M22" i="35" s="1"/>
  <c r="AK22" i="28"/>
  <c r="G22" i="35" s="1"/>
  <c r="AN22" i="28"/>
  <c r="J22" i="35" s="1"/>
  <c r="AP16" i="28"/>
  <c r="L16" i="35" s="1"/>
  <c r="AO16" i="28"/>
  <c r="K16" i="35" s="1"/>
  <c r="AL16" i="28"/>
  <c r="H16" i="35" s="1"/>
  <c r="AK16" i="28"/>
  <c r="G16" i="35" s="1"/>
  <c r="AH16" i="28"/>
  <c r="D16" i="35" s="1"/>
  <c r="AQ16" i="28"/>
  <c r="M16" i="35" s="1"/>
  <c r="AM16" i="28"/>
  <c r="I16" i="35" s="1"/>
  <c r="AJ16" i="28"/>
  <c r="F16" i="35" s="1"/>
  <c r="AI16" i="28"/>
  <c r="E16" i="35" s="1"/>
  <c r="AN16" i="28"/>
  <c r="J16" i="35" s="1"/>
  <c r="AL39" i="28"/>
  <c r="H39" i="35" s="1"/>
  <c r="AO39" i="28"/>
  <c r="K39" i="35" s="1"/>
  <c r="AQ39" i="28"/>
  <c r="M39" i="35" s="1"/>
  <c r="AK39" i="28"/>
  <c r="G39" i="35" s="1"/>
  <c r="AI39" i="28"/>
  <c r="E39" i="35" s="1"/>
  <c r="AM39" i="28"/>
  <c r="I39" i="35" s="1"/>
  <c r="AP39" i="28"/>
  <c r="L39" i="35" s="1"/>
  <c r="AN39" i="28"/>
  <c r="J39" i="35" s="1"/>
  <c r="AH39" i="28"/>
  <c r="D39" i="35" s="1"/>
  <c r="AJ39" i="28"/>
  <c r="F39" i="35" s="1"/>
  <c r="AN45" i="28"/>
  <c r="J45" i="35" s="1"/>
  <c r="AO45" i="28"/>
  <c r="K45" i="35" s="1"/>
  <c r="AP45" i="28"/>
  <c r="L45" i="35" s="1"/>
  <c r="AM45" i="28"/>
  <c r="I45" i="35" s="1"/>
  <c r="AQ45" i="28"/>
  <c r="M45" i="35" s="1"/>
  <c r="AK45" i="28"/>
  <c r="G45" i="35" s="1"/>
  <c r="AL45" i="28"/>
  <c r="H45" i="35" s="1"/>
  <c r="AJ45" i="28"/>
  <c r="F45" i="35" s="1"/>
  <c r="AI45" i="28"/>
  <c r="E45" i="35" s="1"/>
  <c r="AH45" i="28"/>
  <c r="D45" i="35" s="1"/>
  <c r="AN53" i="28"/>
  <c r="J53" i="35" s="1"/>
  <c r="AK53" i="28"/>
  <c r="G53" i="35" s="1"/>
  <c r="AO53" i="28"/>
  <c r="K53" i="35" s="1"/>
  <c r="AL53" i="28"/>
  <c r="H53" i="35" s="1"/>
  <c r="AH53" i="28"/>
  <c r="D53" i="35" s="1"/>
  <c r="AM53" i="28"/>
  <c r="I53" i="35" s="1"/>
  <c r="AI53" i="28"/>
  <c r="E53" i="35" s="1"/>
  <c r="AJ53" i="28"/>
  <c r="F53" i="35" s="1"/>
  <c r="AP53" i="28"/>
  <c r="L53" i="35" s="1"/>
  <c r="AQ53" i="28"/>
  <c r="M53" i="35" s="1"/>
  <c r="AO26" i="28"/>
  <c r="K26" i="35" s="1"/>
  <c r="AN26" i="28"/>
  <c r="J26" i="35" s="1"/>
  <c r="AH26" i="28"/>
  <c r="D26" i="35" s="1"/>
  <c r="AP26" i="28"/>
  <c r="L26" i="35" s="1"/>
  <c r="AQ26" i="28"/>
  <c r="M26" i="35" s="1"/>
  <c r="AI26" i="28"/>
  <c r="E26" i="35" s="1"/>
  <c r="AJ26" i="28"/>
  <c r="F26" i="35" s="1"/>
  <c r="AM26" i="28"/>
  <c r="I26" i="35" s="1"/>
  <c r="AK26" i="28"/>
  <c r="G26" i="35" s="1"/>
  <c r="AL26" i="28"/>
  <c r="H26" i="35" s="1"/>
  <c r="AQ24" i="28"/>
  <c r="M24" i="35" s="1"/>
  <c r="AO24" i="28"/>
  <c r="K24" i="35" s="1"/>
  <c r="AI24" i="28"/>
  <c r="E24" i="35" s="1"/>
  <c r="AJ24" i="28"/>
  <c r="F24" i="35" s="1"/>
  <c r="AK24" i="28"/>
  <c r="G24" i="35" s="1"/>
  <c r="AL24" i="28"/>
  <c r="H24" i="35" s="1"/>
  <c r="AM24" i="28"/>
  <c r="I24" i="35" s="1"/>
  <c r="AP24" i="28"/>
  <c r="L24" i="35" s="1"/>
  <c r="AH24" i="28"/>
  <c r="D24" i="35" s="1"/>
  <c r="AN24" i="28"/>
  <c r="J24" i="35" s="1"/>
  <c r="AO55" i="28"/>
  <c r="K55" i="35" s="1"/>
  <c r="AJ55" i="28"/>
  <c r="F55" i="35" s="1"/>
  <c r="AN55" i="28"/>
  <c r="J55" i="35" s="1"/>
  <c r="AH55" i="28"/>
  <c r="D55" i="35" s="1"/>
  <c r="AM55" i="28"/>
  <c r="I55" i="35" s="1"/>
  <c r="AL55" i="28"/>
  <c r="H55" i="35" s="1"/>
  <c r="AK55" i="28"/>
  <c r="G55" i="35" s="1"/>
  <c r="AI55" i="28"/>
  <c r="E55" i="35" s="1"/>
  <c r="AQ55" i="28"/>
  <c r="M55" i="35" s="1"/>
  <c r="AP55" i="28"/>
  <c r="L55" i="35" s="1"/>
  <c r="AL36" i="28"/>
  <c r="H36" i="35" s="1"/>
  <c r="AH36" i="28"/>
  <c r="D36" i="35" s="1"/>
  <c r="AK36" i="28"/>
  <c r="G36" i="35" s="1"/>
  <c r="AM36" i="28"/>
  <c r="I36" i="35" s="1"/>
  <c r="AO36" i="28"/>
  <c r="K36" i="35" s="1"/>
  <c r="AN36" i="28"/>
  <c r="J36" i="35" s="1"/>
  <c r="AP36" i="28"/>
  <c r="L36" i="35" s="1"/>
  <c r="AQ36" i="28"/>
  <c r="M36" i="35" s="1"/>
  <c r="AI36" i="28"/>
  <c r="E36" i="35" s="1"/>
  <c r="AJ36" i="28"/>
  <c r="F36" i="35" s="1"/>
  <c r="AN32" i="28"/>
  <c r="J32" i="35" s="1"/>
  <c r="AJ32" i="28"/>
  <c r="F32" i="35" s="1"/>
  <c r="AM32" i="28"/>
  <c r="I32" i="35" s="1"/>
  <c r="AP32" i="28"/>
  <c r="L32" i="35" s="1"/>
  <c r="AK32" i="28"/>
  <c r="G32" i="35" s="1"/>
  <c r="AO32" i="28"/>
  <c r="K32" i="35" s="1"/>
  <c r="AH32" i="28"/>
  <c r="D32" i="35" s="1"/>
  <c r="AI32" i="28"/>
  <c r="E32" i="35" s="1"/>
  <c r="AQ32" i="28"/>
  <c r="M32" i="35" s="1"/>
  <c r="AL32" i="28"/>
  <c r="H32" i="35" s="1"/>
  <c r="AK50" i="28"/>
  <c r="G50" i="35" s="1"/>
  <c r="AH50" i="28"/>
  <c r="D50" i="35" s="1"/>
  <c r="AN50" i="28"/>
  <c r="J50" i="35" s="1"/>
  <c r="AP50" i="28"/>
  <c r="L50" i="35" s="1"/>
  <c r="AM50" i="28"/>
  <c r="I50" i="35" s="1"/>
  <c r="AO50" i="28"/>
  <c r="K50" i="35" s="1"/>
  <c r="AI50" i="28"/>
  <c r="E50" i="35" s="1"/>
  <c r="AL50" i="28"/>
  <c r="H50" i="35" s="1"/>
  <c r="AJ50" i="28"/>
  <c r="F50" i="35" s="1"/>
  <c r="AQ50" i="28"/>
  <c r="M50" i="35" s="1"/>
  <c r="AO25" i="28"/>
  <c r="K25" i="35" s="1"/>
  <c r="AI25" i="28"/>
  <c r="E25" i="35" s="1"/>
  <c r="AP25" i="28"/>
  <c r="L25" i="35" s="1"/>
  <c r="AL25" i="28"/>
  <c r="H25" i="35" s="1"/>
  <c r="AH25" i="28"/>
  <c r="D25" i="35" s="1"/>
  <c r="AQ25" i="28"/>
  <c r="M25" i="35" s="1"/>
  <c r="AN25" i="28"/>
  <c r="J25" i="35" s="1"/>
  <c r="AJ25" i="28"/>
  <c r="F25" i="35" s="1"/>
  <c r="AM25" i="28"/>
  <c r="I25" i="35" s="1"/>
  <c r="AK25" i="28"/>
  <c r="G25" i="35" s="1"/>
  <c r="AN21" i="28"/>
  <c r="J21" i="35" s="1"/>
  <c r="AL21" i="28"/>
  <c r="H21" i="35" s="1"/>
  <c r="AO21" i="28"/>
  <c r="K21" i="35" s="1"/>
  <c r="AJ21" i="28"/>
  <c r="F21" i="35" s="1"/>
  <c r="AQ21" i="28"/>
  <c r="M21" i="35" s="1"/>
  <c r="AK21" i="28"/>
  <c r="G21" i="35" s="1"/>
  <c r="AP21" i="28"/>
  <c r="L21" i="35" s="1"/>
  <c r="AI21" i="28"/>
  <c r="E21" i="35" s="1"/>
  <c r="AH21" i="28"/>
  <c r="D21" i="35" s="1"/>
  <c r="AM21" i="28"/>
  <c r="I21" i="35" s="1"/>
  <c r="AM38" i="28"/>
  <c r="I38" i="35" s="1"/>
  <c r="AI38" i="28"/>
  <c r="E38" i="35" s="1"/>
  <c r="AJ38" i="28"/>
  <c r="F38" i="35" s="1"/>
  <c r="AP38" i="28"/>
  <c r="L38" i="35" s="1"/>
  <c r="AO38" i="28"/>
  <c r="K38" i="35" s="1"/>
  <c r="AH38" i="28"/>
  <c r="D38" i="35" s="1"/>
  <c r="AN38" i="28"/>
  <c r="J38" i="35" s="1"/>
  <c r="AQ38" i="28"/>
  <c r="M38" i="35" s="1"/>
  <c r="AK38" i="28"/>
  <c r="G38" i="35" s="1"/>
  <c r="AL38" i="28"/>
  <c r="H38" i="35" s="1"/>
  <c r="AJ30" i="28"/>
  <c r="F30" i="35" s="1"/>
  <c r="AO30" i="28"/>
  <c r="K30" i="35" s="1"/>
  <c r="AK30" i="28"/>
  <c r="G30" i="35" s="1"/>
  <c r="AM30" i="28"/>
  <c r="I30" i="35" s="1"/>
  <c r="AH30" i="28"/>
  <c r="D30" i="35" s="1"/>
  <c r="AP30" i="28"/>
  <c r="L30" i="35" s="1"/>
  <c r="AQ30" i="28"/>
  <c r="M30" i="35" s="1"/>
  <c r="AI30" i="28"/>
  <c r="E30" i="35" s="1"/>
  <c r="AL30" i="28"/>
  <c r="H30" i="35" s="1"/>
  <c r="AN30" i="28"/>
  <c r="J30" i="35" s="1"/>
  <c r="AJ63" i="28"/>
  <c r="F63" i="35" s="1"/>
  <c r="AI63" i="28"/>
  <c r="E63" i="35" s="1"/>
  <c r="AK63" i="28"/>
  <c r="G63" i="35" s="1"/>
  <c r="AM63" i="28"/>
  <c r="I63" i="35" s="1"/>
  <c r="AQ63" i="28"/>
  <c r="M63" i="35" s="1"/>
  <c r="AO63" i="28"/>
  <c r="K63" i="35" s="1"/>
  <c r="AP63" i="28"/>
  <c r="L63" i="35" s="1"/>
  <c r="AH63" i="28"/>
  <c r="D63" i="35" s="1"/>
  <c r="AN63" i="28"/>
  <c r="J63" i="35" s="1"/>
  <c r="AL63" i="28"/>
  <c r="H63" i="35" s="1"/>
  <c r="AJ48" i="28"/>
  <c r="F48" i="35" s="1"/>
  <c r="AH48" i="28"/>
  <c r="D48" i="35" s="1"/>
  <c r="AL48" i="28"/>
  <c r="H48" i="35" s="1"/>
  <c r="AQ48" i="28"/>
  <c r="M48" i="35" s="1"/>
  <c r="AN48" i="28"/>
  <c r="J48" i="35" s="1"/>
  <c r="AK48" i="28"/>
  <c r="G48" i="35" s="1"/>
  <c r="AP48" i="28"/>
  <c r="L48" i="35" s="1"/>
  <c r="AM48" i="28"/>
  <c r="I48" i="35" s="1"/>
  <c r="AO48" i="28"/>
  <c r="K48" i="35" s="1"/>
  <c r="AI48" i="28"/>
  <c r="E48" i="35" s="1"/>
  <c r="AK60" i="28"/>
  <c r="G60" i="35" s="1"/>
  <c r="AM60" i="28"/>
  <c r="I60" i="35" s="1"/>
  <c r="AL60" i="28"/>
  <c r="H60" i="35" s="1"/>
  <c r="AP60" i="28"/>
  <c r="L60" i="35" s="1"/>
  <c r="AO60" i="28"/>
  <c r="K60" i="35" s="1"/>
  <c r="AN60" i="28"/>
  <c r="J60" i="35" s="1"/>
  <c r="AJ60" i="28"/>
  <c r="F60" i="35" s="1"/>
  <c r="AH60" i="28"/>
  <c r="D60" i="35" s="1"/>
  <c r="AI60" i="28"/>
  <c r="E60" i="35" s="1"/>
  <c r="AQ60" i="28"/>
  <c r="M60" i="35" s="1"/>
  <c r="AN34" i="28"/>
  <c r="J34" i="35" s="1"/>
  <c r="AH34" i="28"/>
  <c r="D34" i="35" s="1"/>
  <c r="AL34" i="28"/>
  <c r="H34" i="35" s="1"/>
  <c r="AK34" i="28"/>
  <c r="G34" i="35" s="1"/>
  <c r="AM34" i="28"/>
  <c r="I34" i="35" s="1"/>
  <c r="AP34" i="28"/>
  <c r="L34" i="35" s="1"/>
  <c r="AO34" i="28"/>
  <c r="K34" i="35" s="1"/>
  <c r="AJ34" i="28"/>
  <c r="F34" i="35" s="1"/>
  <c r="AI34" i="28"/>
  <c r="E34" i="35" s="1"/>
  <c r="AQ34" i="28"/>
  <c r="M34" i="35" s="1"/>
  <c r="AJ58" i="28"/>
  <c r="F58" i="35" s="1"/>
  <c r="AM58" i="28"/>
  <c r="I58" i="35" s="1"/>
  <c r="AO58" i="28"/>
  <c r="K58" i="35" s="1"/>
  <c r="AK58" i="28"/>
  <c r="G58" i="35" s="1"/>
  <c r="AP58" i="28"/>
  <c r="L58" i="35" s="1"/>
  <c r="AL58" i="28"/>
  <c r="H58" i="35" s="1"/>
  <c r="AI58" i="28"/>
  <c r="E58" i="35" s="1"/>
  <c r="AH58" i="28"/>
  <c r="D58" i="35" s="1"/>
  <c r="AN58" i="28"/>
  <c r="J58" i="35" s="1"/>
  <c r="AQ58" i="28"/>
  <c r="M58" i="35" s="1"/>
  <c r="AK69" i="28"/>
  <c r="G69" i="35" s="1"/>
  <c r="AN69" i="28"/>
  <c r="J69" i="35" s="1"/>
  <c r="AL69" i="28"/>
  <c r="H69" i="35" s="1"/>
  <c r="AM69" i="28"/>
  <c r="I69" i="35" s="1"/>
  <c r="AQ69" i="28"/>
  <c r="M69" i="35" s="1"/>
  <c r="AP69" i="28"/>
  <c r="L69" i="35" s="1"/>
  <c r="AO69" i="28"/>
  <c r="K69" i="35" s="1"/>
  <c r="AH69" i="28"/>
  <c r="D69" i="35" s="1"/>
  <c r="AI69" i="28"/>
  <c r="E69" i="35" s="1"/>
  <c r="AJ69" i="28"/>
  <c r="F69" i="35" s="1"/>
  <c r="AI62" i="28"/>
  <c r="E62" i="35" s="1"/>
  <c r="AQ62" i="28"/>
  <c r="M62" i="35" s="1"/>
  <c r="AP62" i="28"/>
  <c r="L62" i="35" s="1"/>
  <c r="AL62" i="28"/>
  <c r="H62" i="35" s="1"/>
  <c r="AO62" i="28"/>
  <c r="K62" i="35" s="1"/>
  <c r="AJ62" i="28"/>
  <c r="F62" i="35" s="1"/>
  <c r="AN62" i="28"/>
  <c r="J62" i="35" s="1"/>
  <c r="AH62" i="28"/>
  <c r="D62" i="35" s="1"/>
  <c r="AK62" i="28"/>
  <c r="G62" i="35" s="1"/>
  <c r="AM62" i="28"/>
  <c r="I62" i="35" s="1"/>
  <c r="AN41" i="28"/>
  <c r="J41" i="35" s="1"/>
  <c r="AJ41" i="28"/>
  <c r="F41" i="35" s="1"/>
  <c r="AP41" i="28"/>
  <c r="L41" i="35" s="1"/>
  <c r="AH41" i="28"/>
  <c r="D41" i="35" s="1"/>
  <c r="AQ41" i="28"/>
  <c r="M41" i="35" s="1"/>
  <c r="AL41" i="28"/>
  <c r="H41" i="35" s="1"/>
  <c r="AM41" i="28"/>
  <c r="I41" i="35" s="1"/>
  <c r="AK41" i="28"/>
  <c r="G41" i="35" s="1"/>
  <c r="AO41" i="28"/>
  <c r="K41" i="35" s="1"/>
  <c r="AI41" i="28"/>
  <c r="E41" i="35" s="1"/>
  <c r="AH20" i="28"/>
  <c r="D20" i="35" s="1"/>
  <c r="AK20" i="28"/>
  <c r="G20" i="35" s="1"/>
  <c r="AI20" i="28"/>
  <c r="E20" i="35" s="1"/>
  <c r="AQ20" i="28"/>
  <c r="M20" i="35" s="1"/>
  <c r="AO20" i="28"/>
  <c r="K20" i="35" s="1"/>
  <c r="AJ20" i="28"/>
  <c r="F20" i="35" s="1"/>
  <c r="AM20" i="28"/>
  <c r="I20" i="35" s="1"/>
  <c r="AN20" i="28"/>
  <c r="J20" i="35" s="1"/>
  <c r="AP20" i="28"/>
  <c r="L20" i="35" s="1"/>
  <c r="AL20" i="28"/>
  <c r="H20" i="35" s="1"/>
  <c r="AL17" i="28"/>
  <c r="H17" i="35" s="1"/>
  <c r="AK17" i="28"/>
  <c r="G17" i="35" s="1"/>
  <c r="AQ17" i="28"/>
  <c r="M17" i="35" s="1"/>
  <c r="AP17" i="28"/>
  <c r="L17" i="35" s="1"/>
  <c r="AJ17" i="28"/>
  <c r="F17" i="35" s="1"/>
  <c r="AH17" i="28"/>
  <c r="D17" i="35" s="1"/>
  <c r="AO17" i="28"/>
  <c r="K17" i="35" s="1"/>
  <c r="AN17" i="28"/>
  <c r="J17" i="35" s="1"/>
  <c r="AI17" i="28"/>
  <c r="E17" i="35" s="1"/>
  <c r="AM17" i="28"/>
  <c r="I17" i="35" s="1"/>
  <c r="AM57" i="28"/>
  <c r="I57" i="35" s="1"/>
  <c r="AP57" i="28"/>
  <c r="L57" i="35" s="1"/>
  <c r="AJ57" i="28"/>
  <c r="F57" i="35" s="1"/>
  <c r="AI57" i="28"/>
  <c r="E57" i="35" s="1"/>
  <c r="AN57" i="28"/>
  <c r="J57" i="35" s="1"/>
  <c r="AK57" i="28"/>
  <c r="G57" i="35" s="1"/>
  <c r="AQ57" i="28"/>
  <c r="M57" i="35" s="1"/>
  <c r="AH57" i="28"/>
  <c r="D57" i="35" s="1"/>
  <c r="AL57" i="28"/>
  <c r="H57" i="35" s="1"/>
  <c r="AO57" i="28"/>
  <c r="K57" i="35" s="1"/>
  <c r="AH28" i="28"/>
  <c r="D28" i="35" s="1"/>
  <c r="AK28" i="28"/>
  <c r="G28" i="35" s="1"/>
  <c r="AQ28" i="28"/>
  <c r="M28" i="35" s="1"/>
  <c r="AN28" i="28"/>
  <c r="J28" i="35" s="1"/>
  <c r="AO28" i="28"/>
  <c r="K28" i="35" s="1"/>
  <c r="AL28" i="28"/>
  <c r="H28" i="35" s="1"/>
  <c r="AJ28" i="28"/>
  <c r="F28" i="35" s="1"/>
  <c r="AM28" i="28"/>
  <c r="I28" i="35" s="1"/>
  <c r="AI28" i="28"/>
  <c r="E28" i="35" s="1"/>
  <c r="AP28" i="28"/>
  <c r="L28" i="35" s="1"/>
  <c r="AN33" i="28"/>
  <c r="J33" i="35" s="1"/>
  <c r="AH33" i="28"/>
  <c r="D33" i="35" s="1"/>
  <c r="AL33" i="28"/>
  <c r="H33" i="35" s="1"/>
  <c r="AJ33" i="28"/>
  <c r="F33" i="35" s="1"/>
  <c r="AO33" i="28"/>
  <c r="K33" i="35" s="1"/>
  <c r="AM33" i="28"/>
  <c r="I33" i="35" s="1"/>
  <c r="AI33" i="28"/>
  <c r="E33" i="35" s="1"/>
  <c r="AQ33" i="28"/>
  <c r="M33" i="35" s="1"/>
  <c r="AK33" i="28"/>
  <c r="G33" i="35" s="1"/>
  <c r="AP33" i="28"/>
  <c r="L33" i="35" s="1"/>
  <c r="AK43" i="28"/>
  <c r="G43" i="35" s="1"/>
  <c r="AI43" i="28"/>
  <c r="E43" i="35" s="1"/>
  <c r="AO43" i="28"/>
  <c r="K43" i="35" s="1"/>
  <c r="AP43" i="28"/>
  <c r="L43" i="35" s="1"/>
  <c r="AH43" i="28"/>
  <c r="D43" i="35" s="1"/>
  <c r="AM43" i="28"/>
  <c r="I43" i="35" s="1"/>
  <c r="AJ43" i="28"/>
  <c r="F43" i="35" s="1"/>
  <c r="AL43" i="28"/>
  <c r="H43" i="35" s="1"/>
  <c r="AN43" i="28"/>
  <c r="J43" i="35" s="1"/>
  <c r="AQ43" i="28"/>
  <c r="M43" i="35" s="1"/>
  <c r="AO15" i="28"/>
  <c r="K15" i="35" s="1"/>
  <c r="AL15" i="28"/>
  <c r="H15" i="35" s="1"/>
  <c r="AK15" i="28"/>
  <c r="G15" i="35" s="1"/>
  <c r="AI15" i="28"/>
  <c r="E15" i="35" s="1"/>
  <c r="AM15" i="28"/>
  <c r="I15" i="35" s="1"/>
  <c r="AJ15" i="28"/>
  <c r="F15" i="35" s="1"/>
  <c r="AN15" i="28"/>
  <c r="J15" i="35" s="1"/>
  <c r="AP15" i="28"/>
  <c r="L15" i="35" s="1"/>
  <c r="AQ15" i="28"/>
  <c r="M15" i="35" s="1"/>
  <c r="AH15" i="28"/>
  <c r="D15" i="35" s="1"/>
  <c r="AI46" i="28"/>
  <c r="E46" i="35" s="1"/>
  <c r="AP46" i="28"/>
  <c r="L46" i="35" s="1"/>
  <c r="AQ46" i="28"/>
  <c r="M46" i="35" s="1"/>
  <c r="AL46" i="28"/>
  <c r="H46" i="35" s="1"/>
  <c r="AK46" i="28"/>
  <c r="G46" i="35" s="1"/>
  <c r="AM46" i="28"/>
  <c r="I46" i="35" s="1"/>
  <c r="AN46" i="28"/>
  <c r="J46" i="35" s="1"/>
  <c r="AO46" i="28"/>
  <c r="K46" i="35" s="1"/>
  <c r="AJ46" i="28"/>
  <c r="F46" i="35" s="1"/>
  <c r="AH46" i="28"/>
  <c r="D46" i="35" s="1"/>
  <c r="AL56" i="28"/>
  <c r="H56" i="35" s="1"/>
  <c r="AM56" i="28"/>
  <c r="I56" i="35" s="1"/>
  <c r="AJ56" i="28"/>
  <c r="F56" i="35" s="1"/>
  <c r="AO56" i="28"/>
  <c r="K56" i="35" s="1"/>
  <c r="AN56" i="28"/>
  <c r="J56" i="35" s="1"/>
  <c r="AH56" i="28"/>
  <c r="D56" i="35" s="1"/>
  <c r="AQ56" i="28"/>
  <c r="M56" i="35" s="1"/>
  <c r="AI56" i="28"/>
  <c r="E56" i="35" s="1"/>
  <c r="AK56" i="28"/>
  <c r="G56" i="35" s="1"/>
  <c r="AP56" i="28"/>
  <c r="L56" i="35" s="1"/>
  <c r="AJ54" i="28"/>
  <c r="F54" i="35" s="1"/>
  <c r="AP54" i="28"/>
  <c r="L54" i="35" s="1"/>
  <c r="AM54" i="28"/>
  <c r="I54" i="35" s="1"/>
  <c r="AK54" i="28"/>
  <c r="G54" i="35" s="1"/>
  <c r="AL54" i="28"/>
  <c r="H54" i="35" s="1"/>
  <c r="AH54" i="28"/>
  <c r="D54" i="35" s="1"/>
  <c r="AN54" i="28"/>
  <c r="J54" i="35" s="1"/>
  <c r="AO54" i="28"/>
  <c r="K54" i="35" s="1"/>
  <c r="AQ54" i="28"/>
  <c r="M54" i="35" s="1"/>
  <c r="AI54" i="28"/>
  <c r="E54" i="35" s="1"/>
  <c r="AN35" i="28"/>
  <c r="J35" i="35" s="1"/>
  <c r="AI35" i="28"/>
  <c r="E35" i="35" s="1"/>
  <c r="AM35" i="28"/>
  <c r="I35" i="35" s="1"/>
  <c r="AL35" i="28"/>
  <c r="H35" i="35" s="1"/>
  <c r="AK35" i="28"/>
  <c r="G35" i="35" s="1"/>
  <c r="AJ35" i="28"/>
  <c r="F35" i="35" s="1"/>
  <c r="AH35" i="28"/>
  <c r="D35" i="35" s="1"/>
  <c r="AP35" i="28"/>
  <c r="L35" i="35" s="1"/>
  <c r="AO35" i="28"/>
  <c r="K35" i="35" s="1"/>
  <c r="AQ35" i="28"/>
  <c r="M35" i="35" s="1"/>
  <c r="AN52" i="28"/>
  <c r="J52" i="35" s="1"/>
  <c r="AQ52" i="28"/>
  <c r="M52" i="35" s="1"/>
  <c r="AI52" i="28"/>
  <c r="E52" i="35" s="1"/>
  <c r="AH52" i="28"/>
  <c r="D52" i="35" s="1"/>
  <c r="AK52" i="28"/>
  <c r="G52" i="35" s="1"/>
  <c r="AP52" i="28"/>
  <c r="L52" i="35" s="1"/>
  <c r="AO52" i="28"/>
  <c r="K52" i="35" s="1"/>
  <c r="AM52" i="28"/>
  <c r="I52" i="35" s="1"/>
  <c r="AL52" i="28"/>
  <c r="H52" i="35" s="1"/>
  <c r="AJ52" i="28"/>
  <c r="F52" i="35" s="1"/>
  <c r="AM23" i="28"/>
  <c r="I23" i="35" s="1"/>
  <c r="AN23" i="28"/>
  <c r="J23" i="35" s="1"/>
  <c r="AI23" i="28"/>
  <c r="E23" i="35" s="1"/>
  <c r="AQ23" i="28"/>
  <c r="M23" i="35" s="1"/>
  <c r="AO23" i="28"/>
  <c r="K23" i="35" s="1"/>
  <c r="AJ23" i="28"/>
  <c r="F23" i="35" s="1"/>
  <c r="AP23" i="28"/>
  <c r="L23" i="35" s="1"/>
  <c r="AK23" i="28"/>
  <c r="G23" i="35" s="1"/>
  <c r="AH23" i="28"/>
  <c r="D23" i="35" s="1"/>
  <c r="AL23" i="28"/>
  <c r="H23" i="35" s="1"/>
  <c r="AO40" i="28"/>
  <c r="K40" i="35" s="1"/>
  <c r="AP40" i="28"/>
  <c r="L40" i="35" s="1"/>
  <c r="AN40" i="28"/>
  <c r="J40" i="35" s="1"/>
  <c r="AH40" i="28"/>
  <c r="D40" i="35" s="1"/>
  <c r="AM40" i="28"/>
  <c r="I40" i="35" s="1"/>
  <c r="AJ40" i="28"/>
  <c r="F40" i="35" s="1"/>
  <c r="AK40" i="28"/>
  <c r="G40" i="35" s="1"/>
  <c r="AQ40" i="28"/>
  <c r="M40" i="35" s="1"/>
  <c r="AL40" i="28"/>
  <c r="H40" i="35" s="1"/>
  <c r="AI40" i="28"/>
  <c r="E40" i="35" s="1"/>
  <c r="AL61" i="28"/>
  <c r="H61" i="35" s="1"/>
  <c r="AN61" i="28"/>
  <c r="J61" i="35" s="1"/>
  <c r="AP61" i="28"/>
  <c r="L61" i="35" s="1"/>
  <c r="AQ61" i="28"/>
  <c r="M61" i="35" s="1"/>
  <c r="AM61" i="28"/>
  <c r="I61" i="35" s="1"/>
  <c r="AI61" i="28"/>
  <c r="E61" i="35" s="1"/>
  <c r="AJ61" i="28"/>
  <c r="F61" i="35" s="1"/>
  <c r="AO61" i="28"/>
  <c r="K61" i="35" s="1"/>
  <c r="AK61" i="28"/>
  <c r="G61" i="35" s="1"/>
  <c r="AH61" i="28"/>
  <c r="D61" i="35" s="1"/>
  <c r="AO71" i="28"/>
  <c r="K71" i="35" s="1"/>
  <c r="AQ71" i="28"/>
  <c r="M71" i="35" s="1"/>
  <c r="AP71" i="28"/>
  <c r="L71" i="35" s="1"/>
  <c r="AK71" i="28"/>
  <c r="G71" i="35" s="1"/>
  <c r="AL71" i="28"/>
  <c r="H71" i="35" s="1"/>
  <c r="AI71" i="28"/>
  <c r="E71" i="35" s="1"/>
  <c r="AJ71" i="28"/>
  <c r="F71" i="35" s="1"/>
  <c r="AN71" i="28"/>
  <c r="J71" i="35" s="1"/>
  <c r="AM71" i="28"/>
  <c r="I71" i="35" s="1"/>
  <c r="AH71" i="28"/>
  <c r="D71" i="35" s="1"/>
  <c r="AN27" i="28"/>
  <c r="J27" i="35" s="1"/>
  <c r="AP27" i="28"/>
  <c r="L27" i="35" s="1"/>
  <c r="AH27" i="28"/>
  <c r="D27" i="35" s="1"/>
  <c r="AL27" i="28"/>
  <c r="H27" i="35" s="1"/>
  <c r="AQ27" i="28"/>
  <c r="M27" i="35" s="1"/>
  <c r="AM27" i="28"/>
  <c r="I27" i="35" s="1"/>
  <c r="AJ27" i="28"/>
  <c r="F27" i="35" s="1"/>
  <c r="AO27" i="28"/>
  <c r="K27" i="35" s="1"/>
  <c r="AI27" i="28"/>
  <c r="E27" i="35" s="1"/>
  <c r="AK27" i="28"/>
  <c r="G27" i="35" s="1"/>
  <c r="AN9" i="28"/>
  <c r="J9" i="35" s="1"/>
  <c r="AL9" i="28"/>
  <c r="H9" i="35" s="1"/>
  <c r="AJ9" i="28"/>
  <c r="F9" i="35" s="1"/>
  <c r="AO9" i="28"/>
  <c r="K9" i="35" s="1"/>
  <c r="AM9" i="28"/>
  <c r="I9" i="35" s="1"/>
  <c r="AQ9" i="28"/>
  <c r="M9" i="35" s="1"/>
  <c r="AK9" i="28"/>
  <c r="G9" i="35" s="1"/>
  <c r="AP9" i="28"/>
  <c r="L9" i="35" s="1"/>
  <c r="AH9" i="28"/>
  <c r="D9" i="35" s="1"/>
  <c r="AI9" i="28"/>
  <c r="E9" i="35" s="1"/>
  <c r="AN29" i="28"/>
  <c r="J29" i="35" s="1"/>
  <c r="AM29" i="28"/>
  <c r="I29" i="35" s="1"/>
  <c r="AO29" i="28"/>
  <c r="K29" i="35" s="1"/>
  <c r="AJ29" i="28"/>
  <c r="F29" i="35" s="1"/>
  <c r="AQ29" i="28"/>
  <c r="M29" i="35" s="1"/>
  <c r="AI29" i="28"/>
  <c r="E29" i="35" s="1"/>
  <c r="AP29" i="28"/>
  <c r="L29" i="35" s="1"/>
  <c r="AH29" i="28"/>
  <c r="D29" i="35" s="1"/>
  <c r="AL29" i="28"/>
  <c r="H29" i="35" s="1"/>
  <c r="AK29" i="28"/>
  <c r="G29" i="35" s="1"/>
  <c r="AL14" i="28"/>
  <c r="H14" i="35" s="1"/>
  <c r="AH14" i="28"/>
  <c r="D14" i="35" s="1"/>
  <c r="AP14" i="28"/>
  <c r="L14" i="35" s="1"/>
  <c r="AO14" i="28"/>
  <c r="K14" i="35" s="1"/>
  <c r="AQ14" i="28"/>
  <c r="M14" i="35" s="1"/>
  <c r="AJ14" i="28"/>
  <c r="F14" i="35" s="1"/>
  <c r="AI14" i="28"/>
  <c r="E14" i="35" s="1"/>
  <c r="AM14" i="28"/>
  <c r="I14" i="35" s="1"/>
  <c r="AK14" i="28"/>
  <c r="G14" i="35" s="1"/>
  <c r="AN14" i="28"/>
  <c r="J14" i="35" s="1"/>
  <c r="AN47" i="28"/>
  <c r="J47" i="35" s="1"/>
  <c r="AH47" i="28"/>
  <c r="D47" i="35" s="1"/>
  <c r="AL47" i="28"/>
  <c r="H47" i="35" s="1"/>
  <c r="AI47" i="28"/>
  <c r="E47" i="35" s="1"/>
  <c r="AK47" i="28"/>
  <c r="G47" i="35" s="1"/>
  <c r="AM47" i="28"/>
  <c r="I47" i="35" s="1"/>
  <c r="AP47" i="28"/>
  <c r="L47" i="35" s="1"/>
  <c r="AO47" i="28"/>
  <c r="K47" i="35" s="1"/>
  <c r="AJ47" i="28"/>
  <c r="F47" i="35" s="1"/>
  <c r="AQ47" i="28"/>
  <c r="M47" i="35" s="1"/>
  <c r="AK31" i="28"/>
  <c r="G31" i="35" s="1"/>
  <c r="AQ31" i="28"/>
  <c r="M31" i="35" s="1"/>
  <c r="AI31" i="28"/>
  <c r="E31" i="35" s="1"/>
  <c r="AJ31" i="28"/>
  <c r="F31" i="35" s="1"/>
  <c r="AP31" i="28"/>
  <c r="L31" i="35" s="1"/>
  <c r="AM31" i="28"/>
  <c r="I31" i="35" s="1"/>
  <c r="AH31" i="28"/>
  <c r="D31" i="35" s="1"/>
  <c r="AN31" i="28"/>
  <c r="J31" i="35" s="1"/>
  <c r="AL31" i="28"/>
  <c r="H31" i="35" s="1"/>
  <c r="AO31" i="28"/>
  <c r="K31" i="35" s="1"/>
  <c r="AL65" i="28"/>
  <c r="H65" i="35" s="1"/>
  <c r="AP65" i="28"/>
  <c r="L65" i="35" s="1"/>
  <c r="AK65" i="28"/>
  <c r="G65" i="35" s="1"/>
  <c r="AJ65" i="28"/>
  <c r="F65" i="35" s="1"/>
  <c r="AO65" i="28"/>
  <c r="K65" i="35" s="1"/>
  <c r="AM65" i="28"/>
  <c r="I65" i="35" s="1"/>
  <c r="AQ65" i="28"/>
  <c r="M65" i="35" s="1"/>
  <c r="AN65" i="28"/>
  <c r="J65" i="35" s="1"/>
  <c r="AH65" i="28"/>
  <c r="D65" i="35" s="1"/>
  <c r="AI65" i="28"/>
  <c r="E65" i="35" s="1"/>
  <c r="AL13" i="28"/>
  <c r="H13" i="35" s="1"/>
  <c r="AN13" i="28"/>
  <c r="J13" i="35" s="1"/>
  <c r="AH13" i="28"/>
  <c r="D13" i="35" s="1"/>
  <c r="AQ13" i="28"/>
  <c r="M13" i="35" s="1"/>
  <c r="AM13" i="28"/>
  <c r="I13" i="35" s="1"/>
  <c r="AI13" i="28"/>
  <c r="E13" i="35" s="1"/>
  <c r="AO13" i="28"/>
  <c r="K13" i="35" s="1"/>
  <c r="AJ13" i="28"/>
  <c r="F13" i="35" s="1"/>
  <c r="AK13" i="28"/>
  <c r="G13" i="35" s="1"/>
  <c r="AP13" i="28"/>
  <c r="L13" i="35" s="1"/>
  <c r="AO67" i="4"/>
  <c r="K67" i="34" s="1"/>
  <c r="AQ67" i="4"/>
  <c r="M67" i="34" s="1"/>
  <c r="AJ67" i="4"/>
  <c r="F67" i="34" s="1"/>
  <c r="AL67" i="4"/>
  <c r="H67" i="34" s="1"/>
  <c r="AM67" i="4"/>
  <c r="I67" i="34" s="1"/>
  <c r="AP67" i="4"/>
  <c r="L67" i="34" s="1"/>
  <c r="AK67" i="4"/>
  <c r="G67" i="34" s="1"/>
  <c r="AN67" i="4"/>
  <c r="J67" i="34" s="1"/>
  <c r="AH67" i="4"/>
  <c r="D67" i="34" s="1"/>
  <c r="AI67" i="4"/>
  <c r="E67" i="34" s="1"/>
  <c r="AN65" i="4"/>
  <c r="J65" i="34" s="1"/>
  <c r="AH65" i="4"/>
  <c r="D65" i="34" s="1"/>
  <c r="AI65" i="4"/>
  <c r="E65" i="34" s="1"/>
  <c r="AJ65" i="4"/>
  <c r="F65" i="34" s="1"/>
  <c r="AP65" i="4"/>
  <c r="L65" i="34" s="1"/>
  <c r="AK65" i="4"/>
  <c r="G65" i="34" s="1"/>
  <c r="AQ65" i="4"/>
  <c r="M65" i="34" s="1"/>
  <c r="AM65" i="4"/>
  <c r="I65" i="34" s="1"/>
  <c r="AL65" i="4"/>
  <c r="H65" i="34" s="1"/>
  <c r="AO65" i="4"/>
  <c r="K65" i="34" s="1"/>
  <c r="F23" i="20"/>
  <c r="E23" i="20" s="1"/>
  <c r="D23" i="20" s="1"/>
  <c r="C23" i="20" s="1"/>
  <c r="F22" i="20"/>
  <c r="E22" i="20" s="1"/>
  <c r="D22" i="20" s="1"/>
  <c r="C22" i="20" s="1"/>
  <c r="F21" i="20"/>
  <c r="E21" i="20" s="1"/>
  <c r="D21" i="20" s="1"/>
  <c r="C21" i="20" s="1"/>
  <c r="F20" i="20"/>
  <c r="E20" i="20" s="1"/>
  <c r="D20" i="20" s="1"/>
  <c r="C20" i="20" s="1"/>
  <c r="F19" i="20"/>
  <c r="E19" i="20" s="1"/>
  <c r="D19" i="20" s="1"/>
  <c r="C19" i="20" s="1"/>
  <c r="F18" i="20"/>
  <c r="E18" i="20" s="1"/>
  <c r="D18" i="20" s="1"/>
  <c r="C18" i="20" s="1"/>
  <c r="F17" i="20"/>
  <c r="E17" i="20" s="1"/>
  <c r="D17" i="20" s="1"/>
  <c r="C17" i="20" s="1"/>
  <c r="F16" i="20"/>
  <c r="E16" i="20" s="1"/>
  <c r="D16" i="20" s="1"/>
  <c r="C16" i="20" s="1"/>
  <c r="F15" i="20"/>
  <c r="E15" i="20" s="1"/>
  <c r="D15" i="20" s="1"/>
  <c r="C15" i="20" s="1"/>
  <c r="F14" i="20"/>
  <c r="E14" i="20" s="1"/>
  <c r="D14" i="20" s="1"/>
  <c r="C14" i="20" s="1"/>
  <c r="F13" i="20"/>
  <c r="E13" i="20" s="1"/>
  <c r="D13" i="20" s="1"/>
  <c r="C13" i="20" s="1"/>
  <c r="F12" i="20"/>
  <c r="E12" i="20" s="1"/>
  <c r="D12" i="20" s="1"/>
  <c r="C12" i="20" s="1"/>
  <c r="F11" i="20"/>
  <c r="E11" i="20" s="1"/>
  <c r="D11" i="20" s="1"/>
  <c r="C11" i="20" s="1"/>
  <c r="F10" i="20"/>
  <c r="E10" i="20" s="1"/>
  <c r="D10" i="20" s="1"/>
  <c r="C10" i="20" s="1"/>
  <c r="F8" i="20"/>
  <c r="E8" i="20" s="1"/>
  <c r="D8" i="20" s="1"/>
  <c r="C8" i="20" s="1"/>
  <c r="F7" i="20"/>
  <c r="E7" i="20" s="1"/>
  <c r="D7" i="20" s="1"/>
  <c r="C7" i="20" s="1"/>
  <c r="F6" i="20"/>
  <c r="E6" i="20" s="1"/>
  <c r="D6" i="20" s="1"/>
  <c r="C6" i="20" s="1"/>
  <c r="F5" i="20"/>
  <c r="E5" i="20" s="1"/>
  <c r="D5" i="20" s="1"/>
  <c r="C5" i="20" s="1"/>
  <c r="F2" i="20"/>
  <c r="E2" i="20" s="1"/>
  <c r="D2" i="20" s="1"/>
  <c r="C2" i="20" s="1"/>
  <c r="F3" i="20"/>
  <c r="E3" i="20" s="1"/>
  <c r="D3" i="20" s="1"/>
  <c r="C3" i="20" s="1"/>
  <c r="F4" i="20"/>
  <c r="E4" i="20" s="1"/>
  <c r="D4" i="20" s="1"/>
  <c r="C4" i="20" s="1"/>
  <c r="K2" i="20"/>
  <c r="L2" i="20" s="1"/>
  <c r="AS49" i="28" l="1"/>
  <c r="AS39" i="28"/>
  <c r="AS26" i="28"/>
  <c r="AS13" i="28"/>
  <c r="AS30" i="28"/>
  <c r="AS52" i="28"/>
  <c r="AS38" i="28"/>
  <c r="AS50" i="28"/>
  <c r="AS43" i="28"/>
  <c r="AS68" i="28"/>
  <c r="AS29" i="28"/>
  <c r="AS57" i="28"/>
  <c r="AS53" i="28"/>
  <c r="AS22" i="28"/>
  <c r="AS17" i="28"/>
  <c r="AS10" i="28"/>
  <c r="AS18" i="28"/>
  <c r="AS61" i="28"/>
  <c r="AS67" i="4"/>
  <c r="AS33" i="28"/>
  <c r="AS23" i="28"/>
  <c r="AS70" i="28"/>
  <c r="AS34" i="28"/>
  <c r="AS14" i="28"/>
  <c r="AS9" i="28"/>
  <c r="AS71" i="28"/>
  <c r="AS21" i="28"/>
  <c r="AS32" i="28"/>
  <c r="AS42" i="28"/>
  <c r="AS51" i="28"/>
  <c r="AS35" i="28"/>
  <c r="AS20" i="28"/>
  <c r="AS58" i="28"/>
  <c r="AS63" i="28"/>
  <c r="AS24" i="28"/>
  <c r="AS59" i="28"/>
  <c r="AS54" i="28"/>
  <c r="AS69" i="28"/>
  <c r="AS36" i="28"/>
  <c r="AS27" i="28"/>
  <c r="AS15" i="28"/>
  <c r="AS62" i="28"/>
  <c r="AS25" i="28"/>
  <c r="AS66" i="28"/>
  <c r="AS31" i="28"/>
  <c r="AS40" i="28"/>
  <c r="AS56" i="28"/>
  <c r="AS46" i="28"/>
  <c r="AS41" i="28"/>
  <c r="AS60" i="28"/>
  <c r="AS16" i="28"/>
  <c r="AS64" i="28"/>
  <c r="AS45" i="28"/>
  <c r="AS37" i="28"/>
  <c r="AS67" i="28"/>
  <c r="AS65" i="28"/>
  <c r="AS28" i="28"/>
  <c r="AS48" i="28"/>
  <c r="AS11" i="28"/>
  <c r="AS44" i="28"/>
  <c r="AS19" i="28"/>
  <c r="AS55" i="28"/>
  <c r="AS65" i="4"/>
  <c r="AS47" i="28"/>
  <c r="AS12" i="28"/>
  <c r="E7" i="27"/>
  <c r="T16" i="4" l="1"/>
  <c r="AC16" i="4" s="1"/>
  <c r="T68" i="4"/>
  <c r="AL68" i="4" s="1"/>
  <c r="H68" i="34" s="1"/>
  <c r="T69" i="4"/>
  <c r="AO69" i="4" s="1"/>
  <c r="K69" i="34" s="1"/>
  <c r="AN16" i="4" l="1"/>
  <c r="J16" i="34" s="1"/>
  <c r="AC28" i="4"/>
  <c r="AC33" i="4"/>
  <c r="AC31" i="4"/>
  <c r="AC30" i="4"/>
  <c r="AC29" i="4"/>
  <c r="AC32" i="4"/>
  <c r="AC42" i="4"/>
  <c r="AC41" i="4"/>
  <c r="AC40" i="4"/>
  <c r="AC39" i="4"/>
  <c r="AC38" i="4"/>
  <c r="AC37" i="4"/>
  <c r="AC36" i="4"/>
  <c r="AC35" i="4"/>
  <c r="AC34" i="4"/>
  <c r="AC27" i="4"/>
  <c r="AA16" i="4"/>
  <c r="Y16" i="4" s="1"/>
  <c r="X16" i="4" s="1"/>
  <c r="W16" i="4" s="1"/>
  <c r="AD16" i="4"/>
  <c r="AE16" i="4" s="1"/>
  <c r="AF16" i="4" s="1"/>
  <c r="AN68" i="4"/>
  <c r="J68" i="34" s="1"/>
  <c r="AK69" i="4"/>
  <c r="G69" i="34" s="1"/>
  <c r="AL69" i="4"/>
  <c r="H69" i="34" s="1"/>
  <c r="AK68" i="4"/>
  <c r="G68" i="34" s="1"/>
  <c r="AM68" i="4"/>
  <c r="I68" i="34" s="1"/>
  <c r="AB16" i="4"/>
  <c r="AO68" i="4"/>
  <c r="K68" i="34" s="1"/>
  <c r="AI69" i="4"/>
  <c r="E69" i="34" s="1"/>
  <c r="AP69" i="4"/>
  <c r="L69" i="34" s="1"/>
  <c r="AH68" i="4"/>
  <c r="D68" i="34" s="1"/>
  <c r="AJ69" i="4"/>
  <c r="F69" i="34" s="1"/>
  <c r="AH69" i="4"/>
  <c r="D69" i="34" s="1"/>
  <c r="AJ68" i="4"/>
  <c r="F68" i="34" s="1"/>
  <c r="AM69" i="4"/>
  <c r="I69" i="34" s="1"/>
  <c r="AN69" i="4"/>
  <c r="J69" i="34" s="1"/>
  <c r="AP68" i="4"/>
  <c r="L68" i="34" s="1"/>
  <c r="AI68" i="4"/>
  <c r="E68" i="34" s="1"/>
  <c r="AQ68" i="4"/>
  <c r="M68" i="34" s="1"/>
  <c r="AQ69" i="4"/>
  <c r="M69" i="34" s="1"/>
  <c r="AM16" i="4" l="1"/>
  <c r="I16" i="34" s="1"/>
  <c r="AB27" i="4"/>
  <c r="AB31" i="4"/>
  <c r="AB30" i="4"/>
  <c r="AB32" i="4"/>
  <c r="AB42" i="4"/>
  <c r="AB41" i="4"/>
  <c r="AB40" i="4"/>
  <c r="AB39" i="4"/>
  <c r="AB38" i="4"/>
  <c r="AB37" i="4"/>
  <c r="AB36" i="4"/>
  <c r="AB35" i="4"/>
  <c r="AB34" i="4"/>
  <c r="AB33" i="4"/>
  <c r="AB29" i="4"/>
  <c r="AB28" i="4"/>
  <c r="AO16" i="4"/>
  <c r="K16" i="34" s="1"/>
  <c r="AD32" i="4"/>
  <c r="AE32" i="4" s="1"/>
  <c r="AF32" i="4" s="1"/>
  <c r="AD42" i="4"/>
  <c r="AE42" i="4" s="1"/>
  <c r="AF42" i="4" s="1"/>
  <c r="AD41" i="4"/>
  <c r="AE41" i="4" s="1"/>
  <c r="AF41" i="4" s="1"/>
  <c r="AD40" i="4"/>
  <c r="AE40" i="4" s="1"/>
  <c r="AF40" i="4" s="1"/>
  <c r="AD39" i="4"/>
  <c r="AE39" i="4" s="1"/>
  <c r="AF39" i="4" s="1"/>
  <c r="AD38" i="4"/>
  <c r="AE38" i="4" s="1"/>
  <c r="AF38" i="4" s="1"/>
  <c r="AD37" i="4"/>
  <c r="AE37" i="4" s="1"/>
  <c r="AF37" i="4" s="1"/>
  <c r="AD36" i="4"/>
  <c r="AE36" i="4" s="1"/>
  <c r="AF36" i="4" s="1"/>
  <c r="AD35" i="4"/>
  <c r="AE35" i="4" s="1"/>
  <c r="AF35" i="4" s="1"/>
  <c r="AD34" i="4"/>
  <c r="AE34" i="4" s="1"/>
  <c r="AF34" i="4" s="1"/>
  <c r="AD33" i="4"/>
  <c r="AE33" i="4" s="1"/>
  <c r="AF33" i="4" s="1"/>
  <c r="AD29" i="4"/>
  <c r="AE29" i="4" s="1"/>
  <c r="AF29" i="4" s="1"/>
  <c r="AD28" i="4"/>
  <c r="AE28" i="4" s="1"/>
  <c r="AF28" i="4" s="1"/>
  <c r="AD27" i="4"/>
  <c r="AE27" i="4" s="1"/>
  <c r="AF27" i="4" s="1"/>
  <c r="AD31" i="4"/>
  <c r="AE31" i="4" s="1"/>
  <c r="AF31" i="4" s="1"/>
  <c r="AD30" i="4"/>
  <c r="AE30" i="4" s="1"/>
  <c r="AF30" i="4" s="1"/>
  <c r="AL16" i="4"/>
  <c r="AA29" i="4"/>
  <c r="Y29" i="4" s="1"/>
  <c r="X29" i="4" s="1"/>
  <c r="W29" i="4" s="1"/>
  <c r="AA31" i="4"/>
  <c r="Y31" i="4" s="1"/>
  <c r="X31" i="4" s="1"/>
  <c r="W31" i="4" s="1"/>
  <c r="AA35" i="4"/>
  <c r="Y35" i="4" s="1"/>
  <c r="X35" i="4" s="1"/>
  <c r="W35" i="4" s="1"/>
  <c r="AA27" i="4"/>
  <c r="Y27" i="4" s="1"/>
  <c r="X27" i="4" s="1"/>
  <c r="W27" i="4" s="1"/>
  <c r="AA30" i="4"/>
  <c r="Y30" i="4" s="1"/>
  <c r="X30" i="4" s="1"/>
  <c r="W30" i="4" s="1"/>
  <c r="AA34" i="4"/>
  <c r="Y34" i="4" s="1"/>
  <c r="X34" i="4" s="1"/>
  <c r="W34" i="4" s="1"/>
  <c r="AA28" i="4"/>
  <c r="Y28" i="4" s="1"/>
  <c r="X28" i="4" s="1"/>
  <c r="W28" i="4" s="1"/>
  <c r="AA33" i="4"/>
  <c r="Y33" i="4" s="1"/>
  <c r="X33" i="4" s="1"/>
  <c r="W33" i="4" s="1"/>
  <c r="AA32" i="4"/>
  <c r="Y32" i="4" s="1"/>
  <c r="X32" i="4" s="1"/>
  <c r="W32" i="4" s="1"/>
  <c r="AA42" i="4"/>
  <c r="Y42" i="4" s="1"/>
  <c r="X42" i="4" s="1"/>
  <c r="W42" i="4" s="1"/>
  <c r="AA41" i="4"/>
  <c r="Y41" i="4" s="1"/>
  <c r="X41" i="4" s="1"/>
  <c r="W41" i="4" s="1"/>
  <c r="AA40" i="4"/>
  <c r="Y40" i="4" s="1"/>
  <c r="X40" i="4" s="1"/>
  <c r="W40" i="4" s="1"/>
  <c r="AA39" i="4"/>
  <c r="Y39" i="4" s="1"/>
  <c r="X39" i="4" s="1"/>
  <c r="W39" i="4" s="1"/>
  <c r="AA38" i="4"/>
  <c r="Y38" i="4" s="1"/>
  <c r="X38" i="4" s="1"/>
  <c r="W38" i="4" s="1"/>
  <c r="AA37" i="4"/>
  <c r="Y37" i="4" s="1"/>
  <c r="X37" i="4" s="1"/>
  <c r="W37" i="4" s="1"/>
  <c r="AA36" i="4"/>
  <c r="Y36" i="4" s="1"/>
  <c r="X36" i="4" s="1"/>
  <c r="W36" i="4" s="1"/>
  <c r="AS68" i="4"/>
  <c r="AS69" i="4"/>
  <c r="N4" i="27"/>
  <c r="M4" i="27"/>
  <c r="L4" i="27"/>
  <c r="K4" i="27"/>
  <c r="J4" i="27"/>
  <c r="I4" i="27"/>
  <c r="H4" i="27"/>
  <c r="G4" i="27"/>
  <c r="F4" i="27"/>
  <c r="AS16" i="4" l="1"/>
  <c r="H16" i="34"/>
  <c r="T66" i="4"/>
  <c r="AO66" i="4" s="1"/>
  <c r="K66" i="34" s="1"/>
  <c r="T47" i="4"/>
  <c r="T58" i="4"/>
  <c r="T49" i="4"/>
  <c r="T48" i="4"/>
  <c r="T59" i="4"/>
  <c r="T60" i="4"/>
  <c r="T50" i="4"/>
  <c r="T62" i="4"/>
  <c r="T51" i="4"/>
  <c r="T64" i="4"/>
  <c r="T53" i="4"/>
  <c r="T54" i="4"/>
  <c r="T46" i="4"/>
  <c r="T55" i="4"/>
  <c r="AH66" i="4" l="1"/>
  <c r="D66" i="34" s="1"/>
  <c r="AJ66" i="4"/>
  <c r="F66" i="34" s="1"/>
  <c r="AK66" i="4"/>
  <c r="G66" i="34" s="1"/>
  <c r="AP66" i="4"/>
  <c r="L66" i="34" s="1"/>
  <c r="AL66" i="4"/>
  <c r="H66" i="34" s="1"/>
  <c r="AM66" i="4"/>
  <c r="I66" i="34" s="1"/>
  <c r="AI66" i="4"/>
  <c r="E66" i="34" s="1"/>
  <c r="AN66" i="4"/>
  <c r="J66" i="34" s="1"/>
  <c r="AQ66" i="4"/>
  <c r="M66" i="34" s="1"/>
  <c r="T45" i="4"/>
  <c r="AJ45" i="4" s="1"/>
  <c r="F45" i="34" s="1"/>
  <c r="T56" i="4"/>
  <c r="AM56" i="4" s="1"/>
  <c r="I56" i="34" s="1"/>
  <c r="T61" i="4"/>
  <c r="AJ61" i="4" s="1"/>
  <c r="F61" i="34" s="1"/>
  <c r="T70" i="4"/>
  <c r="AL70" i="4" s="1"/>
  <c r="H70" i="34" s="1"/>
  <c r="T57" i="4"/>
  <c r="AN57" i="4" s="1"/>
  <c r="J57" i="34" s="1"/>
  <c r="T52" i="4"/>
  <c r="AM52" i="4" s="1"/>
  <c r="I52" i="34" s="1"/>
  <c r="T63" i="4"/>
  <c r="AH63" i="4" s="1"/>
  <c r="D63" i="34" s="1"/>
  <c r="T71" i="4"/>
  <c r="AN71" i="4" s="1"/>
  <c r="J71" i="34" s="1"/>
  <c r="AM59" i="4"/>
  <c r="I59" i="34" s="1"/>
  <c r="AM60" i="4"/>
  <c r="I60" i="34" s="1"/>
  <c r="AO50" i="4"/>
  <c r="K50" i="34" s="1"/>
  <c r="AH46" i="4"/>
  <c r="D46" i="34" s="1"/>
  <c r="AO53" i="4"/>
  <c r="K53" i="34" s="1"/>
  <c r="AM51" i="4"/>
  <c r="I51" i="34" s="1"/>
  <c r="AO58" i="4"/>
  <c r="K58" i="34" s="1"/>
  <c r="AM62" i="4"/>
  <c r="I62" i="34" s="1"/>
  <c r="AN64" i="4"/>
  <c r="J64" i="34" s="1"/>
  <c r="AI47" i="4"/>
  <c r="E47" i="34" s="1"/>
  <c r="AN48" i="4"/>
  <c r="J48" i="34" s="1"/>
  <c r="AI55" i="4"/>
  <c r="E55" i="34" s="1"/>
  <c r="AH47" i="4"/>
  <c r="D47" i="34" s="1"/>
  <c r="AL47" i="4"/>
  <c r="H47" i="34" s="1"/>
  <c r="AI48" i="4"/>
  <c r="E48" i="34" s="1"/>
  <c r="AK48" i="4"/>
  <c r="G48" i="34" s="1"/>
  <c r="AL48" i="4"/>
  <c r="H48" i="34" s="1"/>
  <c r="AM48" i="4"/>
  <c r="I48" i="34" s="1"/>
  <c r="AQ48" i="4"/>
  <c r="M48" i="34" s="1"/>
  <c r="AH49" i="4"/>
  <c r="D49" i="34" s="1"/>
  <c r="AI49" i="4"/>
  <c r="E49" i="34" s="1"/>
  <c r="AJ49" i="4"/>
  <c r="F49" i="34" s="1"/>
  <c r="AK49" i="4"/>
  <c r="G49" i="34" s="1"/>
  <c r="AL49" i="4"/>
  <c r="H49" i="34" s="1"/>
  <c r="AM49" i="4"/>
  <c r="I49" i="34" s="1"/>
  <c r="AN49" i="4"/>
  <c r="J49" i="34" s="1"/>
  <c r="AO49" i="4"/>
  <c r="K49" i="34" s="1"/>
  <c r="AP49" i="4"/>
  <c r="L49" i="34" s="1"/>
  <c r="AQ49" i="4"/>
  <c r="M49" i="34" s="1"/>
  <c r="AH50" i="4"/>
  <c r="D50" i="34" s="1"/>
  <c r="AK50" i="4"/>
  <c r="G50" i="34" s="1"/>
  <c r="AL50" i="4"/>
  <c r="H50" i="34" s="1"/>
  <c r="AM50" i="4"/>
  <c r="I50" i="34" s="1"/>
  <c r="AN50" i="4"/>
  <c r="J50" i="34" s="1"/>
  <c r="AP50" i="4"/>
  <c r="L50" i="34" s="1"/>
  <c r="AH51" i="4"/>
  <c r="D51" i="34" s="1"/>
  <c r="AJ51" i="4"/>
  <c r="F51" i="34" s="1"/>
  <c r="AK51" i="4"/>
  <c r="G51" i="34" s="1"/>
  <c r="AL51" i="4"/>
  <c r="H51" i="34" s="1"/>
  <c r="AP51" i="4"/>
  <c r="L51" i="34" s="1"/>
  <c r="AH54" i="4"/>
  <c r="D54" i="34" s="1"/>
  <c r="AI54" i="4"/>
  <c r="E54" i="34" s="1"/>
  <c r="AJ54" i="4"/>
  <c r="F54" i="34" s="1"/>
  <c r="AK54" i="4"/>
  <c r="G54" i="34" s="1"/>
  <c r="AL54" i="4"/>
  <c r="H54" i="34" s="1"/>
  <c r="AM54" i="4"/>
  <c r="I54" i="34" s="1"/>
  <c r="AN54" i="4"/>
  <c r="J54" i="34" s="1"/>
  <c r="AO54" i="4"/>
  <c r="K54" i="34" s="1"/>
  <c r="AP54" i="4"/>
  <c r="L54" i="34" s="1"/>
  <c r="AQ54" i="4"/>
  <c r="M54" i="34" s="1"/>
  <c r="AH55" i="4"/>
  <c r="D55" i="34" s="1"/>
  <c r="AL55" i="4"/>
  <c r="H55" i="34" s="1"/>
  <c r="AN55" i="4"/>
  <c r="J55" i="34" s="1"/>
  <c r="AO55" i="4"/>
  <c r="K55" i="34" s="1"/>
  <c r="AP55" i="4"/>
  <c r="L55" i="34" s="1"/>
  <c r="AJ58" i="4"/>
  <c r="F58" i="34" s="1"/>
  <c r="AN58" i="4"/>
  <c r="J58" i="34" s="1"/>
  <c r="AH60" i="4"/>
  <c r="D60" i="34" s="1"/>
  <c r="AI60" i="4"/>
  <c r="E60" i="34" s="1"/>
  <c r="AJ60" i="4"/>
  <c r="F60" i="34" s="1"/>
  <c r="AK60" i="4"/>
  <c r="G60" i="34" s="1"/>
  <c r="AL60" i="4"/>
  <c r="H60" i="34" s="1"/>
  <c r="AN60" i="4"/>
  <c r="J60" i="34" s="1"/>
  <c r="AO60" i="4"/>
  <c r="K60" i="34" s="1"/>
  <c r="AP60" i="4"/>
  <c r="L60" i="34" s="1"/>
  <c r="AQ60" i="4"/>
  <c r="M60" i="34" s="1"/>
  <c r="AH62" i="4"/>
  <c r="D62" i="34" s="1"/>
  <c r="AJ62" i="4"/>
  <c r="F62" i="34" s="1"/>
  <c r="AK62" i="4"/>
  <c r="G62" i="34" s="1"/>
  <c r="AL62" i="4"/>
  <c r="H62" i="34" s="1"/>
  <c r="AP62" i="4"/>
  <c r="L62" i="34" s="1"/>
  <c r="AI64" i="4"/>
  <c r="E64" i="34" s="1"/>
  <c r="AK64" i="4"/>
  <c r="G64" i="34" s="1"/>
  <c r="AL64" i="4"/>
  <c r="H64" i="34" s="1"/>
  <c r="AS66" i="4" l="1"/>
  <c r="AS54" i="4"/>
  <c r="AS60" i="4"/>
  <c r="AS50" i="4"/>
  <c r="AS49" i="4"/>
  <c r="AP70" i="4"/>
  <c r="L70" i="34" s="1"/>
  <c r="AM57" i="4"/>
  <c r="I57" i="34" s="1"/>
  <c r="AJ56" i="4"/>
  <c r="F56" i="34" s="1"/>
  <c r="AK56" i="4"/>
  <c r="G56" i="34" s="1"/>
  <c r="AO52" i="4"/>
  <c r="K52" i="34" s="1"/>
  <c r="AN56" i="4"/>
  <c r="J56" i="34" s="1"/>
  <c r="AN70" i="4"/>
  <c r="J70" i="34" s="1"/>
  <c r="AL61" i="4"/>
  <c r="H61" i="34" s="1"/>
  <c r="AM70" i="4"/>
  <c r="I70" i="34" s="1"/>
  <c r="AK70" i="4"/>
  <c r="G70" i="34" s="1"/>
  <c r="AO70" i="4"/>
  <c r="K70" i="34" s="1"/>
  <c r="AJ70" i="4"/>
  <c r="F70" i="34" s="1"/>
  <c r="AI70" i="4"/>
  <c r="E70" i="34" s="1"/>
  <c r="AQ70" i="4"/>
  <c r="M70" i="34" s="1"/>
  <c r="AH70" i="4"/>
  <c r="D70" i="34" s="1"/>
  <c r="AO56" i="4"/>
  <c r="K56" i="34" s="1"/>
  <c r="AL56" i="4"/>
  <c r="H56" i="34" s="1"/>
  <c r="AN61" i="4"/>
  <c r="J61" i="34" s="1"/>
  <c r="AQ56" i="4"/>
  <c r="M56" i="34" s="1"/>
  <c r="AI56" i="4"/>
  <c r="E56" i="34" s="1"/>
  <c r="AO61" i="4"/>
  <c r="K61" i="34" s="1"/>
  <c r="AM61" i="4"/>
  <c r="I61" i="34" s="1"/>
  <c r="AP56" i="4"/>
  <c r="L56" i="34" s="1"/>
  <c r="AH56" i="4"/>
  <c r="D56" i="34" s="1"/>
  <c r="AP52" i="4"/>
  <c r="L52" i="34" s="1"/>
  <c r="AO63" i="4"/>
  <c r="K63" i="34" s="1"/>
  <c r="AP63" i="4"/>
  <c r="L63" i="34" s="1"/>
  <c r="AN63" i="4"/>
  <c r="J63" i="34" s="1"/>
  <c r="AK52" i="4"/>
  <c r="G52" i="34" s="1"/>
  <c r="AL52" i="4"/>
  <c r="H52" i="34" s="1"/>
  <c r="AJ52" i="4"/>
  <c r="F52" i="34" s="1"/>
  <c r="AI52" i="4"/>
  <c r="E52" i="34" s="1"/>
  <c r="AH52" i="4"/>
  <c r="D52" i="34" s="1"/>
  <c r="AQ52" i="4"/>
  <c r="M52" i="34" s="1"/>
  <c r="AQ57" i="4"/>
  <c r="M57" i="34" s="1"/>
  <c r="AM71" i="4"/>
  <c r="I71" i="34" s="1"/>
  <c r="AL57" i="4"/>
  <c r="H57" i="34" s="1"/>
  <c r="AI57" i="4"/>
  <c r="E57" i="34" s="1"/>
  <c r="AN52" i="4"/>
  <c r="J52" i="34" s="1"/>
  <c r="AI45" i="4"/>
  <c r="E45" i="34" s="1"/>
  <c r="AK71" i="4"/>
  <c r="G71" i="34" s="1"/>
  <c r="AH45" i="4"/>
  <c r="D45" i="34" s="1"/>
  <c r="AK57" i="4"/>
  <c r="G57" i="34" s="1"/>
  <c r="AJ71" i="4"/>
  <c r="F71" i="34" s="1"/>
  <c r="AJ57" i="4"/>
  <c r="F57" i="34" s="1"/>
  <c r="AQ45" i="4"/>
  <c r="M45" i="34" s="1"/>
  <c r="AN45" i="4"/>
  <c r="J45" i="34" s="1"/>
  <c r="AP71" i="4"/>
  <c r="L71" i="34" s="1"/>
  <c r="AH71" i="4"/>
  <c r="D71" i="34" s="1"/>
  <c r="AP57" i="4"/>
  <c r="L57" i="34" s="1"/>
  <c r="AH57" i="4"/>
  <c r="D57" i="34" s="1"/>
  <c r="AL45" i="4"/>
  <c r="H45" i="34" s="1"/>
  <c r="AM45" i="4"/>
  <c r="I45" i="34" s="1"/>
  <c r="AO71" i="4"/>
  <c r="K71" i="34" s="1"/>
  <c r="AO57" i="4"/>
  <c r="K57" i="34" s="1"/>
  <c r="AK45" i="4"/>
  <c r="G45" i="34" s="1"/>
  <c r="AL71" i="4"/>
  <c r="H71" i="34" s="1"/>
  <c r="AQ71" i="4"/>
  <c r="M71" i="34" s="1"/>
  <c r="AI71" i="4"/>
  <c r="E71" i="34" s="1"/>
  <c r="AI63" i="4"/>
  <c r="E63" i="34" s="1"/>
  <c r="AL63" i="4"/>
  <c r="H63" i="34" s="1"/>
  <c r="AQ64" i="4"/>
  <c r="M64" i="34" s="1"/>
  <c r="AM64" i="4"/>
  <c r="I64" i="34" s="1"/>
  <c r="AQ62" i="4"/>
  <c r="M62" i="34" s="1"/>
  <c r="AI62" i="4"/>
  <c r="E62" i="34" s="1"/>
  <c r="AO62" i="4"/>
  <c r="K62" i="34" s="1"/>
  <c r="AN62" i="4"/>
  <c r="J62" i="34" s="1"/>
  <c r="AK59" i="4"/>
  <c r="G59" i="34" s="1"/>
  <c r="AJ59" i="4"/>
  <c r="F59" i="34" s="1"/>
  <c r="AP59" i="4"/>
  <c r="L59" i="34" s="1"/>
  <c r="AL59" i="4"/>
  <c r="H59" i="34" s="1"/>
  <c r="AH59" i="4"/>
  <c r="D59" i="34" s="1"/>
  <c r="AM58" i="4"/>
  <c r="I58" i="34" s="1"/>
  <c r="AL58" i="4"/>
  <c r="H58" i="34" s="1"/>
  <c r="AK58" i="4"/>
  <c r="G58" i="34" s="1"/>
  <c r="AQ58" i="4"/>
  <c r="M58" i="34" s="1"/>
  <c r="AI58" i="4"/>
  <c r="E58" i="34" s="1"/>
  <c r="AP58" i="4"/>
  <c r="L58" i="34" s="1"/>
  <c r="AH58" i="4"/>
  <c r="D58" i="34" s="1"/>
  <c r="AN53" i="4"/>
  <c r="J53" i="34" s="1"/>
  <c r="AM53" i="4"/>
  <c r="I53" i="34" s="1"/>
  <c r="AL53" i="4"/>
  <c r="H53" i="34" s="1"/>
  <c r="AJ53" i="4"/>
  <c r="F53" i="34" s="1"/>
  <c r="AJ50" i="4"/>
  <c r="F50" i="34" s="1"/>
  <c r="AQ50" i="4"/>
  <c r="M50" i="34" s="1"/>
  <c r="AI50" i="4"/>
  <c r="E50" i="34" s="1"/>
  <c r="AP47" i="4"/>
  <c r="L47" i="34" s="1"/>
  <c r="AO47" i="4"/>
  <c r="K47" i="34" s="1"/>
  <c r="AN47" i="4"/>
  <c r="J47" i="34" s="1"/>
  <c r="AK46" i="4"/>
  <c r="G46" i="34" s="1"/>
  <c r="AJ46" i="4"/>
  <c r="F46" i="34" s="1"/>
  <c r="AQ46" i="4"/>
  <c r="M46" i="34" s="1"/>
  <c r="AI46" i="4"/>
  <c r="E46" i="34" s="1"/>
  <c r="AJ64" i="4"/>
  <c r="F64" i="34" s="1"/>
  <c r="AM63" i="4"/>
  <c r="I63" i="34" s="1"/>
  <c r="AK61" i="4"/>
  <c r="G61" i="34" s="1"/>
  <c r="AQ59" i="4"/>
  <c r="M59" i="34" s="1"/>
  <c r="AI59" i="4"/>
  <c r="E59" i="34" s="1"/>
  <c r="AM55" i="4"/>
  <c r="AK53" i="4"/>
  <c r="G53" i="34" s="1"/>
  <c r="AQ51" i="4"/>
  <c r="M51" i="34" s="1"/>
  <c r="AI51" i="4"/>
  <c r="E51" i="34" s="1"/>
  <c r="AJ48" i="4"/>
  <c r="F48" i="34" s="1"/>
  <c r="AM47" i="4"/>
  <c r="I47" i="34" s="1"/>
  <c r="AP46" i="4"/>
  <c r="L46" i="34" s="1"/>
  <c r="AP64" i="4"/>
  <c r="L64" i="34" s="1"/>
  <c r="AH64" i="4"/>
  <c r="D64" i="34" s="1"/>
  <c r="AK63" i="4"/>
  <c r="G63" i="34" s="1"/>
  <c r="AQ61" i="4"/>
  <c r="M61" i="34" s="1"/>
  <c r="AI61" i="4"/>
  <c r="E61" i="34" s="1"/>
  <c r="AO59" i="4"/>
  <c r="K59" i="34" s="1"/>
  <c r="AK55" i="4"/>
  <c r="G55" i="34" s="1"/>
  <c r="AQ53" i="4"/>
  <c r="M53" i="34" s="1"/>
  <c r="AI53" i="4"/>
  <c r="E53" i="34" s="1"/>
  <c r="AO51" i="4"/>
  <c r="K51" i="34" s="1"/>
  <c r="AP48" i="4"/>
  <c r="L48" i="34" s="1"/>
  <c r="AH48" i="4"/>
  <c r="D48" i="34" s="1"/>
  <c r="AK47" i="4"/>
  <c r="G47" i="34" s="1"/>
  <c r="AN46" i="4"/>
  <c r="J46" i="34" s="1"/>
  <c r="AP45" i="4"/>
  <c r="L45" i="34" s="1"/>
  <c r="AO64" i="4"/>
  <c r="K64" i="34" s="1"/>
  <c r="AJ63" i="4"/>
  <c r="F63" i="34" s="1"/>
  <c r="AP61" i="4"/>
  <c r="L61" i="34" s="1"/>
  <c r="AH61" i="4"/>
  <c r="D61" i="34" s="1"/>
  <c r="AN59" i="4"/>
  <c r="J59" i="34" s="1"/>
  <c r="AJ55" i="4"/>
  <c r="F55" i="34" s="1"/>
  <c r="AP53" i="4"/>
  <c r="L53" i="34" s="1"/>
  <c r="AH53" i="4"/>
  <c r="D53" i="34" s="1"/>
  <c r="AN51" i="4"/>
  <c r="J51" i="34" s="1"/>
  <c r="AO48" i="4"/>
  <c r="AJ47" i="4"/>
  <c r="F47" i="34" s="1"/>
  <c r="AM46" i="4"/>
  <c r="I46" i="34" s="1"/>
  <c r="AO45" i="4"/>
  <c r="K45" i="34" s="1"/>
  <c r="AO46" i="4"/>
  <c r="K46" i="34" s="1"/>
  <c r="AQ63" i="4"/>
  <c r="M63" i="34" s="1"/>
  <c r="AQ55" i="4"/>
  <c r="M55" i="34" s="1"/>
  <c r="AQ47" i="4"/>
  <c r="M47" i="34" s="1"/>
  <c r="AL46" i="4"/>
  <c r="H46" i="34" s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" i="25"/>
  <c r="AS55" i="4" l="1"/>
  <c r="I55" i="34"/>
  <c r="AS48" i="4"/>
  <c r="K48" i="34"/>
  <c r="AS64" i="4"/>
  <c r="AS71" i="4"/>
  <c r="AS56" i="4"/>
  <c r="AS62" i="4"/>
  <c r="AS52" i="4"/>
  <c r="AS51" i="4"/>
  <c r="AS57" i="4"/>
  <c r="AS70" i="4"/>
  <c r="AS47" i="4"/>
  <c r="AS63" i="4"/>
  <c r="AS45" i="4"/>
  <c r="AS53" i="4"/>
  <c r="AS58" i="4"/>
  <c r="AS46" i="4"/>
  <c r="AS61" i="4"/>
  <c r="AS59" i="4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" i="25"/>
  <c r="G7" i="25" l="1"/>
  <c r="G9" i="25"/>
  <c r="G10" i="25"/>
  <c r="G15" i="25"/>
  <c r="G17" i="25"/>
  <c r="G18" i="25"/>
  <c r="G19" i="25"/>
  <c r="G23" i="25"/>
  <c r="G25" i="25"/>
  <c r="G26" i="25"/>
  <c r="G27" i="25"/>
  <c r="G31" i="25"/>
  <c r="G33" i="25"/>
  <c r="G34" i="25"/>
  <c r="B4" i="25"/>
  <c r="C4" i="25" s="1"/>
  <c r="B5" i="25"/>
  <c r="C5" i="25" s="1"/>
  <c r="B6" i="25"/>
  <c r="C6" i="25" s="1"/>
  <c r="B7" i="25"/>
  <c r="C7" i="25" s="1"/>
  <c r="B8" i="25"/>
  <c r="C8" i="25" s="1"/>
  <c r="B9" i="25"/>
  <c r="C9" i="25" s="1"/>
  <c r="B10" i="25"/>
  <c r="C10" i="25" s="1"/>
  <c r="B11" i="25"/>
  <c r="C11" i="25" s="1"/>
  <c r="B12" i="25"/>
  <c r="C12" i="25" s="1"/>
  <c r="B13" i="25"/>
  <c r="C13" i="25" s="1"/>
  <c r="B14" i="25"/>
  <c r="C14" i="25" s="1"/>
  <c r="B15" i="25"/>
  <c r="C15" i="25" s="1"/>
  <c r="B16" i="25"/>
  <c r="C16" i="25" s="1"/>
  <c r="B17" i="25"/>
  <c r="C17" i="25" s="1"/>
  <c r="B18" i="25"/>
  <c r="C18" i="25" s="1"/>
  <c r="B19" i="25"/>
  <c r="C19" i="25" s="1"/>
  <c r="B20" i="25"/>
  <c r="C20" i="25" s="1"/>
  <c r="B21" i="25"/>
  <c r="C21" i="25" s="1"/>
  <c r="B22" i="25"/>
  <c r="C22" i="25" s="1"/>
  <c r="B23" i="25"/>
  <c r="C23" i="25" s="1"/>
  <c r="B24" i="25"/>
  <c r="C24" i="25" s="1"/>
  <c r="B25" i="25"/>
  <c r="C25" i="25" s="1"/>
  <c r="B26" i="25"/>
  <c r="C26" i="25" s="1"/>
  <c r="B27" i="25"/>
  <c r="C27" i="25" s="1"/>
  <c r="B28" i="25"/>
  <c r="C28" i="25" s="1"/>
  <c r="B29" i="25"/>
  <c r="C29" i="25" s="1"/>
  <c r="B30" i="25"/>
  <c r="C30" i="25" s="1"/>
  <c r="B31" i="25"/>
  <c r="C31" i="25" s="1"/>
  <c r="B32" i="25"/>
  <c r="C32" i="25" s="1"/>
  <c r="B33" i="25"/>
  <c r="C33" i="25" s="1"/>
  <c r="B34" i="25"/>
  <c r="C34" i="25" s="1"/>
  <c r="B3" i="25"/>
  <c r="C3" i="25" s="1"/>
  <c r="G30" i="25" l="1"/>
  <c r="G22" i="25"/>
  <c r="G14" i="25"/>
  <c r="G6" i="25"/>
  <c r="G29" i="25"/>
  <c r="G21" i="25"/>
  <c r="G13" i="25"/>
  <c r="G5" i="25"/>
  <c r="G32" i="25"/>
  <c r="G24" i="25"/>
  <c r="G16" i="25"/>
  <c r="G8" i="25"/>
  <c r="G28" i="25"/>
  <c r="G20" i="25"/>
  <c r="G12" i="25"/>
  <c r="G4" i="25"/>
  <c r="G3" i="25"/>
  <c r="T35" i="4" l="1"/>
  <c r="T43" i="4"/>
  <c r="T28" i="4"/>
  <c r="T31" i="4"/>
  <c r="T40" i="4"/>
  <c r="T44" i="4"/>
  <c r="T37" i="4"/>
  <c r="T34" i="4"/>
  <c r="T42" i="4"/>
  <c r="T30" i="4"/>
  <c r="T39" i="4"/>
  <c r="T33" i="4"/>
  <c r="T36" i="4"/>
  <c r="T38" i="4"/>
  <c r="AA43" i="4" l="1"/>
  <c r="Y43" i="4" s="1"/>
  <c r="X43" i="4" s="1"/>
  <c r="W43" i="4" s="1"/>
  <c r="AB43" i="4"/>
  <c r="AC43" i="4"/>
  <c r="AD43" i="4"/>
  <c r="AE43" i="4" s="1"/>
  <c r="AF43" i="4" s="1"/>
  <c r="AA44" i="4"/>
  <c r="Y44" i="4" s="1"/>
  <c r="X44" i="4" s="1"/>
  <c r="W44" i="4" s="1"/>
  <c r="AB44" i="4"/>
  <c r="AC44" i="4"/>
  <c r="AD44" i="4"/>
  <c r="AE44" i="4" s="1"/>
  <c r="AF44" i="4" s="1"/>
  <c r="T41" i="4"/>
  <c r="T29" i="4"/>
  <c r="T27" i="4"/>
  <c r="T32" i="4"/>
  <c r="T25" i="4" l="1"/>
  <c r="AH33" i="4" l="1"/>
  <c r="D33" i="34" s="1"/>
  <c r="T10" i="4"/>
  <c r="T9" i="4" l="1"/>
  <c r="AA9" i="4" s="1"/>
  <c r="Y9" i="4" s="1"/>
  <c r="X9" i="4" s="1"/>
  <c r="W9" i="4" s="1"/>
  <c r="T15" i="4"/>
  <c r="T14" i="4"/>
  <c r="T19" i="4"/>
  <c r="T12" i="4"/>
  <c r="T17" i="4"/>
  <c r="T18" i="4"/>
  <c r="T11" i="4"/>
  <c r="T13" i="4"/>
  <c r="T20" i="4"/>
  <c r="T22" i="4"/>
  <c r="T23" i="4"/>
  <c r="T26" i="4"/>
  <c r="T21" i="4"/>
  <c r="T24" i="4"/>
  <c r="AD13" i="4" l="1"/>
  <c r="AE13" i="4" s="1"/>
  <c r="AF13" i="4" s="1"/>
  <c r="AC13" i="4"/>
  <c r="AL9" i="4"/>
  <c r="H9" i="34" s="1"/>
  <c r="AH9" i="4"/>
  <c r="D9" i="34" s="1"/>
  <c r="AK16" i="4"/>
  <c r="G16" i="34" s="1"/>
  <c r="AJ16" i="4"/>
  <c r="F16" i="34" s="1"/>
  <c r="AI16" i="4"/>
  <c r="E16" i="34" s="1"/>
  <c r="AP16" i="4"/>
  <c r="L16" i="34" s="1"/>
  <c r="AQ16" i="4"/>
  <c r="M16" i="34" s="1"/>
  <c r="AH16" i="4"/>
  <c r="D16" i="34" s="1"/>
  <c r="AK9" i="4"/>
  <c r="G9" i="34" s="1"/>
  <c r="AJ9" i="4"/>
  <c r="F9" i="34" s="1"/>
  <c r="AI9" i="4" l="1"/>
  <c r="E9" i="34" s="1"/>
  <c r="AO13" i="4"/>
  <c r="K13" i="34" s="1"/>
  <c r="AH34" i="4"/>
  <c r="D34" i="34" s="1"/>
  <c r="AQ13" i="4" l="1"/>
  <c r="M13" i="34" s="1"/>
  <c r="AP13" i="4"/>
  <c r="L13" i="34" s="1"/>
  <c r="AH27" i="4"/>
  <c r="D27" i="34" s="1"/>
  <c r="AL28" i="4" l="1"/>
  <c r="H28" i="34" s="1"/>
  <c r="AK28" i="4"/>
  <c r="G28" i="34" s="1"/>
  <c r="AJ28" i="4"/>
  <c r="F28" i="34" s="1"/>
  <c r="AQ28" i="4"/>
  <c r="M28" i="34" s="1"/>
  <c r="AM28" i="4"/>
  <c r="I28" i="34" s="1"/>
  <c r="AN28" i="4"/>
  <c r="J28" i="34" s="1"/>
  <c r="AI28" i="4"/>
  <c r="E28" i="34" s="1"/>
  <c r="AO28" i="4"/>
  <c r="K28" i="34" s="1"/>
  <c r="AP28" i="4"/>
  <c r="L28" i="34" s="1"/>
  <c r="AH28" i="4"/>
  <c r="D28" i="34" s="1"/>
  <c r="AS28" i="4" l="1"/>
  <c r="AN43" i="4" l="1"/>
  <c r="J43" i="34" s="1"/>
  <c r="AO43" i="4"/>
  <c r="K43" i="34" s="1"/>
  <c r="AP43" i="4"/>
  <c r="L43" i="34" s="1"/>
  <c r="AL43" i="4"/>
  <c r="H43" i="34" s="1"/>
  <c r="AM43" i="4"/>
  <c r="I43" i="34" s="1"/>
  <c r="AJ43" i="4"/>
  <c r="F43" i="34" s="1"/>
  <c r="AI43" i="4"/>
  <c r="E43" i="34" s="1"/>
  <c r="AK43" i="4"/>
  <c r="G43" i="34" s="1"/>
  <c r="AQ43" i="4"/>
  <c r="M43" i="34" s="1"/>
  <c r="AH43" i="4"/>
  <c r="D43" i="34" s="1"/>
  <c r="AN30" i="4"/>
  <c r="J30" i="34" s="1"/>
  <c r="AM30" i="4"/>
  <c r="I30" i="34" s="1"/>
  <c r="AJ30" i="4"/>
  <c r="F30" i="34" s="1"/>
  <c r="AK30" i="4"/>
  <c r="G30" i="34" s="1"/>
  <c r="AI30" i="4"/>
  <c r="E30" i="34" s="1"/>
  <c r="AP30" i="4"/>
  <c r="L30" i="34" s="1"/>
  <c r="AQ30" i="4"/>
  <c r="M30" i="34" s="1"/>
  <c r="AL30" i="4"/>
  <c r="H30" i="34" s="1"/>
  <c r="AO30" i="4"/>
  <c r="K30" i="34" s="1"/>
  <c r="AH30" i="4"/>
  <c r="D30" i="34" s="1"/>
  <c r="AJ31" i="4"/>
  <c r="F31" i="34" s="1"/>
  <c r="AK31" i="4"/>
  <c r="G31" i="34" s="1"/>
  <c r="AI31" i="4"/>
  <c r="E31" i="34" s="1"/>
  <c r="AQ31" i="4"/>
  <c r="M31" i="34" s="1"/>
  <c r="AL31" i="4"/>
  <c r="H31" i="34" s="1"/>
  <c r="AP31" i="4"/>
  <c r="L31" i="34" s="1"/>
  <c r="AM31" i="4"/>
  <c r="I31" i="34" s="1"/>
  <c r="AO31" i="4"/>
  <c r="K31" i="34" s="1"/>
  <c r="AN31" i="4"/>
  <c r="J31" i="34" s="1"/>
  <c r="AH31" i="4"/>
  <c r="D31" i="34" s="1"/>
  <c r="AK39" i="4"/>
  <c r="G39" i="34" s="1"/>
  <c r="AJ39" i="4"/>
  <c r="F39" i="34" s="1"/>
  <c r="AI39" i="4"/>
  <c r="E39" i="34" s="1"/>
  <c r="AP39" i="4"/>
  <c r="L39" i="34" s="1"/>
  <c r="AM39" i="4"/>
  <c r="I39" i="34" s="1"/>
  <c r="AQ39" i="4"/>
  <c r="M39" i="34" s="1"/>
  <c r="AL39" i="4"/>
  <c r="H39" i="34" s="1"/>
  <c r="AN39" i="4"/>
  <c r="J39" i="34" s="1"/>
  <c r="AO39" i="4"/>
  <c r="K39" i="34" s="1"/>
  <c r="AH39" i="4"/>
  <c r="D39" i="34" s="1"/>
  <c r="AO32" i="4"/>
  <c r="K32" i="34" s="1"/>
  <c r="AP32" i="4"/>
  <c r="L32" i="34" s="1"/>
  <c r="AI32" i="4"/>
  <c r="E32" i="34" s="1"/>
  <c r="AM32" i="4"/>
  <c r="I32" i="34" s="1"/>
  <c r="AN32" i="4"/>
  <c r="J32" i="34" s="1"/>
  <c r="AJ32" i="4"/>
  <c r="F32" i="34" s="1"/>
  <c r="AQ32" i="4"/>
  <c r="M32" i="34" s="1"/>
  <c r="AK32" i="4"/>
  <c r="G32" i="34" s="1"/>
  <c r="AL32" i="4"/>
  <c r="H32" i="34" s="1"/>
  <c r="AH32" i="4"/>
  <c r="D32" i="34" s="1"/>
  <c r="AK44" i="4"/>
  <c r="G44" i="34" s="1"/>
  <c r="AL44" i="4"/>
  <c r="H44" i="34" s="1"/>
  <c r="AJ44" i="4"/>
  <c r="F44" i="34" s="1"/>
  <c r="AP44" i="4"/>
  <c r="L44" i="34" s="1"/>
  <c r="AM44" i="4"/>
  <c r="I44" i="34" s="1"/>
  <c r="AN44" i="4"/>
  <c r="J44" i="34" s="1"/>
  <c r="AQ44" i="4"/>
  <c r="M44" i="34" s="1"/>
  <c r="AI44" i="4"/>
  <c r="E44" i="34" s="1"/>
  <c r="AO44" i="4"/>
  <c r="K44" i="34" s="1"/>
  <c r="AH44" i="4"/>
  <c r="D44" i="34" s="1"/>
  <c r="AI34" i="4"/>
  <c r="E34" i="34" s="1"/>
  <c r="AM34" i="4"/>
  <c r="I34" i="34" s="1"/>
  <c r="AO34" i="4"/>
  <c r="K34" i="34" s="1"/>
  <c r="AQ34" i="4"/>
  <c r="M34" i="34" s="1"/>
  <c r="AP34" i="4"/>
  <c r="L34" i="34" s="1"/>
  <c r="AL34" i="4"/>
  <c r="H34" i="34" s="1"/>
  <c r="AJ34" i="4"/>
  <c r="F34" i="34" s="1"/>
  <c r="AN34" i="4"/>
  <c r="J34" i="34" s="1"/>
  <c r="AK34" i="4"/>
  <c r="G34" i="34" s="1"/>
  <c r="AN38" i="4"/>
  <c r="J38" i="34" s="1"/>
  <c r="AM38" i="4"/>
  <c r="I38" i="34" s="1"/>
  <c r="AQ38" i="4"/>
  <c r="M38" i="34" s="1"/>
  <c r="AK38" i="4"/>
  <c r="G38" i="34" s="1"/>
  <c r="AP38" i="4"/>
  <c r="L38" i="34" s="1"/>
  <c r="AI38" i="4"/>
  <c r="E38" i="34" s="1"/>
  <c r="AO38" i="4"/>
  <c r="K38" i="34" s="1"/>
  <c r="AL38" i="4"/>
  <c r="H38" i="34" s="1"/>
  <c r="AJ38" i="4"/>
  <c r="F38" i="34" s="1"/>
  <c r="AH38" i="4"/>
  <c r="D38" i="34" s="1"/>
  <c r="AP37" i="4"/>
  <c r="L37" i="34" s="1"/>
  <c r="AI37" i="4"/>
  <c r="E37" i="34" s="1"/>
  <c r="AQ37" i="4"/>
  <c r="M37" i="34" s="1"/>
  <c r="AL37" i="4"/>
  <c r="H37" i="34" s="1"/>
  <c r="AN37" i="4"/>
  <c r="J37" i="34" s="1"/>
  <c r="AJ37" i="4"/>
  <c r="F37" i="34" s="1"/>
  <c r="AO37" i="4"/>
  <c r="K37" i="34" s="1"/>
  <c r="AM37" i="4"/>
  <c r="I37" i="34" s="1"/>
  <c r="AK37" i="4"/>
  <c r="G37" i="34" s="1"/>
  <c r="AH37" i="4"/>
  <c r="D37" i="34" s="1"/>
  <c r="AO40" i="4"/>
  <c r="K40" i="34" s="1"/>
  <c r="AP40" i="4"/>
  <c r="L40" i="34" s="1"/>
  <c r="AK40" i="4"/>
  <c r="G40" i="34" s="1"/>
  <c r="AI40" i="4"/>
  <c r="E40" i="34" s="1"/>
  <c r="AL40" i="4"/>
  <c r="H40" i="34" s="1"/>
  <c r="AQ40" i="4"/>
  <c r="M40" i="34" s="1"/>
  <c r="AJ40" i="4"/>
  <c r="F40" i="34" s="1"/>
  <c r="AM40" i="4"/>
  <c r="I40" i="34" s="1"/>
  <c r="AN40" i="4"/>
  <c r="J40" i="34" s="1"/>
  <c r="AH40" i="4"/>
  <c r="D40" i="34" s="1"/>
  <c r="AN42" i="4"/>
  <c r="J42" i="34" s="1"/>
  <c r="AM42" i="4"/>
  <c r="I42" i="34" s="1"/>
  <c r="AJ42" i="4"/>
  <c r="F42" i="34" s="1"/>
  <c r="AP42" i="4"/>
  <c r="L42" i="34" s="1"/>
  <c r="AI42" i="4"/>
  <c r="E42" i="34" s="1"/>
  <c r="AO42" i="4"/>
  <c r="K42" i="34" s="1"/>
  <c r="AK42" i="4"/>
  <c r="G42" i="34" s="1"/>
  <c r="AQ42" i="4"/>
  <c r="M42" i="34" s="1"/>
  <c r="AL42" i="4"/>
  <c r="H42" i="34" s="1"/>
  <c r="AH42" i="4"/>
  <c r="D42" i="34" s="1"/>
  <c r="AM33" i="4"/>
  <c r="I33" i="34" s="1"/>
  <c r="AK33" i="4"/>
  <c r="G33" i="34" s="1"/>
  <c r="AO33" i="4"/>
  <c r="K33" i="34" s="1"/>
  <c r="AQ33" i="4"/>
  <c r="M33" i="34" s="1"/>
  <c r="AN33" i="4"/>
  <c r="J33" i="34" s="1"/>
  <c r="AJ33" i="4"/>
  <c r="F33" i="34" s="1"/>
  <c r="AL33" i="4"/>
  <c r="H33" i="34" s="1"/>
  <c r="AP33" i="4"/>
  <c r="L33" i="34" s="1"/>
  <c r="AI33" i="4"/>
  <c r="E33" i="34" s="1"/>
  <c r="AL36" i="4"/>
  <c r="H36" i="34" s="1"/>
  <c r="AK36" i="4"/>
  <c r="G36" i="34" s="1"/>
  <c r="AN36" i="4"/>
  <c r="J36" i="34" s="1"/>
  <c r="AQ36" i="4"/>
  <c r="M36" i="34" s="1"/>
  <c r="AP36" i="4"/>
  <c r="L36" i="34" s="1"/>
  <c r="AI36" i="4"/>
  <c r="E36" i="34" s="1"/>
  <c r="AO36" i="4"/>
  <c r="K36" i="34" s="1"/>
  <c r="AM36" i="4"/>
  <c r="I36" i="34" s="1"/>
  <c r="AJ36" i="4"/>
  <c r="F36" i="34" s="1"/>
  <c r="AH36" i="4"/>
  <c r="D36" i="34" s="1"/>
  <c r="AN35" i="4"/>
  <c r="J35" i="34" s="1"/>
  <c r="AO35" i="4"/>
  <c r="K35" i="34" s="1"/>
  <c r="AJ35" i="4"/>
  <c r="F35" i="34" s="1"/>
  <c r="AL35" i="4"/>
  <c r="H35" i="34" s="1"/>
  <c r="AP35" i="4"/>
  <c r="L35" i="34" s="1"/>
  <c r="AM35" i="4"/>
  <c r="I35" i="34" s="1"/>
  <c r="AK35" i="4"/>
  <c r="G35" i="34" s="1"/>
  <c r="AQ35" i="4"/>
  <c r="M35" i="34" s="1"/>
  <c r="AI35" i="4"/>
  <c r="E35" i="34" s="1"/>
  <c r="AH35" i="4"/>
  <c r="D35" i="34" s="1"/>
  <c r="AM41" i="4"/>
  <c r="I41" i="34" s="1"/>
  <c r="AP41" i="4"/>
  <c r="L41" i="34" s="1"/>
  <c r="AO41" i="4"/>
  <c r="K41" i="34" s="1"/>
  <c r="AQ41" i="4"/>
  <c r="M41" i="34" s="1"/>
  <c r="AL41" i="4"/>
  <c r="H41" i="34" s="1"/>
  <c r="AI41" i="4"/>
  <c r="E41" i="34" s="1"/>
  <c r="AJ41" i="4"/>
  <c r="F41" i="34" s="1"/>
  <c r="AN41" i="4"/>
  <c r="J41" i="34" s="1"/>
  <c r="AK41" i="4"/>
  <c r="G41" i="34" s="1"/>
  <c r="AH41" i="4"/>
  <c r="D41" i="34" s="1"/>
  <c r="AS41" i="4" l="1"/>
  <c r="AS36" i="4"/>
  <c r="AS32" i="4"/>
  <c r="AS40" i="4"/>
  <c r="AS38" i="4"/>
  <c r="AS39" i="4"/>
  <c r="AS33" i="4"/>
  <c r="AS44" i="4"/>
  <c r="AS43" i="4"/>
  <c r="AS37" i="4"/>
  <c r="AS35" i="4"/>
  <c r="AS42" i="4"/>
  <c r="AS34" i="4"/>
  <c r="AS30" i="4"/>
  <c r="AS31" i="4"/>
  <c r="AI29" i="4" l="1"/>
  <c r="E29" i="34" s="1"/>
  <c r="AP29" i="4"/>
  <c r="L29" i="34" s="1"/>
  <c r="AQ29" i="4"/>
  <c r="M29" i="34" s="1"/>
  <c r="AN29" i="4"/>
  <c r="J29" i="34" s="1"/>
  <c r="AJ29" i="4"/>
  <c r="F29" i="34" s="1"/>
  <c r="AO29" i="4"/>
  <c r="K29" i="34" s="1"/>
  <c r="AL29" i="4"/>
  <c r="H29" i="34" s="1"/>
  <c r="AM29" i="4"/>
  <c r="I29" i="34" s="1"/>
  <c r="AK29" i="4"/>
  <c r="G29" i="34" s="1"/>
  <c r="AH29" i="4"/>
  <c r="D29" i="34" s="1"/>
  <c r="AN27" i="4"/>
  <c r="J27" i="34" s="1"/>
  <c r="AO27" i="4"/>
  <c r="K27" i="34" s="1"/>
  <c r="AM27" i="4"/>
  <c r="I27" i="34" s="1"/>
  <c r="AJ27" i="4"/>
  <c r="F27" i="34" s="1"/>
  <c r="AI27" i="4"/>
  <c r="E27" i="34" s="1"/>
  <c r="AL27" i="4"/>
  <c r="H27" i="34" s="1"/>
  <c r="AP27" i="4"/>
  <c r="L27" i="34" s="1"/>
  <c r="AK27" i="4"/>
  <c r="G27" i="34" s="1"/>
  <c r="AQ27" i="4"/>
  <c r="M27" i="34" s="1"/>
  <c r="AB25" i="4"/>
  <c r="AM25" i="4" s="1"/>
  <c r="I25" i="34" s="1"/>
  <c r="AC25" i="4"/>
  <c r="AN25" i="4" s="1"/>
  <c r="J25" i="34" s="1"/>
  <c r="AA25" i="4"/>
  <c r="Y25" i="4" s="1"/>
  <c r="X25" i="4" s="1"/>
  <c r="W25" i="4" s="1"/>
  <c r="AD25" i="4"/>
  <c r="AE25" i="4" s="1"/>
  <c r="AF25" i="4" s="1"/>
  <c r="AC26" i="4"/>
  <c r="AN26" i="4" s="1"/>
  <c r="J26" i="34" s="1"/>
  <c r="AA26" i="4"/>
  <c r="Y26" i="4" s="1"/>
  <c r="X26" i="4" s="1"/>
  <c r="W26" i="4" s="1"/>
  <c r="AB26" i="4"/>
  <c r="AM26" i="4" s="1"/>
  <c r="I26" i="34" s="1"/>
  <c r="AD26" i="4"/>
  <c r="AE26" i="4" s="1"/>
  <c r="AF26" i="4" s="1"/>
  <c r="AO26" i="4" l="1"/>
  <c r="K26" i="34" s="1"/>
  <c r="AO25" i="4"/>
  <c r="K25" i="34" s="1"/>
  <c r="AL25" i="4"/>
  <c r="AL26" i="4"/>
  <c r="H26" i="34" s="1"/>
  <c r="AS27" i="4"/>
  <c r="AS29" i="4"/>
  <c r="AB10" i="4"/>
  <c r="AM10" i="4" s="1"/>
  <c r="I10" i="34" s="1"/>
  <c r="AC10" i="4"/>
  <c r="AN10" i="4" s="1"/>
  <c r="J10" i="34" s="1"/>
  <c r="AD10" i="4"/>
  <c r="AE10" i="4" s="1"/>
  <c r="AF10" i="4" s="1"/>
  <c r="AA10" i="4"/>
  <c r="Y10" i="4" s="1"/>
  <c r="X10" i="4" s="1"/>
  <c r="W10" i="4" s="1"/>
  <c r="AD24" i="4"/>
  <c r="AE24" i="4" s="1"/>
  <c r="AF24" i="4" s="1"/>
  <c r="AC24" i="4"/>
  <c r="AN24" i="4" s="1"/>
  <c r="J24" i="34" s="1"/>
  <c r="AA24" i="4"/>
  <c r="Y24" i="4" s="1"/>
  <c r="X24" i="4" s="1"/>
  <c r="W24" i="4" s="1"/>
  <c r="AB24" i="4"/>
  <c r="AM24" i="4" s="1"/>
  <c r="I24" i="34" s="1"/>
  <c r="AB23" i="4"/>
  <c r="AM23" i="4" s="1"/>
  <c r="I23" i="34" s="1"/>
  <c r="AC23" i="4"/>
  <c r="AN23" i="4" s="1"/>
  <c r="J23" i="34" s="1"/>
  <c r="AD23" i="4"/>
  <c r="AE23" i="4" s="1"/>
  <c r="AF23" i="4" s="1"/>
  <c r="AA23" i="4"/>
  <c r="Y23" i="4" s="1"/>
  <c r="X23" i="4" s="1"/>
  <c r="W23" i="4" s="1"/>
  <c r="AD12" i="4"/>
  <c r="AE12" i="4" s="1"/>
  <c r="AF12" i="4" s="1"/>
  <c r="AC12" i="4"/>
  <c r="AN12" i="4" s="1"/>
  <c r="J12" i="34" s="1"/>
  <c r="AA12" i="4"/>
  <c r="Y12" i="4" s="1"/>
  <c r="X12" i="4" s="1"/>
  <c r="W12" i="4" s="1"/>
  <c r="AB12" i="4"/>
  <c r="AM12" i="4" s="1"/>
  <c r="I12" i="34" s="1"/>
  <c r="AB17" i="4"/>
  <c r="AM17" i="4" s="1"/>
  <c r="I17" i="34" s="1"/>
  <c r="AC17" i="4"/>
  <c r="AN17" i="4" s="1"/>
  <c r="J17" i="34" s="1"/>
  <c r="AA17" i="4"/>
  <c r="Y17" i="4" s="1"/>
  <c r="X17" i="4" s="1"/>
  <c r="W17" i="4" s="1"/>
  <c r="AD17" i="4"/>
  <c r="AE17" i="4" s="1"/>
  <c r="AF17" i="4" s="1"/>
  <c r="AD21" i="4"/>
  <c r="AE21" i="4" s="1"/>
  <c r="AF21" i="4" s="1"/>
  <c r="AB21" i="4"/>
  <c r="AM21" i="4" s="1"/>
  <c r="I21" i="34" s="1"/>
  <c r="AA21" i="4"/>
  <c r="Y21" i="4" s="1"/>
  <c r="X21" i="4" s="1"/>
  <c r="W21" i="4" s="1"/>
  <c r="AC21" i="4"/>
  <c r="AN21" i="4" s="1"/>
  <c r="J21" i="34" s="1"/>
  <c r="AC19" i="4"/>
  <c r="AN19" i="4" s="1"/>
  <c r="J19" i="34" s="1"/>
  <c r="AD19" i="4"/>
  <c r="AE19" i="4" s="1"/>
  <c r="AF19" i="4" s="1"/>
  <c r="AB19" i="4"/>
  <c r="AM19" i="4" s="1"/>
  <c r="I19" i="34" s="1"/>
  <c r="AA19" i="4"/>
  <c r="Y19" i="4" s="1"/>
  <c r="X19" i="4" s="1"/>
  <c r="W19" i="4" s="1"/>
  <c r="AA11" i="4"/>
  <c r="Y11" i="4" s="1"/>
  <c r="X11" i="4" s="1"/>
  <c r="W11" i="4" s="1"/>
  <c r="AB11" i="4"/>
  <c r="AM11" i="4" s="1"/>
  <c r="I11" i="34" s="1"/>
  <c r="AC11" i="4"/>
  <c r="AN11" i="4" s="1"/>
  <c r="J11" i="34" s="1"/>
  <c r="AD11" i="4"/>
  <c r="AE11" i="4" s="1"/>
  <c r="AF11" i="4" s="1"/>
  <c r="AB13" i="4"/>
  <c r="AM13" i="4" s="1"/>
  <c r="I13" i="34" s="1"/>
  <c r="AN13" i="4"/>
  <c r="J13" i="34" s="1"/>
  <c r="AA13" i="4"/>
  <c r="Y13" i="4" s="1"/>
  <c r="X13" i="4" s="1"/>
  <c r="W13" i="4" s="1"/>
  <c r="AB22" i="4"/>
  <c r="AM22" i="4" s="1"/>
  <c r="I22" i="34" s="1"/>
  <c r="AC22" i="4"/>
  <c r="AN22" i="4" s="1"/>
  <c r="J22" i="34" s="1"/>
  <c r="AD22" i="4"/>
  <c r="AE22" i="4" s="1"/>
  <c r="AF22" i="4" s="1"/>
  <c r="AA22" i="4"/>
  <c r="Y22" i="4" s="1"/>
  <c r="X22" i="4" s="1"/>
  <c r="W22" i="4" s="1"/>
  <c r="AB9" i="4"/>
  <c r="AM9" i="4" s="1"/>
  <c r="I9" i="34" s="1"/>
  <c r="AD9" i="4"/>
  <c r="AE9" i="4" s="1"/>
  <c r="AF9" i="4" s="1"/>
  <c r="AC9" i="4"/>
  <c r="AN9" i="4" s="1"/>
  <c r="J9" i="34" s="1"/>
  <c r="AC18" i="4"/>
  <c r="AN18" i="4" s="1"/>
  <c r="J18" i="34" s="1"/>
  <c r="AA18" i="4"/>
  <c r="Y18" i="4" s="1"/>
  <c r="X18" i="4" s="1"/>
  <c r="W18" i="4" s="1"/>
  <c r="AD18" i="4"/>
  <c r="AE18" i="4" s="1"/>
  <c r="AF18" i="4" s="1"/>
  <c r="AB18" i="4"/>
  <c r="AM18" i="4" s="1"/>
  <c r="I18" i="34" s="1"/>
  <c r="AA20" i="4"/>
  <c r="Y20" i="4" s="1"/>
  <c r="X20" i="4" s="1"/>
  <c r="W20" i="4" s="1"/>
  <c r="AB20" i="4"/>
  <c r="AM20" i="4" s="1"/>
  <c r="I20" i="34" s="1"/>
  <c r="AC20" i="4"/>
  <c r="AN20" i="4" s="1"/>
  <c r="J20" i="34" s="1"/>
  <c r="AD20" i="4"/>
  <c r="AE20" i="4" s="1"/>
  <c r="AF20" i="4" s="1"/>
  <c r="AD14" i="4"/>
  <c r="AE14" i="4" s="1"/>
  <c r="AF14" i="4" s="1"/>
  <c r="AB14" i="4"/>
  <c r="AM14" i="4" s="1"/>
  <c r="I14" i="34" s="1"/>
  <c r="AA14" i="4"/>
  <c r="Y14" i="4" s="1"/>
  <c r="X14" i="4" s="1"/>
  <c r="W14" i="4" s="1"/>
  <c r="AC14" i="4"/>
  <c r="AN14" i="4" s="1"/>
  <c r="J14" i="34" s="1"/>
  <c r="AD15" i="4"/>
  <c r="AE15" i="4" s="1"/>
  <c r="AF15" i="4" s="1"/>
  <c r="AA15" i="4"/>
  <c r="Y15" i="4" s="1"/>
  <c r="X15" i="4" s="1"/>
  <c r="W15" i="4" s="1"/>
  <c r="AC15" i="4"/>
  <c r="AN15" i="4" s="1"/>
  <c r="J15" i="34" s="1"/>
  <c r="AB15" i="4"/>
  <c r="AM15" i="4" s="1"/>
  <c r="I15" i="34" s="1"/>
  <c r="AS25" i="4" l="1"/>
  <c r="H25" i="34"/>
  <c r="AS26" i="4"/>
  <c r="AL14" i="4"/>
  <c r="H14" i="34" s="1"/>
  <c r="AL22" i="4"/>
  <c r="H22" i="34" s="1"/>
  <c r="AO17" i="4"/>
  <c r="K17" i="34" s="1"/>
  <c r="AL12" i="4"/>
  <c r="H12" i="34" s="1"/>
  <c r="AL15" i="4"/>
  <c r="H15" i="34" s="1"/>
  <c r="AO22" i="4"/>
  <c r="K22" i="34" s="1"/>
  <c r="AO19" i="4"/>
  <c r="K19" i="34" s="1"/>
  <c r="AL21" i="4"/>
  <c r="H21" i="34" s="1"/>
  <c r="AO23" i="4"/>
  <c r="K23" i="34" s="1"/>
  <c r="AL24" i="4"/>
  <c r="AL10" i="4"/>
  <c r="H10" i="34" s="1"/>
  <c r="AK26" i="4"/>
  <c r="G26" i="34" s="1"/>
  <c r="AQ25" i="4"/>
  <c r="M25" i="34" s="1"/>
  <c r="AP25" i="4"/>
  <c r="L25" i="34" s="1"/>
  <c r="AO20" i="4"/>
  <c r="K20" i="34" s="1"/>
  <c r="AO9" i="4"/>
  <c r="K9" i="34" s="1"/>
  <c r="AL11" i="4"/>
  <c r="H11" i="34" s="1"/>
  <c r="AO12" i="4"/>
  <c r="K12" i="34" s="1"/>
  <c r="AO24" i="4"/>
  <c r="K24" i="34" s="1"/>
  <c r="AO10" i="4"/>
  <c r="K10" i="34" s="1"/>
  <c r="AL20" i="4"/>
  <c r="H20" i="34" s="1"/>
  <c r="AO21" i="4"/>
  <c r="K21" i="34" s="1"/>
  <c r="AL23" i="4"/>
  <c r="AO15" i="4"/>
  <c r="K15" i="34" s="1"/>
  <c r="AO14" i="4"/>
  <c r="AO18" i="4"/>
  <c r="K18" i="34" s="1"/>
  <c r="AL18" i="4"/>
  <c r="H18" i="34" s="1"/>
  <c r="AO11" i="4"/>
  <c r="AL19" i="4"/>
  <c r="H19" i="34" s="1"/>
  <c r="AL17" i="4"/>
  <c r="AK25" i="4"/>
  <c r="G25" i="34" s="1"/>
  <c r="AQ26" i="4"/>
  <c r="M26" i="34" s="1"/>
  <c r="AP26" i="4"/>
  <c r="L26" i="34" s="1"/>
  <c r="AL13" i="4"/>
  <c r="AS12" i="4"/>
  <c r="AS10" i="4"/>
  <c r="AS21" i="4"/>
  <c r="AS22" i="4" l="1"/>
  <c r="AS11" i="4"/>
  <c r="K11" i="34"/>
  <c r="AS9" i="4"/>
  <c r="AS23" i="4"/>
  <c r="H23" i="34"/>
  <c r="AS14" i="4"/>
  <c r="K14" i="34"/>
  <c r="AS15" i="4"/>
  <c r="AS19" i="4"/>
  <c r="AS20" i="4"/>
  <c r="AS13" i="4"/>
  <c r="H13" i="34"/>
  <c r="AS17" i="4"/>
  <c r="H17" i="34"/>
  <c r="AS24" i="4"/>
  <c r="H24" i="34"/>
  <c r="AS18" i="4"/>
  <c r="AK13" i="4"/>
  <c r="G13" i="34" s="1"/>
  <c r="AK19" i="4"/>
  <c r="G19" i="34" s="1"/>
  <c r="AK18" i="4"/>
  <c r="G18" i="34" s="1"/>
  <c r="AQ14" i="4"/>
  <c r="M14" i="34" s="1"/>
  <c r="AP14" i="4"/>
  <c r="L14" i="34" s="1"/>
  <c r="AK23" i="4"/>
  <c r="G23" i="34" s="1"/>
  <c r="AK20" i="4"/>
  <c r="G20" i="34" s="1"/>
  <c r="AQ24" i="4"/>
  <c r="M24" i="34" s="1"/>
  <c r="AP24" i="4"/>
  <c r="L24" i="34" s="1"/>
  <c r="AK11" i="4"/>
  <c r="G11" i="34" s="1"/>
  <c r="AQ20" i="4"/>
  <c r="M20" i="34" s="1"/>
  <c r="AP20" i="4"/>
  <c r="L20" i="34" s="1"/>
  <c r="AK24" i="4"/>
  <c r="G24" i="34" s="1"/>
  <c r="AK21" i="4"/>
  <c r="G21" i="34" s="1"/>
  <c r="AQ22" i="4"/>
  <c r="M22" i="34" s="1"/>
  <c r="AP22" i="4"/>
  <c r="L22" i="34" s="1"/>
  <c r="AK12" i="4"/>
  <c r="G12" i="34" s="1"/>
  <c r="AK22" i="4"/>
  <c r="G22" i="34" s="1"/>
  <c r="AJ25" i="4"/>
  <c r="F25" i="34" s="1"/>
  <c r="AJ26" i="4"/>
  <c r="F26" i="34" s="1"/>
  <c r="AK17" i="4"/>
  <c r="G17" i="34" s="1"/>
  <c r="AQ11" i="4"/>
  <c r="M11" i="34" s="1"/>
  <c r="AP11" i="4"/>
  <c r="L11" i="34" s="1"/>
  <c r="AQ18" i="4"/>
  <c r="M18" i="34" s="1"/>
  <c r="AP18" i="4"/>
  <c r="L18" i="34" s="1"/>
  <c r="AQ15" i="4"/>
  <c r="M15" i="34" s="1"/>
  <c r="AP15" i="4"/>
  <c r="L15" i="34" s="1"/>
  <c r="AQ21" i="4"/>
  <c r="M21" i="34" s="1"/>
  <c r="AP21" i="4"/>
  <c r="L21" i="34" s="1"/>
  <c r="AQ10" i="4"/>
  <c r="M10" i="34" s="1"/>
  <c r="AP10" i="4"/>
  <c r="L10" i="34" s="1"/>
  <c r="AQ12" i="4"/>
  <c r="M12" i="34" s="1"/>
  <c r="AP12" i="4"/>
  <c r="L12" i="34" s="1"/>
  <c r="AQ9" i="4"/>
  <c r="M9" i="34" s="1"/>
  <c r="AP9" i="4"/>
  <c r="L9" i="34" s="1"/>
  <c r="AK10" i="4"/>
  <c r="G10" i="34" s="1"/>
  <c r="AQ23" i="4"/>
  <c r="M23" i="34" s="1"/>
  <c r="AP23" i="4"/>
  <c r="L23" i="34" s="1"/>
  <c r="AQ19" i="4"/>
  <c r="M19" i="34" s="1"/>
  <c r="AP19" i="4"/>
  <c r="L19" i="34" s="1"/>
  <c r="AK15" i="4"/>
  <c r="G15" i="34" s="1"/>
  <c r="AQ17" i="4"/>
  <c r="M17" i="34" s="1"/>
  <c r="AP17" i="4"/>
  <c r="L17" i="34" s="1"/>
  <c r="AK14" i="4"/>
  <c r="G14" i="34" s="1"/>
  <c r="N7" i="31"/>
  <c r="M7" i="31"/>
  <c r="L7" i="31"/>
  <c r="K7" i="31"/>
  <c r="J7" i="31"/>
  <c r="I7" i="31"/>
  <c r="H7" i="31"/>
  <c r="G7" i="31"/>
  <c r="F7" i="31"/>
  <c r="E7" i="31"/>
  <c r="N7" i="27"/>
  <c r="M7" i="27"/>
  <c r="L7" i="27"/>
  <c r="K7" i="27"/>
  <c r="J7" i="27"/>
  <c r="I7" i="27"/>
  <c r="H7" i="27"/>
  <c r="G7" i="27"/>
  <c r="F7" i="27"/>
  <c r="N6" i="31"/>
  <c r="N5" i="31"/>
  <c r="M6" i="31"/>
  <c r="M5" i="31"/>
  <c r="L6" i="31"/>
  <c r="L5" i="31"/>
  <c r="K6" i="31"/>
  <c r="K5" i="31"/>
  <c r="J6" i="31"/>
  <c r="J5" i="31"/>
  <c r="I6" i="31"/>
  <c r="I5" i="31"/>
  <c r="H6" i="31"/>
  <c r="H5" i="31"/>
  <c r="G6" i="31"/>
  <c r="G5" i="31"/>
  <c r="F6" i="31"/>
  <c r="F5" i="31"/>
  <c r="E6" i="31"/>
  <c r="E5" i="31"/>
  <c r="N6" i="27"/>
  <c r="N5" i="27"/>
  <c r="M6" i="27"/>
  <c r="M5" i="27"/>
  <c r="L6" i="27"/>
  <c r="L5" i="27"/>
  <c r="K6" i="27"/>
  <c r="K5" i="27"/>
  <c r="J6" i="27"/>
  <c r="J5" i="27"/>
  <c r="I6" i="27"/>
  <c r="I5" i="27"/>
  <c r="H6" i="27"/>
  <c r="H5" i="27"/>
  <c r="G6" i="27"/>
  <c r="G5" i="27"/>
  <c r="F6" i="27"/>
  <c r="F5" i="27"/>
  <c r="E6" i="27"/>
  <c r="E5" i="27"/>
  <c r="N3" i="31"/>
  <c r="N2" i="31"/>
  <c r="M3" i="31"/>
  <c r="M2" i="31"/>
  <c r="L3" i="31"/>
  <c r="L2" i="31"/>
  <c r="K3" i="31"/>
  <c r="K2" i="31"/>
  <c r="J3" i="31"/>
  <c r="J2" i="31"/>
  <c r="I3" i="31"/>
  <c r="I2" i="31"/>
  <c r="H3" i="31"/>
  <c r="H2" i="31"/>
  <c r="G3" i="31"/>
  <c r="G2" i="31"/>
  <c r="F3" i="31"/>
  <c r="F2" i="31"/>
  <c r="E3" i="31"/>
  <c r="E2" i="31"/>
  <c r="N3" i="27"/>
  <c r="N2" i="27"/>
  <c r="M3" i="27"/>
  <c r="M2" i="27"/>
  <c r="L3" i="27"/>
  <c r="L2" i="27"/>
  <c r="K3" i="27"/>
  <c r="K2" i="27"/>
  <c r="J3" i="27"/>
  <c r="J2" i="27"/>
  <c r="I3" i="27"/>
  <c r="I2" i="27"/>
  <c r="H3" i="27"/>
  <c r="H2" i="27"/>
  <c r="G3" i="27"/>
  <c r="G2" i="27"/>
  <c r="F3" i="27"/>
  <c r="F2" i="27"/>
  <c r="E3" i="27"/>
  <c r="E2" i="27"/>
  <c r="AJ14" i="4" l="1"/>
  <c r="F14" i="34" s="1"/>
  <c r="AJ15" i="4"/>
  <c r="F15" i="34" s="1"/>
  <c r="AH26" i="4"/>
  <c r="D26" i="34" s="1"/>
  <c r="AI26" i="4"/>
  <c r="E26" i="34" s="1"/>
  <c r="AJ22" i="4"/>
  <c r="F22" i="34" s="1"/>
  <c r="AJ24" i="4"/>
  <c r="F24" i="34" s="1"/>
  <c r="AJ11" i="4"/>
  <c r="F11" i="34" s="1"/>
  <c r="AJ20" i="4"/>
  <c r="F20" i="34" s="1"/>
  <c r="AJ19" i="4"/>
  <c r="F19" i="34" s="1"/>
  <c r="AJ10" i="4"/>
  <c r="F10" i="34" s="1"/>
  <c r="AJ17" i="4"/>
  <c r="F17" i="34" s="1"/>
  <c r="AH25" i="4"/>
  <c r="D25" i="34" s="1"/>
  <c r="AI25" i="4"/>
  <c r="E25" i="34" s="1"/>
  <c r="AJ12" i="4"/>
  <c r="F12" i="34" s="1"/>
  <c r="AJ21" i="4"/>
  <c r="F21" i="34" s="1"/>
  <c r="AJ23" i="4"/>
  <c r="F23" i="34" s="1"/>
  <c r="AJ18" i="4"/>
  <c r="F18" i="34" s="1"/>
  <c r="AJ13" i="4"/>
  <c r="F13" i="34" s="1"/>
  <c r="AH13" i="4" l="1"/>
  <c r="D13" i="34" s="1"/>
  <c r="AI13" i="4"/>
  <c r="E13" i="34" s="1"/>
  <c r="AH23" i="4"/>
  <c r="D23" i="34" s="1"/>
  <c r="AI23" i="4"/>
  <c r="E23" i="34" s="1"/>
  <c r="AH12" i="4"/>
  <c r="D12" i="34" s="1"/>
  <c r="AI12" i="4"/>
  <c r="E12" i="34" s="1"/>
  <c r="AH17" i="4"/>
  <c r="D17" i="34" s="1"/>
  <c r="AI17" i="4"/>
  <c r="E17" i="34" s="1"/>
  <c r="AH19" i="4"/>
  <c r="D19" i="34" s="1"/>
  <c r="AI19" i="4"/>
  <c r="E19" i="34" s="1"/>
  <c r="AH11" i="4"/>
  <c r="D11" i="34" s="1"/>
  <c r="AI11" i="4"/>
  <c r="E11" i="34" s="1"/>
  <c r="AH22" i="4"/>
  <c r="D22" i="34" s="1"/>
  <c r="AI22" i="4"/>
  <c r="E22" i="34" s="1"/>
  <c r="AH15" i="4"/>
  <c r="D15" i="34" s="1"/>
  <c r="AI15" i="4"/>
  <c r="E15" i="34" s="1"/>
  <c r="AH18" i="4"/>
  <c r="D18" i="34" s="1"/>
  <c r="AI18" i="4"/>
  <c r="E18" i="34" s="1"/>
  <c r="AH21" i="4"/>
  <c r="D21" i="34" s="1"/>
  <c r="AI21" i="4"/>
  <c r="E21" i="34" s="1"/>
  <c r="AH10" i="4"/>
  <c r="D10" i="34" s="1"/>
  <c r="AI10" i="4"/>
  <c r="E10" i="34" s="1"/>
  <c r="AH20" i="4"/>
  <c r="D20" i="34" s="1"/>
  <c r="AI20" i="4"/>
  <c r="E20" i="34" s="1"/>
  <c r="AH24" i="4"/>
  <c r="D24" i="34" s="1"/>
  <c r="AI24" i="4"/>
  <c r="E24" i="34" s="1"/>
  <c r="AH14" i="4"/>
  <c r="D14" i="34" s="1"/>
  <c r="AI14" i="4"/>
  <c r="E14" i="3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Britton Hammit</author>
  </authors>
  <commentList>
    <comment ref="E64" authorId="0" shapeId="0" xr:uid="{A52A0747-83A1-4501-BFDA-7037D32B700E}">
      <text>
        <r>
          <rPr>
            <b/>
            <sz val="9"/>
            <color indexed="81"/>
            <rFont val="Tahoma"/>
            <family val="2"/>
          </rPr>
          <t>Britton Hammit:</t>
        </r>
        <r>
          <rPr>
            <sz val="9"/>
            <color indexed="81"/>
            <rFont val="Tahoma"/>
            <family val="2"/>
          </rPr>
          <t xml:space="preserve">
Changed from NB to SB on 2/17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Britton Hammit</author>
  </authors>
  <commentList>
    <comment ref="F264" authorId="0" shapeId="0" xr:uid="{03285227-BAD9-4FD8-A4ED-A78623BE55B0}">
      <text>
        <r>
          <rPr>
            <b/>
            <sz val="9"/>
            <color indexed="81"/>
            <rFont val="Tahoma"/>
            <family val="2"/>
          </rPr>
          <t>Britton Hammit:</t>
        </r>
        <r>
          <rPr>
            <sz val="9"/>
            <color indexed="81"/>
            <rFont val="Tahoma"/>
            <family val="2"/>
          </rPr>
          <t xml:space="preserve">
Added these columns for 2002 to address rogue vehicles. 2/17/2020</t>
        </r>
      </text>
    </comment>
    <comment ref="F411" authorId="0" shapeId="0" xr:uid="{A706C40E-9BE1-467D-897D-0E055E17BC21}">
      <text>
        <r>
          <rPr>
            <b/>
            <sz val="9"/>
            <color indexed="81"/>
            <rFont val="Tahoma"/>
            <family val="2"/>
          </rPr>
          <t>Britton Hammit:</t>
        </r>
        <r>
          <rPr>
            <sz val="9"/>
            <color indexed="81"/>
            <rFont val="Tahoma"/>
            <family val="2"/>
          </rPr>
          <t xml:space="preserve">
Updated these route numbers from 2,3 to 28,27. Updated in Vissim also. - 2/17.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Britton Hammit</author>
  </authors>
  <commentList>
    <comment ref="F262" authorId="0" shapeId="0" xr:uid="{6F2912F8-5D9F-4D2F-A3C2-AEBA3A799A6A}">
      <text>
        <r>
          <rPr>
            <b/>
            <sz val="9"/>
            <color indexed="81"/>
            <rFont val="Tahoma"/>
            <family val="2"/>
          </rPr>
          <t>Britton Hammit:</t>
        </r>
        <r>
          <rPr>
            <sz val="9"/>
            <color indexed="81"/>
            <rFont val="Tahoma"/>
            <family val="2"/>
          </rPr>
          <t xml:space="preserve">
Added these columns for 2002 to address rogue vehicles. 2/17/2020</t>
        </r>
      </text>
    </comment>
    <comment ref="F409" authorId="0" shapeId="0" xr:uid="{CE794D93-13C0-47D9-B09F-EF58A3ED7082}">
      <text>
        <r>
          <rPr>
            <b/>
            <sz val="9"/>
            <color indexed="81"/>
            <rFont val="Tahoma"/>
            <family val="2"/>
          </rPr>
          <t>Britton Hammit:</t>
        </r>
        <r>
          <rPr>
            <sz val="9"/>
            <color indexed="81"/>
            <rFont val="Tahoma"/>
            <family val="2"/>
          </rPr>
          <t xml:space="preserve">
Updated these route numbers from 2,3 to 28,27. Updated in Vissim also. - 2/17.</t>
        </r>
      </text>
    </comment>
  </commentList>
</comments>
</file>

<file path=xl/sharedStrings.xml><?xml version="1.0" encoding="utf-8"?>
<sst xmlns="http://schemas.openxmlformats.org/spreadsheetml/2006/main" count="1084" uniqueCount="418">
  <si>
    <t>WBR</t>
  </si>
  <si>
    <t>WBT</t>
  </si>
  <si>
    <t>WBL</t>
  </si>
  <si>
    <t>EBR</t>
  </si>
  <si>
    <t>EBT</t>
  </si>
  <si>
    <t>EBL</t>
  </si>
  <si>
    <t>SBR</t>
  </si>
  <si>
    <t>SBT</t>
  </si>
  <si>
    <t>SBL</t>
  </si>
  <si>
    <t>NBR</t>
  </si>
  <si>
    <t>NBT</t>
  </si>
  <si>
    <t>NBL</t>
  </si>
  <si>
    <t>Input No</t>
  </si>
  <si>
    <t>Name</t>
  </si>
  <si>
    <t>VISSIM Input Volume (Copy/Paste into VISSIM):</t>
  </si>
  <si>
    <t>15-Minute HOURLY Flow Rates from Raw Counts:</t>
  </si>
  <si>
    <t>Unbalanced Peak-Hour Volume</t>
  </si>
  <si>
    <t>Balanced Peak-Hour Volume</t>
  </si>
  <si>
    <t>15-Minute Ratios vs. Unbalanced Peak-Hour Volume:</t>
  </si>
  <si>
    <t>Balanced Peak-Hour Volume Check</t>
  </si>
  <si>
    <t>Routing Decision #</t>
  </si>
  <si>
    <t>Route #</t>
  </si>
  <si>
    <t>RelFlow (Volume)</t>
  </si>
  <si>
    <t>Intersection</t>
  </si>
  <si>
    <t>Number</t>
  </si>
  <si>
    <t>Direction</t>
  </si>
  <si>
    <t>Decision</t>
  </si>
  <si>
    <t>N</t>
  </si>
  <si>
    <t>S</t>
  </si>
  <si>
    <t>E</t>
  </si>
  <si>
    <t>W</t>
  </si>
  <si>
    <t>Crosswalks Input</t>
  </si>
  <si>
    <t>First Digit</t>
  </si>
  <si>
    <t>Second Digit</t>
  </si>
  <si>
    <t>Third Digit</t>
  </si>
  <si>
    <t>Fourth Digit</t>
  </si>
  <si>
    <t>Fifth Digit</t>
  </si>
  <si>
    <t>Node/Intersection #</t>
  </si>
  <si>
    <t>Bound Direction</t>
  </si>
  <si>
    <t>Bicycle Input</t>
  </si>
  <si>
    <t>Sixth Digit</t>
  </si>
  <si>
    <t>Int #</t>
  </si>
  <si>
    <t>Direction #</t>
  </si>
  <si>
    <t>I-1</t>
  </si>
  <si>
    <t>I-3</t>
  </si>
  <si>
    <t>I-4</t>
  </si>
  <si>
    <t>I-5</t>
  </si>
  <si>
    <t>I-7</t>
  </si>
  <si>
    <t>I-9</t>
  </si>
  <si>
    <t>NB</t>
  </si>
  <si>
    <t>SB</t>
  </si>
  <si>
    <t>EB</t>
  </si>
  <si>
    <t>WB</t>
  </si>
  <si>
    <t>Paste Into VISSIM</t>
  </si>
  <si>
    <t>Ped Input No</t>
  </si>
  <si>
    <t>K Street NW and 22nd Street NW</t>
  </si>
  <si>
    <t>K Street NW and 21st Street NW</t>
  </si>
  <si>
    <t>K Street NW and 20th Street NW</t>
  </si>
  <si>
    <t>K Street NW and 19th Street NW</t>
  </si>
  <si>
    <t>K Street NW and 18th Street NW</t>
  </si>
  <si>
    <t>K Street NW and Connecticut Avenue</t>
  </si>
  <si>
    <t>K Street NW and 17th Street NW</t>
  </si>
  <si>
    <t>K Street NW and 16th Street NW</t>
  </si>
  <si>
    <t>K Street NW and 15th Street NW</t>
  </si>
  <si>
    <t>K Street NW and Vermont Avenue</t>
  </si>
  <si>
    <t>K Street NW and 14th Street NW</t>
  </si>
  <si>
    <t>K Street NW and 13th Street NW</t>
  </si>
  <si>
    <t>K Street NW and 12th Street NW</t>
  </si>
  <si>
    <t>K Street NW and 11th Street NW</t>
  </si>
  <si>
    <t>K Street NW and 10th Street NW</t>
  </si>
  <si>
    <t>K Street NW and 9th Street NW</t>
  </si>
  <si>
    <t>L Street NW and 21st Street NW</t>
  </si>
  <si>
    <t>Pennsylvania Avenue NW and 21st Street NW</t>
  </si>
  <si>
    <t>L Street NW and Connecticut Avenue</t>
  </si>
  <si>
    <t>I Street NW and 17th Street NW</t>
  </si>
  <si>
    <t>L Street NW and 16th Street NW</t>
  </si>
  <si>
    <t>I Street NW and 16th Street NW</t>
  </si>
  <si>
    <t>L Street NW and 15th Street NW</t>
  </si>
  <si>
    <t>L Street NW and 14th Street NW</t>
  </si>
  <si>
    <t>I Street NW and 14th Street NW</t>
  </si>
  <si>
    <t>NBL2</t>
  </si>
  <si>
    <t>SBR2</t>
  </si>
  <si>
    <t>EBR2</t>
  </si>
  <si>
    <t>WBR2</t>
  </si>
  <si>
    <t>NEL</t>
  </si>
  <si>
    <t>NER</t>
  </si>
  <si>
    <t>NER2</t>
  </si>
  <si>
    <t>SEL2</t>
  </si>
  <si>
    <t>SEL</t>
  </si>
  <si>
    <t>SER</t>
  </si>
  <si>
    <t>SWR</t>
  </si>
  <si>
    <t>First Digit (or first and 
second for nodes 10 and up)</t>
  </si>
  <si>
    <t>22nd St NW NB</t>
  </si>
  <si>
    <t>K St NW EB</t>
  </si>
  <si>
    <t>K ST NW EB Service Lane</t>
  </si>
  <si>
    <t>20th St NW NB</t>
  </si>
  <si>
    <t>19th St NW SB</t>
  </si>
  <si>
    <t>18th St NW NB</t>
  </si>
  <si>
    <t>17th St NW NB</t>
  </si>
  <si>
    <t>16th St NW NB</t>
  </si>
  <si>
    <t>Vermont Ave NW NB</t>
  </si>
  <si>
    <t>Vermont Ave NW SB</t>
  </si>
  <si>
    <t>13th St NW NB</t>
  </si>
  <si>
    <t>13th St NW SB</t>
  </si>
  <si>
    <t>12th St NW NB</t>
  </si>
  <si>
    <t>11th St NW NB</t>
  </si>
  <si>
    <t>11th St NW SB</t>
  </si>
  <si>
    <t>10th St NW SB</t>
  </si>
  <si>
    <t>9th St NW SB</t>
  </si>
  <si>
    <t>0 for mainline</t>
  </si>
  <si>
    <t>Pennsylvania Ave NW EB</t>
  </si>
  <si>
    <t>Pennsylvania Ave NW WB</t>
  </si>
  <si>
    <t xml:space="preserve">I Street NW WB </t>
  </si>
  <si>
    <t>L Street NW EB</t>
  </si>
  <si>
    <t>17th St NW WB</t>
  </si>
  <si>
    <t>16th St NW SB</t>
  </si>
  <si>
    <t>16th St NW EB</t>
  </si>
  <si>
    <t>15th St NW NB</t>
  </si>
  <si>
    <t>16th St NW WB</t>
  </si>
  <si>
    <t>15th St NW SB</t>
  </si>
  <si>
    <t>14th St NW SB</t>
  </si>
  <si>
    <t>14th St NW EB</t>
  </si>
  <si>
    <t>14th St NW NB</t>
  </si>
  <si>
    <t>14th St NW WB</t>
  </si>
  <si>
    <t>I-10</t>
  </si>
  <si>
    <t>I-18</t>
  </si>
  <si>
    <t>I-19</t>
  </si>
  <si>
    <t>I-20</t>
  </si>
  <si>
    <t>I-21</t>
  </si>
  <si>
    <t>I-22</t>
  </si>
  <si>
    <t>I-23</t>
  </si>
  <si>
    <t>I-24</t>
  </si>
  <si>
    <t>I-25</t>
  </si>
  <si>
    <t>I-12</t>
  </si>
  <si>
    <t>I-13</t>
  </si>
  <si>
    <t>I-14</t>
  </si>
  <si>
    <t>I-15</t>
  </si>
  <si>
    <t>I-16</t>
  </si>
  <si>
    <t>I-17</t>
  </si>
  <si>
    <t>K St NW and 22nd St East Leg NB</t>
  </si>
  <si>
    <t>K St NW and 21st St NW East Leg SB</t>
  </si>
  <si>
    <t>K St NW and 21st St NW East Leg NB</t>
  </si>
  <si>
    <t>K St NW and 21st St NW South Leg WB</t>
  </si>
  <si>
    <t>K St NW and 21st St NW South Leg EB</t>
  </si>
  <si>
    <t>K St NW and 21st St NW North Leg WB</t>
  </si>
  <si>
    <t>K St NW and 21st St NW North Leg EB</t>
  </si>
  <si>
    <t>K St NW and 22nd St NW St East Leg SB</t>
  </si>
  <si>
    <t>K St NW and 22nd St South Leg WB</t>
  </si>
  <si>
    <t>K St NW and 22nd St South Leg EB</t>
  </si>
  <si>
    <t>K St NW and 22nd St North Leg WB</t>
  </si>
  <si>
    <t>K St NW and 22nd St North Leg EB</t>
  </si>
  <si>
    <t>K St NW and 21st St NW West Leg NB</t>
  </si>
  <si>
    <t>K St NW and 21st St NW West Leg SB</t>
  </si>
  <si>
    <t>K St NW and 20th St NW North Leg EB</t>
  </si>
  <si>
    <t>K St NW and 20th St NW North Leg WB</t>
  </si>
  <si>
    <t>K St NW and 20th St NW South Leg EB</t>
  </si>
  <si>
    <t>K St NW and 20th St NW South Leg WB</t>
  </si>
  <si>
    <t>K St NW and 20th St NW East Leg NB</t>
  </si>
  <si>
    <t>K St NW and 20th St NW East Leg SB</t>
  </si>
  <si>
    <t>K St NW and 20th St NW West Leg NB</t>
  </si>
  <si>
    <t>K St NW and 20th St NW West Leg SB</t>
  </si>
  <si>
    <t>K St NW and 19th St NW North Leg EB</t>
  </si>
  <si>
    <t>K St NW and 19th St NW North Leg WB</t>
  </si>
  <si>
    <t>K St NW and 19th St NW South Leg EB</t>
  </si>
  <si>
    <t>K St NW and 19th St NW South Leg WB</t>
  </si>
  <si>
    <t>K St NW and 19th St NW East Leg NB</t>
  </si>
  <si>
    <t>K St NW and 19th St NW East Leg SB</t>
  </si>
  <si>
    <t>K St NW and 19th St NW West Leg NB</t>
  </si>
  <si>
    <t>K St NW and 19th St NW West Leg SB</t>
  </si>
  <si>
    <t>K St NW and 18th St NW North Leg EB</t>
  </si>
  <si>
    <t>K St NW and 18th St NW North Leg WB</t>
  </si>
  <si>
    <t>K St NW and 18th St NW South Leg EB</t>
  </si>
  <si>
    <t>K St NW and 18th St NW South Leg WB</t>
  </si>
  <si>
    <t>K St NW and 18th St NW East Leg NB</t>
  </si>
  <si>
    <t>K St NW and 18th St NW East Leg SB</t>
  </si>
  <si>
    <t>K St NW and 18th St NW West Leg NB</t>
  </si>
  <si>
    <t>K St NW and 18th St NW West Leg SB</t>
  </si>
  <si>
    <t>K St NW and 16th St NW North Leg EB</t>
  </si>
  <si>
    <t>K St NW and 16th St NW North Leg WB</t>
  </si>
  <si>
    <t>K St NW and 16th St NW South Leg EB</t>
  </si>
  <si>
    <t>K St NW and 16th St NW South Leg WB</t>
  </si>
  <si>
    <t>K St NW and 16th St NW East Leg NB</t>
  </si>
  <si>
    <t>K St NW and 16th St NW East Leg SB</t>
  </si>
  <si>
    <t>K St NW and 16th St NW West Leg NB</t>
  </si>
  <si>
    <t>K St NW and 16th St NW West Leg SB</t>
  </si>
  <si>
    <t>K St NW and 17th St NW North Leg EB</t>
  </si>
  <si>
    <t>K St NW and 17th St NW North Leg WB</t>
  </si>
  <si>
    <t>K St NW and 17th St NW South Leg EB</t>
  </si>
  <si>
    <t>K St NW and 17th St NW South Leg WB</t>
  </si>
  <si>
    <t>K St NW and 17th St NW East Leg NB</t>
  </si>
  <si>
    <t>K St NW and 17th St NW East Leg SB</t>
  </si>
  <si>
    <t>K St NW and 17th St NW West Leg NB</t>
  </si>
  <si>
    <t>K St NW and 17th St NW West Leg SB</t>
  </si>
  <si>
    <t>K St NW and 15th St NW North Leg EB</t>
  </si>
  <si>
    <t>K St NW and 15th St NW North Leg WB</t>
  </si>
  <si>
    <t>K St NW and 15th St NW South Leg EB</t>
  </si>
  <si>
    <t>K St NW and 15th St NW South Leg WB</t>
  </si>
  <si>
    <t>K St NW and 15th St NW East Leg NB</t>
  </si>
  <si>
    <t>K St NW and 15th St NW East Leg SB</t>
  </si>
  <si>
    <t>K St NW and 15th St NW West Leg NB</t>
  </si>
  <si>
    <t>K St NW and 15th St NW West Leg SB</t>
  </si>
  <si>
    <t>K St NW and 14th St NW North Leg EB</t>
  </si>
  <si>
    <t>K St NW and 14th St NW North Leg WB</t>
  </si>
  <si>
    <t>K St NW and 14th St NW South Leg EB</t>
  </si>
  <si>
    <t>K St NW and 14th St NW South Leg WB</t>
  </si>
  <si>
    <t>K St NW and 14th St NW East Leg NB</t>
  </si>
  <si>
    <t>K St NW and 14th St NW East Leg SB</t>
  </si>
  <si>
    <t>K St NW and 14th St NW West Leg NB</t>
  </si>
  <si>
    <t>K St NW and 14th St NW West Leg SB</t>
  </si>
  <si>
    <t>K St NW and 13th St NW North Leg EB</t>
  </si>
  <si>
    <t>K St NW and 13th St NW North Leg WB</t>
  </si>
  <si>
    <t>K St NW and 13th St NW South Leg EB</t>
  </si>
  <si>
    <t>K St NW and 13th St NW South Leg WB</t>
  </si>
  <si>
    <t>K St NW and 13th St NW East Leg NB</t>
  </si>
  <si>
    <t>K St NW and 13th St NW East Leg SB</t>
  </si>
  <si>
    <t>K St NW and 13th St NW West Leg NB</t>
  </si>
  <si>
    <t>K St NW and 13th St NW West Leg SB</t>
  </si>
  <si>
    <t>K St NW and 12th St NW North Leg EB</t>
  </si>
  <si>
    <t>K St NW and 12th St NW North Leg WB</t>
  </si>
  <si>
    <t>K St NW and 12th St NW South Leg EB</t>
  </si>
  <si>
    <t>K St NW and 12th St NW South Leg WB</t>
  </si>
  <si>
    <t>K St NW and 12th St NW East Leg NB</t>
  </si>
  <si>
    <t>K St NW and 12th St NW East Leg SB</t>
  </si>
  <si>
    <t>K St NW and 12th St NW West Leg NB</t>
  </si>
  <si>
    <t>K St NW and 12th St NW West Leg SB</t>
  </si>
  <si>
    <t>K St NW and 11th St NW North Leg EB</t>
  </si>
  <si>
    <t>K St NW and 11th St NW North Leg WB</t>
  </si>
  <si>
    <t>K St NW and 11th St NW South Leg EB</t>
  </si>
  <si>
    <t>K St NW and 11th St NW South Leg WB</t>
  </si>
  <si>
    <t>K St NW and 11th St NW East Leg NB</t>
  </si>
  <si>
    <t>K St NW and 11th St NW East Leg SB</t>
  </si>
  <si>
    <t>K St NW and 11th St NW West Leg NB</t>
  </si>
  <si>
    <t>K St NW and 11th St NW West Leg SB</t>
  </si>
  <si>
    <t>K St NW and 10th St NW North Leg EB</t>
  </si>
  <si>
    <t>K St NW and 10th St NW North Leg WB</t>
  </si>
  <si>
    <t>K St NW and 10th St NW South Leg EB</t>
  </si>
  <si>
    <t>K St NW and 10th St NW South Leg WB</t>
  </si>
  <si>
    <t>K St NW and 10th St NW East Leg NB</t>
  </si>
  <si>
    <t>K St NW and 10th St NW East Leg SB</t>
  </si>
  <si>
    <t>K St NW and 10th St NW West Leg NB</t>
  </si>
  <si>
    <t>K St NW and 10th St NW West Leg SB</t>
  </si>
  <si>
    <t>K St NW and Connecticut Ave NW North Leg EB</t>
  </si>
  <si>
    <t>K St NW and Connecticut Ave NW North Leg WB</t>
  </si>
  <si>
    <t>K St NW and Connecticut Ave NW South Leg EB</t>
  </si>
  <si>
    <t>K St NW and Connecticut Ave NW South Leg WB</t>
  </si>
  <si>
    <t>K St NW and Connecticut Ave NW East Leg NB</t>
  </si>
  <si>
    <t>K St NW and Connecticut Ave NW East Leg SB</t>
  </si>
  <si>
    <t>K St NW and Connecticut Ave NW West Leg NB</t>
  </si>
  <si>
    <t>K St NW and Connecticut Ave NW West Leg SB</t>
  </si>
  <si>
    <t>K St NW and Vermont Ave NW North Leg EB</t>
  </si>
  <si>
    <t>K St NW and Vermont Ave NW North Leg WB</t>
  </si>
  <si>
    <t>K St NW and Vermont Ave NW South Leg EB</t>
  </si>
  <si>
    <t>K St NW and Vermont Ave NW South Leg WB</t>
  </si>
  <si>
    <t>K St NW and Vermont Ave NW East Leg NB</t>
  </si>
  <si>
    <t>K St NW and Vermont Ave NW East Leg SB</t>
  </si>
  <si>
    <t>K St NW and Vermont Ave NW West Leg NB</t>
  </si>
  <si>
    <t>K St NW and Vermont Ave NW West Leg SB</t>
  </si>
  <si>
    <t>L St NW and 21st St NW North Leg EB</t>
  </si>
  <si>
    <t>L St NW and 21st St NW North Leg WB</t>
  </si>
  <si>
    <t>L St NW and 21st St NW South Leg WB</t>
  </si>
  <si>
    <t>L St NW and 21st St NW South Leg EB</t>
  </si>
  <si>
    <t>L St NW and 21st St NW East Leg NB</t>
  </si>
  <si>
    <t>L St NW and 21st St NW East Leg SB</t>
  </si>
  <si>
    <t>L St NW and 21st St NW West Leg SB</t>
  </si>
  <si>
    <t>L St NW and 21st St NW West Leg NB</t>
  </si>
  <si>
    <t>Pennsylvania Ave NW and 21st St NW North Leg EB</t>
  </si>
  <si>
    <t>Pennsylvania Ave NW and 21st St NW North Leg WB</t>
  </si>
  <si>
    <t>Pennsylvania Ave NW and 21st St NW South Leg EB</t>
  </si>
  <si>
    <t>Pennsylvania Ave NW and 21st St NW South Leg WB</t>
  </si>
  <si>
    <t>Pennsylvania Ave NW and 21st St NW East Leg NB</t>
  </si>
  <si>
    <t>Pennsylvania Ave NW and 21st St NW East Leg SB</t>
  </si>
  <si>
    <t>Pennsylvania Ave NW and 21st St NW West Leg NB</t>
  </si>
  <si>
    <t>Pennsylvania Ave NW and 21st St NW West Leg SB</t>
  </si>
  <si>
    <t>I St and Pennsylvania Ave East Bound</t>
  </si>
  <si>
    <t>I St and Pennsylvania Ave West Bound</t>
  </si>
  <si>
    <t>L St NW and Connecticut Ave NW North Leg EB</t>
  </si>
  <si>
    <t>L St NW and Connecticut Ave NW North Leg WB</t>
  </si>
  <si>
    <t>L St NW and Connecticut Ave NW South Leg EB</t>
  </si>
  <si>
    <t>L St NW and Connecticut Ave NW South Leg WB</t>
  </si>
  <si>
    <t>L St NW and Connecticut Ave NW East Leg NB</t>
  </si>
  <si>
    <t>L St NW and Connecticut Ave NW East Leg SB</t>
  </si>
  <si>
    <t>L St NW and Connecticut Ave NW West Leg NB</t>
  </si>
  <si>
    <t>L St NW and Connecticut Ave NW West Leg SB</t>
  </si>
  <si>
    <t>I St NW and 17th St NW North Leg EB</t>
  </si>
  <si>
    <t>I St NW and 17th St NW North Leg WB</t>
  </si>
  <si>
    <t>I St NW and 17th St NW South Leg EB</t>
  </si>
  <si>
    <t>I St NW and 17th St NW South Leg WB</t>
  </si>
  <si>
    <t>I St NW and 17th St NW East Leg NB</t>
  </si>
  <si>
    <t>I St NW and 17th St NW East Leg SB</t>
  </si>
  <si>
    <t>I St NW and 17th St NW West Leg NB</t>
  </si>
  <si>
    <t>I St NW and 17th St NW West Leg SB</t>
  </si>
  <si>
    <t>L St NW and 16th St NW North Leg EB</t>
  </si>
  <si>
    <t>L St NW and 16th St NW North Leg WB</t>
  </si>
  <si>
    <t>L St NW and 16th St NW South Leg EB</t>
  </si>
  <si>
    <t>L St NW and 16th St NW South Leg WB</t>
  </si>
  <si>
    <t>L St NW and 16th St NW East Leg NB</t>
  </si>
  <si>
    <t>L St NW and 16th St NW East Leg SB</t>
  </si>
  <si>
    <t>L St NW and 16th St NW West Leg NB</t>
  </si>
  <si>
    <t>L St NW and 16th St NW West Leg SB</t>
  </si>
  <si>
    <t>I St NW and 16th St NW North Leg EB</t>
  </si>
  <si>
    <t>I St NW and 16th St NW North Leg WB</t>
  </si>
  <si>
    <t>I St NW and 16th St NW South Leg EB</t>
  </si>
  <si>
    <t>I St NW and 16th St NW South Leg WB</t>
  </si>
  <si>
    <t>I St NW and 16th St NW East Leg NB</t>
  </si>
  <si>
    <t>I St NW and 16th St NW East Leg SB</t>
  </si>
  <si>
    <t>I St NW and 16th St NW West Leg NB</t>
  </si>
  <si>
    <t>I St NW and 16th St NW West Leg SB</t>
  </si>
  <si>
    <t>L St NW and 15th St NW North Leg EB</t>
  </si>
  <si>
    <t>L St NW and 15th St NW North Leg WB</t>
  </si>
  <si>
    <t>L St NW and 15th St NW South Leg EB</t>
  </si>
  <si>
    <t>L St NW and 15th St NW South Leg WB</t>
  </si>
  <si>
    <t>L St NW and 15th St NW East Leg NB</t>
  </si>
  <si>
    <t>L St NW and 15th St NW East Leg SB</t>
  </si>
  <si>
    <t>L St NW and 15th St NW West Leg NB</t>
  </si>
  <si>
    <t>L St NW and 15th St NW West Leg SB</t>
  </si>
  <si>
    <t>L St NW and 14th St NW North Leg EB</t>
  </si>
  <si>
    <t>L St NW and 14th St NW North Leg WB</t>
  </si>
  <si>
    <t>L St NW and 14th St NW South Leg EB</t>
  </si>
  <si>
    <t>L St NW and 14th St NW South Leg WB</t>
  </si>
  <si>
    <t>L St NW and 14th St NW East Leg NB</t>
  </si>
  <si>
    <t>L St NW and 14th St NW East Leg SB</t>
  </si>
  <si>
    <t>L St NW and 14th St NW West Leg NB</t>
  </si>
  <si>
    <t>L St NW and 14th St NW West Leg SB</t>
  </si>
  <si>
    <t>I St NW and 15th St NW North Leg EB</t>
  </si>
  <si>
    <t>I St NW and 15th St NW North Leg WB</t>
  </si>
  <si>
    <t>I St NW and 15th St NW South Leg EB</t>
  </si>
  <si>
    <t>I St NW and 15th St NW South Leg WB</t>
  </si>
  <si>
    <t>I St NW and 15th St NW East Leg NB</t>
  </si>
  <si>
    <t>I St NW and 15th St NW East Leg SB</t>
  </si>
  <si>
    <t>I St NW and 15th St NW West Leg NB</t>
  </si>
  <si>
    <t>I St NW and 15th St NW West Leg SB</t>
  </si>
  <si>
    <t>Ped Input</t>
  </si>
  <si>
    <t xml:space="preserve">9 for service lane </t>
  </si>
  <si>
    <t>INTERSECTIONNUMBER</t>
  </si>
  <si>
    <t>NBR2</t>
  </si>
  <si>
    <t>SBL2</t>
  </si>
  <si>
    <t>NWL2</t>
  </si>
  <si>
    <t>NWL</t>
  </si>
  <si>
    <t>NWT</t>
  </si>
  <si>
    <t>NWR</t>
  </si>
  <si>
    <t>SET</t>
  </si>
  <si>
    <t>Connecticut Ave NW SEB</t>
  </si>
  <si>
    <t>NE</t>
  </si>
  <si>
    <t>SW</t>
  </si>
  <si>
    <t>NET</t>
  </si>
  <si>
    <t>SWT</t>
  </si>
  <si>
    <t>SWR2</t>
  </si>
  <si>
    <t>I-2</t>
  </si>
  <si>
    <t>I-6</t>
  </si>
  <si>
    <t>I-8</t>
  </si>
  <si>
    <t>I-11</t>
  </si>
  <si>
    <t>HV%</t>
  </si>
  <si>
    <t>NWR2</t>
  </si>
  <si>
    <t>21st St NW SB</t>
  </si>
  <si>
    <t>21st St NW EB</t>
  </si>
  <si>
    <t>Mid Block Vehicle Input</t>
  </si>
  <si>
    <t>Between Nodes</t>
  </si>
  <si>
    <t>Full Counts</t>
  </si>
  <si>
    <t>Hour Counts</t>
  </si>
  <si>
    <t>No Counts</t>
  </si>
  <si>
    <t>Actual Intersection Counts</t>
  </si>
  <si>
    <t>Nearby Intersection Counts</t>
  </si>
  <si>
    <t>SE</t>
  </si>
  <si>
    <t>NW</t>
  </si>
  <si>
    <t>Mid-Block Input</t>
  </si>
  <si>
    <t>10th Street NB Bike Lane</t>
  </si>
  <si>
    <t>11th Street NB Bike Lane</t>
  </si>
  <si>
    <t>11th Street SB Bike Lane</t>
  </si>
  <si>
    <t>10th Street SB Bike Lane</t>
  </si>
  <si>
    <t>Input Name</t>
  </si>
  <si>
    <t>17th St NW SB</t>
  </si>
  <si>
    <t>Note: Vistro file has node 36 NWB coded as WB</t>
  </si>
  <si>
    <t>Intersection/ Node</t>
  </si>
  <si>
    <t>Color Key</t>
  </si>
  <si>
    <t>Balanced/Unbalanced Peak Hour Volumes</t>
  </si>
  <si>
    <t>15-Minute Ratios Applied to Balanced Peak Hour Volumes with Vissim Time Intervals</t>
  </si>
  <si>
    <t>Lookup Data for each Input Location</t>
  </si>
  <si>
    <t>Hard Coded Intersection Number in Formulas</t>
  </si>
  <si>
    <t>True Approach Direction</t>
  </si>
  <si>
    <t>K Street Approach Direction</t>
  </si>
  <si>
    <t>VISSIM Routing (Copy/Paste into VISSIM):</t>
  </si>
  <si>
    <t>Intersection Turning Movements</t>
  </si>
  <si>
    <t>Turn Movement</t>
  </si>
  <si>
    <t>Intersections</t>
  </si>
  <si>
    <t>Direction Numbering</t>
  </si>
  <si>
    <t>Motorized Vehicle Inputs (1-53)</t>
  </si>
  <si>
    <t>First 5 Digits</t>
  </si>
  <si>
    <t>Seventh Digit</t>
  </si>
  <si>
    <t>Motorized Vehicle Inputs (99913-99977)</t>
  </si>
  <si>
    <t>Directional Numbering of Leg</t>
  </si>
  <si>
    <t>General Intersection Numbering</t>
  </si>
  <si>
    <t>Input Numbering</t>
  </si>
  <si>
    <t>Route Numbering</t>
  </si>
  <si>
    <t>See Figure Below</t>
  </si>
  <si>
    <t>NEB</t>
  </si>
  <si>
    <t>SWB</t>
  </si>
  <si>
    <t>NWB</t>
  </si>
  <si>
    <t>SEB</t>
  </si>
  <si>
    <t>Total Directional Counts</t>
  </si>
  <si>
    <t>K St Approach Direction Differs from True</t>
  </si>
  <si>
    <t>Given</t>
  </si>
  <si>
    <t>Calculated</t>
  </si>
  <si>
    <t>Assumed</t>
  </si>
  <si>
    <t>Node #</t>
  </si>
  <si>
    <t xml:space="preserve">Route Numbering </t>
  </si>
  <si>
    <t>Second</t>
  </si>
  <si>
    <t>Third</t>
  </si>
  <si>
    <t>Vistro Node #</t>
  </si>
  <si>
    <t>Vistro Nodes 1-16 and 26-53</t>
  </si>
  <si>
    <t>Vistro Nodes
17-25</t>
  </si>
  <si>
    <t>Vistro Nodes
 99913-99977</t>
  </si>
  <si>
    <t>First</t>
  </si>
  <si>
    <t>Vistro Nodes
101-104</t>
  </si>
  <si>
    <t>Don't need SBR route because no decision. BH 2/17</t>
  </si>
  <si>
    <t>Equal to next block</t>
  </si>
  <si>
    <t>15th Street NB Bike Lane</t>
  </si>
  <si>
    <t>15th Street SB Bike Lane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</si>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</sst>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h:mm\ AM/P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0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/>
    <xf numFmtId="10" fontId="0" fillId="0" borderId="24" xfId="0" applyNumberFormat="1" applyBorder="1"/>
    <xf numFmtId="10" fontId="0" fillId="0" borderId="25" xfId="0" applyNumberFormat="1" applyBorder="1"/>
    <xf numFmtId="10" fontId="0" fillId="0" borderId="26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3" borderId="11" xfId="0" applyNumberFormat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1" fillId="14" borderId="11" xfId="0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9" fontId="0" fillId="5" borderId="11" xfId="1" applyFont="1" applyFill="1" applyBorder="1" applyAlignment="1">
      <alignment horizontal="center"/>
    </xf>
    <xf numFmtId="9" fontId="0" fillId="7" borderId="11" xfId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" fontId="0" fillId="13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1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1" fillId="8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6" fillId="0" borderId="0" xfId="0" applyFont="1" applyAlignment="1"/>
    <xf numFmtId="0" fontId="1" fillId="0" borderId="3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0" borderId="0" xfId="0" applyFont="1" applyBorder="1" applyAlignment="1"/>
    <xf numFmtId="0" fontId="6" fillId="0" borderId="6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1" fillId="0" borderId="2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 vertical="center"/>
    </xf>
    <xf numFmtId="0" fontId="0" fillId="5" borderId="0" xfId="0" applyFill="1"/>
    <xf numFmtId="0" fontId="0" fillId="18" borderId="1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19" borderId="35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0" fillId="19" borderId="38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9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4" borderId="33" xfId="0" applyFill="1" applyBorder="1" applyAlignment="1">
      <alignment horizontal="center" vertical="center"/>
    </xf>
    <xf numFmtId="0" fontId="0" fillId="16" borderId="41" xfId="0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6" borderId="42" xfId="0" applyFill="1" applyBorder="1" applyAlignment="1">
      <alignment horizontal="center"/>
    </xf>
    <xf numFmtId="0" fontId="0" fillId="19" borderId="41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0" fillId="19" borderId="43" xfId="0" applyFill="1" applyBorder="1" applyAlignment="1">
      <alignment horizontal="center"/>
    </xf>
    <xf numFmtId="0" fontId="0" fillId="16" borderId="44" xfId="0" applyFill="1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/>
    </xf>
    <xf numFmtId="0" fontId="0" fillId="16" borderId="46" xfId="0" applyFill="1" applyBorder="1" applyAlignment="1">
      <alignment horizontal="center"/>
    </xf>
    <xf numFmtId="0" fontId="0" fillId="16" borderId="47" xfId="0" applyFill="1" applyBorder="1" applyAlignment="1">
      <alignment horizontal="center"/>
    </xf>
    <xf numFmtId="0" fontId="0" fillId="19" borderId="45" xfId="0" applyFill="1" applyBorder="1" applyAlignment="1">
      <alignment horizontal="center"/>
    </xf>
    <xf numFmtId="0" fontId="0" fillId="19" borderId="46" xfId="0" applyFill="1" applyBorder="1" applyAlignment="1">
      <alignment horizontal="center"/>
    </xf>
    <xf numFmtId="0" fontId="0" fillId="19" borderId="48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13" borderId="5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" fontId="0" fillId="13" borderId="7" xfId="0" applyNumberFormat="1" applyFill="1" applyBorder="1" applyAlignment="1">
      <alignment horizontal="center"/>
    </xf>
    <xf numFmtId="1" fontId="0" fillId="13" borderId="15" xfId="0" applyNumberFormat="1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1" fontId="0" fillId="13" borderId="6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1" fontId="0" fillId="13" borderId="2" xfId="0" applyNumberFormat="1" applyFill="1" applyBorder="1" applyAlignment="1">
      <alignment horizontal="center"/>
    </xf>
    <xf numFmtId="0" fontId="0" fillId="13" borderId="0" xfId="0" applyFill="1"/>
    <xf numFmtId="0" fontId="0" fillId="0" borderId="12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7" xfId="0" applyBorder="1"/>
    <xf numFmtId="0" fontId="0" fillId="0" borderId="0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0" fillId="19" borderId="4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44" xfId="0" applyFill="1" applyBorder="1" applyAlignment="1">
      <alignment horizontal="center"/>
    </xf>
    <xf numFmtId="0" fontId="0" fillId="19" borderId="49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38" xfId="0" applyFill="1" applyBorder="1" applyAlignment="1">
      <alignment horizontal="center"/>
    </xf>
    <xf numFmtId="0" fontId="0" fillId="16" borderId="48" xfId="0" applyFill="1" applyBorder="1" applyAlignment="1">
      <alignment horizontal="center"/>
    </xf>
    <xf numFmtId="0" fontId="1" fillId="9" borderId="11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165" fontId="0" fillId="14" borderId="54" xfId="0" applyNumberFormat="1" applyFill="1" applyBorder="1" applyAlignment="1">
      <alignment horizontal="center" vertical="center"/>
    </xf>
    <xf numFmtId="165" fontId="0" fillId="14" borderId="10" xfId="0" applyNumberFormat="1" applyFill="1" applyBorder="1" applyAlignment="1">
      <alignment horizontal="center" vertical="center"/>
    </xf>
    <xf numFmtId="165" fontId="0" fillId="14" borderId="19" xfId="0" applyNumberFormat="1" applyFill="1" applyBorder="1" applyAlignment="1">
      <alignment horizontal="center" vertical="center"/>
    </xf>
    <xf numFmtId="165" fontId="0" fillId="3" borderId="54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1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20" borderId="11" xfId="0" applyFill="1" applyBorder="1" applyAlignment="1">
      <alignment horizontal="center"/>
    </xf>
    <xf numFmtId="0" fontId="0" fillId="19" borderId="39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19" borderId="42" xfId="0" applyFill="1" applyBorder="1" applyAlignment="1">
      <alignment horizontal="center"/>
    </xf>
    <xf numFmtId="0" fontId="0" fillId="19" borderId="47" xfId="0" applyFill="1" applyBorder="1" applyAlignment="1">
      <alignment horizontal="center"/>
    </xf>
    <xf numFmtId="0" fontId="0" fillId="16" borderId="43" xfId="0" applyFill="1" applyBorder="1" applyAlignment="1">
      <alignment horizontal="center"/>
    </xf>
    <xf numFmtId="0" fontId="11" fillId="16" borderId="35" xfId="0" applyFont="1" applyFill="1" applyBorder="1" applyAlignment="1">
      <alignment horizontal="center"/>
    </xf>
    <xf numFmtId="0" fontId="11" fillId="16" borderId="14" xfId="0" applyFont="1" applyFill="1" applyBorder="1" applyAlignment="1">
      <alignment horizontal="center"/>
    </xf>
    <xf numFmtId="0" fontId="11" fillId="16" borderId="41" xfId="0" applyFont="1" applyFill="1" applyBorder="1" applyAlignment="1">
      <alignment horizontal="center"/>
    </xf>
    <xf numFmtId="0" fontId="11" fillId="16" borderId="45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11" fillId="16" borderId="38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11" fillId="16" borderId="48" xfId="0" applyFont="1" applyFill="1" applyBorder="1" applyAlignment="1">
      <alignment horizontal="center"/>
    </xf>
    <xf numFmtId="0" fontId="0" fillId="19" borderId="31" xfId="0" applyFill="1" applyBorder="1" applyAlignment="1">
      <alignment horizontal="center"/>
    </xf>
    <xf numFmtId="0" fontId="0" fillId="19" borderId="32" xfId="0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0" fillId="0" borderId="27" xfId="0" applyFont="1" applyFill="1" applyBorder="1" applyAlignment="1">
      <alignment horizontal="right" vertical="center" wrapText="1"/>
    </xf>
    <xf numFmtId="0" fontId="0" fillId="0" borderId="11" xfId="0" applyBorder="1"/>
    <xf numFmtId="0" fontId="0" fillId="0" borderId="35" xfId="0" applyBorder="1"/>
    <xf numFmtId="0" fontId="0" fillId="0" borderId="14" xfId="0" applyBorder="1"/>
    <xf numFmtId="0" fontId="0" fillId="0" borderId="51" xfId="0" applyBorder="1"/>
    <xf numFmtId="0" fontId="0" fillId="0" borderId="36" xfId="0" applyBorder="1"/>
    <xf numFmtId="0" fontId="0" fillId="0" borderId="52" xfId="0" applyBorder="1"/>
    <xf numFmtId="0" fontId="0" fillId="0" borderId="37" xfId="0" applyBorder="1"/>
    <xf numFmtId="0" fontId="0" fillId="0" borderId="38" xfId="0" applyBorder="1"/>
    <xf numFmtId="0" fontId="0" fillId="0" borderId="53" xfId="0" applyBorder="1"/>
    <xf numFmtId="0" fontId="0" fillId="0" borderId="40" xfId="0" applyBorder="1"/>
    <xf numFmtId="0" fontId="0" fillId="0" borderId="10" xfId="0" applyBorder="1"/>
    <xf numFmtId="0" fontId="0" fillId="0" borderId="34" xfId="0" applyBorder="1"/>
    <xf numFmtId="164" fontId="1" fillId="2" borderId="11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0" fillId="21" borderId="36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46" xfId="0" applyFill="1" applyBorder="1" applyAlignment="1">
      <alignment horizontal="center"/>
    </xf>
    <xf numFmtId="0" fontId="11" fillId="16" borderId="11" xfId="0" applyFont="1" applyFill="1" applyBorder="1" applyAlignment="1">
      <alignment horizontal="center"/>
    </xf>
    <xf numFmtId="0" fontId="11" fillId="19" borderId="11" xfId="0" applyFont="1" applyFill="1" applyBorder="1" applyAlignment="1">
      <alignment horizontal="center"/>
    </xf>
    <xf numFmtId="0" fontId="11" fillId="16" borderId="36" xfId="0" applyFont="1" applyFill="1" applyBorder="1" applyAlignment="1">
      <alignment horizontal="center"/>
    </xf>
    <xf numFmtId="0" fontId="11" fillId="19" borderId="36" xfId="0" applyFont="1" applyFill="1" applyBorder="1" applyAlignment="1">
      <alignment horizontal="center"/>
    </xf>
    <xf numFmtId="0" fontId="0" fillId="21" borderId="37" xfId="0" applyFill="1" applyBorder="1" applyAlignment="1">
      <alignment horizontal="center"/>
    </xf>
    <xf numFmtId="0" fontId="0" fillId="21" borderId="38" xfId="0" applyFill="1" applyBorder="1" applyAlignment="1">
      <alignment horizontal="center"/>
    </xf>
    <xf numFmtId="0" fontId="0" fillId="21" borderId="43" xfId="0" applyFill="1" applyBorder="1" applyAlignment="1">
      <alignment horizontal="center"/>
    </xf>
    <xf numFmtId="0" fontId="11" fillId="16" borderId="27" xfId="0" applyFont="1" applyFill="1" applyBorder="1" applyAlignment="1">
      <alignment horizontal="center"/>
    </xf>
    <xf numFmtId="0" fontId="11" fillId="19" borderId="27" xfId="0" applyFont="1" applyFill="1" applyBorder="1" applyAlignment="1">
      <alignment horizontal="center"/>
    </xf>
    <xf numFmtId="0" fontId="0" fillId="21" borderId="48" xfId="0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9" borderId="46" xfId="0" applyFont="1" applyFill="1" applyBorder="1" applyAlignment="1">
      <alignment horizontal="center"/>
    </xf>
    <xf numFmtId="9" fontId="0" fillId="12" borderId="11" xfId="1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165" fontId="0" fillId="14" borderId="18" xfId="0" applyNumberFormat="1" applyFill="1" applyBorder="1" applyAlignment="1">
      <alignment horizontal="center" vertical="center"/>
    </xf>
    <xf numFmtId="9" fontId="0" fillId="12" borderId="27" xfId="1" applyFont="1" applyFill="1" applyBorder="1" applyAlignment="1">
      <alignment horizontal="center"/>
    </xf>
    <xf numFmtId="165" fontId="0" fillId="14" borderId="17" xfId="0" applyNumberFormat="1" applyFill="1" applyBorder="1" applyAlignment="1">
      <alignment horizontal="center" vertical="center"/>
    </xf>
    <xf numFmtId="9" fontId="0" fillId="12" borderId="29" xfId="1" applyFont="1" applyFill="1" applyBorder="1" applyAlignment="1">
      <alignment horizontal="center"/>
    </xf>
    <xf numFmtId="165" fontId="0" fillId="3" borderId="35" xfId="0" applyNumberFormat="1" applyFill="1" applyBorder="1" applyAlignment="1">
      <alignment horizontal="center" vertical="center"/>
    </xf>
    <xf numFmtId="165" fontId="0" fillId="3" borderId="32" xfId="0" applyNumberFormat="1" applyFill="1" applyBorder="1" applyAlignment="1">
      <alignment horizontal="center" vertical="center"/>
    </xf>
    <xf numFmtId="165" fontId="0" fillId="3" borderId="55" xfId="0" applyNumberFormat="1" applyFill="1" applyBorder="1" applyAlignment="1">
      <alignment horizontal="center" vertical="center"/>
    </xf>
    <xf numFmtId="9" fontId="0" fillId="7" borderId="36" xfId="1" applyFont="1" applyFill="1" applyBorder="1" applyAlignment="1">
      <alignment horizontal="center"/>
    </xf>
    <xf numFmtId="9" fontId="0" fillId="7" borderId="52" xfId="1" applyFont="1" applyFill="1" applyBorder="1" applyAlignment="1">
      <alignment horizontal="center"/>
    </xf>
    <xf numFmtId="9" fontId="0" fillId="12" borderId="36" xfId="1" applyFont="1" applyFill="1" applyBorder="1" applyAlignment="1">
      <alignment horizontal="center"/>
    </xf>
    <xf numFmtId="9" fontId="0" fillId="12" borderId="52" xfId="1" applyFont="1" applyFill="1" applyBorder="1" applyAlignment="1">
      <alignment horizontal="center"/>
    </xf>
    <xf numFmtId="9" fontId="0" fillId="5" borderId="36" xfId="1" applyFont="1" applyFill="1" applyBorder="1" applyAlignment="1">
      <alignment horizontal="center"/>
    </xf>
    <xf numFmtId="9" fontId="0" fillId="5" borderId="52" xfId="1" applyFont="1" applyFill="1" applyBorder="1" applyAlignment="1">
      <alignment horizontal="center"/>
    </xf>
    <xf numFmtId="9" fontId="0" fillId="12" borderId="37" xfId="1" applyFont="1" applyFill="1" applyBorder="1" applyAlignment="1">
      <alignment horizontal="center"/>
    </xf>
    <xf numFmtId="9" fontId="0" fillId="12" borderId="38" xfId="1" applyFont="1" applyFill="1" applyBorder="1" applyAlignment="1">
      <alignment horizontal="center"/>
    </xf>
    <xf numFmtId="9" fontId="0" fillId="12" borderId="53" xfId="1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0" fillId="0" borderId="41" xfId="0" applyFont="1" applyBorder="1" applyAlignment="1">
      <alignment horizontal="center" wrapText="1"/>
    </xf>
    <xf numFmtId="0" fontId="0" fillId="0" borderId="25" xfId="0" applyFont="1" applyBorder="1" applyAlignment="1">
      <alignment horizontal="center" wrapText="1"/>
    </xf>
    <xf numFmtId="0" fontId="0" fillId="0" borderId="2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6" borderId="0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" fillId="13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/>
    </xf>
    <xf numFmtId="0" fontId="0" fillId="12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2" fillId="20" borderId="0" xfId="0" applyFont="1" applyFill="1" applyBorder="1" applyAlignment="1">
      <alignment horizontal="center"/>
    </xf>
    <xf numFmtId="0" fontId="8" fillId="2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Demand Curves - 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Plots_AM!$C$10</c:f>
              <c:strCache>
                <c:ptCount val="1"/>
                <c:pt idx="0">
                  <c:v>K St NW EB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Plots_AM!$D$8:$M$8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Plots_AM!$D$10:$M$10</c:f>
              <c:numCache>
                <c:formatCode>0</c:formatCode>
                <c:ptCount val="10"/>
                <c:pt idx="0">
                  <c:v>616.09567602873938</c:v>
                </c:pt>
                <c:pt idx="1">
                  <c:v>639.40567602873932</c:v>
                </c:pt>
                <c:pt idx="2">
                  <c:v>659.38567602873934</c:v>
                </c:pt>
                <c:pt idx="3">
                  <c:v>676.03567602873943</c:v>
                </c:pt>
                <c:pt idx="4">
                  <c:v>696.01567602873945</c:v>
                </c:pt>
                <c:pt idx="5">
                  <c:v>706.45591116917046</c:v>
                </c:pt>
                <c:pt idx="6">
                  <c:v>652.51469627694314</c:v>
                </c:pt>
                <c:pt idx="7">
                  <c:v>609.01371652514695</c:v>
                </c:pt>
                <c:pt idx="8">
                  <c:v>589.03371652514693</c:v>
                </c:pt>
                <c:pt idx="9">
                  <c:v>562.39371652514694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6959-48BB-A0B7-6C1771344AA5}"/>
            </c:ext>
          </c:extLst>
        </c:ser>
        <c:ser>
          <c:idx val="9"/>
          <c:order val="1"/>
          <c:tx>
            <c:strRef>
              <c:f>Plots_AM!$C$12</c:f>
              <c:strCache>
                <c:ptCount val="1"/>
                <c:pt idx="0">
                  <c:v>20th St NW NB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Plots_AM!$D$8:$M$8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Plots_AM!$D$12:$M$12</c:f>
              <c:numCache>
                <c:formatCode>0</c:formatCode>
                <c:ptCount val="10"/>
                <c:pt idx="0">
                  <c:v>836.41876543209855</c:v>
                </c:pt>
                <c:pt idx="1">
                  <c:v>870.15876543209868</c:v>
                </c:pt>
                <c:pt idx="2">
                  <c:v>899.07876543209863</c:v>
                </c:pt>
                <c:pt idx="3">
                  <c:v>923.17876543209866</c:v>
                </c:pt>
                <c:pt idx="4">
                  <c:v>952.09876543209873</c:v>
                </c:pt>
                <c:pt idx="5">
                  <c:v>982.39281705948372</c:v>
                </c:pt>
                <c:pt idx="6">
                  <c:v>960.75420875420878</c:v>
                </c:pt>
                <c:pt idx="7">
                  <c:v>960.75420875420878</c:v>
                </c:pt>
                <c:pt idx="8">
                  <c:v>931.8342087542087</c:v>
                </c:pt>
                <c:pt idx="9">
                  <c:v>893.27420875420876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6959-48BB-A0B7-6C1771344AA5}"/>
            </c:ext>
          </c:extLst>
        </c:ser>
        <c:ser>
          <c:idx val="10"/>
          <c:order val="2"/>
          <c:tx>
            <c:strRef>
              <c:f>Plots_AM!$C$18</c:f>
              <c:strCache>
                <c:ptCount val="1"/>
                <c:pt idx="0">
                  <c:v>Vermont Ave NW NB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Plots_AM!$D$8:$M$8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Plots_AM!$D$18:$M$18</c:f>
              <c:numCache>
                <c:formatCode>0</c:formatCode>
                <c:ptCount val="10"/>
                <c:pt idx="0">
                  <c:v>394.53661891117474</c:v>
                </c:pt>
                <c:pt idx="1">
                  <c:v>410.07661891117476</c:v>
                </c:pt>
                <c:pt idx="2">
                  <c:v>423.39661891117476</c:v>
                </c:pt>
                <c:pt idx="3">
                  <c:v>434.49661891117478</c:v>
                </c:pt>
                <c:pt idx="4">
                  <c:v>447.81661891117477</c:v>
                </c:pt>
                <c:pt idx="5">
                  <c:v>457.9942693409742</c:v>
                </c:pt>
                <c:pt idx="6">
                  <c:v>534.32664756446991</c:v>
                </c:pt>
                <c:pt idx="7">
                  <c:v>335.86246418338112</c:v>
                </c:pt>
                <c:pt idx="8">
                  <c:v>322.54246418338107</c:v>
                </c:pt>
                <c:pt idx="9">
                  <c:v>304.78246418338108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6959-48BB-A0B7-6C1771344AA5}"/>
            </c:ext>
          </c:extLst>
        </c:ser>
        <c:ser>
          <c:idx val="14"/>
          <c:order val="3"/>
          <c:tx>
            <c:strRef>
              <c:f>Plots_AM!$C$32</c:f>
              <c:strCache>
                <c:ptCount val="1"/>
                <c:pt idx="0">
                  <c:v>Connecticut Ave NW SEB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Plots_AM!$D$8:$M$8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Plots_AM!$D$32:$M$32</c:f>
              <c:numCache>
                <c:formatCode>0</c:formatCode>
                <c:ptCount val="10"/>
                <c:pt idx="0">
                  <c:v>492.68952380952379</c:v>
                </c:pt>
                <c:pt idx="1">
                  <c:v>512.49952380952379</c:v>
                </c:pt>
                <c:pt idx="2">
                  <c:v>529.47952380952381</c:v>
                </c:pt>
                <c:pt idx="3">
                  <c:v>543.62952380952379</c:v>
                </c:pt>
                <c:pt idx="4">
                  <c:v>560.60952380952381</c:v>
                </c:pt>
                <c:pt idx="5">
                  <c:v>582.17142857142846</c:v>
                </c:pt>
                <c:pt idx="6">
                  <c:v>582.17142857142846</c:v>
                </c:pt>
                <c:pt idx="7">
                  <c:v>539.04761904761904</c:v>
                </c:pt>
                <c:pt idx="8">
                  <c:v>522.06761904761902</c:v>
                </c:pt>
                <c:pt idx="9">
                  <c:v>499.42761904761898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6959-48BB-A0B7-6C1771344AA5}"/>
            </c:ext>
          </c:extLst>
        </c:ser>
        <c:ser>
          <c:idx val="0"/>
          <c:order val="4"/>
          <c:tx>
            <c:strRef>
              <c:f>Plots_AM!$C$14</c:f>
              <c:strCache>
                <c:ptCount val="1"/>
                <c:pt idx="0">
                  <c:v>18th St NW NB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Plots_AM!$D$8:$M$8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Plots_AM!$D$14:$M$14</c:f>
              <c:numCache>
                <c:formatCode>0</c:formatCode>
                <c:ptCount val="10"/>
                <c:pt idx="0">
                  <c:v>795.14026905829587</c:v>
                </c:pt>
                <c:pt idx="1">
                  <c:v>828.28526905829585</c:v>
                </c:pt>
                <c:pt idx="2">
                  <c:v>856.69526905829593</c:v>
                </c:pt>
                <c:pt idx="3">
                  <c:v>880.37026905829589</c:v>
                </c:pt>
                <c:pt idx="4">
                  <c:v>908.78026905829597</c:v>
                </c:pt>
                <c:pt idx="5">
                  <c:v>934.26008968609858</c:v>
                </c:pt>
                <c:pt idx="6">
                  <c:v>1002.2062780269058</c:v>
                </c:pt>
                <c:pt idx="7">
                  <c:v>942.75336322869953</c:v>
                </c:pt>
                <c:pt idx="8">
                  <c:v>914.34336322869956</c:v>
                </c:pt>
                <c:pt idx="9">
                  <c:v>876.46336322869945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6959-48BB-A0B7-6C177134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89560"/>
        <c:axId val="833489888"/>
      </c:scatterChart>
      <c:valAx>
        <c:axId val="833489560"/>
        <c:scaling>
          <c:orientation val="minMax"/>
          <c:max val="0.41000000000000003"/>
          <c:min val="0.31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of Day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89888"/>
        <c:crosses val="autoZero"/>
        <c:crossBetween val="midCat"/>
      </c:valAx>
      <c:valAx>
        <c:axId val="8334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Input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895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Demand Curves -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Plots_PM!$C$10</c:f>
              <c:strCache>
                <c:ptCount val="1"/>
                <c:pt idx="0">
                  <c:v>K St NW EB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Plots_PM!$D$8:$M$8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Plots_PM!$D$10:$M$10</c:f>
              <c:numCache>
                <c:formatCode>0</c:formatCode>
                <c:ptCount val="10"/>
                <c:pt idx="0">
                  <c:v>228.75131313131311</c:v>
                </c:pt>
                <c:pt idx="1">
                  <c:v>237.78131313131311</c:v>
                </c:pt>
                <c:pt idx="2">
                  <c:v>245.52131313131312</c:v>
                </c:pt>
                <c:pt idx="3">
                  <c:v>251.97131313131314</c:v>
                </c:pt>
                <c:pt idx="4">
                  <c:v>257.13131313131316</c:v>
                </c:pt>
                <c:pt idx="5">
                  <c:v>264.08080808080808</c:v>
                </c:pt>
                <c:pt idx="6">
                  <c:v>264.08080808080808</c:v>
                </c:pt>
                <c:pt idx="7">
                  <c:v>246.7070707070707</c:v>
                </c:pt>
                <c:pt idx="8">
                  <c:v>241.5470707070707</c:v>
                </c:pt>
                <c:pt idx="9">
                  <c:v>235.09707070707069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1-4841-B6B0-2394B3310674}"/>
            </c:ext>
          </c:extLst>
        </c:ser>
        <c:ser>
          <c:idx val="9"/>
          <c:order val="1"/>
          <c:tx>
            <c:strRef>
              <c:f>Plots_PM!$C$12</c:f>
              <c:strCache>
                <c:ptCount val="1"/>
                <c:pt idx="0">
                  <c:v>20th St NW NB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Plots_PM!$D$8:$M$8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Plots_PM!$D$12:$M$12</c:f>
              <c:numCache>
                <c:formatCode>0</c:formatCode>
                <c:ptCount val="10"/>
                <c:pt idx="0">
                  <c:v>518.87464471403803</c:v>
                </c:pt>
                <c:pt idx="1">
                  <c:v>541.23964471403804</c:v>
                </c:pt>
                <c:pt idx="2">
                  <c:v>560.40964471403811</c:v>
                </c:pt>
                <c:pt idx="3">
                  <c:v>576.38464471403813</c:v>
                </c:pt>
                <c:pt idx="4">
                  <c:v>589.1646447140381</c:v>
                </c:pt>
                <c:pt idx="5">
                  <c:v>589.1646447140381</c:v>
                </c:pt>
                <c:pt idx="6">
                  <c:v>651.18197573656846</c:v>
                </c:pt>
                <c:pt idx="7">
                  <c:v>726.48873483535522</c:v>
                </c:pt>
                <c:pt idx="8">
                  <c:v>713.70873483535524</c:v>
                </c:pt>
                <c:pt idx="9">
                  <c:v>697.73373483535534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1-4841-B6B0-2394B3310674}"/>
            </c:ext>
          </c:extLst>
        </c:ser>
        <c:ser>
          <c:idx val="10"/>
          <c:order val="2"/>
          <c:tx>
            <c:strRef>
              <c:f>Plots_PM!$C$18</c:f>
              <c:strCache>
                <c:ptCount val="1"/>
                <c:pt idx="0">
                  <c:v>Vermont Ave NW NB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Plots_PM!$D$8:$M$8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Plots_PM!$D$18:$M$18</c:f>
              <c:numCache>
                <c:formatCode>0</c:formatCode>
                <c:ptCount val="10"/>
                <c:pt idx="0">
                  <c:v>234.35999999999996</c:v>
                </c:pt>
                <c:pt idx="1">
                  <c:v>244.12499999999997</c:v>
                </c:pt>
                <c:pt idx="2">
                  <c:v>252.49499999999998</c:v>
                </c:pt>
                <c:pt idx="3">
                  <c:v>259.46999999999997</c:v>
                </c:pt>
                <c:pt idx="4">
                  <c:v>265.05</c:v>
                </c:pt>
                <c:pt idx="5">
                  <c:v>269.7</c:v>
                </c:pt>
                <c:pt idx="6">
                  <c:v>269.7</c:v>
                </c:pt>
                <c:pt idx="7">
                  <c:v>311.55</c:v>
                </c:pt>
                <c:pt idx="8">
                  <c:v>305.97000000000003</c:v>
                </c:pt>
                <c:pt idx="9">
                  <c:v>298.995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1-4841-B6B0-2394B3310674}"/>
            </c:ext>
          </c:extLst>
        </c:ser>
        <c:ser>
          <c:idx val="14"/>
          <c:order val="3"/>
          <c:tx>
            <c:strRef>
              <c:f>Plots_PM!$C$32</c:f>
              <c:strCache>
                <c:ptCount val="1"/>
                <c:pt idx="0">
                  <c:v>Connecticut Ave NW SEB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Plots_PM!$D$8:$M$8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Plots_PM!$D$32:$M$32</c:f>
              <c:numCache>
                <c:formatCode>0</c:formatCode>
                <c:ptCount val="10"/>
                <c:pt idx="0">
                  <c:v>648.59243697478985</c:v>
                </c:pt>
                <c:pt idx="1">
                  <c:v>674.84243697478985</c:v>
                </c:pt>
                <c:pt idx="2">
                  <c:v>697.34243697478985</c:v>
                </c:pt>
                <c:pt idx="3">
                  <c:v>716.09243697478985</c:v>
                </c:pt>
                <c:pt idx="4">
                  <c:v>731.09243697478985</c:v>
                </c:pt>
                <c:pt idx="5">
                  <c:v>731.09243697478985</c:v>
                </c:pt>
                <c:pt idx="6">
                  <c:v>768.90756302521004</c:v>
                </c:pt>
                <c:pt idx="7">
                  <c:v>768.90756302521004</c:v>
                </c:pt>
                <c:pt idx="8">
                  <c:v>753.90756302521004</c:v>
                </c:pt>
                <c:pt idx="9">
                  <c:v>735.15756302521004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31-4841-B6B0-2394B3310674}"/>
            </c:ext>
          </c:extLst>
        </c:ser>
        <c:ser>
          <c:idx val="0"/>
          <c:order val="4"/>
          <c:tx>
            <c:strRef>
              <c:f>Plots_PM!$C$14</c:f>
              <c:strCache>
                <c:ptCount val="1"/>
                <c:pt idx="0">
                  <c:v>18th St NW NB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Plots_PM!$D$8:$M$8</c:f>
              <c:numCache>
                <c:formatCode>h:mm;@</c:formatCode>
                <c:ptCount val="10"/>
                <c:pt idx="0">
                  <c:v>0.3125</c:v>
                </c:pt>
                <c:pt idx="1">
                  <c:v>0.32291666666666669</c:v>
                </c:pt>
                <c:pt idx="2">
                  <c:v>0.33333333333333298</c:v>
                </c:pt>
                <c:pt idx="3">
                  <c:v>0.34375</c:v>
                </c:pt>
                <c:pt idx="4">
                  <c:v>0.35416666666666702</c:v>
                </c:pt>
                <c:pt idx="5">
                  <c:v>0.36458333333333298</c:v>
                </c:pt>
                <c:pt idx="6">
                  <c:v>0.375</c:v>
                </c:pt>
                <c:pt idx="7">
                  <c:v>0.38541666666666702</c:v>
                </c:pt>
                <c:pt idx="8">
                  <c:v>0.39583333333333398</c:v>
                </c:pt>
                <c:pt idx="9">
                  <c:v>0.406250000000001</c:v>
                </c:pt>
              </c:numCache>
            </c:numRef>
          </c:xVal>
          <c:yVal>
            <c:numRef>
              <c:f>Plots_PM!$D$14:$M$14</c:f>
              <c:numCache>
                <c:formatCode>0</c:formatCode>
                <c:ptCount val="10"/>
                <c:pt idx="0">
                  <c:v>691.34826589595366</c:v>
                </c:pt>
                <c:pt idx="1">
                  <c:v>716.72326589595377</c:v>
                </c:pt>
                <c:pt idx="2">
                  <c:v>738.47326589595377</c:v>
                </c:pt>
                <c:pt idx="3">
                  <c:v>756.59826589595366</c:v>
                </c:pt>
                <c:pt idx="4">
                  <c:v>771.09826589595366</c:v>
                </c:pt>
                <c:pt idx="5">
                  <c:v>754.33526011560684</c:v>
                </c:pt>
                <c:pt idx="6">
                  <c:v>687.28323699421958</c:v>
                </c:pt>
                <c:pt idx="7">
                  <c:v>687.28323699421958</c:v>
                </c:pt>
                <c:pt idx="8">
                  <c:v>672.78323699421958</c:v>
                </c:pt>
                <c:pt idx="9">
                  <c:v>654.65823699421958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31-4841-B6B0-2394B33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89560"/>
        <c:axId val="833489888"/>
      </c:scatterChart>
      <c:valAx>
        <c:axId val="833489560"/>
        <c:scaling>
          <c:orientation val="minMax"/>
          <c:max val="0.41000000000000003"/>
          <c:min val="0.31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of Day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89888"/>
        <c:crosses val="autoZero"/>
        <c:crossBetween val="midCat"/>
      </c:valAx>
      <c:valAx>
        <c:axId val="8334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Input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895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../../../02-Volumes/Existing_Balanced_Volumes.xlsx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../../../02-Volumes/Existing_Balanced_Volumes.xlsx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482149</xdr:colOff>
      <xdr:row>18</xdr:row>
      <xdr:rowOff>32163</xdr:rowOff>
    </xdr:from>
    <xdr:to>
      <xdr:col>35</xdr:col>
      <xdr:colOff>384607</xdr:colOff>
      <xdr:row>40</xdr:row>
      <xdr:rowOff>120560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9D7344E-BC10-4038-853C-30456776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006" y="3787734"/>
          <a:ext cx="11536565" cy="4333826"/>
        </a:xfrm>
        <a:prstGeom prst="rect">
          <a:avLst/>
        </a:prstGeom>
        <a:solidFill>
          <a:schemeClr val="accent3"/>
        </a:solidFill>
        <a:ln w="19050">
          <a:solidFill>
            <a:schemeClr val="tx1"/>
          </a:solidFill>
        </a:ln>
      </xdr:spPr>
    </xdr:pic>
    <xdr:clientData/>
  </xdr:twoCellAnchor>
  <xdr:twoCellAnchor>
    <xdr:from>
      <xdr:col>21</xdr:col>
      <xdr:colOff>99535</xdr:colOff>
      <xdr:row>25</xdr:row>
      <xdr:rowOff>73808</xdr:rowOff>
    </xdr:from>
    <xdr:to>
      <xdr:col>23</xdr:col>
      <xdr:colOff>376238</xdr:colOff>
      <xdr:row>33</xdr:row>
      <xdr:rowOff>121114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B065142C-0156-4D6D-BD85-F4CAEB03059D}"/>
            </a:ext>
          </a:extLst>
        </xdr:cNvPr>
        <xdr:cNvGrpSpPr/>
      </xdr:nvGrpSpPr>
      <xdr:grpSpPr>
        <a:xfrm>
          <a:off x="25367999" y="5217308"/>
          <a:ext cx="1501346" cy="1571306"/>
          <a:chOff x="9115197" y="13109415"/>
          <a:chExt cx="1345885" cy="151279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1C91538-3C20-4243-8F58-21B9BA674DA4}"/>
              </a:ext>
            </a:extLst>
          </xdr:cNvPr>
          <xdr:cNvSpPr/>
        </xdr:nvSpPr>
        <xdr:spPr>
          <a:xfrm>
            <a:off x="9115197" y="13109415"/>
            <a:ext cx="1345885" cy="1512795"/>
          </a:xfrm>
          <a:prstGeom prst="rect">
            <a:avLst/>
          </a:prstGeom>
          <a:solidFill>
            <a:schemeClr val="accent3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76F9714-A698-4C41-8FFB-F5BB6553D2CD}"/>
              </a:ext>
            </a:extLst>
          </xdr:cNvPr>
          <xdr:cNvSpPr txBox="1"/>
        </xdr:nvSpPr>
        <xdr:spPr>
          <a:xfrm>
            <a:off x="9322777" y="13387768"/>
            <a:ext cx="950510" cy="945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</a:rPr>
              <a:t>Node #N</a:t>
            </a:r>
          </a:p>
        </xdr:txBody>
      </xdr:sp>
    </xdr:grpSp>
    <xdr:clientData/>
  </xdr:twoCellAnchor>
  <xdr:twoCellAnchor>
    <xdr:from>
      <xdr:col>18</xdr:col>
      <xdr:colOff>248331</xdr:colOff>
      <xdr:row>31</xdr:row>
      <xdr:rowOff>129948</xdr:rowOff>
    </xdr:from>
    <xdr:to>
      <xdr:col>24</xdr:col>
      <xdr:colOff>505266</xdr:colOff>
      <xdr:row>37</xdr:row>
      <xdr:rowOff>133351</xdr:rowOff>
    </xdr:to>
    <xdr:grpSp>
      <xdr:nvGrpSpPr>
        <xdr:cNvPr id="165" name="Group 164">
          <a:extLst>
            <a:ext uri="{FF2B5EF4-FFF2-40B4-BE49-F238E27FC236}">
              <a16:creationId xmlns:a16="http://schemas.microsoft.com/office/drawing/2014/main" id="{A4BD0397-ED48-4E37-A3FF-4316BBC92BC1}"/>
            </a:ext>
          </a:extLst>
        </xdr:cNvPr>
        <xdr:cNvGrpSpPr/>
      </xdr:nvGrpSpPr>
      <xdr:grpSpPr>
        <a:xfrm>
          <a:off x="23679831" y="6416448"/>
          <a:ext cx="3930864" cy="1146403"/>
          <a:chOff x="7182205" y="14644687"/>
          <a:chExt cx="3741779" cy="1273679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B1EC219C-2B97-4128-8C26-BD7CAE4B741D}"/>
              </a:ext>
            </a:extLst>
          </xdr:cNvPr>
          <xdr:cNvGrpSpPr/>
        </xdr:nvGrpSpPr>
        <xdr:grpSpPr>
          <a:xfrm>
            <a:off x="8134299" y="14644687"/>
            <a:ext cx="2789685" cy="1273679"/>
            <a:chOff x="8122943" y="14666195"/>
            <a:chExt cx="2788751" cy="1273679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3DACC890-733F-467A-84A6-1439180084C4}"/>
                </a:ext>
              </a:extLst>
            </xdr:cNvPr>
            <xdr:cNvSpPr/>
          </xdr:nvSpPr>
          <xdr:spPr>
            <a:xfrm>
              <a:off x="8122943" y="15023383"/>
              <a:ext cx="95250" cy="321468"/>
            </a:xfrm>
            <a:prstGeom prst="rect">
              <a:avLst/>
            </a:prstGeom>
            <a:solidFill>
              <a:srgbClr val="FF0000"/>
            </a:solidFill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9" name="Straight Arrow Connector 48">
              <a:extLst>
                <a:ext uri="{FF2B5EF4-FFF2-40B4-BE49-F238E27FC236}">
                  <a16:creationId xmlns:a16="http://schemas.microsoft.com/office/drawing/2014/main" id="{3844345D-611B-4FD0-887C-509F1A7CB270}"/>
                </a:ext>
              </a:extLst>
            </xdr:cNvPr>
            <xdr:cNvCxnSpPr>
              <a:stCxn id="47" idx="3"/>
            </xdr:cNvCxnSpPr>
          </xdr:nvCxnSpPr>
          <xdr:spPr>
            <a:xfrm>
              <a:off x="8218193" y="15184117"/>
              <a:ext cx="2693501" cy="29766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Arrow Connector 54">
              <a:extLst>
                <a:ext uri="{FF2B5EF4-FFF2-40B4-BE49-F238E27FC236}">
                  <a16:creationId xmlns:a16="http://schemas.microsoft.com/office/drawing/2014/main" id="{1C117AC0-4D3F-4454-BC18-A8CD1EA80A41}"/>
                </a:ext>
              </a:extLst>
            </xdr:cNvPr>
            <xdr:cNvCxnSpPr>
              <a:stCxn id="47" idx="3"/>
            </xdr:cNvCxnSpPr>
          </xdr:nvCxnSpPr>
          <xdr:spPr>
            <a:xfrm flipV="1">
              <a:off x="8218193" y="14666195"/>
              <a:ext cx="2550626" cy="517922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0" name="Connector: Curved 109">
              <a:extLst>
                <a:ext uri="{FF2B5EF4-FFF2-40B4-BE49-F238E27FC236}">
                  <a16:creationId xmlns:a16="http://schemas.microsoft.com/office/drawing/2014/main" id="{3D2FC39F-5E64-46F1-BD11-DFB09ECC4780}"/>
                </a:ext>
              </a:extLst>
            </xdr:cNvPr>
            <xdr:cNvCxnSpPr>
              <a:stCxn id="47" idx="3"/>
            </xdr:cNvCxnSpPr>
          </xdr:nvCxnSpPr>
          <xdr:spPr>
            <a:xfrm>
              <a:off x="8218193" y="15184117"/>
              <a:ext cx="1099295" cy="755757"/>
            </a:xfrm>
            <a:prstGeom prst="curvedConnector3">
              <a:avLst>
                <a:gd name="adj1" fmla="val 99452"/>
              </a:avLst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3" name="TextBox 122">
            <a:extLst>
              <a:ext uri="{FF2B5EF4-FFF2-40B4-BE49-F238E27FC236}">
                <a16:creationId xmlns:a16="http://schemas.microsoft.com/office/drawing/2014/main" id="{997A213C-6AB1-4E16-AA68-8E67F90ABC9B}"/>
              </a:ext>
            </a:extLst>
          </xdr:cNvPr>
          <xdr:cNvSpPr txBox="1"/>
        </xdr:nvSpPr>
        <xdr:spPr>
          <a:xfrm>
            <a:off x="7182205" y="15054943"/>
            <a:ext cx="886949" cy="244929"/>
          </a:xfrm>
          <a:prstGeom prst="rect">
            <a:avLst/>
          </a:prstGeom>
          <a:solidFill>
            <a:srgbClr val="FF0000"/>
          </a:solidFill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Route N93</a:t>
            </a:r>
          </a:p>
        </xdr:txBody>
      </xdr:sp>
    </xdr:grpSp>
    <xdr:clientData/>
  </xdr:twoCellAnchor>
  <xdr:twoCellAnchor>
    <xdr:from>
      <xdr:col>18</xdr:col>
      <xdr:colOff>152398</xdr:colOff>
      <xdr:row>21</xdr:row>
      <xdr:rowOff>171964</xdr:rowOff>
    </xdr:from>
    <xdr:to>
      <xdr:col>24</xdr:col>
      <xdr:colOff>347221</xdr:colOff>
      <xdr:row>36</xdr:row>
      <xdr:rowOff>144237</xdr:rowOff>
    </xdr:to>
    <xdr:grpSp>
      <xdr:nvGrpSpPr>
        <xdr:cNvPr id="164" name="Group 163">
          <a:extLst>
            <a:ext uri="{FF2B5EF4-FFF2-40B4-BE49-F238E27FC236}">
              <a16:creationId xmlns:a16="http://schemas.microsoft.com/office/drawing/2014/main" id="{DA2A59B4-1F84-47C8-B6C3-5B9EBEC34057}"/>
            </a:ext>
          </a:extLst>
        </xdr:cNvPr>
        <xdr:cNvGrpSpPr/>
      </xdr:nvGrpSpPr>
      <xdr:grpSpPr>
        <a:xfrm>
          <a:off x="23583898" y="4526250"/>
          <a:ext cx="3868752" cy="2856987"/>
          <a:chOff x="7193090" y="12859989"/>
          <a:chExt cx="3671530" cy="3161106"/>
        </a:xfrm>
      </xdr:grpSpPr>
      <xdr:grpSp>
        <xdr:nvGrpSpPr>
          <xdr:cNvPr id="120" name="Group 119">
            <a:extLst>
              <a:ext uri="{FF2B5EF4-FFF2-40B4-BE49-F238E27FC236}">
                <a16:creationId xmlns:a16="http://schemas.microsoft.com/office/drawing/2014/main" id="{D1092229-7CF0-41BC-9170-F963176C206B}"/>
              </a:ext>
            </a:extLst>
          </xdr:cNvPr>
          <xdr:cNvGrpSpPr/>
        </xdr:nvGrpSpPr>
        <xdr:grpSpPr>
          <a:xfrm>
            <a:off x="8153351" y="12859989"/>
            <a:ext cx="2711269" cy="3161106"/>
            <a:chOff x="8141986" y="12881497"/>
            <a:chExt cx="2710335" cy="3161106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DEF2B105-AD1B-45B0-9B4C-7310C61C0BC8}"/>
                </a:ext>
              </a:extLst>
            </xdr:cNvPr>
            <xdr:cNvSpPr/>
          </xdr:nvSpPr>
          <xdr:spPr>
            <a:xfrm>
              <a:off x="8141986" y="14393329"/>
              <a:ext cx="105389" cy="424984"/>
            </a:xfrm>
            <a:prstGeom prst="rect">
              <a:avLst/>
            </a:prstGeom>
            <a:solidFill>
              <a:schemeClr val="accent6"/>
            </a:solidFill>
            <a:ln w="381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" name="Connector: Curved 8">
              <a:extLst>
                <a:ext uri="{FF2B5EF4-FFF2-40B4-BE49-F238E27FC236}">
                  <a16:creationId xmlns:a16="http://schemas.microsoft.com/office/drawing/2014/main" id="{18437D08-72C5-47DD-A797-0D7D81B0AF5E}"/>
                </a:ext>
              </a:extLst>
            </xdr:cNvPr>
            <xdr:cNvCxnSpPr>
              <a:stCxn id="7" idx="3"/>
            </xdr:cNvCxnSpPr>
          </xdr:nvCxnSpPr>
          <xdr:spPr>
            <a:xfrm flipV="1">
              <a:off x="8247375" y="12881497"/>
              <a:ext cx="1467057" cy="1724324"/>
            </a:xfrm>
            <a:prstGeom prst="curvedConnector2">
              <a:avLst/>
            </a:prstGeom>
            <a:ln w="38100">
              <a:solidFill>
                <a:schemeClr val="accent6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14">
              <a:extLst>
                <a:ext uri="{FF2B5EF4-FFF2-40B4-BE49-F238E27FC236}">
                  <a16:creationId xmlns:a16="http://schemas.microsoft.com/office/drawing/2014/main" id="{7B35AD2C-CF1B-458F-BCF8-327E25E8A19C}"/>
                </a:ext>
              </a:extLst>
            </xdr:cNvPr>
            <xdr:cNvCxnSpPr>
              <a:stCxn id="7" idx="3"/>
            </xdr:cNvCxnSpPr>
          </xdr:nvCxnSpPr>
          <xdr:spPr>
            <a:xfrm>
              <a:off x="8247375" y="14605821"/>
              <a:ext cx="2604946" cy="8854"/>
            </a:xfrm>
            <a:prstGeom prst="straightConnector1">
              <a:avLst/>
            </a:prstGeom>
            <a:ln w="38100">
              <a:solidFill>
                <a:schemeClr val="accent6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nector: Curved 20">
              <a:extLst>
                <a:ext uri="{FF2B5EF4-FFF2-40B4-BE49-F238E27FC236}">
                  <a16:creationId xmlns:a16="http://schemas.microsoft.com/office/drawing/2014/main" id="{104EB0E3-485F-432C-B147-D8E582A53E83}"/>
                </a:ext>
              </a:extLst>
            </xdr:cNvPr>
            <xdr:cNvCxnSpPr>
              <a:stCxn id="7" idx="3"/>
            </xdr:cNvCxnSpPr>
          </xdr:nvCxnSpPr>
          <xdr:spPr>
            <a:xfrm>
              <a:off x="8247375" y="14605821"/>
              <a:ext cx="1199167" cy="1436782"/>
            </a:xfrm>
            <a:prstGeom prst="curvedConnector2">
              <a:avLst/>
            </a:prstGeom>
            <a:ln w="38100">
              <a:solidFill>
                <a:schemeClr val="accent6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Connector: Curved 36">
              <a:extLst>
                <a:ext uri="{FF2B5EF4-FFF2-40B4-BE49-F238E27FC236}">
                  <a16:creationId xmlns:a16="http://schemas.microsoft.com/office/drawing/2014/main" id="{8FD3D883-C9B3-476A-B548-B61052B133F0}"/>
                </a:ext>
              </a:extLst>
            </xdr:cNvPr>
            <xdr:cNvCxnSpPr/>
          </xdr:nvCxnSpPr>
          <xdr:spPr>
            <a:xfrm>
              <a:off x="8242005" y="14559039"/>
              <a:ext cx="2514908" cy="732234"/>
            </a:xfrm>
            <a:prstGeom prst="curvedConnector3">
              <a:avLst>
                <a:gd name="adj1" fmla="val 50000"/>
              </a:avLst>
            </a:prstGeom>
            <a:ln w="38100">
              <a:solidFill>
                <a:schemeClr val="accent6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4" name="TextBox 123">
            <a:extLst>
              <a:ext uri="{FF2B5EF4-FFF2-40B4-BE49-F238E27FC236}">
                <a16:creationId xmlns:a16="http://schemas.microsoft.com/office/drawing/2014/main" id="{206AE376-758E-4061-B3D2-7813F47E28ED}"/>
              </a:ext>
            </a:extLst>
          </xdr:cNvPr>
          <xdr:cNvSpPr txBox="1"/>
        </xdr:nvSpPr>
        <xdr:spPr>
          <a:xfrm>
            <a:off x="7193090" y="14429014"/>
            <a:ext cx="886949" cy="244929"/>
          </a:xfrm>
          <a:prstGeom prst="rect">
            <a:avLst/>
          </a:prstGeom>
          <a:solidFill>
            <a:schemeClr val="accent6"/>
          </a:solidFill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110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rPr>
              <a:t>Route N03</a:t>
            </a:r>
          </a:p>
        </xdr:txBody>
      </xdr:sp>
    </xdr:grpSp>
    <xdr:clientData/>
  </xdr:twoCellAnchor>
  <xdr:twoCellAnchor>
    <xdr:from>
      <xdr:col>36</xdr:col>
      <xdr:colOff>47665</xdr:colOff>
      <xdr:row>25</xdr:row>
      <xdr:rowOff>752393</xdr:rowOff>
    </xdr:from>
    <xdr:to>
      <xdr:col>37</xdr:col>
      <xdr:colOff>433429</xdr:colOff>
      <xdr:row>25</xdr:row>
      <xdr:rowOff>1052603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3FF49E7C-0EEA-4906-BCDA-C1C4506B4B82}"/>
            </a:ext>
          </a:extLst>
        </xdr:cNvPr>
        <xdr:cNvSpPr txBox="1"/>
      </xdr:nvSpPr>
      <xdr:spPr>
        <a:xfrm>
          <a:off x="33943058" y="5950322"/>
          <a:ext cx="998085" cy="300210"/>
        </a:xfrm>
        <a:prstGeom prst="rect">
          <a:avLst/>
        </a:prstGeom>
        <a:solidFill>
          <a:schemeClr val="accent3"/>
        </a:solidFill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rPr>
            <a:t>Route N33</a:t>
          </a:r>
        </a:p>
      </xdr:txBody>
    </xdr:sp>
    <xdr:clientData/>
  </xdr:twoCellAnchor>
  <xdr:twoCellAnchor>
    <xdr:from>
      <xdr:col>24</xdr:col>
      <xdr:colOff>420304</xdr:colOff>
      <xdr:row>27</xdr:row>
      <xdr:rowOff>93890</xdr:rowOff>
    </xdr:from>
    <xdr:to>
      <xdr:col>27</xdr:col>
      <xdr:colOff>483535</xdr:colOff>
      <xdr:row>32</xdr:row>
      <xdr:rowOff>62760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F6D9E9F6-DFBB-416E-AB47-EEF19EF91059}"/>
            </a:ext>
          </a:extLst>
        </xdr:cNvPr>
        <xdr:cNvGrpSpPr/>
      </xdr:nvGrpSpPr>
      <xdr:grpSpPr>
        <a:xfrm>
          <a:off x="27525733" y="5618390"/>
          <a:ext cx="1900195" cy="921370"/>
          <a:chOff x="10782299" y="14064340"/>
          <a:chExt cx="1510904" cy="782753"/>
        </a:xfrm>
      </xdr:grpSpPr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1CEC47CB-C2E2-40D7-A5B0-A839CBD9B0C5}"/>
              </a:ext>
            </a:extLst>
          </xdr:cNvPr>
          <xdr:cNvGrpSpPr/>
        </xdr:nvGrpSpPr>
        <xdr:grpSpPr>
          <a:xfrm>
            <a:off x="10858499" y="14341078"/>
            <a:ext cx="1434704" cy="506015"/>
            <a:chOff x="10846209" y="14362586"/>
            <a:chExt cx="1434704" cy="506015"/>
          </a:xfrm>
        </xdr:grpSpPr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7BDF7FFB-D8BB-48C4-9FAC-8844B64E06BB}"/>
                </a:ext>
              </a:extLst>
            </xdr:cNvPr>
            <xdr:cNvSpPr/>
          </xdr:nvSpPr>
          <xdr:spPr>
            <a:xfrm>
              <a:off x="10846209" y="14362586"/>
              <a:ext cx="83343" cy="392906"/>
            </a:xfrm>
            <a:prstGeom prst="rect">
              <a:avLst/>
            </a:prstGeom>
            <a:ln w="381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1" name="Straight Arrow Connector 100">
              <a:extLst>
                <a:ext uri="{FF2B5EF4-FFF2-40B4-BE49-F238E27FC236}">
                  <a16:creationId xmlns:a16="http://schemas.microsoft.com/office/drawing/2014/main" id="{3AA97C64-EFDA-43E1-8139-AE98D9B1145E}"/>
                </a:ext>
              </a:extLst>
            </xdr:cNvPr>
            <xdr:cNvCxnSpPr>
              <a:stCxn id="100" idx="3"/>
            </xdr:cNvCxnSpPr>
          </xdr:nvCxnSpPr>
          <xdr:spPr>
            <a:xfrm>
              <a:off x="10929552" y="14559039"/>
              <a:ext cx="648892" cy="309562"/>
            </a:xfrm>
            <a:prstGeom prst="straightConnector1">
              <a:avLst/>
            </a:prstGeom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Straight Arrow Connector 102">
              <a:extLst>
                <a:ext uri="{FF2B5EF4-FFF2-40B4-BE49-F238E27FC236}">
                  <a16:creationId xmlns:a16="http://schemas.microsoft.com/office/drawing/2014/main" id="{98058764-56C2-4AF0-8A05-9FA3F89ED657}"/>
                </a:ext>
              </a:extLst>
            </xdr:cNvPr>
            <xdr:cNvCxnSpPr/>
          </xdr:nvCxnSpPr>
          <xdr:spPr>
            <a:xfrm>
              <a:off x="10941460" y="14564992"/>
              <a:ext cx="1339453" cy="11906"/>
            </a:xfrm>
            <a:prstGeom prst="straightConnector1">
              <a:avLst/>
            </a:prstGeom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5EFA5BA0-27C1-4AFA-980B-3059CDD03BA1}"/>
              </a:ext>
            </a:extLst>
          </xdr:cNvPr>
          <xdr:cNvSpPr txBox="1"/>
        </xdr:nvSpPr>
        <xdr:spPr>
          <a:xfrm>
            <a:off x="10782299" y="14064340"/>
            <a:ext cx="1118634" cy="244930"/>
          </a:xfrm>
          <a:prstGeom prst="rect">
            <a:avLst/>
          </a:prstGeom>
          <a:solidFill>
            <a:schemeClr val="accent1"/>
          </a:solidFill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110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rPr>
              <a:t>Route A003</a:t>
            </a:r>
          </a:p>
        </xdr:txBody>
      </xdr:sp>
    </xdr:grpSp>
    <xdr:clientData/>
  </xdr:twoCellAnchor>
  <xdr:twoCellAnchor>
    <xdr:from>
      <xdr:col>29</xdr:col>
      <xdr:colOff>332728</xdr:colOff>
      <xdr:row>33</xdr:row>
      <xdr:rowOff>84906</xdr:rowOff>
    </xdr:from>
    <xdr:to>
      <xdr:col>31</xdr:col>
      <xdr:colOff>155239</xdr:colOff>
      <xdr:row>35</xdr:row>
      <xdr:rowOff>49196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844CEDAE-7A04-4837-A794-39EBB9C66659}"/>
            </a:ext>
          </a:extLst>
        </xdr:cNvPr>
        <xdr:cNvSpPr txBox="1"/>
      </xdr:nvSpPr>
      <xdr:spPr>
        <a:xfrm>
          <a:off x="30409747" y="6664483"/>
          <a:ext cx="1038780" cy="345290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Node #B</a:t>
          </a:r>
        </a:p>
      </xdr:txBody>
    </xdr:sp>
    <xdr:clientData/>
  </xdr:twoCellAnchor>
  <xdr:twoCellAnchor>
    <xdr:from>
      <xdr:col>31</xdr:col>
      <xdr:colOff>97618</xdr:colOff>
      <xdr:row>29</xdr:row>
      <xdr:rowOff>71074</xdr:rowOff>
    </xdr:from>
    <xdr:to>
      <xdr:col>35</xdr:col>
      <xdr:colOff>28542</xdr:colOff>
      <xdr:row>36</xdr:row>
      <xdr:rowOff>137510</xdr:rowOff>
    </xdr:to>
    <xdr:grpSp>
      <xdr:nvGrpSpPr>
        <xdr:cNvPr id="169" name="Group 168">
          <a:extLst>
            <a:ext uri="{FF2B5EF4-FFF2-40B4-BE49-F238E27FC236}">
              <a16:creationId xmlns:a16="http://schemas.microsoft.com/office/drawing/2014/main" id="{3C45C218-1DA7-4C35-9340-DBDF70817992}"/>
            </a:ext>
          </a:extLst>
        </xdr:cNvPr>
        <xdr:cNvGrpSpPr/>
      </xdr:nvGrpSpPr>
      <xdr:grpSpPr>
        <a:xfrm>
          <a:off x="31489297" y="5976574"/>
          <a:ext cx="2380209" cy="1399936"/>
          <a:chOff x="14115930" y="14578642"/>
          <a:chExt cx="2917610" cy="1407030"/>
        </a:xfrm>
      </xdr:grpSpPr>
      <xdr:grpSp>
        <xdr:nvGrpSpPr>
          <xdr:cNvPr id="162" name="Group 161">
            <a:extLst>
              <a:ext uri="{FF2B5EF4-FFF2-40B4-BE49-F238E27FC236}">
                <a16:creationId xmlns:a16="http://schemas.microsoft.com/office/drawing/2014/main" id="{FB95F3C3-AE93-4520-939B-7B7C56C195A2}"/>
              </a:ext>
            </a:extLst>
          </xdr:cNvPr>
          <xdr:cNvGrpSpPr/>
        </xdr:nvGrpSpPr>
        <xdr:grpSpPr>
          <a:xfrm>
            <a:off x="14115930" y="14578642"/>
            <a:ext cx="2917610" cy="1276401"/>
            <a:chOff x="14106241" y="14636151"/>
            <a:chExt cx="2911827" cy="1276401"/>
          </a:xfrm>
        </xdr:grpSpPr>
        <xdr:cxnSp macro="">
          <xdr:nvCxnSpPr>
            <xdr:cNvPr id="129" name="Connector: Curved 128">
              <a:extLst>
                <a:ext uri="{FF2B5EF4-FFF2-40B4-BE49-F238E27FC236}">
                  <a16:creationId xmlns:a16="http://schemas.microsoft.com/office/drawing/2014/main" id="{4C2F41B2-0AB5-4698-9E85-A405E75F6843}"/>
                </a:ext>
              </a:extLst>
            </xdr:cNvPr>
            <xdr:cNvCxnSpPr/>
          </xdr:nvCxnSpPr>
          <xdr:spPr>
            <a:xfrm flipV="1">
              <a:off x="14345728" y="15411810"/>
              <a:ext cx="2672340" cy="451757"/>
            </a:xfrm>
            <a:prstGeom prst="curvedConnector3">
              <a:avLst>
                <a:gd name="adj1" fmla="val 1647"/>
              </a:avLst>
            </a:prstGeom>
            <a:ln w="38100">
              <a:solidFill>
                <a:schemeClr val="bg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4" name="Rectangle 133">
              <a:extLst>
                <a:ext uri="{FF2B5EF4-FFF2-40B4-BE49-F238E27FC236}">
                  <a16:creationId xmlns:a16="http://schemas.microsoft.com/office/drawing/2014/main" id="{5CA9ABF3-763D-4481-B74E-A47F64DE5B73}"/>
                </a:ext>
              </a:extLst>
            </xdr:cNvPr>
            <xdr:cNvSpPr/>
          </xdr:nvSpPr>
          <xdr:spPr>
            <a:xfrm>
              <a:off x="14106241" y="15836352"/>
              <a:ext cx="478972" cy="76200"/>
            </a:xfrm>
            <a:prstGeom prst="rect">
              <a:avLst/>
            </a:prstGeom>
            <a:solidFill>
              <a:schemeClr val="bg1"/>
            </a:solidFill>
            <a:ln w="381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161" name="Group 160">
              <a:extLst>
                <a:ext uri="{FF2B5EF4-FFF2-40B4-BE49-F238E27FC236}">
                  <a16:creationId xmlns:a16="http://schemas.microsoft.com/office/drawing/2014/main" id="{9C311CDA-90F0-4323-9973-24BAA0BB3404}"/>
                </a:ext>
              </a:extLst>
            </xdr:cNvPr>
            <xdr:cNvGrpSpPr/>
          </xdr:nvGrpSpPr>
          <xdr:grpSpPr>
            <a:xfrm>
              <a:off x="14345728" y="14636151"/>
              <a:ext cx="2565640" cy="1200201"/>
              <a:chOff x="14345728" y="14636151"/>
              <a:chExt cx="2565640" cy="1200201"/>
            </a:xfrm>
          </xdr:grpSpPr>
          <xdr:cxnSp macro="">
            <xdr:nvCxnSpPr>
              <xdr:cNvPr id="146" name="Connector: Curved 145">
                <a:extLst>
                  <a:ext uri="{FF2B5EF4-FFF2-40B4-BE49-F238E27FC236}">
                    <a16:creationId xmlns:a16="http://schemas.microsoft.com/office/drawing/2014/main" id="{A4F929C7-C4B3-4E31-8BC7-F0B74990C4B7}"/>
                  </a:ext>
                </a:extLst>
              </xdr:cNvPr>
              <xdr:cNvCxnSpPr>
                <a:stCxn id="134" idx="0"/>
              </xdr:cNvCxnSpPr>
            </xdr:nvCxnSpPr>
            <xdr:spPr>
              <a:xfrm rot="5400000" flipH="1" flipV="1">
                <a:off x="14274203" y="15456120"/>
                <a:ext cx="451757" cy="308707"/>
              </a:xfrm>
              <a:prstGeom prst="curvedConnector3">
                <a:avLst>
                  <a:gd name="adj1" fmla="val 98216"/>
                </a:avLst>
              </a:prstGeom>
              <a:ln w="38100"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1" name="Straight Connector 150">
                <a:extLst>
                  <a:ext uri="{FF2B5EF4-FFF2-40B4-BE49-F238E27FC236}">
                    <a16:creationId xmlns:a16="http://schemas.microsoft.com/office/drawing/2014/main" id="{FFAE03ED-529C-4337-B462-3ECFA27B9E26}"/>
                  </a:ext>
                </a:extLst>
              </xdr:cNvPr>
              <xdr:cNvCxnSpPr/>
            </xdr:nvCxnSpPr>
            <xdr:spPr>
              <a:xfrm flipV="1">
                <a:off x="14643340" y="14636151"/>
                <a:ext cx="1872651" cy="751217"/>
              </a:xfrm>
              <a:prstGeom prst="line">
                <a:avLst/>
              </a:prstGeom>
              <a:ln w="38100">
                <a:solidFill>
                  <a:schemeClr val="bg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3" name="Straight Arrow Connector 152">
                <a:extLst>
                  <a:ext uri="{FF2B5EF4-FFF2-40B4-BE49-F238E27FC236}">
                    <a16:creationId xmlns:a16="http://schemas.microsoft.com/office/drawing/2014/main" id="{3B1B7D7E-1E85-4874-82BE-D9E6EF53EA74}"/>
                  </a:ext>
                </a:extLst>
              </xdr:cNvPr>
              <xdr:cNvCxnSpPr/>
            </xdr:nvCxnSpPr>
            <xdr:spPr>
              <a:xfrm>
                <a:off x="16506440" y="14638926"/>
                <a:ext cx="404928" cy="819"/>
              </a:xfrm>
              <a:prstGeom prst="straightConnector1">
                <a:avLst/>
              </a:prstGeom>
              <a:ln w="38100">
                <a:solidFill>
                  <a:schemeClr val="bg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63" name="TextBox 162">
            <a:extLst>
              <a:ext uri="{FF2B5EF4-FFF2-40B4-BE49-F238E27FC236}">
                <a16:creationId xmlns:a16="http://schemas.microsoft.com/office/drawing/2014/main" id="{AFFC44F9-28BF-4244-B861-D895107F139D}"/>
              </a:ext>
            </a:extLst>
          </xdr:cNvPr>
          <xdr:cNvSpPr txBox="1"/>
        </xdr:nvSpPr>
        <xdr:spPr>
          <a:xfrm>
            <a:off x="14627559" y="15740743"/>
            <a:ext cx="1098670" cy="244929"/>
          </a:xfrm>
          <a:prstGeom prst="rect">
            <a:avLst/>
          </a:prstGeom>
          <a:solidFill>
            <a:schemeClr val="bg1"/>
          </a:solidFill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110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Route B001</a:t>
            </a:r>
          </a:p>
        </xdr:txBody>
      </xdr:sp>
    </xdr:grpSp>
    <xdr:clientData/>
  </xdr:twoCellAnchor>
  <xdr:twoCellAnchor>
    <xdr:from>
      <xdr:col>24</xdr:col>
      <xdr:colOff>581423</xdr:colOff>
      <xdr:row>29</xdr:row>
      <xdr:rowOff>152402</xdr:rowOff>
    </xdr:from>
    <xdr:to>
      <xdr:col>35</xdr:col>
      <xdr:colOff>315308</xdr:colOff>
      <xdr:row>36</xdr:row>
      <xdr:rowOff>125240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79F3DBD7-F10B-49F4-A363-C1360415248D}"/>
            </a:ext>
          </a:extLst>
        </xdr:cNvPr>
        <xdr:cNvGrpSpPr/>
      </xdr:nvGrpSpPr>
      <xdr:grpSpPr>
        <a:xfrm>
          <a:off x="27686852" y="6057902"/>
          <a:ext cx="6469420" cy="1306338"/>
          <a:chOff x="11005457" y="14638195"/>
          <a:chExt cx="6099847" cy="1060737"/>
        </a:xfrm>
      </xdr:grpSpPr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04BE4430-6DB6-4C40-BC35-21BC1C0D5755}"/>
              </a:ext>
            </a:extLst>
          </xdr:cNvPr>
          <xdr:cNvGrpSpPr/>
        </xdr:nvGrpSpPr>
        <xdr:grpSpPr>
          <a:xfrm>
            <a:off x="11018921" y="14638195"/>
            <a:ext cx="6086383" cy="1060737"/>
            <a:chOff x="11006631" y="14659703"/>
            <a:chExt cx="6078444" cy="1060737"/>
          </a:xfrm>
        </xdr:grpSpPr>
        <xdr:sp macro="" textlink="">
          <xdr:nvSpPr>
            <xdr:cNvPr id="83" name="Rectangle 82">
              <a:extLst>
                <a:ext uri="{FF2B5EF4-FFF2-40B4-BE49-F238E27FC236}">
                  <a16:creationId xmlns:a16="http://schemas.microsoft.com/office/drawing/2014/main" id="{629F4136-0B96-410A-B903-2B5D3A4AA460}"/>
                </a:ext>
              </a:extLst>
            </xdr:cNvPr>
            <xdr:cNvSpPr/>
          </xdr:nvSpPr>
          <xdr:spPr>
            <a:xfrm>
              <a:off x="11006631" y="15076020"/>
              <a:ext cx="90236" cy="310815"/>
            </a:xfrm>
            <a:prstGeom prst="rect">
              <a:avLst/>
            </a:prstGeom>
            <a:solidFill>
              <a:srgbClr val="FFFF00"/>
            </a:solidFill>
            <a:ln w="38100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5" name="Straight Arrow Connector 84">
              <a:extLst>
                <a:ext uri="{FF2B5EF4-FFF2-40B4-BE49-F238E27FC236}">
                  <a16:creationId xmlns:a16="http://schemas.microsoft.com/office/drawing/2014/main" id="{316A17E2-2E29-4400-9960-FDBC2BF75BE9}"/>
                </a:ext>
              </a:extLst>
            </xdr:cNvPr>
            <xdr:cNvCxnSpPr/>
          </xdr:nvCxnSpPr>
          <xdr:spPr>
            <a:xfrm>
              <a:off x="11106894" y="15231429"/>
              <a:ext cx="5978181" cy="72614"/>
            </a:xfrm>
            <a:prstGeom prst="straightConnector1">
              <a:avLst/>
            </a:prstGeom>
            <a:ln w="38100">
              <a:solidFill>
                <a:srgbClr val="FFFF00"/>
              </a:solidFill>
              <a:tailEnd type="triangle"/>
            </a:ln>
          </xdr:spPr>
          <xdr:style>
            <a:lnRef idx="1">
              <a:schemeClr val="accent4"/>
            </a:lnRef>
            <a:fillRef idx="0">
              <a:schemeClr val="accent4"/>
            </a:fillRef>
            <a:effectRef idx="0">
              <a:schemeClr val="accent4"/>
            </a:effectRef>
            <a:fontRef idx="minor">
              <a:schemeClr val="tx1"/>
            </a:fontRef>
          </xdr:style>
        </xdr:cxnSp>
        <xdr:grpSp>
          <xdr:nvGrpSpPr>
            <xdr:cNvPr id="93" name="Group 92">
              <a:extLst>
                <a:ext uri="{FF2B5EF4-FFF2-40B4-BE49-F238E27FC236}">
                  <a16:creationId xmlns:a16="http://schemas.microsoft.com/office/drawing/2014/main" id="{545E4F03-B0AB-4C67-B565-E95107447CBC}"/>
                </a:ext>
              </a:extLst>
            </xdr:cNvPr>
            <xdr:cNvGrpSpPr/>
          </xdr:nvGrpSpPr>
          <xdr:grpSpPr>
            <a:xfrm>
              <a:off x="11096867" y="14659703"/>
              <a:ext cx="5511969" cy="571725"/>
              <a:chOff x="11105045" y="14646854"/>
              <a:chExt cx="5511750" cy="571725"/>
            </a:xfrm>
          </xdr:grpSpPr>
          <xdr:cxnSp macro="">
            <xdr:nvCxnSpPr>
              <xdr:cNvPr id="87" name="Straight Connector 86">
                <a:extLst>
                  <a:ext uri="{FF2B5EF4-FFF2-40B4-BE49-F238E27FC236}">
                    <a16:creationId xmlns:a16="http://schemas.microsoft.com/office/drawing/2014/main" id="{B9DFA545-176F-428E-988C-73DC33503520}"/>
                  </a:ext>
                </a:extLst>
              </xdr:cNvPr>
              <xdr:cNvCxnSpPr>
                <a:stCxn id="83" idx="3"/>
              </xdr:cNvCxnSpPr>
            </xdr:nvCxnSpPr>
            <xdr:spPr>
              <a:xfrm flipV="1">
                <a:off x="11105045" y="15123103"/>
                <a:ext cx="4316796" cy="95476"/>
              </a:xfrm>
              <a:prstGeom prst="line">
                <a:avLst/>
              </a:prstGeom>
              <a:ln w="38100">
                <a:solidFill>
                  <a:srgbClr val="FFFF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1" name="Straight Arrow Connector 90">
                <a:extLst>
                  <a:ext uri="{FF2B5EF4-FFF2-40B4-BE49-F238E27FC236}">
                    <a16:creationId xmlns:a16="http://schemas.microsoft.com/office/drawing/2014/main" id="{865F5D7C-9F30-4AF2-975D-AF63EFE48DCC}"/>
                  </a:ext>
                </a:extLst>
              </xdr:cNvPr>
              <xdr:cNvCxnSpPr/>
            </xdr:nvCxnSpPr>
            <xdr:spPr>
              <a:xfrm flipV="1">
                <a:off x="15411810" y="14646854"/>
                <a:ext cx="1204985" cy="476075"/>
              </a:xfrm>
              <a:prstGeom prst="straightConnector1">
                <a:avLst/>
              </a:prstGeom>
              <a:ln w="38100">
                <a:solidFill>
                  <a:srgbClr val="FFFF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02" name="Connector: Curved 101">
              <a:extLst>
                <a:ext uri="{FF2B5EF4-FFF2-40B4-BE49-F238E27FC236}">
                  <a16:creationId xmlns:a16="http://schemas.microsoft.com/office/drawing/2014/main" id="{5CCA865C-D59C-4767-A66B-2C8048A78AA2}"/>
                </a:ext>
              </a:extLst>
            </xdr:cNvPr>
            <xdr:cNvCxnSpPr/>
          </xdr:nvCxnSpPr>
          <xdr:spPr>
            <a:xfrm>
              <a:off x="11104306" y="15332177"/>
              <a:ext cx="3001493" cy="388263"/>
            </a:xfrm>
            <a:prstGeom prst="curvedConnector3">
              <a:avLst>
                <a:gd name="adj1" fmla="val 100161"/>
              </a:avLst>
            </a:prstGeom>
            <a:ln w="38100">
              <a:solidFill>
                <a:srgbClr val="FFFF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7" name="TextBox 126">
            <a:extLst>
              <a:ext uri="{FF2B5EF4-FFF2-40B4-BE49-F238E27FC236}">
                <a16:creationId xmlns:a16="http://schemas.microsoft.com/office/drawing/2014/main" id="{512ADC23-1BD4-426A-B85C-0EC80C06AE15}"/>
              </a:ext>
            </a:extLst>
          </xdr:cNvPr>
          <xdr:cNvSpPr txBox="1"/>
        </xdr:nvSpPr>
        <xdr:spPr>
          <a:xfrm>
            <a:off x="11005457" y="15425058"/>
            <a:ext cx="887185" cy="244930"/>
          </a:xfrm>
          <a:prstGeom prst="rect">
            <a:avLst/>
          </a:prstGeom>
          <a:solidFill>
            <a:srgbClr val="FFFF00"/>
          </a:solidFill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110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Route B003</a:t>
            </a:r>
          </a:p>
        </xdr:txBody>
      </xdr:sp>
    </xdr:grpSp>
    <xdr:clientData/>
  </xdr:twoCellAnchor>
  <xdr:twoCellAnchor>
    <xdr:from>
      <xdr:col>25</xdr:col>
      <xdr:colOff>481117</xdr:colOff>
      <xdr:row>31</xdr:row>
      <xdr:rowOff>40344</xdr:rowOff>
    </xdr:from>
    <xdr:to>
      <xdr:col>34</xdr:col>
      <xdr:colOff>591255</xdr:colOff>
      <xdr:row>37</xdr:row>
      <xdr:rowOff>161554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9A04BE5-DD47-4289-B31C-B230D1F08493}"/>
            </a:ext>
          </a:extLst>
        </xdr:cNvPr>
        <xdr:cNvGrpSpPr/>
      </xdr:nvGrpSpPr>
      <xdr:grpSpPr>
        <a:xfrm>
          <a:off x="28198867" y="6326844"/>
          <a:ext cx="5621031" cy="1264210"/>
          <a:chOff x="28092411" y="6293226"/>
          <a:chExt cx="5556197" cy="1264210"/>
        </a:xfrm>
      </xdr:grpSpPr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D8514798-EFC2-4D45-A24F-4D97911CD722}"/>
              </a:ext>
            </a:extLst>
          </xdr:cNvPr>
          <xdr:cNvGrpSpPr/>
        </xdr:nvGrpSpPr>
        <xdr:grpSpPr>
          <a:xfrm>
            <a:off x="28092411" y="6481483"/>
            <a:ext cx="5556197" cy="1075953"/>
            <a:chOff x="11463312" y="14866932"/>
            <a:chExt cx="5897069" cy="698185"/>
          </a:xfrm>
        </xdr:grpSpPr>
        <xdr:sp macro="" textlink="">
          <xdr:nvSpPr>
            <xdr:cNvPr id="86" name="Rectangle 85">
              <a:extLst>
                <a:ext uri="{FF2B5EF4-FFF2-40B4-BE49-F238E27FC236}">
                  <a16:creationId xmlns:a16="http://schemas.microsoft.com/office/drawing/2014/main" id="{1058D4BB-AE2C-481E-8C52-1485C2271CD1}"/>
                </a:ext>
              </a:extLst>
            </xdr:cNvPr>
            <xdr:cNvSpPr/>
          </xdr:nvSpPr>
          <xdr:spPr>
            <a:xfrm rot="20890701">
              <a:off x="11463312" y="14866932"/>
              <a:ext cx="714375" cy="67364"/>
            </a:xfrm>
            <a:prstGeom prst="rect">
              <a:avLst/>
            </a:prstGeom>
            <a:solidFill>
              <a:schemeClr val="accent3"/>
            </a:solidFill>
            <a:ln w="381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88" name="Group 87">
              <a:extLst>
                <a:ext uri="{FF2B5EF4-FFF2-40B4-BE49-F238E27FC236}">
                  <a16:creationId xmlns:a16="http://schemas.microsoft.com/office/drawing/2014/main" id="{473E9A71-E64F-4158-96F4-EC7684CEC561}"/>
                </a:ext>
              </a:extLst>
            </xdr:cNvPr>
            <xdr:cNvGrpSpPr/>
          </xdr:nvGrpSpPr>
          <xdr:grpSpPr>
            <a:xfrm>
              <a:off x="11827400" y="14933582"/>
              <a:ext cx="2361201" cy="631535"/>
              <a:chOff x="11832501" y="14969583"/>
              <a:chExt cx="2359636" cy="631535"/>
            </a:xfrm>
          </xdr:grpSpPr>
          <xdr:cxnSp macro="">
            <xdr:nvCxnSpPr>
              <xdr:cNvPr id="94" name="Straight Connector 93">
                <a:extLst>
                  <a:ext uri="{FF2B5EF4-FFF2-40B4-BE49-F238E27FC236}">
                    <a16:creationId xmlns:a16="http://schemas.microsoft.com/office/drawing/2014/main" id="{4EDAE96F-E9F0-4903-87CB-D0B55919392D}"/>
                  </a:ext>
                </a:extLst>
              </xdr:cNvPr>
              <xdr:cNvCxnSpPr>
                <a:stCxn id="86" idx="2"/>
              </xdr:cNvCxnSpPr>
            </xdr:nvCxnSpPr>
            <xdr:spPr>
              <a:xfrm>
                <a:off x="11832501" y="14969583"/>
                <a:ext cx="620301" cy="360214"/>
              </a:xfrm>
              <a:prstGeom prst="line">
                <a:avLst/>
              </a:prstGeom>
              <a:ln w="38100">
                <a:solidFill>
                  <a:schemeClr val="accent3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5" name="Connector: Curved 94">
                <a:extLst>
                  <a:ext uri="{FF2B5EF4-FFF2-40B4-BE49-F238E27FC236}">
                    <a16:creationId xmlns:a16="http://schemas.microsoft.com/office/drawing/2014/main" id="{99B1BD28-F58F-4FA0-A334-512C3B3D7184}"/>
                  </a:ext>
                </a:extLst>
              </xdr:cNvPr>
              <xdr:cNvCxnSpPr/>
            </xdr:nvCxnSpPr>
            <xdr:spPr>
              <a:xfrm>
                <a:off x="12444584" y="15327816"/>
                <a:ext cx="1747553" cy="273302"/>
              </a:xfrm>
              <a:prstGeom prst="curvedConnector3">
                <a:avLst>
                  <a:gd name="adj1" fmla="val 100011"/>
                </a:avLst>
              </a:prstGeom>
              <a:ln w="38100">
                <a:solidFill>
                  <a:schemeClr val="accent3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89" name="Group 88">
              <a:extLst>
                <a:ext uri="{FF2B5EF4-FFF2-40B4-BE49-F238E27FC236}">
                  <a16:creationId xmlns:a16="http://schemas.microsoft.com/office/drawing/2014/main" id="{C9B2C57F-8420-45F2-B518-BE3FCFBD256D}"/>
                </a:ext>
              </a:extLst>
            </xdr:cNvPr>
            <xdr:cNvGrpSpPr/>
          </xdr:nvGrpSpPr>
          <xdr:grpSpPr>
            <a:xfrm>
              <a:off x="11827400" y="14933582"/>
              <a:ext cx="5532981" cy="286109"/>
              <a:chOff x="11827530" y="14908021"/>
              <a:chExt cx="5532981" cy="286109"/>
            </a:xfrm>
          </xdr:grpSpPr>
          <xdr:cxnSp macro="">
            <xdr:nvCxnSpPr>
              <xdr:cNvPr id="90" name="Straight Connector 89">
                <a:extLst>
                  <a:ext uri="{FF2B5EF4-FFF2-40B4-BE49-F238E27FC236}">
                    <a16:creationId xmlns:a16="http://schemas.microsoft.com/office/drawing/2014/main" id="{87C58351-D0E4-45A8-BF60-EF640F18ED30}"/>
                  </a:ext>
                </a:extLst>
              </xdr:cNvPr>
              <xdr:cNvCxnSpPr>
                <a:stCxn id="86" idx="2"/>
              </xdr:cNvCxnSpPr>
            </xdr:nvCxnSpPr>
            <xdr:spPr>
              <a:xfrm>
                <a:off x="11827530" y="14908021"/>
                <a:ext cx="622820" cy="286016"/>
              </a:xfrm>
              <a:prstGeom prst="line">
                <a:avLst/>
              </a:prstGeom>
              <a:ln w="38100">
                <a:solidFill>
                  <a:schemeClr val="accent3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2" name="Straight Arrow Connector 91">
                <a:extLst>
                  <a:ext uri="{FF2B5EF4-FFF2-40B4-BE49-F238E27FC236}">
                    <a16:creationId xmlns:a16="http://schemas.microsoft.com/office/drawing/2014/main" id="{4F8799BF-6EF2-4B77-9DEE-EE44F2165B0B}"/>
                  </a:ext>
                </a:extLst>
              </xdr:cNvPr>
              <xdr:cNvCxnSpPr/>
            </xdr:nvCxnSpPr>
            <xdr:spPr>
              <a:xfrm>
                <a:off x="12443298" y="15191362"/>
                <a:ext cx="4917213" cy="2768"/>
              </a:xfrm>
              <a:prstGeom prst="straightConnector1">
                <a:avLst/>
              </a:prstGeom>
              <a:ln w="38100">
                <a:solidFill>
                  <a:schemeClr val="accent3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07" name="TextBox 106">
            <a:extLst>
              <a:ext uri="{FF2B5EF4-FFF2-40B4-BE49-F238E27FC236}">
                <a16:creationId xmlns:a16="http://schemas.microsoft.com/office/drawing/2014/main" id="{FC8243B1-0A2C-48E1-84D2-8E7E78681DAB}"/>
              </a:ext>
            </a:extLst>
          </xdr:cNvPr>
          <xdr:cNvSpPr txBox="1"/>
        </xdr:nvSpPr>
        <xdr:spPr>
          <a:xfrm>
            <a:off x="28809041" y="6293226"/>
            <a:ext cx="929796" cy="301641"/>
          </a:xfrm>
          <a:prstGeom prst="rect">
            <a:avLst/>
          </a:prstGeom>
          <a:solidFill>
            <a:schemeClr val="bg2">
              <a:lumMod val="75000"/>
            </a:schemeClr>
          </a:solidFill>
          <a:ln w="381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110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Route B002</a:t>
            </a:r>
          </a:p>
        </xdr:txBody>
      </xdr:sp>
    </xdr:grpSp>
    <xdr:clientData/>
  </xdr:twoCellAnchor>
  <xdr:twoCellAnchor>
    <xdr:from>
      <xdr:col>29</xdr:col>
      <xdr:colOff>234461</xdr:colOff>
      <xdr:row>28</xdr:row>
      <xdr:rowOff>43961</xdr:rowOff>
    </xdr:from>
    <xdr:to>
      <xdr:col>31</xdr:col>
      <xdr:colOff>314966</xdr:colOff>
      <xdr:row>32</xdr:row>
      <xdr:rowOff>109904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6B4CCBEB-B3CD-490D-B421-80630F814EFB}"/>
            </a:ext>
          </a:extLst>
        </xdr:cNvPr>
        <xdr:cNvSpPr txBox="1"/>
      </xdr:nvSpPr>
      <xdr:spPr>
        <a:xfrm>
          <a:off x="30311480" y="5671038"/>
          <a:ext cx="1296774" cy="827943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Node #A</a:t>
          </a:r>
        </a:p>
      </xdr:txBody>
    </xdr:sp>
    <xdr:clientData/>
  </xdr:twoCellAnchor>
  <xdr:twoCellAnchor>
    <xdr:from>
      <xdr:col>24</xdr:col>
      <xdr:colOff>304801</xdr:colOff>
      <xdr:row>39</xdr:row>
      <xdr:rowOff>0</xdr:rowOff>
    </xdr:from>
    <xdr:to>
      <xdr:col>28</xdr:col>
      <xdr:colOff>228601</xdr:colOff>
      <xdr:row>42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368AE8-7EAD-41E0-92E0-E3E0330C55DE}"/>
            </a:ext>
          </a:extLst>
        </xdr:cNvPr>
        <xdr:cNvSpPr txBox="1"/>
      </xdr:nvSpPr>
      <xdr:spPr>
        <a:xfrm>
          <a:off x="27365326" y="7753350"/>
          <a:ext cx="23622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Node Numbering is from VISTRO</a:t>
          </a:r>
        </a:p>
      </xdr:txBody>
    </xdr:sp>
    <xdr:clientData/>
  </xdr:twoCellAnchor>
  <xdr:twoCellAnchor>
    <xdr:from>
      <xdr:col>23</xdr:col>
      <xdr:colOff>553777</xdr:colOff>
      <xdr:row>30</xdr:row>
      <xdr:rowOff>115241</xdr:rowOff>
    </xdr:from>
    <xdr:to>
      <xdr:col>24</xdr:col>
      <xdr:colOff>330146</xdr:colOff>
      <xdr:row>32</xdr:row>
      <xdr:rowOff>4751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4EE28DE-12C3-450F-9B12-C617C2BF12C3}"/>
            </a:ext>
          </a:extLst>
        </xdr:cNvPr>
        <xdr:cNvSpPr txBox="1"/>
      </xdr:nvSpPr>
      <xdr:spPr>
        <a:xfrm rot="20912394">
          <a:off x="27011506" y="6173141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24</xdr:col>
      <xdr:colOff>106900</xdr:colOff>
      <xdr:row>32</xdr:row>
      <xdr:rowOff>175112</xdr:rowOff>
    </xdr:from>
    <xdr:to>
      <xdr:col>24</xdr:col>
      <xdr:colOff>492869</xdr:colOff>
      <xdr:row>34</xdr:row>
      <xdr:rowOff>64622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B7D2378-924F-49FC-BFB8-620290AFB790}"/>
            </a:ext>
          </a:extLst>
        </xdr:cNvPr>
        <xdr:cNvSpPr txBox="1"/>
      </xdr:nvSpPr>
      <xdr:spPr>
        <a:xfrm>
          <a:off x="27171038" y="6553578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21</a:t>
          </a:r>
        </a:p>
      </xdr:txBody>
    </xdr:sp>
    <xdr:clientData/>
  </xdr:twoCellAnchor>
  <xdr:twoCellAnchor>
    <xdr:from>
      <xdr:col>22</xdr:col>
      <xdr:colOff>308849</xdr:colOff>
      <xdr:row>22</xdr:row>
      <xdr:rowOff>93469</xdr:rowOff>
    </xdr:from>
    <xdr:to>
      <xdr:col>23</xdr:col>
      <xdr:colOff>85218</xdr:colOff>
      <xdr:row>23</xdr:row>
      <xdr:rowOff>173479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1CB24B8-D105-4EBC-A887-0DEDD60D79CC}"/>
            </a:ext>
          </a:extLst>
        </xdr:cNvPr>
        <xdr:cNvSpPr txBox="1"/>
      </xdr:nvSpPr>
      <xdr:spPr>
        <a:xfrm>
          <a:off x="26156978" y="4605598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11</a:t>
          </a:r>
        </a:p>
      </xdr:txBody>
    </xdr:sp>
    <xdr:clientData/>
  </xdr:twoCellAnchor>
  <xdr:twoCellAnchor>
    <xdr:from>
      <xdr:col>23</xdr:col>
      <xdr:colOff>504792</xdr:colOff>
      <xdr:row>28</xdr:row>
      <xdr:rowOff>93469</xdr:rowOff>
    </xdr:from>
    <xdr:to>
      <xdr:col>24</xdr:col>
      <xdr:colOff>281161</xdr:colOff>
      <xdr:row>29</xdr:row>
      <xdr:rowOff>173479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5A28753D-F337-4C3E-A8E6-CDE1167CC7FB}"/>
            </a:ext>
          </a:extLst>
        </xdr:cNvPr>
        <xdr:cNvSpPr txBox="1"/>
      </xdr:nvSpPr>
      <xdr:spPr>
        <a:xfrm>
          <a:off x="26962521" y="5770369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12</a:t>
          </a:r>
        </a:p>
      </xdr:txBody>
    </xdr:sp>
    <xdr:clientData/>
  </xdr:twoCellAnchor>
  <xdr:twoCellAnchor>
    <xdr:from>
      <xdr:col>23</xdr:col>
      <xdr:colOff>428592</xdr:colOff>
      <xdr:row>31</xdr:row>
      <xdr:rowOff>164227</xdr:rowOff>
    </xdr:from>
    <xdr:to>
      <xdr:col>24</xdr:col>
      <xdr:colOff>204961</xdr:colOff>
      <xdr:row>33</xdr:row>
      <xdr:rowOff>53737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6A69C0C-94AC-49B5-9841-DF07F2DBD44C}"/>
            </a:ext>
          </a:extLst>
        </xdr:cNvPr>
        <xdr:cNvSpPr txBox="1"/>
      </xdr:nvSpPr>
      <xdr:spPr>
        <a:xfrm rot="335767">
          <a:off x="26886321" y="6412627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13</a:t>
          </a:r>
        </a:p>
      </xdr:txBody>
    </xdr:sp>
    <xdr:clientData/>
  </xdr:twoCellAnchor>
  <xdr:twoCellAnchor>
    <xdr:from>
      <xdr:col>21</xdr:col>
      <xdr:colOff>602764</xdr:colOff>
      <xdr:row>34</xdr:row>
      <xdr:rowOff>33597</xdr:rowOff>
    </xdr:from>
    <xdr:to>
      <xdr:col>22</xdr:col>
      <xdr:colOff>379133</xdr:colOff>
      <xdr:row>35</xdr:row>
      <xdr:rowOff>113607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FCC2132B-5ECA-48E0-98F1-71E658E4C038}"/>
            </a:ext>
          </a:extLst>
        </xdr:cNvPr>
        <xdr:cNvSpPr txBox="1"/>
      </xdr:nvSpPr>
      <xdr:spPr>
        <a:xfrm>
          <a:off x="25841293" y="6853497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14</a:t>
          </a:r>
        </a:p>
      </xdr:txBody>
    </xdr:sp>
    <xdr:clientData/>
  </xdr:twoCellAnchor>
  <xdr:twoCellAnchor>
    <xdr:from>
      <xdr:col>25</xdr:col>
      <xdr:colOff>439478</xdr:colOff>
      <xdr:row>29</xdr:row>
      <xdr:rowOff>22711</xdr:rowOff>
    </xdr:from>
    <xdr:to>
      <xdr:col>26</xdr:col>
      <xdr:colOff>215847</xdr:colOff>
      <xdr:row>30</xdr:row>
      <xdr:rowOff>102721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67859D3-C442-43D1-BD94-08A8240F32EE}"/>
            </a:ext>
          </a:extLst>
        </xdr:cNvPr>
        <xdr:cNvSpPr txBox="1"/>
      </xdr:nvSpPr>
      <xdr:spPr>
        <a:xfrm>
          <a:off x="28116407" y="5890111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12</a:t>
          </a:r>
        </a:p>
      </xdr:txBody>
    </xdr:sp>
    <xdr:clientData/>
  </xdr:twoCellAnchor>
  <xdr:twoCellAnchor>
    <xdr:from>
      <xdr:col>25</xdr:col>
      <xdr:colOff>570107</xdr:colOff>
      <xdr:row>30</xdr:row>
      <xdr:rowOff>115240</xdr:rowOff>
    </xdr:from>
    <xdr:to>
      <xdr:col>26</xdr:col>
      <xdr:colOff>346476</xdr:colOff>
      <xdr:row>32</xdr:row>
      <xdr:rowOff>4750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A54A077-C6F8-46F6-B683-81CBF122FAE2}"/>
            </a:ext>
          </a:extLst>
        </xdr:cNvPr>
        <xdr:cNvSpPr txBox="1"/>
      </xdr:nvSpPr>
      <xdr:spPr>
        <a:xfrm rot="1492175">
          <a:off x="28247036" y="6173140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13</a:t>
          </a:r>
        </a:p>
      </xdr:txBody>
    </xdr:sp>
    <xdr:clientData/>
  </xdr:twoCellAnchor>
  <xdr:twoCellAnchor>
    <xdr:from>
      <xdr:col>29</xdr:col>
      <xdr:colOff>259863</xdr:colOff>
      <xdr:row>36</xdr:row>
      <xdr:rowOff>11825</xdr:rowOff>
    </xdr:from>
    <xdr:to>
      <xdr:col>30</xdr:col>
      <xdr:colOff>36232</xdr:colOff>
      <xdr:row>37</xdr:row>
      <xdr:rowOff>91835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C131CB57-A8A0-49E4-BBC6-0F20F1868801}"/>
            </a:ext>
          </a:extLst>
        </xdr:cNvPr>
        <xdr:cNvSpPr txBox="1"/>
      </xdr:nvSpPr>
      <xdr:spPr>
        <a:xfrm>
          <a:off x="30375192" y="7212725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3"/>
              </a:solidFill>
            </a:rPr>
            <a:t>8</a:t>
          </a:r>
        </a:p>
      </xdr:txBody>
    </xdr:sp>
    <xdr:clientData/>
  </xdr:twoCellAnchor>
  <xdr:twoCellAnchor>
    <xdr:from>
      <xdr:col>34</xdr:col>
      <xdr:colOff>289288</xdr:colOff>
      <xdr:row>34</xdr:row>
      <xdr:rowOff>125956</xdr:rowOff>
    </xdr:from>
    <xdr:to>
      <xdr:col>35</xdr:col>
      <xdr:colOff>68038</xdr:colOff>
      <xdr:row>36</xdr:row>
      <xdr:rowOff>15466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4274A85-0430-4E3E-9302-DE6FD46D9135}"/>
            </a:ext>
          </a:extLst>
        </xdr:cNvPr>
        <xdr:cNvSpPr txBox="1"/>
      </xdr:nvSpPr>
      <xdr:spPr>
        <a:xfrm>
          <a:off x="33394616" y="6960144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3"/>
              </a:solidFill>
            </a:rPr>
            <a:t>7</a:t>
          </a:r>
        </a:p>
      </xdr:txBody>
    </xdr:sp>
    <xdr:clientData/>
  </xdr:twoCellAnchor>
  <xdr:twoCellAnchor>
    <xdr:from>
      <xdr:col>34</xdr:col>
      <xdr:colOff>227375</xdr:colOff>
      <xdr:row>31</xdr:row>
      <xdr:rowOff>183106</xdr:rowOff>
    </xdr:from>
    <xdr:to>
      <xdr:col>35</xdr:col>
      <xdr:colOff>6125</xdr:colOff>
      <xdr:row>33</xdr:row>
      <xdr:rowOff>72616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A60DEA6-0924-4B71-9C54-4FA92BDCBB13}"/>
            </a:ext>
          </a:extLst>
        </xdr:cNvPr>
        <xdr:cNvSpPr txBox="1"/>
      </xdr:nvSpPr>
      <xdr:spPr>
        <a:xfrm>
          <a:off x="33332703" y="6445794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34</xdr:col>
      <xdr:colOff>189275</xdr:colOff>
      <xdr:row>28</xdr:row>
      <xdr:rowOff>2131</xdr:rowOff>
    </xdr:from>
    <xdr:to>
      <xdr:col>34</xdr:col>
      <xdr:colOff>575244</xdr:colOff>
      <xdr:row>29</xdr:row>
      <xdr:rowOff>82141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9BD016FA-D7C4-4F5F-9E41-B1F7C983FAA2}"/>
            </a:ext>
          </a:extLst>
        </xdr:cNvPr>
        <xdr:cNvSpPr txBox="1"/>
      </xdr:nvSpPr>
      <xdr:spPr>
        <a:xfrm>
          <a:off x="33294603" y="5693319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34</xdr:col>
      <xdr:colOff>49972</xdr:colOff>
      <xdr:row>29</xdr:row>
      <xdr:rowOff>179575</xdr:rowOff>
    </xdr:from>
    <xdr:to>
      <xdr:col>34</xdr:col>
      <xdr:colOff>439636</xdr:colOff>
      <xdr:row>31</xdr:row>
      <xdr:rowOff>69085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4FF3DC3-468E-4175-A37F-A9A97EE0E99F}"/>
            </a:ext>
          </a:extLst>
        </xdr:cNvPr>
        <xdr:cNvSpPr txBox="1"/>
      </xdr:nvSpPr>
      <xdr:spPr>
        <a:xfrm rot="19797798">
          <a:off x="33223248" y="5986541"/>
          <a:ext cx="389664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30</a:t>
          </a:r>
        </a:p>
      </xdr:txBody>
    </xdr:sp>
    <xdr:clientData/>
  </xdr:twoCellAnchor>
  <xdr:twoCellAnchor>
    <xdr:from>
      <xdr:col>35</xdr:col>
      <xdr:colOff>44717</xdr:colOff>
      <xdr:row>32</xdr:row>
      <xdr:rowOff>42940</xdr:rowOff>
    </xdr:from>
    <xdr:to>
      <xdr:col>35</xdr:col>
      <xdr:colOff>434381</xdr:colOff>
      <xdr:row>33</xdr:row>
      <xdr:rowOff>122950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4C2D6FDC-47B0-489E-9169-3EDBF96C70E0}"/>
            </a:ext>
          </a:extLst>
        </xdr:cNvPr>
        <xdr:cNvSpPr txBox="1"/>
      </xdr:nvSpPr>
      <xdr:spPr>
        <a:xfrm>
          <a:off x="33828907" y="6421406"/>
          <a:ext cx="389664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31</a:t>
          </a:r>
        </a:p>
      </xdr:txBody>
    </xdr:sp>
    <xdr:clientData/>
  </xdr:twoCellAnchor>
  <xdr:twoCellAnchor>
    <xdr:from>
      <xdr:col>30</xdr:col>
      <xdr:colOff>183979</xdr:colOff>
      <xdr:row>35</xdr:row>
      <xdr:rowOff>77098</xdr:rowOff>
    </xdr:from>
    <xdr:to>
      <xdr:col>30</xdr:col>
      <xdr:colOff>573643</xdr:colOff>
      <xdr:row>36</xdr:row>
      <xdr:rowOff>157108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3AAB1A22-6E94-4393-B000-11BDEAF2F3F5}"/>
            </a:ext>
          </a:extLst>
        </xdr:cNvPr>
        <xdr:cNvSpPr txBox="1"/>
      </xdr:nvSpPr>
      <xdr:spPr>
        <a:xfrm>
          <a:off x="30913600" y="7027064"/>
          <a:ext cx="389664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33</a:t>
          </a:r>
        </a:p>
      </xdr:txBody>
    </xdr:sp>
    <xdr:clientData/>
  </xdr:twoCellAnchor>
  <xdr:twoCellAnchor>
    <xdr:from>
      <xdr:col>22</xdr:col>
      <xdr:colOff>16248</xdr:colOff>
      <xdr:row>36</xdr:row>
      <xdr:rowOff>137012</xdr:rowOff>
    </xdr:from>
    <xdr:to>
      <xdr:col>22</xdr:col>
      <xdr:colOff>402217</xdr:colOff>
      <xdr:row>38</xdr:row>
      <xdr:rowOff>26522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7D0B42D8-176A-48CA-8CC7-BC2E95C9EB97}"/>
            </a:ext>
          </a:extLst>
        </xdr:cNvPr>
        <xdr:cNvSpPr txBox="1"/>
      </xdr:nvSpPr>
      <xdr:spPr>
        <a:xfrm>
          <a:off x="25858558" y="7277478"/>
          <a:ext cx="385969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23</xdr:row>
      <xdr:rowOff>95250</xdr:rowOff>
    </xdr:from>
    <xdr:to>
      <xdr:col>17</xdr:col>
      <xdr:colOff>447675</xdr:colOff>
      <xdr:row>29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56F61-8D06-46EB-8487-4B93A281A762}"/>
            </a:ext>
          </a:extLst>
        </xdr:cNvPr>
        <xdr:cNvSpPr txBox="1"/>
      </xdr:nvSpPr>
      <xdr:spPr>
        <a:xfrm>
          <a:off x="12315825" y="4486275"/>
          <a:ext cx="1914525" cy="10953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</a:rPr>
            <a:t>Numbers are representing the hourly flow rate</a:t>
          </a:r>
        </a:p>
      </xdr:txBody>
    </xdr:sp>
    <xdr:clientData/>
  </xdr:twoCellAnchor>
  <xdr:twoCellAnchor>
    <xdr:from>
      <xdr:col>13</xdr:col>
      <xdr:colOff>438150</xdr:colOff>
      <xdr:row>13</xdr:row>
      <xdr:rowOff>114300</xdr:rowOff>
    </xdr:from>
    <xdr:to>
      <xdr:col>17</xdr:col>
      <xdr:colOff>323850</xdr:colOff>
      <xdr:row>22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8E812B-C52B-4898-A4AD-C0BD91802448}"/>
            </a:ext>
          </a:extLst>
        </xdr:cNvPr>
        <xdr:cNvSpPr txBox="1"/>
      </xdr:nvSpPr>
      <xdr:spPr>
        <a:xfrm>
          <a:off x="11782425" y="2600325"/>
          <a:ext cx="2324100" cy="16859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</a:rPr>
            <a:t>Assume pedestrian volumes decrease by 10 % on either side of the peak hour.</a:t>
          </a:r>
        </a:p>
      </xdr:txBody>
    </xdr:sp>
    <xdr:clientData/>
  </xdr:twoCellAnchor>
  <xdr:twoCellAnchor>
    <xdr:from>
      <xdr:col>12</xdr:col>
      <xdr:colOff>180975</xdr:colOff>
      <xdr:row>118</xdr:row>
      <xdr:rowOff>85725</xdr:rowOff>
    </xdr:from>
    <xdr:to>
      <xdr:col>16</xdr:col>
      <xdr:colOff>381000</xdr:colOff>
      <xdr:row>126</xdr:row>
      <xdr:rowOff>12087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16F92CA-D97D-4E6A-9111-A409AC89DF16}"/>
            </a:ext>
          </a:extLst>
        </xdr:cNvPr>
        <xdr:cNvSpPr txBox="1"/>
      </xdr:nvSpPr>
      <xdr:spPr>
        <a:xfrm>
          <a:off x="10915650" y="22574250"/>
          <a:ext cx="2638425" cy="1450362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aseline="0">
              <a:solidFill>
                <a:schemeClr val="bg1"/>
              </a:solidFill>
            </a:rPr>
            <a:t>50 peds/hour blanket assumption. </a:t>
          </a:r>
        </a:p>
        <a:p>
          <a:pPr algn="ctr"/>
          <a:endParaRPr lang="en-US" sz="1600" baseline="0">
            <a:solidFill>
              <a:schemeClr val="bg1"/>
            </a:solidFill>
          </a:endParaRPr>
        </a:p>
        <a:p>
          <a:pPr algn="ctr"/>
          <a:r>
            <a:rPr lang="en-US" sz="1600" baseline="0">
              <a:solidFill>
                <a:schemeClr val="bg1"/>
              </a:solidFill>
            </a:rPr>
            <a:t>Highlight so we come back.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23</xdr:row>
      <xdr:rowOff>95250</xdr:rowOff>
    </xdr:from>
    <xdr:to>
      <xdr:col>17</xdr:col>
      <xdr:colOff>447675</xdr:colOff>
      <xdr:row>29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128543-AAD6-4C14-BA0A-CD6A48801BE6}"/>
            </a:ext>
          </a:extLst>
        </xdr:cNvPr>
        <xdr:cNvSpPr txBox="1"/>
      </xdr:nvSpPr>
      <xdr:spPr>
        <a:xfrm>
          <a:off x="12315825" y="4486275"/>
          <a:ext cx="1914525" cy="10953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</a:rPr>
            <a:t>Numbers are representing the hourly flow rate</a:t>
          </a:r>
        </a:p>
      </xdr:txBody>
    </xdr:sp>
    <xdr:clientData/>
  </xdr:twoCellAnchor>
  <xdr:twoCellAnchor>
    <xdr:from>
      <xdr:col>13</xdr:col>
      <xdr:colOff>438150</xdr:colOff>
      <xdr:row>13</xdr:row>
      <xdr:rowOff>114300</xdr:rowOff>
    </xdr:from>
    <xdr:to>
      <xdr:col>17</xdr:col>
      <xdr:colOff>323850</xdr:colOff>
      <xdr:row>22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6F4AEE-41BB-406D-A66E-06F3A949628F}"/>
            </a:ext>
          </a:extLst>
        </xdr:cNvPr>
        <xdr:cNvSpPr txBox="1"/>
      </xdr:nvSpPr>
      <xdr:spPr>
        <a:xfrm>
          <a:off x="11782425" y="2600325"/>
          <a:ext cx="2324100" cy="16859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</a:rPr>
            <a:t>Assume pedestrian volumes decrease by 10 % on either side of the peak hour.</a:t>
          </a:r>
        </a:p>
      </xdr:txBody>
    </xdr:sp>
    <xdr:clientData/>
  </xdr:twoCellAnchor>
  <xdr:twoCellAnchor>
    <xdr:from>
      <xdr:col>12</xdr:col>
      <xdr:colOff>180975</xdr:colOff>
      <xdr:row>118</xdr:row>
      <xdr:rowOff>85725</xdr:rowOff>
    </xdr:from>
    <xdr:to>
      <xdr:col>16</xdr:col>
      <xdr:colOff>381000</xdr:colOff>
      <xdr:row>126</xdr:row>
      <xdr:rowOff>12087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41A847-4A34-4CB4-8EF3-6F6764B987FE}"/>
            </a:ext>
          </a:extLst>
        </xdr:cNvPr>
        <xdr:cNvSpPr txBox="1"/>
      </xdr:nvSpPr>
      <xdr:spPr>
        <a:xfrm>
          <a:off x="10915650" y="22574250"/>
          <a:ext cx="2638425" cy="1450362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aseline="0">
              <a:solidFill>
                <a:schemeClr val="bg1"/>
              </a:solidFill>
            </a:rPr>
            <a:t>50 peds/hour blanket assumption. </a:t>
          </a:r>
        </a:p>
        <a:p>
          <a:pPr algn="ctr"/>
          <a:endParaRPr lang="en-US" sz="1600" baseline="0">
            <a:solidFill>
              <a:schemeClr val="bg1"/>
            </a:solidFill>
          </a:endParaRPr>
        </a:p>
        <a:p>
          <a:pPr algn="ctr"/>
          <a:r>
            <a:rPr lang="en-US" sz="1600" baseline="0">
              <a:solidFill>
                <a:schemeClr val="bg1"/>
              </a:solidFill>
            </a:rPr>
            <a:t>Highlight so we come back.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373069</xdr:colOff>
      <xdr:row>6</xdr:row>
      <xdr:rowOff>126758</xdr:rowOff>
    </xdr:from>
    <xdr:to>
      <xdr:col>47</xdr:col>
      <xdr:colOff>78113</xdr:colOff>
      <xdr:row>11</xdr:row>
      <xdr:rowOff>107708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B6259-7270-4132-9838-155B4CECBE2D}"/>
            </a:ext>
          </a:extLst>
        </xdr:cNvPr>
        <xdr:cNvSpPr txBox="1"/>
      </xdr:nvSpPr>
      <xdr:spPr>
        <a:xfrm>
          <a:off x="28341933" y="1269758"/>
          <a:ext cx="2129589" cy="9334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accent2">
                  <a:lumMod val="20000"/>
                  <a:lumOff val="80000"/>
                </a:schemeClr>
              </a:solidFill>
            </a:rPr>
            <a:t>Data Pulling</a:t>
          </a:r>
          <a:r>
            <a:rPr lang="en-US" sz="1100" baseline="0">
              <a:solidFill>
                <a:schemeClr val="accent2">
                  <a:lumMod val="20000"/>
                  <a:lumOff val="80000"/>
                </a:schemeClr>
              </a:solidFill>
            </a:rPr>
            <a:t> from Existing Conditions Balanced Volumes. Please Click to Go To Balanced Volumes.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373069</xdr:colOff>
      <xdr:row>6</xdr:row>
      <xdr:rowOff>126758</xdr:rowOff>
    </xdr:from>
    <xdr:to>
      <xdr:col>46</xdr:col>
      <xdr:colOff>78113</xdr:colOff>
      <xdr:row>11</xdr:row>
      <xdr:rowOff>107708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AB788-AD08-403A-A97B-A85C19C1AB6D}"/>
            </a:ext>
          </a:extLst>
        </xdr:cNvPr>
        <xdr:cNvSpPr txBox="1"/>
      </xdr:nvSpPr>
      <xdr:spPr>
        <a:xfrm>
          <a:off x="28233694" y="1269758"/>
          <a:ext cx="2143444" cy="9334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accent2">
                  <a:lumMod val="20000"/>
                  <a:lumOff val="80000"/>
                </a:schemeClr>
              </a:solidFill>
            </a:rPr>
            <a:t>Data Pulling</a:t>
          </a:r>
          <a:r>
            <a:rPr lang="en-US" sz="1100" baseline="0">
              <a:solidFill>
                <a:schemeClr val="accent2">
                  <a:lumMod val="20000"/>
                  <a:lumOff val="80000"/>
                </a:schemeClr>
              </a:solidFill>
            </a:rPr>
            <a:t> from Existing Conditions Balanced Volumes. Please Click to Go To Balanced Volumes.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17</xdr:row>
      <xdr:rowOff>0</xdr:rowOff>
    </xdr:from>
    <xdr:to>
      <xdr:col>18</xdr:col>
      <xdr:colOff>1061357</xdr:colOff>
      <xdr:row>22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A103DB6-785D-4347-A875-0B5485CC1973}"/>
            </a:ext>
          </a:extLst>
        </xdr:cNvPr>
        <xdr:cNvSpPr/>
      </xdr:nvSpPr>
      <xdr:spPr>
        <a:xfrm>
          <a:off x="16272782" y="3823607"/>
          <a:ext cx="994682" cy="952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40821</xdr:colOff>
      <xdr:row>17</xdr:row>
      <xdr:rowOff>0</xdr:rowOff>
    </xdr:from>
    <xdr:to>
      <xdr:col>21</xdr:col>
      <xdr:colOff>1035503</xdr:colOff>
      <xdr:row>22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5BF24CEC-69B2-41B1-886E-92A905ADB738}"/>
            </a:ext>
          </a:extLst>
        </xdr:cNvPr>
        <xdr:cNvSpPr/>
      </xdr:nvSpPr>
      <xdr:spPr>
        <a:xfrm>
          <a:off x="19743964" y="3823607"/>
          <a:ext cx="994682" cy="952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40822</xdr:colOff>
      <xdr:row>17</xdr:row>
      <xdr:rowOff>0</xdr:rowOff>
    </xdr:from>
    <xdr:to>
      <xdr:col>32</xdr:col>
      <xdr:colOff>1035504</xdr:colOff>
      <xdr:row>22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70D88BE5-E291-47E5-8B8F-CE37BFB69E55}"/>
            </a:ext>
          </a:extLst>
        </xdr:cNvPr>
        <xdr:cNvSpPr/>
      </xdr:nvSpPr>
      <xdr:spPr>
        <a:xfrm>
          <a:off x="28330072" y="3823607"/>
          <a:ext cx="994682" cy="952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54427</xdr:colOff>
      <xdr:row>46</xdr:row>
      <xdr:rowOff>102260</xdr:rowOff>
    </xdr:from>
    <xdr:to>
      <xdr:col>2</xdr:col>
      <xdr:colOff>1533896</xdr:colOff>
      <xdr:row>56</xdr:row>
      <xdr:rowOff>148440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9E3E23B-F43B-4755-9375-C96DACCE1B66}"/>
            </a:ext>
          </a:extLst>
        </xdr:cNvPr>
        <xdr:cNvSpPr txBox="1"/>
      </xdr:nvSpPr>
      <xdr:spPr>
        <a:xfrm>
          <a:off x="1370609" y="8553533"/>
          <a:ext cx="1479469" cy="1847271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Why don't these have names? Can we add them?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54427</xdr:colOff>
      <xdr:row>46</xdr:row>
      <xdr:rowOff>102260</xdr:rowOff>
    </xdr:from>
    <xdr:to>
      <xdr:col>2</xdr:col>
      <xdr:colOff>1533896</xdr:colOff>
      <xdr:row>56</xdr:row>
      <xdr:rowOff>148440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28FA4C3-F743-433C-82B1-E79E4E242E84}"/>
            </a:ext>
          </a:extLst>
        </xdr:cNvPr>
        <xdr:cNvSpPr txBox="1"/>
      </xdr:nvSpPr>
      <xdr:spPr>
        <a:xfrm>
          <a:off x="1330777" y="8798585"/>
          <a:ext cx="1479469" cy="187498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Why don't these have names? Can we add them?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174198</xdr:colOff>
      <xdr:row>6</xdr:row>
      <xdr:rowOff>342900</xdr:rowOff>
    </xdr:from>
    <xdr:to>
      <xdr:col>26</xdr:col>
      <xdr:colOff>589835</xdr:colOff>
      <xdr:row>34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2EF46F-7082-439E-8749-73803C85D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246530</xdr:colOff>
      <xdr:row>13</xdr:row>
      <xdr:rowOff>22411</xdr:rowOff>
    </xdr:from>
    <xdr:to>
      <xdr:col>19</xdr:col>
      <xdr:colOff>324971</xdr:colOff>
      <xdr:row>17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E45FE0-32C6-4076-95A1-7B1E234A28C2}"/>
            </a:ext>
          </a:extLst>
        </xdr:cNvPr>
        <xdr:cNvSpPr txBox="1"/>
      </xdr:nvSpPr>
      <xdr:spPr>
        <a:xfrm>
          <a:off x="9838765" y="2633382"/>
          <a:ext cx="5524500" cy="78441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Routing Decision</a:t>
          </a:r>
          <a:r>
            <a:rPr lang="en-US" sz="1100" baseline="0"/>
            <a:t> # and Route # columns are pasted in from VISSIM routes. Routes and decisions are numbered manually following the numbering shown on the numbering conventions tab. The intersection/node numbering follows the numbering in the VISTRO file and is summarized in the picuture on the Numbering Convention tab.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17</xdr:row>
      <xdr:rowOff>0</xdr:rowOff>
    </xdr:from>
    <xdr:to>
      <xdr:col>18</xdr:col>
      <xdr:colOff>1061357</xdr:colOff>
      <xdr:row>22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DAF6B91-F4DE-4EE1-8856-8346F57F5FF4}"/>
            </a:ext>
          </a:extLst>
        </xdr:cNvPr>
        <xdr:cNvSpPr/>
      </xdr:nvSpPr>
      <xdr:spPr>
        <a:xfrm>
          <a:off x="16373475" y="4391025"/>
          <a:ext cx="994682" cy="952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40821</xdr:colOff>
      <xdr:row>17</xdr:row>
      <xdr:rowOff>0</xdr:rowOff>
    </xdr:from>
    <xdr:to>
      <xdr:col>21</xdr:col>
      <xdr:colOff>1035503</xdr:colOff>
      <xdr:row>22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5CC20B0-7E18-431F-B092-C365E9D16258}"/>
            </a:ext>
          </a:extLst>
        </xdr:cNvPr>
        <xdr:cNvSpPr/>
      </xdr:nvSpPr>
      <xdr:spPr>
        <a:xfrm>
          <a:off x="20938671" y="4391025"/>
          <a:ext cx="994682" cy="952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40822</xdr:colOff>
      <xdr:row>17</xdr:row>
      <xdr:rowOff>0</xdr:rowOff>
    </xdr:from>
    <xdr:to>
      <xdr:col>32</xdr:col>
      <xdr:colOff>1035504</xdr:colOff>
      <xdr:row>22</xdr:row>
      <xdr:rowOff>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E71B8E5-CAFA-4936-BF28-1A0893B5CF82}"/>
            </a:ext>
          </a:extLst>
        </xdr:cNvPr>
        <xdr:cNvSpPr/>
      </xdr:nvSpPr>
      <xdr:spPr>
        <a:xfrm>
          <a:off x="29463547" y="4391025"/>
          <a:ext cx="994682" cy="952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418109</xdr:colOff>
      <xdr:row>55</xdr:row>
      <xdr:rowOff>42883</xdr:rowOff>
    </xdr:from>
    <xdr:to>
      <xdr:col>2</xdr:col>
      <xdr:colOff>1189182</xdr:colOff>
      <xdr:row>65</xdr:row>
      <xdr:rowOff>61025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CC2334-622E-478E-A7F6-C38ACFF15B01}"/>
            </a:ext>
          </a:extLst>
        </xdr:cNvPr>
        <xdr:cNvSpPr txBox="1"/>
      </xdr:nvSpPr>
      <xdr:spPr>
        <a:xfrm>
          <a:off x="1025895" y="11182597"/>
          <a:ext cx="1469573" cy="1814285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Why don't these have names? Can we add them?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54427</xdr:colOff>
      <xdr:row>46</xdr:row>
      <xdr:rowOff>102260</xdr:rowOff>
    </xdr:from>
    <xdr:to>
      <xdr:col>2</xdr:col>
      <xdr:colOff>1533896</xdr:colOff>
      <xdr:row>56</xdr:row>
      <xdr:rowOff>148440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D5583A-73D1-4258-AE4E-11BAF3D810DB}"/>
            </a:ext>
          </a:extLst>
        </xdr:cNvPr>
        <xdr:cNvSpPr txBox="1"/>
      </xdr:nvSpPr>
      <xdr:spPr>
        <a:xfrm>
          <a:off x="1330777" y="8227085"/>
          <a:ext cx="1479469" cy="187498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Why don't these have names? Can we add them?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174198</xdr:colOff>
      <xdr:row>6</xdr:row>
      <xdr:rowOff>342900</xdr:rowOff>
    </xdr:from>
    <xdr:to>
      <xdr:col>26</xdr:col>
      <xdr:colOff>589835</xdr:colOff>
      <xdr:row>34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C7544-9EB6-43F7-88A8-42D05D88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246530</xdr:colOff>
      <xdr:row>13</xdr:row>
      <xdr:rowOff>22411</xdr:rowOff>
    </xdr:from>
    <xdr:to>
      <xdr:col>19</xdr:col>
      <xdr:colOff>324971</xdr:colOff>
      <xdr:row>17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19936E-7C52-43FD-A83A-AB829E0AF474}"/>
            </a:ext>
          </a:extLst>
        </xdr:cNvPr>
        <xdr:cNvSpPr txBox="1"/>
      </xdr:nvSpPr>
      <xdr:spPr>
        <a:xfrm>
          <a:off x="9857255" y="2632261"/>
          <a:ext cx="5564841" cy="78441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Routing Decision</a:t>
          </a:r>
          <a:r>
            <a:rPr lang="en-US" sz="1100" baseline="0"/>
            <a:t> # and Route # columns are pasted in from VISSIM routes. Routes and decisions are numbered manually following the numbering shown on the numbering conventions tab. The intersection/node numbering follows the numbering in the VISTRO file and is summarized in the picuture on the Numbering Convention tab.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245969</xdr:colOff>
      <xdr:row>0</xdr:row>
      <xdr:rowOff>419100</xdr:rowOff>
    </xdr:from>
    <xdr:to>
      <xdr:col>25</xdr:col>
      <xdr:colOff>243167</xdr:colOff>
      <xdr:row>13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B65D63-E748-4454-9496-F96CEBD26595}"/>
            </a:ext>
          </a:extLst>
        </xdr:cNvPr>
        <xdr:cNvSpPr txBox="1"/>
      </xdr:nvSpPr>
      <xdr:spPr>
        <a:xfrm>
          <a:off x="11182910" y="419100"/>
          <a:ext cx="6048375" cy="23145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aseline="0">
              <a:solidFill>
                <a:schemeClr val="bg1"/>
              </a:solidFill>
            </a:rPr>
            <a:t>Referenced from TMC Database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245969</xdr:colOff>
      <xdr:row>0</xdr:row>
      <xdr:rowOff>419100</xdr:rowOff>
    </xdr:from>
    <xdr:to>
      <xdr:col>25</xdr:col>
      <xdr:colOff>243167</xdr:colOff>
      <xdr:row>13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60DE60-B984-487C-85CE-696444D5B317}"/>
            </a:ext>
          </a:extLst>
        </xdr:cNvPr>
        <xdr:cNvSpPr txBox="1"/>
      </xdr:nvSpPr>
      <xdr:spPr>
        <a:xfrm>
          <a:off x="11237819" y="419100"/>
          <a:ext cx="6093198" cy="23145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aseline="0">
              <a:solidFill>
                <a:schemeClr val="bg1"/>
              </a:solidFill>
            </a:rPr>
            <a:t>Referenced from TMC Database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VA_TPTO/110268012_KStreetNW_Traffic_Analysis/Production/Traffic/02-Volumes/Kst_TMC_Databas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VA_TPTO/110268012_KStreetNW_Traffic_Analysis/Production/Traffic/02-Volumes/Existing_Balanced_Volu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ion ID"/>
      <sheetName val="Volume Comparison"/>
      <sheetName val="Peak Hour TMC Summary"/>
      <sheetName val="Peak Hour PHF Summary"/>
      <sheetName val="Peak Hour PED Summary"/>
      <sheetName val="Peak Hour HV Summary"/>
      <sheetName val="I-1 (EB WB SL)"/>
      <sheetName val="I-2"/>
      <sheetName val="I-2 (SL)"/>
      <sheetName val="I-3"/>
      <sheetName val="I-3 (SL)"/>
      <sheetName val="I-4"/>
      <sheetName val="I-4 (SL)"/>
      <sheetName val="I-5"/>
      <sheetName val="I-5 (SL)"/>
      <sheetName val="I-6"/>
      <sheetName val="I-6 (SL)"/>
      <sheetName val="I-7"/>
      <sheetName val="I-7 (SL)"/>
      <sheetName val="I-8"/>
      <sheetName val="I-8 (SL)"/>
      <sheetName val="I-9"/>
      <sheetName val="I-9 (SL)"/>
      <sheetName val="I-10"/>
      <sheetName val="I-10 (SL)"/>
      <sheetName val="I-11"/>
      <sheetName val="I-11 (SL)"/>
      <sheetName val="I-12"/>
      <sheetName val="I-12 (SL)"/>
      <sheetName val="I-13"/>
      <sheetName val="I-13 (SL)"/>
      <sheetName val="I-14"/>
      <sheetName val="I-15"/>
      <sheetName val="I-16"/>
      <sheetName val="I-17"/>
      <sheetName val="I-18"/>
      <sheetName val="I-19"/>
      <sheetName val="I-20"/>
      <sheetName val="I-21"/>
      <sheetName val="I-22"/>
      <sheetName val="I-23"/>
      <sheetName val="I-24"/>
      <sheetName val="I-25"/>
      <sheetName val="Template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T18">
            <v>0.35416666666666702</v>
          </cell>
          <cell r="U18">
            <v>1</v>
          </cell>
          <cell r="V18">
            <v>54</v>
          </cell>
          <cell r="W18">
            <v>14</v>
          </cell>
          <cell r="X18">
            <v>0</v>
          </cell>
          <cell r="Y18">
            <v>69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10</v>
          </cell>
          <cell r="AF18">
            <v>71</v>
          </cell>
          <cell r="AG18">
            <v>0</v>
          </cell>
          <cell r="AH18">
            <v>0</v>
          </cell>
          <cell r="AI18">
            <v>81</v>
          </cell>
          <cell r="AJ18">
            <v>7</v>
          </cell>
          <cell r="AK18">
            <v>27</v>
          </cell>
          <cell r="AL18">
            <v>37</v>
          </cell>
          <cell r="AM18">
            <v>0</v>
          </cell>
          <cell r="AN18">
            <v>71</v>
          </cell>
        </row>
        <row r="19">
          <cell r="T19">
            <v>0.36458333333333398</v>
          </cell>
          <cell r="U19">
            <v>1</v>
          </cell>
          <cell r="V19">
            <v>52</v>
          </cell>
          <cell r="W19">
            <v>16</v>
          </cell>
          <cell r="X19">
            <v>0</v>
          </cell>
          <cell r="Y19">
            <v>69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14</v>
          </cell>
          <cell r="AF19">
            <v>43</v>
          </cell>
          <cell r="AG19">
            <v>1</v>
          </cell>
          <cell r="AH19">
            <v>0</v>
          </cell>
          <cell r="AI19">
            <v>58</v>
          </cell>
          <cell r="AJ19">
            <v>12</v>
          </cell>
          <cell r="AK19">
            <v>24</v>
          </cell>
          <cell r="AL19">
            <v>27</v>
          </cell>
          <cell r="AM19">
            <v>0</v>
          </cell>
          <cell r="AN19">
            <v>63</v>
          </cell>
        </row>
        <row r="20">
          <cell r="T20">
            <v>0.375</v>
          </cell>
          <cell r="U20">
            <v>0</v>
          </cell>
          <cell r="V20">
            <v>46</v>
          </cell>
          <cell r="W20">
            <v>18</v>
          </cell>
          <cell r="X20">
            <v>0</v>
          </cell>
          <cell r="Y20">
            <v>64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10</v>
          </cell>
          <cell r="AF20">
            <v>100</v>
          </cell>
          <cell r="AG20">
            <v>0</v>
          </cell>
          <cell r="AH20">
            <v>0</v>
          </cell>
          <cell r="AI20">
            <v>110</v>
          </cell>
          <cell r="AJ20">
            <v>19</v>
          </cell>
          <cell r="AK20">
            <v>26</v>
          </cell>
          <cell r="AL20">
            <v>30</v>
          </cell>
          <cell r="AM20">
            <v>0</v>
          </cell>
          <cell r="AN20">
            <v>75</v>
          </cell>
        </row>
        <row r="21">
          <cell r="T21">
            <v>0.38541666666666702</v>
          </cell>
          <cell r="U21">
            <v>1</v>
          </cell>
          <cell r="V21">
            <v>50</v>
          </cell>
          <cell r="W21">
            <v>18</v>
          </cell>
          <cell r="X21">
            <v>0</v>
          </cell>
          <cell r="Y21">
            <v>69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12</v>
          </cell>
          <cell r="AF21">
            <v>87</v>
          </cell>
          <cell r="AG21">
            <v>2</v>
          </cell>
          <cell r="AH21">
            <v>0</v>
          </cell>
          <cell r="AI21">
            <v>101</v>
          </cell>
          <cell r="AJ21">
            <v>31</v>
          </cell>
          <cell r="AK21">
            <v>24</v>
          </cell>
          <cell r="AL21">
            <v>48</v>
          </cell>
          <cell r="AM21">
            <v>0</v>
          </cell>
          <cell r="AN21">
            <v>103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T51">
            <v>0.69791666666666796</v>
          </cell>
          <cell r="U51">
            <v>3</v>
          </cell>
          <cell r="V51">
            <v>59</v>
          </cell>
          <cell r="W51">
            <v>11</v>
          </cell>
          <cell r="X51">
            <v>0</v>
          </cell>
          <cell r="Y51">
            <v>73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</v>
          </cell>
          <cell r="AF51">
            <v>14</v>
          </cell>
          <cell r="AG51">
            <v>0</v>
          </cell>
          <cell r="AH51">
            <v>0</v>
          </cell>
          <cell r="AI51">
            <v>15</v>
          </cell>
          <cell r="AJ51">
            <v>20</v>
          </cell>
          <cell r="AK51">
            <v>38</v>
          </cell>
          <cell r="AL51">
            <v>23</v>
          </cell>
          <cell r="AM51">
            <v>0</v>
          </cell>
          <cell r="AN51">
            <v>81</v>
          </cell>
        </row>
        <row r="52">
          <cell r="T52">
            <v>0.70833333333333504</v>
          </cell>
          <cell r="U52">
            <v>7</v>
          </cell>
          <cell r="V52">
            <v>62</v>
          </cell>
          <cell r="W52">
            <v>7</v>
          </cell>
          <cell r="X52">
            <v>0</v>
          </cell>
          <cell r="Y52">
            <v>76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5</v>
          </cell>
          <cell r="AF52">
            <v>38</v>
          </cell>
          <cell r="AG52">
            <v>1</v>
          </cell>
          <cell r="AH52">
            <v>0</v>
          </cell>
          <cell r="AI52">
            <v>44</v>
          </cell>
          <cell r="AJ52">
            <v>16</v>
          </cell>
          <cell r="AK52">
            <v>52</v>
          </cell>
          <cell r="AL52">
            <v>27</v>
          </cell>
          <cell r="AM52">
            <v>0</v>
          </cell>
          <cell r="AN52">
            <v>95</v>
          </cell>
        </row>
        <row r="53">
          <cell r="T53">
            <v>0.718750000000002</v>
          </cell>
          <cell r="U53">
            <v>3</v>
          </cell>
          <cell r="V53">
            <v>73</v>
          </cell>
          <cell r="W53">
            <v>6</v>
          </cell>
          <cell r="X53">
            <v>0</v>
          </cell>
          <cell r="Y53">
            <v>82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8</v>
          </cell>
          <cell r="AF53">
            <v>32</v>
          </cell>
          <cell r="AG53">
            <v>0</v>
          </cell>
          <cell r="AH53">
            <v>0</v>
          </cell>
          <cell r="AI53">
            <v>40</v>
          </cell>
          <cell r="AJ53">
            <v>20</v>
          </cell>
          <cell r="AK53">
            <v>43</v>
          </cell>
          <cell r="AL53">
            <v>25</v>
          </cell>
          <cell r="AM53">
            <v>0</v>
          </cell>
          <cell r="AN53">
            <v>88</v>
          </cell>
        </row>
        <row r="54">
          <cell r="T54">
            <v>0.72916666666666796</v>
          </cell>
          <cell r="U54">
            <v>1</v>
          </cell>
          <cell r="V54">
            <v>53</v>
          </cell>
          <cell r="W54">
            <v>7</v>
          </cell>
          <cell r="X54">
            <v>0</v>
          </cell>
          <cell r="Y54">
            <v>61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6</v>
          </cell>
          <cell r="AF54">
            <v>23</v>
          </cell>
          <cell r="AG54">
            <v>0</v>
          </cell>
          <cell r="AH54">
            <v>0</v>
          </cell>
          <cell r="AI54">
            <v>29</v>
          </cell>
          <cell r="AJ54">
            <v>15</v>
          </cell>
          <cell r="AK54">
            <v>46</v>
          </cell>
          <cell r="AL54">
            <v>17</v>
          </cell>
          <cell r="AM54">
            <v>0</v>
          </cell>
          <cell r="AN54">
            <v>78</v>
          </cell>
        </row>
        <row r="55">
          <cell r="T55">
            <v>0.73958333333333504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T56">
            <v>0.750000000000002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T57">
            <v>0.76041666666666896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3.6578171091445427E-2</v>
          </cell>
        </row>
        <row r="142">
          <cell r="B142">
            <v>7</v>
          </cell>
          <cell r="C142">
            <v>13</v>
          </cell>
          <cell r="D142">
            <v>14</v>
          </cell>
          <cell r="E142">
            <v>135</v>
          </cell>
        </row>
        <row r="143">
          <cell r="B143">
            <v>10</v>
          </cell>
          <cell r="C143">
            <v>21</v>
          </cell>
          <cell r="D143">
            <v>19</v>
          </cell>
          <cell r="E143">
            <v>142</v>
          </cell>
        </row>
        <row r="144">
          <cell r="B144">
            <v>13</v>
          </cell>
          <cell r="C144">
            <v>6</v>
          </cell>
          <cell r="D144">
            <v>10</v>
          </cell>
          <cell r="E144">
            <v>98</v>
          </cell>
        </row>
        <row r="145">
          <cell r="B145">
            <v>2</v>
          </cell>
          <cell r="C145">
            <v>11</v>
          </cell>
          <cell r="D145">
            <v>19</v>
          </cell>
          <cell r="E145">
            <v>116</v>
          </cell>
        </row>
        <row r="175">
          <cell r="B175">
            <v>0</v>
          </cell>
          <cell r="C175">
            <v>13</v>
          </cell>
          <cell r="D175">
            <v>16</v>
          </cell>
          <cell r="E175">
            <v>105</v>
          </cell>
        </row>
        <row r="176">
          <cell r="B176">
            <v>0</v>
          </cell>
          <cell r="C176">
            <v>13</v>
          </cell>
          <cell r="D176">
            <v>8</v>
          </cell>
          <cell r="E176">
            <v>130</v>
          </cell>
        </row>
        <row r="177">
          <cell r="B177">
            <v>5</v>
          </cell>
          <cell r="C177">
            <v>26</v>
          </cell>
          <cell r="D177">
            <v>23</v>
          </cell>
          <cell r="E177">
            <v>114</v>
          </cell>
        </row>
        <row r="178">
          <cell r="B178">
            <v>6</v>
          </cell>
          <cell r="C178">
            <v>32</v>
          </cell>
          <cell r="D178">
            <v>24</v>
          </cell>
          <cell r="E178">
            <v>107</v>
          </cell>
        </row>
      </sheetData>
      <sheetData sheetId="7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  <cell r="AA12">
            <v>41</v>
          </cell>
          <cell r="AB12">
            <v>14</v>
          </cell>
          <cell r="AC12">
            <v>0</v>
          </cell>
          <cell r="AD12">
            <v>60</v>
          </cell>
          <cell r="AE12">
            <v>0</v>
          </cell>
          <cell r="AF12">
            <v>177</v>
          </cell>
          <cell r="AG12">
            <v>2</v>
          </cell>
          <cell r="AH12">
            <v>0</v>
          </cell>
          <cell r="AI12">
            <v>179</v>
          </cell>
          <cell r="AJ12">
            <v>3</v>
          </cell>
          <cell r="AK12">
            <v>110</v>
          </cell>
          <cell r="AL12">
            <v>0</v>
          </cell>
          <cell r="AM12">
            <v>0</v>
          </cell>
          <cell r="AN12">
            <v>113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  <cell r="AA13">
            <v>42</v>
          </cell>
          <cell r="AB13">
            <v>29</v>
          </cell>
          <cell r="AC13">
            <v>0</v>
          </cell>
          <cell r="AD13">
            <v>75</v>
          </cell>
          <cell r="AE13">
            <v>0</v>
          </cell>
          <cell r="AF13">
            <v>198</v>
          </cell>
          <cell r="AG13">
            <v>2</v>
          </cell>
          <cell r="AH13">
            <v>0</v>
          </cell>
          <cell r="AI13">
            <v>200</v>
          </cell>
          <cell r="AJ13">
            <v>0</v>
          </cell>
          <cell r="AK13">
            <v>137</v>
          </cell>
          <cell r="AL13">
            <v>0</v>
          </cell>
          <cell r="AM13">
            <v>0</v>
          </cell>
          <cell r="AN13">
            <v>137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  <cell r="AA14">
            <v>56</v>
          </cell>
          <cell r="AB14">
            <v>18</v>
          </cell>
          <cell r="AC14">
            <v>0</v>
          </cell>
          <cell r="AD14">
            <v>78</v>
          </cell>
          <cell r="AE14">
            <v>0</v>
          </cell>
          <cell r="AF14">
            <v>167</v>
          </cell>
          <cell r="AG14">
            <v>0</v>
          </cell>
          <cell r="AH14">
            <v>0</v>
          </cell>
          <cell r="AI14">
            <v>167</v>
          </cell>
          <cell r="AJ14">
            <v>4</v>
          </cell>
          <cell r="AK14">
            <v>137</v>
          </cell>
          <cell r="AL14">
            <v>0</v>
          </cell>
          <cell r="AM14">
            <v>0</v>
          </cell>
          <cell r="AN14">
            <v>141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  <cell r="AA15">
            <v>75</v>
          </cell>
          <cell r="AB15">
            <v>24</v>
          </cell>
          <cell r="AC15">
            <v>0</v>
          </cell>
          <cell r="AD15">
            <v>103</v>
          </cell>
          <cell r="AE15">
            <v>0</v>
          </cell>
          <cell r="AF15">
            <v>194</v>
          </cell>
          <cell r="AG15">
            <v>2</v>
          </cell>
          <cell r="AH15">
            <v>0</v>
          </cell>
          <cell r="AI15">
            <v>196</v>
          </cell>
          <cell r="AJ15">
            <v>4</v>
          </cell>
          <cell r="AK15">
            <v>154</v>
          </cell>
          <cell r="AL15">
            <v>0</v>
          </cell>
          <cell r="AM15">
            <v>0</v>
          </cell>
          <cell r="AN15">
            <v>158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18</v>
          </cell>
          <cell r="AA16">
            <v>68</v>
          </cell>
          <cell r="AB16">
            <v>30</v>
          </cell>
          <cell r="AC16">
            <v>0</v>
          </cell>
          <cell r="AD16">
            <v>116</v>
          </cell>
          <cell r="AE16">
            <v>0</v>
          </cell>
          <cell r="AF16">
            <v>160</v>
          </cell>
          <cell r="AG16">
            <v>0</v>
          </cell>
          <cell r="AH16">
            <v>0</v>
          </cell>
          <cell r="AI16">
            <v>160</v>
          </cell>
          <cell r="AJ16">
            <v>7</v>
          </cell>
          <cell r="AK16">
            <v>195</v>
          </cell>
          <cell r="AL16">
            <v>0</v>
          </cell>
          <cell r="AM16">
            <v>0</v>
          </cell>
          <cell r="AN16">
            <v>202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13</v>
          </cell>
          <cell r="AA17">
            <v>82</v>
          </cell>
          <cell r="AB17">
            <v>26</v>
          </cell>
          <cell r="AC17">
            <v>0</v>
          </cell>
          <cell r="AD17">
            <v>121</v>
          </cell>
          <cell r="AE17">
            <v>0</v>
          </cell>
          <cell r="AF17">
            <v>175</v>
          </cell>
          <cell r="AG17">
            <v>1</v>
          </cell>
          <cell r="AH17">
            <v>0</v>
          </cell>
          <cell r="AI17">
            <v>176</v>
          </cell>
          <cell r="AJ17">
            <v>3</v>
          </cell>
          <cell r="AK17">
            <v>120</v>
          </cell>
          <cell r="AL17">
            <v>0</v>
          </cell>
          <cell r="AM17">
            <v>0</v>
          </cell>
          <cell r="AN17">
            <v>123</v>
          </cell>
        </row>
        <row r="18">
          <cell r="T18">
            <v>0.35416666666666702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9</v>
          </cell>
          <cell r="AA18">
            <v>92</v>
          </cell>
          <cell r="AB18">
            <v>26</v>
          </cell>
          <cell r="AC18">
            <v>0</v>
          </cell>
          <cell r="AD18">
            <v>127</v>
          </cell>
          <cell r="AE18">
            <v>0</v>
          </cell>
          <cell r="AF18">
            <v>228</v>
          </cell>
          <cell r="AG18">
            <v>1</v>
          </cell>
          <cell r="AH18">
            <v>0</v>
          </cell>
          <cell r="AI18">
            <v>229</v>
          </cell>
          <cell r="AJ18">
            <v>9</v>
          </cell>
          <cell r="AK18">
            <v>147</v>
          </cell>
          <cell r="AL18">
            <v>0</v>
          </cell>
          <cell r="AM18">
            <v>0</v>
          </cell>
          <cell r="AN18">
            <v>156</v>
          </cell>
        </row>
        <row r="19">
          <cell r="T19">
            <v>0.36458333333333398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12</v>
          </cell>
          <cell r="AA19">
            <v>94</v>
          </cell>
          <cell r="AB19">
            <v>23</v>
          </cell>
          <cell r="AC19">
            <v>0</v>
          </cell>
          <cell r="AD19">
            <v>129</v>
          </cell>
          <cell r="AE19">
            <v>0</v>
          </cell>
          <cell r="AF19">
            <v>189</v>
          </cell>
          <cell r="AG19">
            <v>2</v>
          </cell>
          <cell r="AH19">
            <v>0</v>
          </cell>
          <cell r="AI19">
            <v>191</v>
          </cell>
          <cell r="AJ19">
            <v>4</v>
          </cell>
          <cell r="AK19">
            <v>104</v>
          </cell>
          <cell r="AL19">
            <v>0</v>
          </cell>
          <cell r="AM19">
            <v>0</v>
          </cell>
          <cell r="AN19">
            <v>108</v>
          </cell>
        </row>
        <row r="20">
          <cell r="T20">
            <v>0.375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12</v>
          </cell>
          <cell r="AA20">
            <v>88</v>
          </cell>
          <cell r="AB20">
            <v>16</v>
          </cell>
          <cell r="AC20">
            <v>0</v>
          </cell>
          <cell r="AD20">
            <v>116</v>
          </cell>
          <cell r="AE20">
            <v>0</v>
          </cell>
          <cell r="AF20">
            <v>167</v>
          </cell>
          <cell r="AG20">
            <v>2</v>
          </cell>
          <cell r="AH20">
            <v>0</v>
          </cell>
          <cell r="AI20">
            <v>169</v>
          </cell>
          <cell r="AJ20">
            <v>7</v>
          </cell>
          <cell r="AK20">
            <v>99</v>
          </cell>
          <cell r="AL20">
            <v>0</v>
          </cell>
          <cell r="AM20">
            <v>0</v>
          </cell>
          <cell r="AN20">
            <v>106</v>
          </cell>
        </row>
        <row r="21">
          <cell r="T21">
            <v>0.38541666666666702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16</v>
          </cell>
          <cell r="AA21">
            <v>99</v>
          </cell>
          <cell r="AB21">
            <v>19</v>
          </cell>
          <cell r="AC21">
            <v>0</v>
          </cell>
          <cell r="AD21">
            <v>134</v>
          </cell>
          <cell r="AE21">
            <v>0</v>
          </cell>
          <cell r="AF21">
            <v>160</v>
          </cell>
          <cell r="AG21">
            <v>2</v>
          </cell>
          <cell r="AH21">
            <v>0</v>
          </cell>
          <cell r="AI21">
            <v>162</v>
          </cell>
          <cell r="AJ21">
            <v>8</v>
          </cell>
          <cell r="AK21">
            <v>102</v>
          </cell>
          <cell r="AL21">
            <v>0</v>
          </cell>
          <cell r="AM21">
            <v>0</v>
          </cell>
          <cell r="AN21">
            <v>110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13</v>
          </cell>
          <cell r="AA22">
            <v>76</v>
          </cell>
          <cell r="AB22">
            <v>29</v>
          </cell>
          <cell r="AC22">
            <v>0</v>
          </cell>
          <cell r="AD22">
            <v>118</v>
          </cell>
          <cell r="AE22">
            <v>0</v>
          </cell>
          <cell r="AF22">
            <v>112</v>
          </cell>
          <cell r="AG22">
            <v>2</v>
          </cell>
          <cell r="AH22">
            <v>0</v>
          </cell>
          <cell r="AI22">
            <v>114</v>
          </cell>
          <cell r="AJ22">
            <v>8</v>
          </cell>
          <cell r="AK22">
            <v>61</v>
          </cell>
          <cell r="AL22">
            <v>0</v>
          </cell>
          <cell r="AM22">
            <v>0</v>
          </cell>
          <cell r="AN22">
            <v>69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7</v>
          </cell>
          <cell r="AA23">
            <v>67</v>
          </cell>
          <cell r="AB23">
            <v>21</v>
          </cell>
          <cell r="AC23">
            <v>0</v>
          </cell>
          <cell r="AD23">
            <v>95</v>
          </cell>
          <cell r="AE23">
            <v>0</v>
          </cell>
          <cell r="AF23">
            <v>90</v>
          </cell>
          <cell r="AG23">
            <v>5</v>
          </cell>
          <cell r="AH23">
            <v>0</v>
          </cell>
          <cell r="AI23">
            <v>95</v>
          </cell>
          <cell r="AJ23">
            <v>2</v>
          </cell>
          <cell r="AK23">
            <v>68</v>
          </cell>
          <cell r="AL23">
            <v>0</v>
          </cell>
          <cell r="AM23">
            <v>0</v>
          </cell>
          <cell r="AN23">
            <v>70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</v>
          </cell>
          <cell r="AA24">
            <v>5</v>
          </cell>
          <cell r="AB24">
            <v>0</v>
          </cell>
          <cell r="AC24">
            <v>0</v>
          </cell>
          <cell r="AD24">
            <v>7</v>
          </cell>
          <cell r="AE24">
            <v>0</v>
          </cell>
          <cell r="AF24">
            <v>3</v>
          </cell>
          <cell r="AG24">
            <v>1</v>
          </cell>
          <cell r="AH24">
            <v>0</v>
          </cell>
          <cell r="AI24">
            <v>4</v>
          </cell>
          <cell r="AJ24">
            <v>0</v>
          </cell>
          <cell r="AK24">
            <v>1</v>
          </cell>
          <cell r="AL24">
            <v>0</v>
          </cell>
          <cell r="AM24">
            <v>0</v>
          </cell>
          <cell r="AN24">
            <v>1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2</v>
          </cell>
          <cell r="AB25">
            <v>0</v>
          </cell>
          <cell r="AC25">
            <v>0</v>
          </cell>
          <cell r="AD25">
            <v>2</v>
          </cell>
          <cell r="AE25">
            <v>0</v>
          </cell>
          <cell r="AF25">
            <v>2</v>
          </cell>
          <cell r="AG25">
            <v>0</v>
          </cell>
          <cell r="AH25">
            <v>0</v>
          </cell>
          <cell r="AI25">
            <v>2</v>
          </cell>
          <cell r="AJ25">
            <v>1</v>
          </cell>
          <cell r="AK25">
            <v>0</v>
          </cell>
          <cell r="AL25">
            <v>0</v>
          </cell>
          <cell r="AM25">
            <v>0</v>
          </cell>
          <cell r="AN25">
            <v>1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13</v>
          </cell>
          <cell r="AA48">
            <v>106</v>
          </cell>
          <cell r="AB48">
            <v>40</v>
          </cell>
          <cell r="AC48">
            <v>0</v>
          </cell>
          <cell r="AD48">
            <v>159</v>
          </cell>
          <cell r="AE48">
            <v>0</v>
          </cell>
          <cell r="AF48">
            <v>108</v>
          </cell>
          <cell r="AG48">
            <v>1</v>
          </cell>
          <cell r="AH48">
            <v>0</v>
          </cell>
          <cell r="AI48">
            <v>109</v>
          </cell>
          <cell r="AJ48">
            <v>3</v>
          </cell>
          <cell r="AK48">
            <v>296</v>
          </cell>
          <cell r="AL48">
            <v>0</v>
          </cell>
          <cell r="AM48">
            <v>0</v>
          </cell>
          <cell r="AN48">
            <v>299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9</v>
          </cell>
          <cell r="AA49">
            <v>128</v>
          </cell>
          <cell r="AB49">
            <v>48</v>
          </cell>
          <cell r="AC49">
            <v>0</v>
          </cell>
          <cell r="AD49">
            <v>185</v>
          </cell>
          <cell r="AE49">
            <v>0</v>
          </cell>
          <cell r="AF49">
            <v>72</v>
          </cell>
          <cell r="AG49">
            <v>0</v>
          </cell>
          <cell r="AH49">
            <v>0</v>
          </cell>
          <cell r="AI49">
            <v>72</v>
          </cell>
          <cell r="AJ49">
            <v>1</v>
          </cell>
          <cell r="AK49">
            <v>249</v>
          </cell>
          <cell r="AL49">
            <v>0</v>
          </cell>
          <cell r="AM49">
            <v>0</v>
          </cell>
          <cell r="AN49">
            <v>250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19</v>
          </cell>
          <cell r="AA50">
            <v>116</v>
          </cell>
          <cell r="AB50">
            <v>38</v>
          </cell>
          <cell r="AC50">
            <v>0</v>
          </cell>
          <cell r="AD50">
            <v>173</v>
          </cell>
          <cell r="AE50">
            <v>0</v>
          </cell>
          <cell r="AF50">
            <v>93</v>
          </cell>
          <cell r="AG50">
            <v>1</v>
          </cell>
          <cell r="AH50">
            <v>0</v>
          </cell>
          <cell r="AI50">
            <v>94</v>
          </cell>
          <cell r="AJ50">
            <v>3</v>
          </cell>
          <cell r="AK50">
            <v>222</v>
          </cell>
          <cell r="AL50">
            <v>0</v>
          </cell>
          <cell r="AM50">
            <v>0</v>
          </cell>
          <cell r="AN50">
            <v>225</v>
          </cell>
        </row>
        <row r="51">
          <cell r="T51">
            <v>0.69791666666666796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20</v>
          </cell>
          <cell r="AA51">
            <v>171</v>
          </cell>
          <cell r="AB51">
            <v>60</v>
          </cell>
          <cell r="AC51">
            <v>0</v>
          </cell>
          <cell r="AD51">
            <v>251</v>
          </cell>
          <cell r="AE51">
            <v>0</v>
          </cell>
          <cell r="AF51">
            <v>74</v>
          </cell>
          <cell r="AG51">
            <v>0</v>
          </cell>
          <cell r="AH51">
            <v>0</v>
          </cell>
          <cell r="AI51">
            <v>74</v>
          </cell>
          <cell r="AJ51">
            <v>4</v>
          </cell>
          <cell r="AK51">
            <v>243</v>
          </cell>
          <cell r="AL51">
            <v>0</v>
          </cell>
          <cell r="AM51">
            <v>0</v>
          </cell>
          <cell r="AN51">
            <v>247</v>
          </cell>
        </row>
        <row r="52">
          <cell r="T52">
            <v>0.70833333333333504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12</v>
          </cell>
          <cell r="AA52">
            <v>118</v>
          </cell>
          <cell r="AB52">
            <v>30</v>
          </cell>
          <cell r="AC52">
            <v>0</v>
          </cell>
          <cell r="AD52">
            <v>160</v>
          </cell>
          <cell r="AE52">
            <v>0</v>
          </cell>
          <cell r="AF52">
            <v>67</v>
          </cell>
          <cell r="AG52">
            <v>0</v>
          </cell>
          <cell r="AH52">
            <v>0</v>
          </cell>
          <cell r="AI52">
            <v>67</v>
          </cell>
          <cell r="AJ52">
            <v>3</v>
          </cell>
          <cell r="AK52">
            <v>264</v>
          </cell>
          <cell r="AL52">
            <v>0</v>
          </cell>
          <cell r="AM52">
            <v>0</v>
          </cell>
          <cell r="AN52">
            <v>267</v>
          </cell>
        </row>
        <row r="53">
          <cell r="T53">
            <v>0.718750000000002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24</v>
          </cell>
          <cell r="AA53">
            <v>132</v>
          </cell>
          <cell r="AB53">
            <v>48</v>
          </cell>
          <cell r="AC53">
            <v>0</v>
          </cell>
          <cell r="AD53">
            <v>204</v>
          </cell>
          <cell r="AE53">
            <v>0</v>
          </cell>
          <cell r="AF53">
            <v>76</v>
          </cell>
          <cell r="AG53">
            <v>0</v>
          </cell>
          <cell r="AH53">
            <v>0</v>
          </cell>
          <cell r="AI53">
            <v>76</v>
          </cell>
          <cell r="AJ53">
            <v>1</v>
          </cell>
          <cell r="AK53">
            <v>203</v>
          </cell>
          <cell r="AL53">
            <v>0</v>
          </cell>
          <cell r="AM53">
            <v>0</v>
          </cell>
          <cell r="AN53">
            <v>204</v>
          </cell>
        </row>
        <row r="54">
          <cell r="T54">
            <v>0.72916666666666796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14</v>
          </cell>
          <cell r="AA54">
            <v>98</v>
          </cell>
          <cell r="AB54">
            <v>66</v>
          </cell>
          <cell r="AC54">
            <v>0</v>
          </cell>
          <cell r="AD54">
            <v>178</v>
          </cell>
          <cell r="AE54">
            <v>0</v>
          </cell>
          <cell r="AF54">
            <v>71</v>
          </cell>
          <cell r="AG54">
            <v>0</v>
          </cell>
          <cell r="AH54">
            <v>0</v>
          </cell>
          <cell r="AI54">
            <v>71</v>
          </cell>
          <cell r="AJ54">
            <v>1</v>
          </cell>
          <cell r="AK54">
            <v>294</v>
          </cell>
          <cell r="AL54">
            <v>0</v>
          </cell>
          <cell r="AM54">
            <v>0</v>
          </cell>
          <cell r="AN54">
            <v>295</v>
          </cell>
        </row>
        <row r="55">
          <cell r="T55">
            <v>0.73958333333333504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12</v>
          </cell>
          <cell r="AA55">
            <v>132</v>
          </cell>
          <cell r="AB55">
            <v>55</v>
          </cell>
          <cell r="AC55">
            <v>0</v>
          </cell>
          <cell r="AD55">
            <v>199</v>
          </cell>
          <cell r="AE55">
            <v>0</v>
          </cell>
          <cell r="AF55">
            <v>81</v>
          </cell>
          <cell r="AG55">
            <v>0</v>
          </cell>
          <cell r="AH55">
            <v>0</v>
          </cell>
          <cell r="AI55">
            <v>81</v>
          </cell>
          <cell r="AJ55">
            <v>0</v>
          </cell>
          <cell r="AK55">
            <v>272</v>
          </cell>
          <cell r="AL55">
            <v>0</v>
          </cell>
          <cell r="AM55">
            <v>0</v>
          </cell>
          <cell r="AN55">
            <v>272</v>
          </cell>
        </row>
        <row r="56">
          <cell r="T56">
            <v>0.750000000000002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13</v>
          </cell>
          <cell r="AA56">
            <v>153</v>
          </cell>
          <cell r="AB56">
            <v>38</v>
          </cell>
          <cell r="AC56">
            <v>0</v>
          </cell>
          <cell r="AD56">
            <v>204</v>
          </cell>
          <cell r="AE56">
            <v>0</v>
          </cell>
          <cell r="AF56">
            <v>87</v>
          </cell>
          <cell r="AG56">
            <v>1</v>
          </cell>
          <cell r="AH56">
            <v>0</v>
          </cell>
          <cell r="AI56">
            <v>88</v>
          </cell>
          <cell r="AJ56">
            <v>3</v>
          </cell>
          <cell r="AK56">
            <v>261</v>
          </cell>
          <cell r="AL56">
            <v>0</v>
          </cell>
          <cell r="AM56">
            <v>0</v>
          </cell>
          <cell r="AN56">
            <v>264</v>
          </cell>
        </row>
        <row r="57">
          <cell r="T57">
            <v>0.76041666666666896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16</v>
          </cell>
          <cell r="AA57">
            <v>77</v>
          </cell>
          <cell r="AB57">
            <v>43</v>
          </cell>
          <cell r="AC57">
            <v>0</v>
          </cell>
          <cell r="AD57">
            <v>136</v>
          </cell>
          <cell r="AE57">
            <v>0</v>
          </cell>
          <cell r="AF57">
            <v>92</v>
          </cell>
          <cell r="AG57">
            <v>0</v>
          </cell>
          <cell r="AH57">
            <v>0</v>
          </cell>
          <cell r="AI57">
            <v>92</v>
          </cell>
          <cell r="AJ57">
            <v>0</v>
          </cell>
          <cell r="AK57">
            <v>225</v>
          </cell>
          <cell r="AL57">
            <v>0</v>
          </cell>
          <cell r="AM57">
            <v>0</v>
          </cell>
          <cell r="AN57">
            <v>225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13</v>
          </cell>
          <cell r="AA58">
            <v>83</v>
          </cell>
          <cell r="AB58">
            <v>57</v>
          </cell>
          <cell r="AC58">
            <v>0</v>
          </cell>
          <cell r="AD58">
            <v>153</v>
          </cell>
          <cell r="AE58">
            <v>0</v>
          </cell>
          <cell r="AF58">
            <v>83</v>
          </cell>
          <cell r="AG58">
            <v>0</v>
          </cell>
          <cell r="AH58">
            <v>0</v>
          </cell>
          <cell r="AI58">
            <v>83</v>
          </cell>
          <cell r="AJ58">
            <v>5</v>
          </cell>
          <cell r="AK58">
            <v>266</v>
          </cell>
          <cell r="AL58">
            <v>0</v>
          </cell>
          <cell r="AM58">
            <v>0</v>
          </cell>
          <cell r="AN58">
            <v>271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12</v>
          </cell>
          <cell r="AA59">
            <v>59</v>
          </cell>
          <cell r="AB59">
            <v>29</v>
          </cell>
          <cell r="AC59">
            <v>0</v>
          </cell>
          <cell r="AD59">
            <v>100</v>
          </cell>
          <cell r="AE59">
            <v>0</v>
          </cell>
          <cell r="AF59">
            <v>109</v>
          </cell>
          <cell r="AG59">
            <v>0</v>
          </cell>
          <cell r="AH59">
            <v>0</v>
          </cell>
          <cell r="AI59">
            <v>109</v>
          </cell>
          <cell r="AJ59">
            <v>4</v>
          </cell>
          <cell r="AK59">
            <v>246</v>
          </cell>
          <cell r="AL59">
            <v>0</v>
          </cell>
          <cell r="AM59">
            <v>0</v>
          </cell>
          <cell r="AN59">
            <v>250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1</v>
          </cell>
          <cell r="AC60">
            <v>0</v>
          </cell>
          <cell r="AD60">
            <v>1</v>
          </cell>
          <cell r="AE60">
            <v>0</v>
          </cell>
          <cell r="AF60">
            <v>5</v>
          </cell>
          <cell r="AG60">
            <v>0</v>
          </cell>
          <cell r="AH60">
            <v>0</v>
          </cell>
          <cell r="AI60">
            <v>5</v>
          </cell>
          <cell r="AJ60">
            <v>3</v>
          </cell>
          <cell r="AK60">
            <v>0</v>
          </cell>
          <cell r="AL60">
            <v>0</v>
          </cell>
          <cell r="AM60">
            <v>0</v>
          </cell>
          <cell r="AN60">
            <v>3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  <cell r="AE61">
            <v>0</v>
          </cell>
          <cell r="AF61">
            <v>2</v>
          </cell>
          <cell r="AG61">
            <v>0</v>
          </cell>
          <cell r="AH61">
            <v>0</v>
          </cell>
          <cell r="AI61">
            <v>2</v>
          </cell>
          <cell r="AJ61">
            <v>2</v>
          </cell>
          <cell r="AK61">
            <v>0</v>
          </cell>
          <cell r="AL61">
            <v>0</v>
          </cell>
          <cell r="AM61">
            <v>0</v>
          </cell>
          <cell r="AN61">
            <v>2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2.6585609291352872E-2</v>
          </cell>
        </row>
        <row r="142">
          <cell r="B142">
            <v>61</v>
          </cell>
          <cell r="C142">
            <v>171</v>
          </cell>
          <cell r="D142">
            <v>36</v>
          </cell>
          <cell r="E142">
            <v>202</v>
          </cell>
        </row>
        <row r="143">
          <cell r="B143">
            <v>72</v>
          </cell>
          <cell r="C143">
            <v>247</v>
          </cell>
          <cell r="D143">
            <v>51</v>
          </cell>
          <cell r="E143">
            <v>216</v>
          </cell>
        </row>
        <row r="144">
          <cell r="B144">
            <v>90</v>
          </cell>
          <cell r="C144">
            <v>147</v>
          </cell>
          <cell r="D144">
            <v>52</v>
          </cell>
          <cell r="E144">
            <v>182</v>
          </cell>
        </row>
        <row r="145">
          <cell r="B145">
            <v>102</v>
          </cell>
          <cell r="C145">
            <v>120</v>
          </cell>
          <cell r="D145">
            <v>74</v>
          </cell>
          <cell r="E145">
            <v>144</v>
          </cell>
        </row>
        <row r="175">
          <cell r="B175">
            <v>26</v>
          </cell>
          <cell r="C175">
            <v>132</v>
          </cell>
          <cell r="D175">
            <v>32</v>
          </cell>
          <cell r="E175">
            <v>99</v>
          </cell>
        </row>
        <row r="176">
          <cell r="B176">
            <v>47</v>
          </cell>
          <cell r="C176">
            <v>185</v>
          </cell>
          <cell r="D176">
            <v>43</v>
          </cell>
          <cell r="E176">
            <v>105</v>
          </cell>
        </row>
        <row r="177">
          <cell r="B177">
            <v>72</v>
          </cell>
          <cell r="C177">
            <v>93</v>
          </cell>
          <cell r="D177">
            <v>68</v>
          </cell>
          <cell r="E177">
            <v>121</v>
          </cell>
        </row>
        <row r="178">
          <cell r="B178">
            <v>109</v>
          </cell>
          <cell r="C178">
            <v>123</v>
          </cell>
          <cell r="D178">
            <v>79</v>
          </cell>
          <cell r="E178">
            <v>162</v>
          </cell>
        </row>
      </sheetData>
      <sheetData sheetId="8"/>
      <sheetData sheetId="9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T18">
            <v>0.35416666666666702</v>
          </cell>
          <cell r="U18">
            <v>16</v>
          </cell>
          <cell r="V18">
            <v>189</v>
          </cell>
          <cell r="W18">
            <v>15</v>
          </cell>
          <cell r="X18">
            <v>0</v>
          </cell>
          <cell r="Y18">
            <v>220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2</v>
          </cell>
          <cell r="AF18">
            <v>217</v>
          </cell>
          <cell r="AG18">
            <v>0</v>
          </cell>
          <cell r="AH18">
            <v>0</v>
          </cell>
          <cell r="AI18">
            <v>219</v>
          </cell>
          <cell r="AJ18">
            <v>0</v>
          </cell>
          <cell r="AK18">
            <v>145</v>
          </cell>
          <cell r="AL18">
            <v>2</v>
          </cell>
          <cell r="AM18">
            <v>0</v>
          </cell>
          <cell r="AN18">
            <v>147</v>
          </cell>
        </row>
        <row r="19">
          <cell r="T19">
            <v>0.36458333333333398</v>
          </cell>
          <cell r="U19">
            <v>12</v>
          </cell>
          <cell r="V19">
            <v>210</v>
          </cell>
          <cell r="W19">
            <v>5</v>
          </cell>
          <cell r="X19">
            <v>0</v>
          </cell>
          <cell r="Y19">
            <v>227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4</v>
          </cell>
          <cell r="AF19">
            <v>203</v>
          </cell>
          <cell r="AG19">
            <v>0</v>
          </cell>
          <cell r="AH19">
            <v>0</v>
          </cell>
          <cell r="AI19">
            <v>207</v>
          </cell>
          <cell r="AJ19">
            <v>0</v>
          </cell>
          <cell r="AK19">
            <v>98</v>
          </cell>
          <cell r="AL19">
            <v>2</v>
          </cell>
          <cell r="AM19">
            <v>0</v>
          </cell>
          <cell r="AN19">
            <v>100</v>
          </cell>
        </row>
        <row r="20">
          <cell r="T20">
            <v>0.375</v>
          </cell>
          <cell r="U20">
            <v>11</v>
          </cell>
          <cell r="V20">
            <v>197</v>
          </cell>
          <cell r="W20">
            <v>14</v>
          </cell>
          <cell r="X20">
            <v>0</v>
          </cell>
          <cell r="Y20">
            <v>222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3</v>
          </cell>
          <cell r="AF20">
            <v>168</v>
          </cell>
          <cell r="AG20">
            <v>0</v>
          </cell>
          <cell r="AH20">
            <v>0</v>
          </cell>
          <cell r="AI20">
            <v>171</v>
          </cell>
          <cell r="AJ20">
            <v>0</v>
          </cell>
          <cell r="AK20">
            <v>113</v>
          </cell>
          <cell r="AL20">
            <v>4</v>
          </cell>
          <cell r="AM20">
            <v>0</v>
          </cell>
          <cell r="AN20">
            <v>117</v>
          </cell>
        </row>
        <row r="21">
          <cell r="T21">
            <v>0.38541666666666702</v>
          </cell>
          <cell r="U21">
            <v>19</v>
          </cell>
          <cell r="V21">
            <v>196</v>
          </cell>
          <cell r="W21">
            <v>7</v>
          </cell>
          <cell r="X21">
            <v>0</v>
          </cell>
          <cell r="Y21">
            <v>222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5</v>
          </cell>
          <cell r="AF21">
            <v>145</v>
          </cell>
          <cell r="AG21">
            <v>0</v>
          </cell>
          <cell r="AH21">
            <v>0</v>
          </cell>
          <cell r="AI21">
            <v>150</v>
          </cell>
          <cell r="AJ21">
            <v>0</v>
          </cell>
          <cell r="AK21">
            <v>89</v>
          </cell>
          <cell r="AL21">
            <v>2</v>
          </cell>
          <cell r="AM21">
            <v>0</v>
          </cell>
          <cell r="AN21">
            <v>91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T51">
            <v>0.69791666666666796</v>
          </cell>
          <cell r="U51">
            <v>24</v>
          </cell>
          <cell r="V51">
            <v>85</v>
          </cell>
          <cell r="W51">
            <v>24</v>
          </cell>
          <cell r="X51">
            <v>0</v>
          </cell>
          <cell r="Y51">
            <v>133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3</v>
          </cell>
          <cell r="AF51">
            <v>79</v>
          </cell>
          <cell r="AG51">
            <v>0</v>
          </cell>
          <cell r="AH51">
            <v>0</v>
          </cell>
          <cell r="AI51">
            <v>82</v>
          </cell>
          <cell r="AJ51">
            <v>0</v>
          </cell>
          <cell r="AK51">
            <v>214</v>
          </cell>
          <cell r="AL51">
            <v>2</v>
          </cell>
          <cell r="AM51">
            <v>0</v>
          </cell>
          <cell r="AN51">
            <v>216</v>
          </cell>
        </row>
        <row r="52">
          <cell r="T52">
            <v>0.70833333333333504</v>
          </cell>
          <cell r="U52">
            <v>29</v>
          </cell>
          <cell r="V52">
            <v>84</v>
          </cell>
          <cell r="W52">
            <v>12</v>
          </cell>
          <cell r="X52">
            <v>0</v>
          </cell>
          <cell r="Y52">
            <v>125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4</v>
          </cell>
          <cell r="AF52">
            <v>97</v>
          </cell>
          <cell r="AG52">
            <v>0</v>
          </cell>
          <cell r="AH52">
            <v>0</v>
          </cell>
          <cell r="AI52">
            <v>101</v>
          </cell>
          <cell r="AJ52">
            <v>0</v>
          </cell>
          <cell r="AK52">
            <v>211</v>
          </cell>
          <cell r="AL52">
            <v>0</v>
          </cell>
          <cell r="AM52">
            <v>0</v>
          </cell>
          <cell r="AN52">
            <v>211</v>
          </cell>
        </row>
        <row r="53">
          <cell r="T53">
            <v>0.718750000000002</v>
          </cell>
          <cell r="U53">
            <v>23</v>
          </cell>
          <cell r="V53">
            <v>110</v>
          </cell>
          <cell r="W53">
            <v>14</v>
          </cell>
          <cell r="X53">
            <v>0</v>
          </cell>
          <cell r="Y53">
            <v>147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7</v>
          </cell>
          <cell r="AF53">
            <v>102</v>
          </cell>
          <cell r="AG53">
            <v>0</v>
          </cell>
          <cell r="AH53">
            <v>0</v>
          </cell>
          <cell r="AI53">
            <v>109</v>
          </cell>
          <cell r="AJ53">
            <v>0</v>
          </cell>
          <cell r="AK53">
            <v>181</v>
          </cell>
          <cell r="AL53">
            <v>4</v>
          </cell>
          <cell r="AM53">
            <v>0</v>
          </cell>
          <cell r="AN53">
            <v>185</v>
          </cell>
        </row>
        <row r="54">
          <cell r="T54">
            <v>0.72916666666666796</v>
          </cell>
          <cell r="U54">
            <v>46</v>
          </cell>
          <cell r="V54">
            <v>106</v>
          </cell>
          <cell r="W54">
            <v>12</v>
          </cell>
          <cell r="X54">
            <v>0</v>
          </cell>
          <cell r="Y54">
            <v>164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4</v>
          </cell>
          <cell r="AF54">
            <v>91</v>
          </cell>
          <cell r="AG54">
            <v>0</v>
          </cell>
          <cell r="AH54">
            <v>0</v>
          </cell>
          <cell r="AI54">
            <v>95</v>
          </cell>
          <cell r="AJ54">
            <v>0</v>
          </cell>
          <cell r="AK54">
            <v>268</v>
          </cell>
          <cell r="AL54">
            <v>0</v>
          </cell>
          <cell r="AM54">
            <v>0</v>
          </cell>
          <cell r="AN54">
            <v>268</v>
          </cell>
        </row>
        <row r="55">
          <cell r="T55">
            <v>0.73958333333333504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T56">
            <v>0.750000000000002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T57">
            <v>0.76041666666666896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4.6831254772206669E-2</v>
          </cell>
        </row>
        <row r="142">
          <cell r="B142">
            <v>211</v>
          </cell>
          <cell r="C142">
            <v>197</v>
          </cell>
          <cell r="D142">
            <v>158</v>
          </cell>
          <cell r="E142">
            <v>124</v>
          </cell>
        </row>
        <row r="143">
          <cell r="B143">
            <v>211</v>
          </cell>
          <cell r="C143">
            <v>202</v>
          </cell>
          <cell r="D143">
            <v>165</v>
          </cell>
          <cell r="E143">
            <v>136</v>
          </cell>
        </row>
        <row r="144">
          <cell r="B144">
            <v>220</v>
          </cell>
          <cell r="C144">
            <v>209</v>
          </cell>
          <cell r="D144">
            <v>162</v>
          </cell>
          <cell r="E144">
            <v>144</v>
          </cell>
        </row>
        <row r="145">
          <cell r="B145">
            <v>191</v>
          </cell>
          <cell r="C145">
            <v>189</v>
          </cell>
          <cell r="D145">
            <v>177</v>
          </cell>
          <cell r="E145">
            <v>177</v>
          </cell>
        </row>
        <row r="175">
          <cell r="B175">
            <v>114</v>
          </cell>
          <cell r="C175">
            <v>90</v>
          </cell>
          <cell r="D175">
            <v>61</v>
          </cell>
          <cell r="E175">
            <v>66</v>
          </cell>
        </row>
        <row r="176">
          <cell r="B176">
            <v>128</v>
          </cell>
          <cell r="C176">
            <v>105</v>
          </cell>
          <cell r="D176">
            <v>105</v>
          </cell>
          <cell r="E176">
            <v>105</v>
          </cell>
        </row>
        <row r="177">
          <cell r="B177">
            <v>182</v>
          </cell>
          <cell r="C177">
            <v>137</v>
          </cell>
          <cell r="D177">
            <v>130</v>
          </cell>
          <cell r="E177">
            <v>130</v>
          </cell>
        </row>
        <row r="178">
          <cell r="B178">
            <v>112</v>
          </cell>
          <cell r="C178">
            <v>115</v>
          </cell>
          <cell r="D178">
            <v>97</v>
          </cell>
          <cell r="E178">
            <v>100</v>
          </cell>
        </row>
      </sheetData>
      <sheetData sheetId="10"/>
      <sheetData sheetId="11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T18">
            <v>0.35416666666666702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10</v>
          </cell>
          <cell r="AA18">
            <v>98</v>
          </cell>
          <cell r="AB18">
            <v>5</v>
          </cell>
          <cell r="AC18">
            <v>0</v>
          </cell>
          <cell r="AD18">
            <v>113</v>
          </cell>
          <cell r="AE18">
            <v>0</v>
          </cell>
          <cell r="AF18">
            <v>188</v>
          </cell>
          <cell r="AG18">
            <v>1</v>
          </cell>
          <cell r="AH18">
            <v>0</v>
          </cell>
          <cell r="AI18">
            <v>189</v>
          </cell>
          <cell r="AJ18">
            <v>8</v>
          </cell>
          <cell r="AK18">
            <v>121</v>
          </cell>
          <cell r="AL18">
            <v>0</v>
          </cell>
          <cell r="AM18">
            <v>0</v>
          </cell>
          <cell r="AN18">
            <v>129</v>
          </cell>
        </row>
        <row r="19">
          <cell r="T19">
            <v>0.36458333333333398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13</v>
          </cell>
          <cell r="AA19">
            <v>94</v>
          </cell>
          <cell r="AB19">
            <v>5</v>
          </cell>
          <cell r="AC19">
            <v>0</v>
          </cell>
          <cell r="AD19">
            <v>112</v>
          </cell>
          <cell r="AE19">
            <v>0</v>
          </cell>
          <cell r="AF19">
            <v>225</v>
          </cell>
          <cell r="AG19">
            <v>3</v>
          </cell>
          <cell r="AH19">
            <v>0</v>
          </cell>
          <cell r="AI19">
            <v>228</v>
          </cell>
          <cell r="AJ19">
            <v>10</v>
          </cell>
          <cell r="AK19">
            <v>127</v>
          </cell>
          <cell r="AL19">
            <v>0</v>
          </cell>
          <cell r="AM19">
            <v>0</v>
          </cell>
          <cell r="AN19">
            <v>137</v>
          </cell>
        </row>
        <row r="20">
          <cell r="T20">
            <v>0.375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15</v>
          </cell>
          <cell r="AA20">
            <v>91</v>
          </cell>
          <cell r="AB20">
            <v>9</v>
          </cell>
          <cell r="AC20">
            <v>0</v>
          </cell>
          <cell r="AD20">
            <v>115</v>
          </cell>
          <cell r="AE20">
            <v>0</v>
          </cell>
          <cell r="AF20">
            <v>172</v>
          </cell>
          <cell r="AG20">
            <v>0</v>
          </cell>
          <cell r="AH20">
            <v>0</v>
          </cell>
          <cell r="AI20">
            <v>172</v>
          </cell>
          <cell r="AJ20">
            <v>8</v>
          </cell>
          <cell r="AK20">
            <v>135</v>
          </cell>
          <cell r="AL20">
            <v>0</v>
          </cell>
          <cell r="AM20">
            <v>0</v>
          </cell>
          <cell r="AN20">
            <v>143</v>
          </cell>
        </row>
        <row r="21">
          <cell r="T21">
            <v>0.38541666666666702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</v>
          </cell>
          <cell r="AA21">
            <v>100</v>
          </cell>
          <cell r="AB21">
            <v>7</v>
          </cell>
          <cell r="AC21">
            <v>0</v>
          </cell>
          <cell r="AD21">
            <v>111</v>
          </cell>
          <cell r="AE21">
            <v>0</v>
          </cell>
          <cell r="AF21">
            <v>145</v>
          </cell>
          <cell r="AG21">
            <v>4</v>
          </cell>
          <cell r="AH21">
            <v>0</v>
          </cell>
          <cell r="AI21">
            <v>149</v>
          </cell>
          <cell r="AJ21">
            <v>6</v>
          </cell>
          <cell r="AK21">
            <v>122</v>
          </cell>
          <cell r="AL21">
            <v>0</v>
          </cell>
          <cell r="AM21">
            <v>0</v>
          </cell>
          <cell r="AN21">
            <v>128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T51">
            <v>0.69791666666666796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13</v>
          </cell>
          <cell r="AA51">
            <v>199</v>
          </cell>
          <cell r="AB51">
            <v>17</v>
          </cell>
          <cell r="AC51">
            <v>0</v>
          </cell>
          <cell r="AD51">
            <v>229</v>
          </cell>
          <cell r="AE51">
            <v>0</v>
          </cell>
          <cell r="AF51">
            <v>103</v>
          </cell>
          <cell r="AG51">
            <v>1</v>
          </cell>
          <cell r="AH51">
            <v>0</v>
          </cell>
          <cell r="AI51">
            <v>104</v>
          </cell>
          <cell r="AJ51">
            <v>2</v>
          </cell>
          <cell r="AK51">
            <v>206</v>
          </cell>
          <cell r="AL51">
            <v>0</v>
          </cell>
          <cell r="AM51">
            <v>0</v>
          </cell>
          <cell r="AN51">
            <v>208</v>
          </cell>
        </row>
        <row r="52">
          <cell r="T52">
            <v>0.70833333333333504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9</v>
          </cell>
          <cell r="AA52">
            <v>164</v>
          </cell>
          <cell r="AB52">
            <v>17</v>
          </cell>
          <cell r="AC52">
            <v>0</v>
          </cell>
          <cell r="AD52">
            <v>190</v>
          </cell>
          <cell r="AE52">
            <v>0</v>
          </cell>
          <cell r="AF52">
            <v>109</v>
          </cell>
          <cell r="AG52">
            <v>1</v>
          </cell>
          <cell r="AH52">
            <v>0</v>
          </cell>
          <cell r="AI52">
            <v>110</v>
          </cell>
          <cell r="AJ52">
            <v>3</v>
          </cell>
          <cell r="AK52">
            <v>202</v>
          </cell>
          <cell r="AL52">
            <v>0</v>
          </cell>
          <cell r="AM52">
            <v>0</v>
          </cell>
          <cell r="AN52">
            <v>205</v>
          </cell>
        </row>
        <row r="53">
          <cell r="T53">
            <v>0.718750000000002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18</v>
          </cell>
          <cell r="AA53">
            <v>160</v>
          </cell>
          <cell r="AB53">
            <v>12</v>
          </cell>
          <cell r="AC53">
            <v>0</v>
          </cell>
          <cell r="AD53">
            <v>190</v>
          </cell>
          <cell r="AE53">
            <v>0</v>
          </cell>
          <cell r="AF53">
            <v>116</v>
          </cell>
          <cell r="AG53">
            <v>1</v>
          </cell>
          <cell r="AH53">
            <v>0</v>
          </cell>
          <cell r="AI53">
            <v>117</v>
          </cell>
          <cell r="AJ53">
            <v>9</v>
          </cell>
          <cell r="AK53">
            <v>188</v>
          </cell>
          <cell r="AL53">
            <v>0</v>
          </cell>
          <cell r="AM53">
            <v>0</v>
          </cell>
          <cell r="AN53">
            <v>197</v>
          </cell>
        </row>
        <row r="54">
          <cell r="T54">
            <v>0.72916666666666796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14</v>
          </cell>
          <cell r="AA54">
            <v>160</v>
          </cell>
          <cell r="AB54">
            <v>28</v>
          </cell>
          <cell r="AC54">
            <v>0</v>
          </cell>
          <cell r="AD54">
            <v>202</v>
          </cell>
          <cell r="AE54">
            <v>0</v>
          </cell>
          <cell r="AF54">
            <v>101</v>
          </cell>
          <cell r="AG54">
            <v>0</v>
          </cell>
          <cell r="AH54">
            <v>0</v>
          </cell>
          <cell r="AI54">
            <v>101</v>
          </cell>
          <cell r="AJ54">
            <v>4</v>
          </cell>
          <cell r="AK54">
            <v>229</v>
          </cell>
          <cell r="AL54">
            <v>0</v>
          </cell>
          <cell r="AM54">
            <v>0</v>
          </cell>
          <cell r="AN54">
            <v>233</v>
          </cell>
        </row>
        <row r="55">
          <cell r="T55">
            <v>0.73958333333333504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T56">
            <v>0.750000000000002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T57">
            <v>0.76041666666666896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4.8268625393494226E-2</v>
          </cell>
        </row>
        <row r="142">
          <cell r="B142">
            <v>172</v>
          </cell>
          <cell r="C142">
            <v>168</v>
          </cell>
          <cell r="D142">
            <v>164</v>
          </cell>
          <cell r="E142">
            <v>153</v>
          </cell>
        </row>
        <row r="143">
          <cell r="B143">
            <v>176</v>
          </cell>
          <cell r="C143">
            <v>181</v>
          </cell>
          <cell r="D143">
            <v>161</v>
          </cell>
          <cell r="E143">
            <v>159</v>
          </cell>
        </row>
        <row r="144">
          <cell r="B144">
            <v>171</v>
          </cell>
          <cell r="C144">
            <v>170</v>
          </cell>
          <cell r="D144">
            <v>164</v>
          </cell>
          <cell r="E144">
            <v>160</v>
          </cell>
        </row>
        <row r="145">
          <cell r="B145">
            <v>169</v>
          </cell>
          <cell r="C145">
            <v>169</v>
          </cell>
          <cell r="D145">
            <v>157</v>
          </cell>
          <cell r="E145">
            <v>165</v>
          </cell>
        </row>
        <row r="175">
          <cell r="B175">
            <v>127</v>
          </cell>
          <cell r="C175">
            <v>113</v>
          </cell>
          <cell r="D175">
            <v>117</v>
          </cell>
          <cell r="E175">
            <v>146</v>
          </cell>
        </row>
        <row r="176">
          <cell r="B176">
            <v>129</v>
          </cell>
          <cell r="C176">
            <v>138</v>
          </cell>
          <cell r="D176">
            <v>137</v>
          </cell>
          <cell r="E176">
            <v>149</v>
          </cell>
        </row>
        <row r="177">
          <cell r="B177">
            <v>163</v>
          </cell>
          <cell r="C177">
            <v>158</v>
          </cell>
          <cell r="D177">
            <v>151</v>
          </cell>
          <cell r="E177">
            <v>147</v>
          </cell>
        </row>
        <row r="178">
          <cell r="B178">
            <v>148</v>
          </cell>
          <cell r="C178">
            <v>143</v>
          </cell>
          <cell r="D178">
            <v>171</v>
          </cell>
          <cell r="E178">
            <v>165</v>
          </cell>
        </row>
      </sheetData>
      <sheetData sheetId="12"/>
      <sheetData sheetId="13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T18">
            <v>0.35416666666666702</v>
          </cell>
          <cell r="U18">
            <v>15</v>
          </cell>
          <cell r="V18">
            <v>185</v>
          </cell>
          <cell r="W18">
            <v>14</v>
          </cell>
          <cell r="X18">
            <v>0</v>
          </cell>
          <cell r="Y18">
            <v>214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1</v>
          </cell>
          <cell r="AF18">
            <v>161</v>
          </cell>
          <cell r="AG18">
            <v>0</v>
          </cell>
          <cell r="AH18">
            <v>0</v>
          </cell>
          <cell r="AI18">
            <v>162</v>
          </cell>
          <cell r="AJ18">
            <v>0</v>
          </cell>
          <cell r="AK18">
            <v>160</v>
          </cell>
          <cell r="AL18">
            <v>1</v>
          </cell>
          <cell r="AM18">
            <v>0</v>
          </cell>
          <cell r="AN18">
            <v>161</v>
          </cell>
        </row>
        <row r="19">
          <cell r="T19">
            <v>0.36458333333333398</v>
          </cell>
          <cell r="U19">
            <v>8</v>
          </cell>
          <cell r="V19">
            <v>203</v>
          </cell>
          <cell r="W19">
            <v>9</v>
          </cell>
          <cell r="X19">
            <v>0</v>
          </cell>
          <cell r="Y19">
            <v>220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</v>
          </cell>
          <cell r="AF19">
            <v>191</v>
          </cell>
          <cell r="AG19">
            <v>0</v>
          </cell>
          <cell r="AH19">
            <v>0</v>
          </cell>
          <cell r="AI19">
            <v>192</v>
          </cell>
          <cell r="AJ19">
            <v>0</v>
          </cell>
          <cell r="AK19">
            <v>142</v>
          </cell>
          <cell r="AL19">
            <v>0</v>
          </cell>
          <cell r="AM19">
            <v>0</v>
          </cell>
          <cell r="AN19">
            <v>142</v>
          </cell>
        </row>
        <row r="20">
          <cell r="T20">
            <v>0.375</v>
          </cell>
          <cell r="U20">
            <v>13</v>
          </cell>
          <cell r="V20">
            <v>209</v>
          </cell>
          <cell r="W20">
            <v>14</v>
          </cell>
          <cell r="X20">
            <v>0</v>
          </cell>
          <cell r="Y20">
            <v>236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</v>
          </cell>
          <cell r="AF20">
            <v>179</v>
          </cell>
          <cell r="AG20">
            <v>0</v>
          </cell>
          <cell r="AH20">
            <v>0</v>
          </cell>
          <cell r="AI20">
            <v>181</v>
          </cell>
          <cell r="AJ20">
            <v>0</v>
          </cell>
          <cell r="AK20">
            <v>159</v>
          </cell>
          <cell r="AL20">
            <v>0</v>
          </cell>
          <cell r="AM20">
            <v>0</v>
          </cell>
          <cell r="AN20">
            <v>159</v>
          </cell>
        </row>
        <row r="21">
          <cell r="T21">
            <v>0.38541666666666702</v>
          </cell>
          <cell r="U21">
            <v>21</v>
          </cell>
          <cell r="V21">
            <v>191</v>
          </cell>
          <cell r="W21">
            <v>10</v>
          </cell>
          <cell r="X21">
            <v>0</v>
          </cell>
          <cell r="Y21">
            <v>222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1</v>
          </cell>
          <cell r="AF21">
            <v>121</v>
          </cell>
          <cell r="AG21">
            <v>0</v>
          </cell>
          <cell r="AH21">
            <v>0</v>
          </cell>
          <cell r="AI21">
            <v>122</v>
          </cell>
          <cell r="AJ21">
            <v>0</v>
          </cell>
          <cell r="AK21">
            <v>154</v>
          </cell>
          <cell r="AL21">
            <v>0</v>
          </cell>
          <cell r="AM21">
            <v>0</v>
          </cell>
          <cell r="AN21">
            <v>154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T51">
            <v>0.69791666666666796</v>
          </cell>
          <cell r="U51">
            <v>24</v>
          </cell>
          <cell r="V51">
            <v>139</v>
          </cell>
          <cell r="W51">
            <v>21</v>
          </cell>
          <cell r="X51">
            <v>0</v>
          </cell>
          <cell r="Y51">
            <v>184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110</v>
          </cell>
          <cell r="AG51">
            <v>0</v>
          </cell>
          <cell r="AH51">
            <v>0</v>
          </cell>
          <cell r="AI51">
            <v>110</v>
          </cell>
          <cell r="AJ51">
            <v>0</v>
          </cell>
          <cell r="AK51">
            <v>187</v>
          </cell>
          <cell r="AL51">
            <v>0</v>
          </cell>
          <cell r="AM51">
            <v>0</v>
          </cell>
          <cell r="AN51">
            <v>187</v>
          </cell>
        </row>
        <row r="52">
          <cell r="T52">
            <v>0.70833333333333504</v>
          </cell>
          <cell r="U52">
            <v>34</v>
          </cell>
          <cell r="V52">
            <v>132</v>
          </cell>
          <cell r="W52">
            <v>14</v>
          </cell>
          <cell r="X52">
            <v>0</v>
          </cell>
          <cell r="Y52">
            <v>180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1</v>
          </cell>
          <cell r="AF52">
            <v>113</v>
          </cell>
          <cell r="AG52">
            <v>0</v>
          </cell>
          <cell r="AH52">
            <v>0</v>
          </cell>
          <cell r="AI52">
            <v>114</v>
          </cell>
          <cell r="AJ52">
            <v>0</v>
          </cell>
          <cell r="AK52">
            <v>192</v>
          </cell>
          <cell r="AL52">
            <v>1</v>
          </cell>
          <cell r="AM52">
            <v>0</v>
          </cell>
          <cell r="AN52">
            <v>193</v>
          </cell>
        </row>
        <row r="53">
          <cell r="T53">
            <v>0.718750000000002</v>
          </cell>
          <cell r="U53">
            <v>33</v>
          </cell>
          <cell r="V53">
            <v>108</v>
          </cell>
          <cell r="W53">
            <v>18</v>
          </cell>
          <cell r="X53">
            <v>0</v>
          </cell>
          <cell r="Y53">
            <v>159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130</v>
          </cell>
          <cell r="AG53">
            <v>0</v>
          </cell>
          <cell r="AH53">
            <v>0</v>
          </cell>
          <cell r="AI53">
            <v>130</v>
          </cell>
          <cell r="AJ53">
            <v>0</v>
          </cell>
          <cell r="AK53">
            <v>200</v>
          </cell>
          <cell r="AL53">
            <v>0</v>
          </cell>
          <cell r="AM53">
            <v>0</v>
          </cell>
          <cell r="AN53">
            <v>200</v>
          </cell>
        </row>
        <row r="54">
          <cell r="T54">
            <v>0.72916666666666796</v>
          </cell>
          <cell r="U54">
            <v>40</v>
          </cell>
          <cell r="V54">
            <v>107</v>
          </cell>
          <cell r="W54">
            <v>17</v>
          </cell>
          <cell r="X54">
            <v>0</v>
          </cell>
          <cell r="Y54">
            <v>164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114</v>
          </cell>
          <cell r="AG54">
            <v>0</v>
          </cell>
          <cell r="AH54">
            <v>0</v>
          </cell>
          <cell r="AI54">
            <v>114</v>
          </cell>
          <cell r="AJ54">
            <v>0</v>
          </cell>
          <cell r="AK54">
            <v>232</v>
          </cell>
          <cell r="AL54">
            <v>0</v>
          </cell>
          <cell r="AM54">
            <v>0</v>
          </cell>
          <cell r="AN54">
            <v>232</v>
          </cell>
        </row>
        <row r="55">
          <cell r="T55">
            <v>0.73958333333333504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T56">
            <v>0.750000000000002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T57">
            <v>0.76041666666666896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5.2516940948693129E-2</v>
          </cell>
        </row>
        <row r="142">
          <cell r="B142">
            <v>153</v>
          </cell>
          <cell r="C142">
            <v>169</v>
          </cell>
          <cell r="D142">
            <v>204</v>
          </cell>
          <cell r="E142">
            <v>186</v>
          </cell>
        </row>
        <row r="143">
          <cell r="B143">
            <v>216</v>
          </cell>
          <cell r="C143">
            <v>192</v>
          </cell>
          <cell r="D143">
            <v>242</v>
          </cell>
          <cell r="E143">
            <v>217</v>
          </cell>
        </row>
        <row r="144">
          <cell r="B144">
            <v>163</v>
          </cell>
          <cell r="C144">
            <v>146</v>
          </cell>
          <cell r="D144">
            <v>216</v>
          </cell>
          <cell r="E144">
            <v>182</v>
          </cell>
        </row>
        <row r="145">
          <cell r="B145">
            <v>166</v>
          </cell>
          <cell r="C145">
            <v>148</v>
          </cell>
          <cell r="D145">
            <v>202</v>
          </cell>
          <cell r="E145">
            <v>176</v>
          </cell>
        </row>
        <row r="175">
          <cell r="B175">
            <v>178</v>
          </cell>
          <cell r="C175">
            <v>158</v>
          </cell>
          <cell r="D175">
            <v>207</v>
          </cell>
          <cell r="E175">
            <v>173</v>
          </cell>
        </row>
        <row r="176">
          <cell r="B176">
            <v>179</v>
          </cell>
          <cell r="C176">
            <v>168</v>
          </cell>
          <cell r="D176">
            <v>236</v>
          </cell>
          <cell r="E176">
            <v>116</v>
          </cell>
        </row>
        <row r="177">
          <cell r="B177">
            <v>210</v>
          </cell>
          <cell r="C177">
            <v>192</v>
          </cell>
          <cell r="D177">
            <v>253</v>
          </cell>
          <cell r="E177">
            <v>197</v>
          </cell>
        </row>
        <row r="178">
          <cell r="B178">
            <v>236</v>
          </cell>
          <cell r="C178">
            <v>233</v>
          </cell>
          <cell r="D178">
            <v>227</v>
          </cell>
          <cell r="E178">
            <v>212</v>
          </cell>
        </row>
      </sheetData>
      <sheetData sheetId="14"/>
      <sheetData sheetId="15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1</v>
          </cell>
          <cell r="V10">
            <v>79</v>
          </cell>
          <cell r="W10">
            <v>9</v>
          </cell>
          <cell r="X10">
            <v>0</v>
          </cell>
          <cell r="Y10">
            <v>89</v>
          </cell>
          <cell r="Z10">
            <v>4</v>
          </cell>
          <cell r="AA10">
            <v>53</v>
          </cell>
          <cell r="AB10">
            <v>10</v>
          </cell>
          <cell r="AC10">
            <v>0</v>
          </cell>
          <cell r="AD10">
            <v>67</v>
          </cell>
          <cell r="AE10">
            <v>0</v>
          </cell>
          <cell r="AF10">
            <v>143</v>
          </cell>
          <cell r="AG10">
            <v>0</v>
          </cell>
          <cell r="AH10">
            <v>0</v>
          </cell>
          <cell r="AI10">
            <v>143</v>
          </cell>
          <cell r="AJ10">
            <v>4</v>
          </cell>
          <cell r="AK10">
            <v>101</v>
          </cell>
          <cell r="AL10">
            <v>1</v>
          </cell>
          <cell r="AM10">
            <v>0</v>
          </cell>
          <cell r="AN10">
            <v>106</v>
          </cell>
        </row>
        <row r="11">
          <cell r="T11">
            <v>0.28125</v>
          </cell>
          <cell r="U11">
            <v>0</v>
          </cell>
          <cell r="V11">
            <v>122</v>
          </cell>
          <cell r="W11">
            <v>8</v>
          </cell>
          <cell r="X11">
            <v>0</v>
          </cell>
          <cell r="Y11">
            <v>130</v>
          </cell>
          <cell r="Z11">
            <v>2</v>
          </cell>
          <cell r="AA11">
            <v>82</v>
          </cell>
          <cell r="AB11">
            <v>7</v>
          </cell>
          <cell r="AC11">
            <v>0</v>
          </cell>
          <cell r="AD11">
            <v>91</v>
          </cell>
          <cell r="AE11">
            <v>1</v>
          </cell>
          <cell r="AF11">
            <v>161</v>
          </cell>
          <cell r="AG11">
            <v>3</v>
          </cell>
          <cell r="AH11">
            <v>0</v>
          </cell>
          <cell r="AI11">
            <v>165</v>
          </cell>
          <cell r="AJ11">
            <v>4</v>
          </cell>
          <cell r="AK11">
            <v>114</v>
          </cell>
          <cell r="AL11">
            <v>0</v>
          </cell>
          <cell r="AM11">
            <v>0</v>
          </cell>
          <cell r="AN11">
            <v>118</v>
          </cell>
        </row>
        <row r="12">
          <cell r="T12">
            <v>0.29166666666666702</v>
          </cell>
          <cell r="U12">
            <v>0</v>
          </cell>
          <cell r="V12">
            <v>123</v>
          </cell>
          <cell r="W12">
            <v>15</v>
          </cell>
          <cell r="X12">
            <v>0</v>
          </cell>
          <cell r="Y12">
            <v>138</v>
          </cell>
          <cell r="Z12">
            <v>3</v>
          </cell>
          <cell r="AA12">
            <v>79</v>
          </cell>
          <cell r="AB12">
            <v>6</v>
          </cell>
          <cell r="AC12">
            <v>0</v>
          </cell>
          <cell r="AD12">
            <v>88</v>
          </cell>
          <cell r="AE12">
            <v>0</v>
          </cell>
          <cell r="AF12">
            <v>135</v>
          </cell>
          <cell r="AG12">
            <v>14</v>
          </cell>
          <cell r="AH12">
            <v>0</v>
          </cell>
          <cell r="AI12">
            <v>149</v>
          </cell>
          <cell r="AJ12">
            <v>0</v>
          </cell>
          <cell r="AK12">
            <v>165</v>
          </cell>
          <cell r="AL12">
            <v>0</v>
          </cell>
          <cell r="AM12">
            <v>0</v>
          </cell>
          <cell r="AN12">
            <v>165</v>
          </cell>
        </row>
        <row r="13">
          <cell r="T13">
            <v>0.30208333333333298</v>
          </cell>
          <cell r="U13">
            <v>0</v>
          </cell>
          <cell r="V13">
            <v>151</v>
          </cell>
          <cell r="W13">
            <v>10</v>
          </cell>
          <cell r="X13">
            <v>0</v>
          </cell>
          <cell r="Y13">
            <v>161</v>
          </cell>
          <cell r="Z13">
            <v>1</v>
          </cell>
          <cell r="AA13">
            <v>93</v>
          </cell>
          <cell r="AB13">
            <v>5</v>
          </cell>
          <cell r="AC13">
            <v>0</v>
          </cell>
          <cell r="AD13">
            <v>99</v>
          </cell>
          <cell r="AE13">
            <v>1</v>
          </cell>
          <cell r="AF13">
            <v>165</v>
          </cell>
          <cell r="AG13">
            <v>20</v>
          </cell>
          <cell r="AH13">
            <v>0</v>
          </cell>
          <cell r="AI13">
            <v>186</v>
          </cell>
          <cell r="AJ13">
            <v>1</v>
          </cell>
          <cell r="AK13">
            <v>197</v>
          </cell>
          <cell r="AL13">
            <v>0</v>
          </cell>
          <cell r="AM13">
            <v>0</v>
          </cell>
          <cell r="AN13">
            <v>198</v>
          </cell>
        </row>
        <row r="14">
          <cell r="T14">
            <v>0.3125</v>
          </cell>
          <cell r="U14">
            <v>0</v>
          </cell>
          <cell r="V14">
            <v>166</v>
          </cell>
          <cell r="W14">
            <v>10</v>
          </cell>
          <cell r="X14">
            <v>0</v>
          </cell>
          <cell r="Y14">
            <v>176</v>
          </cell>
          <cell r="Z14">
            <v>1</v>
          </cell>
          <cell r="AA14">
            <v>110</v>
          </cell>
          <cell r="AB14">
            <v>11</v>
          </cell>
          <cell r="AC14">
            <v>0</v>
          </cell>
          <cell r="AD14">
            <v>122</v>
          </cell>
          <cell r="AE14">
            <v>0</v>
          </cell>
          <cell r="AF14">
            <v>143</v>
          </cell>
          <cell r="AG14">
            <v>7</v>
          </cell>
          <cell r="AH14">
            <v>0</v>
          </cell>
          <cell r="AI14">
            <v>150</v>
          </cell>
          <cell r="AJ14">
            <v>0</v>
          </cell>
          <cell r="AK14">
            <v>178</v>
          </cell>
          <cell r="AL14">
            <v>0</v>
          </cell>
          <cell r="AM14">
            <v>0</v>
          </cell>
          <cell r="AN14">
            <v>178</v>
          </cell>
        </row>
        <row r="15">
          <cell r="T15">
            <v>0.32291666666666702</v>
          </cell>
          <cell r="U15">
            <v>0</v>
          </cell>
          <cell r="V15">
            <v>184</v>
          </cell>
          <cell r="W15">
            <v>15</v>
          </cell>
          <cell r="X15">
            <v>0</v>
          </cell>
          <cell r="Y15">
            <v>199</v>
          </cell>
          <cell r="Z15">
            <v>1</v>
          </cell>
          <cell r="AA15">
            <v>121</v>
          </cell>
          <cell r="AB15">
            <v>9</v>
          </cell>
          <cell r="AC15">
            <v>0</v>
          </cell>
          <cell r="AD15">
            <v>131</v>
          </cell>
          <cell r="AE15">
            <v>0</v>
          </cell>
          <cell r="AF15">
            <v>156</v>
          </cell>
          <cell r="AG15">
            <v>3</v>
          </cell>
          <cell r="AH15">
            <v>0</v>
          </cell>
          <cell r="AI15">
            <v>159</v>
          </cell>
          <cell r="AJ15">
            <v>1</v>
          </cell>
          <cell r="AK15">
            <v>218</v>
          </cell>
          <cell r="AL15">
            <v>0</v>
          </cell>
          <cell r="AM15">
            <v>0</v>
          </cell>
          <cell r="AN15">
            <v>219</v>
          </cell>
        </row>
        <row r="16">
          <cell r="T16">
            <v>0.33333333333333298</v>
          </cell>
          <cell r="U16">
            <v>0</v>
          </cell>
          <cell r="V16">
            <v>218</v>
          </cell>
          <cell r="W16">
            <v>12</v>
          </cell>
          <cell r="X16">
            <v>0</v>
          </cell>
          <cell r="Y16">
            <v>230</v>
          </cell>
          <cell r="Z16">
            <v>1</v>
          </cell>
          <cell r="AA16">
            <v>123</v>
          </cell>
          <cell r="AB16">
            <v>7</v>
          </cell>
          <cell r="AC16">
            <v>0</v>
          </cell>
          <cell r="AD16">
            <v>131</v>
          </cell>
          <cell r="AE16">
            <v>4</v>
          </cell>
          <cell r="AF16">
            <v>124</v>
          </cell>
          <cell r="AG16">
            <v>10</v>
          </cell>
          <cell r="AH16">
            <v>0</v>
          </cell>
          <cell r="AI16">
            <v>138</v>
          </cell>
          <cell r="AJ16">
            <v>1</v>
          </cell>
          <cell r="AK16">
            <v>223</v>
          </cell>
          <cell r="AL16">
            <v>2</v>
          </cell>
          <cell r="AM16">
            <v>0</v>
          </cell>
          <cell r="AN16">
            <v>226</v>
          </cell>
        </row>
        <row r="17">
          <cell r="T17">
            <v>0.34375</v>
          </cell>
          <cell r="U17">
            <v>0</v>
          </cell>
          <cell r="V17">
            <v>164</v>
          </cell>
          <cell r="W17">
            <v>7</v>
          </cell>
          <cell r="X17">
            <v>0</v>
          </cell>
          <cell r="Y17">
            <v>171</v>
          </cell>
          <cell r="Z17">
            <v>1</v>
          </cell>
          <cell r="AA17">
            <v>109</v>
          </cell>
          <cell r="AB17">
            <v>8</v>
          </cell>
          <cell r="AC17">
            <v>0</v>
          </cell>
          <cell r="AD17">
            <v>118</v>
          </cell>
          <cell r="AE17">
            <v>0</v>
          </cell>
          <cell r="AF17">
            <v>154</v>
          </cell>
          <cell r="AG17">
            <v>1</v>
          </cell>
          <cell r="AH17">
            <v>0</v>
          </cell>
          <cell r="AI17">
            <v>155</v>
          </cell>
          <cell r="AJ17">
            <v>0</v>
          </cell>
          <cell r="AK17">
            <v>197</v>
          </cell>
          <cell r="AL17">
            <v>0</v>
          </cell>
          <cell r="AM17">
            <v>0</v>
          </cell>
          <cell r="AN17">
            <v>197</v>
          </cell>
        </row>
        <row r="18">
          <cell r="T18">
            <v>0.35416666666666702</v>
          </cell>
          <cell r="U18">
            <v>0</v>
          </cell>
          <cell r="V18">
            <v>179</v>
          </cell>
          <cell r="W18">
            <v>12</v>
          </cell>
          <cell r="X18">
            <v>0</v>
          </cell>
          <cell r="Y18">
            <v>191</v>
          </cell>
          <cell r="Z18">
            <v>2</v>
          </cell>
          <cell r="AA18">
            <v>121</v>
          </cell>
          <cell r="AB18">
            <v>8</v>
          </cell>
          <cell r="AC18">
            <v>0</v>
          </cell>
          <cell r="AD18">
            <v>131</v>
          </cell>
          <cell r="AE18">
            <v>0</v>
          </cell>
          <cell r="AF18">
            <v>140</v>
          </cell>
          <cell r="AG18">
            <v>0</v>
          </cell>
          <cell r="AH18">
            <v>0</v>
          </cell>
          <cell r="AI18">
            <v>140</v>
          </cell>
          <cell r="AJ18">
            <v>0</v>
          </cell>
          <cell r="AK18">
            <v>203</v>
          </cell>
          <cell r="AL18">
            <v>0</v>
          </cell>
          <cell r="AM18">
            <v>0</v>
          </cell>
          <cell r="AN18">
            <v>203</v>
          </cell>
        </row>
        <row r="19">
          <cell r="T19">
            <v>0.36458333333333398</v>
          </cell>
          <cell r="U19">
            <v>0</v>
          </cell>
          <cell r="V19">
            <v>199</v>
          </cell>
          <cell r="W19">
            <v>11</v>
          </cell>
          <cell r="X19">
            <v>0</v>
          </cell>
          <cell r="Y19">
            <v>210</v>
          </cell>
          <cell r="Z19">
            <v>1</v>
          </cell>
          <cell r="AA19">
            <v>100</v>
          </cell>
          <cell r="AB19">
            <v>6</v>
          </cell>
          <cell r="AC19">
            <v>0</v>
          </cell>
          <cell r="AD19">
            <v>107</v>
          </cell>
          <cell r="AE19">
            <v>0</v>
          </cell>
          <cell r="AF19">
            <v>165</v>
          </cell>
          <cell r="AG19">
            <v>0</v>
          </cell>
          <cell r="AH19">
            <v>0</v>
          </cell>
          <cell r="AI19">
            <v>165</v>
          </cell>
          <cell r="AJ19">
            <v>1</v>
          </cell>
          <cell r="AK19">
            <v>188</v>
          </cell>
          <cell r="AL19">
            <v>1</v>
          </cell>
          <cell r="AM19">
            <v>0</v>
          </cell>
          <cell r="AN19">
            <v>190</v>
          </cell>
        </row>
        <row r="20">
          <cell r="T20">
            <v>0.375</v>
          </cell>
          <cell r="U20">
            <v>0</v>
          </cell>
          <cell r="V20">
            <v>170</v>
          </cell>
          <cell r="W20">
            <v>10</v>
          </cell>
          <cell r="X20">
            <v>0</v>
          </cell>
          <cell r="Y20">
            <v>180</v>
          </cell>
          <cell r="Z20">
            <v>3</v>
          </cell>
          <cell r="AA20">
            <v>111</v>
          </cell>
          <cell r="AB20">
            <v>6</v>
          </cell>
          <cell r="AC20">
            <v>0</v>
          </cell>
          <cell r="AD20">
            <v>120</v>
          </cell>
          <cell r="AE20">
            <v>0</v>
          </cell>
          <cell r="AF20">
            <v>186</v>
          </cell>
          <cell r="AG20">
            <v>1</v>
          </cell>
          <cell r="AH20">
            <v>0</v>
          </cell>
          <cell r="AI20">
            <v>187</v>
          </cell>
          <cell r="AJ20">
            <v>0</v>
          </cell>
          <cell r="AK20">
            <v>172</v>
          </cell>
          <cell r="AL20">
            <v>0</v>
          </cell>
          <cell r="AM20">
            <v>0</v>
          </cell>
          <cell r="AN20">
            <v>172</v>
          </cell>
        </row>
        <row r="21">
          <cell r="T21">
            <v>0.38541666666666702</v>
          </cell>
          <cell r="U21">
            <v>0</v>
          </cell>
          <cell r="V21">
            <v>162</v>
          </cell>
          <cell r="W21">
            <v>21</v>
          </cell>
          <cell r="X21">
            <v>0</v>
          </cell>
          <cell r="Y21">
            <v>183</v>
          </cell>
          <cell r="Z21">
            <v>0</v>
          </cell>
          <cell r="AA21">
            <v>146</v>
          </cell>
          <cell r="AB21">
            <v>14</v>
          </cell>
          <cell r="AC21">
            <v>0</v>
          </cell>
          <cell r="AD21">
            <v>160</v>
          </cell>
          <cell r="AE21">
            <v>1</v>
          </cell>
          <cell r="AF21">
            <v>113</v>
          </cell>
          <cell r="AG21">
            <v>0</v>
          </cell>
          <cell r="AH21">
            <v>0</v>
          </cell>
          <cell r="AI21">
            <v>114</v>
          </cell>
          <cell r="AJ21">
            <v>0</v>
          </cell>
          <cell r="AK21">
            <v>174</v>
          </cell>
          <cell r="AL21">
            <v>2</v>
          </cell>
          <cell r="AM21">
            <v>0</v>
          </cell>
          <cell r="AN21">
            <v>176</v>
          </cell>
        </row>
        <row r="22">
          <cell r="T22">
            <v>0.39583333333333398</v>
          </cell>
          <cell r="U22">
            <v>0</v>
          </cell>
          <cell r="V22">
            <v>155</v>
          </cell>
          <cell r="W22">
            <v>18</v>
          </cell>
          <cell r="X22">
            <v>0</v>
          </cell>
          <cell r="Y22">
            <v>173</v>
          </cell>
          <cell r="Z22">
            <v>3</v>
          </cell>
          <cell r="AA22">
            <v>130</v>
          </cell>
          <cell r="AB22">
            <v>11</v>
          </cell>
          <cell r="AC22">
            <v>0</v>
          </cell>
          <cell r="AD22">
            <v>144</v>
          </cell>
          <cell r="AE22">
            <v>2</v>
          </cell>
          <cell r="AF22">
            <v>104</v>
          </cell>
          <cell r="AG22">
            <v>1</v>
          </cell>
          <cell r="AH22">
            <v>0</v>
          </cell>
          <cell r="AI22">
            <v>107</v>
          </cell>
          <cell r="AJ22">
            <v>1</v>
          </cell>
          <cell r="AK22">
            <v>115</v>
          </cell>
          <cell r="AL22">
            <v>1</v>
          </cell>
          <cell r="AM22">
            <v>0</v>
          </cell>
          <cell r="AN22">
            <v>117</v>
          </cell>
        </row>
        <row r="23">
          <cell r="T23">
            <v>0.40625</v>
          </cell>
          <cell r="U23">
            <v>0</v>
          </cell>
          <cell r="V23">
            <v>176</v>
          </cell>
          <cell r="W23">
            <v>18</v>
          </cell>
          <cell r="X23">
            <v>0</v>
          </cell>
          <cell r="Y23">
            <v>194</v>
          </cell>
          <cell r="Z23">
            <v>3</v>
          </cell>
          <cell r="AA23">
            <v>118</v>
          </cell>
          <cell r="AB23">
            <v>19</v>
          </cell>
          <cell r="AC23">
            <v>0</v>
          </cell>
          <cell r="AD23">
            <v>140</v>
          </cell>
          <cell r="AE23">
            <v>0</v>
          </cell>
          <cell r="AF23">
            <v>73</v>
          </cell>
          <cell r="AG23">
            <v>0</v>
          </cell>
          <cell r="AH23">
            <v>0</v>
          </cell>
          <cell r="AI23">
            <v>73</v>
          </cell>
          <cell r="AJ23">
            <v>0</v>
          </cell>
          <cell r="AK23">
            <v>83</v>
          </cell>
          <cell r="AL23">
            <v>1</v>
          </cell>
          <cell r="AM23">
            <v>0</v>
          </cell>
          <cell r="AN23">
            <v>84</v>
          </cell>
        </row>
        <row r="24">
          <cell r="T24">
            <v>0.41666666666666702</v>
          </cell>
          <cell r="U24">
            <v>0</v>
          </cell>
          <cell r="V24">
            <v>135</v>
          </cell>
          <cell r="W24">
            <v>26</v>
          </cell>
          <cell r="X24">
            <v>0</v>
          </cell>
          <cell r="Y24">
            <v>161</v>
          </cell>
          <cell r="Z24">
            <v>5</v>
          </cell>
          <cell r="AA24">
            <v>128</v>
          </cell>
          <cell r="AB24">
            <v>10</v>
          </cell>
          <cell r="AC24">
            <v>0</v>
          </cell>
          <cell r="AD24">
            <v>143</v>
          </cell>
          <cell r="AE24">
            <v>0</v>
          </cell>
          <cell r="AF24">
            <v>101</v>
          </cell>
          <cell r="AG24">
            <v>0</v>
          </cell>
          <cell r="AH24">
            <v>0</v>
          </cell>
          <cell r="AI24">
            <v>101</v>
          </cell>
          <cell r="AJ24">
            <v>2</v>
          </cell>
          <cell r="AK24">
            <v>79</v>
          </cell>
          <cell r="AL24">
            <v>5</v>
          </cell>
          <cell r="AM24">
            <v>0</v>
          </cell>
          <cell r="AN24">
            <v>86</v>
          </cell>
        </row>
        <row r="25">
          <cell r="T25">
            <v>0.42708333333333398</v>
          </cell>
          <cell r="U25">
            <v>0</v>
          </cell>
          <cell r="V25">
            <v>154</v>
          </cell>
          <cell r="W25">
            <v>40</v>
          </cell>
          <cell r="X25">
            <v>0</v>
          </cell>
          <cell r="Y25">
            <v>194</v>
          </cell>
          <cell r="Z25">
            <v>4</v>
          </cell>
          <cell r="AA25">
            <v>95</v>
          </cell>
          <cell r="AB25">
            <v>7</v>
          </cell>
          <cell r="AC25">
            <v>0</v>
          </cell>
          <cell r="AD25">
            <v>106</v>
          </cell>
          <cell r="AE25">
            <v>0</v>
          </cell>
          <cell r="AF25">
            <v>81</v>
          </cell>
          <cell r="AG25">
            <v>0</v>
          </cell>
          <cell r="AH25">
            <v>0</v>
          </cell>
          <cell r="AI25">
            <v>81</v>
          </cell>
          <cell r="AJ25">
            <v>0</v>
          </cell>
          <cell r="AK25">
            <v>77</v>
          </cell>
          <cell r="AL25">
            <v>2</v>
          </cell>
          <cell r="AM25">
            <v>0</v>
          </cell>
          <cell r="AN25">
            <v>79</v>
          </cell>
        </row>
        <row r="26">
          <cell r="T26">
            <v>0.4375</v>
          </cell>
          <cell r="U26">
            <v>0</v>
          </cell>
          <cell r="V26">
            <v>137</v>
          </cell>
          <cell r="W26">
            <v>38</v>
          </cell>
          <cell r="X26">
            <v>0</v>
          </cell>
          <cell r="Y26">
            <v>175</v>
          </cell>
          <cell r="Z26">
            <v>4</v>
          </cell>
          <cell r="AA26">
            <v>114</v>
          </cell>
          <cell r="AB26">
            <v>14</v>
          </cell>
          <cell r="AC26">
            <v>0</v>
          </cell>
          <cell r="AD26">
            <v>132</v>
          </cell>
          <cell r="AE26">
            <v>2</v>
          </cell>
          <cell r="AF26">
            <v>93</v>
          </cell>
          <cell r="AG26">
            <v>0</v>
          </cell>
          <cell r="AH26">
            <v>0</v>
          </cell>
          <cell r="AI26">
            <v>95</v>
          </cell>
          <cell r="AJ26">
            <v>2</v>
          </cell>
          <cell r="AK26">
            <v>80</v>
          </cell>
          <cell r="AL26">
            <v>3</v>
          </cell>
          <cell r="AM26">
            <v>0</v>
          </cell>
          <cell r="AN26">
            <v>85</v>
          </cell>
        </row>
        <row r="27">
          <cell r="T27">
            <v>0.44791666666666702</v>
          </cell>
          <cell r="U27">
            <v>0</v>
          </cell>
          <cell r="V27">
            <v>105</v>
          </cell>
          <cell r="W27">
            <v>24</v>
          </cell>
          <cell r="X27">
            <v>0</v>
          </cell>
          <cell r="Y27">
            <v>129</v>
          </cell>
          <cell r="Z27">
            <v>7</v>
          </cell>
          <cell r="AA27">
            <v>86</v>
          </cell>
          <cell r="AB27">
            <v>6</v>
          </cell>
          <cell r="AC27">
            <v>0</v>
          </cell>
          <cell r="AD27">
            <v>99</v>
          </cell>
          <cell r="AE27">
            <v>0</v>
          </cell>
          <cell r="AF27">
            <v>61</v>
          </cell>
          <cell r="AG27">
            <v>1</v>
          </cell>
          <cell r="AH27">
            <v>0</v>
          </cell>
          <cell r="AI27">
            <v>62</v>
          </cell>
          <cell r="AJ27">
            <v>1</v>
          </cell>
          <cell r="AK27">
            <v>76</v>
          </cell>
          <cell r="AL27">
            <v>7</v>
          </cell>
          <cell r="AM27">
            <v>0</v>
          </cell>
          <cell r="AN27">
            <v>84</v>
          </cell>
        </row>
        <row r="28">
          <cell r="T28">
            <v>0.45833333333333398</v>
          </cell>
          <cell r="U28">
            <v>0</v>
          </cell>
          <cell r="V28">
            <v>117</v>
          </cell>
          <cell r="W28">
            <v>25</v>
          </cell>
          <cell r="X28">
            <v>0</v>
          </cell>
          <cell r="Y28">
            <v>142</v>
          </cell>
          <cell r="Z28">
            <v>5</v>
          </cell>
          <cell r="AA28">
            <v>120</v>
          </cell>
          <cell r="AB28">
            <v>7</v>
          </cell>
          <cell r="AC28">
            <v>0</v>
          </cell>
          <cell r="AD28">
            <v>132</v>
          </cell>
          <cell r="AE28">
            <v>1</v>
          </cell>
          <cell r="AF28">
            <v>66</v>
          </cell>
          <cell r="AG28">
            <v>2</v>
          </cell>
          <cell r="AH28">
            <v>0</v>
          </cell>
          <cell r="AI28">
            <v>69</v>
          </cell>
          <cell r="AJ28">
            <v>2</v>
          </cell>
          <cell r="AK28">
            <v>66</v>
          </cell>
          <cell r="AL28">
            <v>0</v>
          </cell>
          <cell r="AM28">
            <v>0</v>
          </cell>
          <cell r="AN28">
            <v>68</v>
          </cell>
        </row>
        <row r="29">
          <cell r="T29">
            <v>0.46875</v>
          </cell>
          <cell r="U29">
            <v>0</v>
          </cell>
          <cell r="V29">
            <v>134</v>
          </cell>
          <cell r="W29">
            <v>25</v>
          </cell>
          <cell r="X29">
            <v>0</v>
          </cell>
          <cell r="Y29">
            <v>159</v>
          </cell>
          <cell r="Z29">
            <v>3</v>
          </cell>
          <cell r="AA29">
            <v>128</v>
          </cell>
          <cell r="AB29">
            <v>12</v>
          </cell>
          <cell r="AC29">
            <v>0</v>
          </cell>
          <cell r="AD29">
            <v>143</v>
          </cell>
          <cell r="AE29">
            <v>0</v>
          </cell>
          <cell r="AF29">
            <v>85</v>
          </cell>
          <cell r="AG29">
            <v>5</v>
          </cell>
          <cell r="AH29">
            <v>0</v>
          </cell>
          <cell r="AI29">
            <v>90</v>
          </cell>
          <cell r="AJ29">
            <v>0</v>
          </cell>
          <cell r="AK29">
            <v>105</v>
          </cell>
          <cell r="AL29">
            <v>0</v>
          </cell>
          <cell r="AM29">
            <v>0</v>
          </cell>
          <cell r="AN29">
            <v>105</v>
          </cell>
        </row>
        <row r="30">
          <cell r="T30">
            <v>0.47916666666666702</v>
          </cell>
          <cell r="U30">
            <v>1</v>
          </cell>
          <cell r="V30">
            <v>134</v>
          </cell>
          <cell r="W30">
            <v>24</v>
          </cell>
          <cell r="X30">
            <v>0</v>
          </cell>
          <cell r="Y30">
            <v>159</v>
          </cell>
          <cell r="Z30">
            <v>6</v>
          </cell>
          <cell r="AA30">
            <v>118</v>
          </cell>
          <cell r="AB30">
            <v>9</v>
          </cell>
          <cell r="AC30">
            <v>0</v>
          </cell>
          <cell r="AD30">
            <v>133</v>
          </cell>
          <cell r="AE30">
            <v>2</v>
          </cell>
          <cell r="AF30">
            <v>105</v>
          </cell>
          <cell r="AG30">
            <v>4</v>
          </cell>
          <cell r="AH30">
            <v>0</v>
          </cell>
          <cell r="AI30">
            <v>111</v>
          </cell>
          <cell r="AJ30">
            <v>2</v>
          </cell>
          <cell r="AK30">
            <v>89</v>
          </cell>
          <cell r="AL30">
            <v>2</v>
          </cell>
          <cell r="AM30">
            <v>0</v>
          </cell>
          <cell r="AN30">
            <v>93</v>
          </cell>
        </row>
        <row r="31">
          <cell r="T31">
            <v>0.48958333333333398</v>
          </cell>
          <cell r="U31">
            <v>2</v>
          </cell>
          <cell r="V31">
            <v>122</v>
          </cell>
          <cell r="W31">
            <v>28</v>
          </cell>
          <cell r="X31">
            <v>0</v>
          </cell>
          <cell r="Y31">
            <v>152</v>
          </cell>
          <cell r="Z31">
            <v>6</v>
          </cell>
          <cell r="AA31">
            <v>143</v>
          </cell>
          <cell r="AB31">
            <v>11</v>
          </cell>
          <cell r="AC31">
            <v>0</v>
          </cell>
          <cell r="AD31">
            <v>160</v>
          </cell>
          <cell r="AE31">
            <v>0</v>
          </cell>
          <cell r="AF31">
            <v>106</v>
          </cell>
          <cell r="AG31">
            <v>4</v>
          </cell>
          <cell r="AH31">
            <v>0</v>
          </cell>
          <cell r="AI31">
            <v>110</v>
          </cell>
          <cell r="AJ31">
            <v>1</v>
          </cell>
          <cell r="AK31">
            <v>94</v>
          </cell>
          <cell r="AL31">
            <v>0</v>
          </cell>
          <cell r="AM31">
            <v>0</v>
          </cell>
          <cell r="AN31">
            <v>95</v>
          </cell>
        </row>
        <row r="32">
          <cell r="T32">
            <v>0.5</v>
          </cell>
          <cell r="U32">
            <v>1</v>
          </cell>
          <cell r="V32">
            <v>112</v>
          </cell>
          <cell r="W32">
            <v>24</v>
          </cell>
          <cell r="X32">
            <v>0</v>
          </cell>
          <cell r="Y32">
            <v>137</v>
          </cell>
          <cell r="Z32">
            <v>8</v>
          </cell>
          <cell r="AA32">
            <v>117</v>
          </cell>
          <cell r="AB32">
            <v>13</v>
          </cell>
          <cell r="AC32">
            <v>0</v>
          </cell>
          <cell r="AD32">
            <v>138</v>
          </cell>
          <cell r="AE32">
            <v>0</v>
          </cell>
          <cell r="AF32">
            <v>102</v>
          </cell>
          <cell r="AG32">
            <v>6</v>
          </cell>
          <cell r="AH32">
            <v>0</v>
          </cell>
          <cell r="AI32">
            <v>108</v>
          </cell>
          <cell r="AJ32">
            <v>1</v>
          </cell>
          <cell r="AK32">
            <v>93</v>
          </cell>
          <cell r="AL32">
            <v>3</v>
          </cell>
          <cell r="AM32">
            <v>0</v>
          </cell>
          <cell r="AN32">
            <v>97</v>
          </cell>
        </row>
        <row r="33">
          <cell r="T33">
            <v>0.51041666666666696</v>
          </cell>
          <cell r="U33">
            <v>0</v>
          </cell>
          <cell r="V33">
            <v>103</v>
          </cell>
          <cell r="W33">
            <v>25</v>
          </cell>
          <cell r="X33">
            <v>0</v>
          </cell>
          <cell r="Y33">
            <v>128</v>
          </cell>
          <cell r="Z33">
            <v>7</v>
          </cell>
          <cell r="AA33">
            <v>116</v>
          </cell>
          <cell r="AB33">
            <v>11</v>
          </cell>
          <cell r="AC33">
            <v>0</v>
          </cell>
          <cell r="AD33">
            <v>134</v>
          </cell>
          <cell r="AE33">
            <v>1</v>
          </cell>
          <cell r="AF33">
            <v>123</v>
          </cell>
          <cell r="AG33">
            <v>7</v>
          </cell>
          <cell r="AH33">
            <v>0</v>
          </cell>
          <cell r="AI33">
            <v>131</v>
          </cell>
          <cell r="AJ33">
            <v>0</v>
          </cell>
          <cell r="AK33">
            <v>93</v>
          </cell>
          <cell r="AL33">
            <v>2</v>
          </cell>
          <cell r="AM33">
            <v>0</v>
          </cell>
          <cell r="AN33">
            <v>95</v>
          </cell>
        </row>
        <row r="34">
          <cell r="T34">
            <v>0.52083333333333404</v>
          </cell>
          <cell r="U34">
            <v>0</v>
          </cell>
          <cell r="V34">
            <v>123</v>
          </cell>
          <cell r="W34">
            <v>14</v>
          </cell>
          <cell r="X34">
            <v>0</v>
          </cell>
          <cell r="Y34">
            <v>137</v>
          </cell>
          <cell r="Z34">
            <v>17</v>
          </cell>
          <cell r="AA34">
            <v>122</v>
          </cell>
          <cell r="AB34">
            <v>5</v>
          </cell>
          <cell r="AC34">
            <v>0</v>
          </cell>
          <cell r="AD34">
            <v>144</v>
          </cell>
          <cell r="AE34">
            <v>0</v>
          </cell>
          <cell r="AF34">
            <v>96</v>
          </cell>
          <cell r="AG34">
            <v>4</v>
          </cell>
          <cell r="AH34">
            <v>0</v>
          </cell>
          <cell r="AI34">
            <v>100</v>
          </cell>
          <cell r="AJ34">
            <v>2</v>
          </cell>
          <cell r="AK34">
            <v>97</v>
          </cell>
          <cell r="AL34">
            <v>1</v>
          </cell>
          <cell r="AM34">
            <v>0</v>
          </cell>
          <cell r="AN34">
            <v>100</v>
          </cell>
        </row>
        <row r="35">
          <cell r="T35">
            <v>0.53125</v>
          </cell>
          <cell r="U35">
            <v>1</v>
          </cell>
          <cell r="V35">
            <v>115</v>
          </cell>
          <cell r="W35">
            <v>29</v>
          </cell>
          <cell r="X35">
            <v>0</v>
          </cell>
          <cell r="Y35">
            <v>145</v>
          </cell>
          <cell r="Z35">
            <v>6</v>
          </cell>
          <cell r="AA35">
            <v>110</v>
          </cell>
          <cell r="AB35">
            <v>12</v>
          </cell>
          <cell r="AC35">
            <v>0</v>
          </cell>
          <cell r="AD35">
            <v>128</v>
          </cell>
          <cell r="AE35">
            <v>3</v>
          </cell>
          <cell r="AF35">
            <v>98</v>
          </cell>
          <cell r="AG35">
            <v>5</v>
          </cell>
          <cell r="AH35">
            <v>0</v>
          </cell>
          <cell r="AI35">
            <v>106</v>
          </cell>
          <cell r="AJ35">
            <v>3</v>
          </cell>
          <cell r="AK35">
            <v>73</v>
          </cell>
          <cell r="AL35">
            <v>0</v>
          </cell>
          <cell r="AM35">
            <v>0</v>
          </cell>
          <cell r="AN35">
            <v>76</v>
          </cell>
        </row>
        <row r="36">
          <cell r="T36">
            <v>0.54166666666666663</v>
          </cell>
          <cell r="U36">
            <v>0</v>
          </cell>
          <cell r="V36">
            <v>113</v>
          </cell>
          <cell r="W36">
            <v>22</v>
          </cell>
          <cell r="X36">
            <v>0</v>
          </cell>
          <cell r="Y36">
            <v>135</v>
          </cell>
          <cell r="Z36">
            <v>9</v>
          </cell>
          <cell r="AA36">
            <v>112</v>
          </cell>
          <cell r="AB36">
            <v>10</v>
          </cell>
          <cell r="AC36">
            <v>0</v>
          </cell>
          <cell r="AD36">
            <v>131</v>
          </cell>
          <cell r="AE36">
            <v>1</v>
          </cell>
          <cell r="AF36">
            <v>123</v>
          </cell>
          <cell r="AG36">
            <v>0</v>
          </cell>
          <cell r="AH36">
            <v>0</v>
          </cell>
          <cell r="AI36">
            <v>124</v>
          </cell>
          <cell r="AJ36">
            <v>2</v>
          </cell>
          <cell r="AK36">
            <v>59</v>
          </cell>
          <cell r="AL36">
            <v>0</v>
          </cell>
          <cell r="AM36">
            <v>0</v>
          </cell>
          <cell r="AN36">
            <v>61</v>
          </cell>
        </row>
        <row r="37">
          <cell r="T37">
            <v>0.55208333333333337</v>
          </cell>
          <cell r="U37">
            <v>0</v>
          </cell>
          <cell r="V37">
            <v>122</v>
          </cell>
          <cell r="W37">
            <v>20</v>
          </cell>
          <cell r="X37">
            <v>0</v>
          </cell>
          <cell r="Y37">
            <v>142</v>
          </cell>
          <cell r="Z37">
            <v>6</v>
          </cell>
          <cell r="AA37">
            <v>108</v>
          </cell>
          <cell r="AB37">
            <v>9</v>
          </cell>
          <cell r="AC37">
            <v>0</v>
          </cell>
          <cell r="AD37">
            <v>123</v>
          </cell>
          <cell r="AE37">
            <v>1</v>
          </cell>
          <cell r="AF37">
            <v>138</v>
          </cell>
          <cell r="AG37">
            <v>4</v>
          </cell>
          <cell r="AH37">
            <v>0</v>
          </cell>
          <cell r="AI37">
            <v>143</v>
          </cell>
          <cell r="AJ37">
            <v>2</v>
          </cell>
          <cell r="AK37">
            <v>69</v>
          </cell>
          <cell r="AL37">
            <v>2</v>
          </cell>
          <cell r="AM37">
            <v>0</v>
          </cell>
          <cell r="AN37">
            <v>73</v>
          </cell>
        </row>
        <row r="38">
          <cell r="T38">
            <v>0.5625</v>
          </cell>
          <cell r="U38">
            <v>0</v>
          </cell>
          <cell r="V38">
            <v>120</v>
          </cell>
          <cell r="W38">
            <v>19</v>
          </cell>
          <cell r="X38">
            <v>0</v>
          </cell>
          <cell r="Y38">
            <v>139</v>
          </cell>
          <cell r="Z38">
            <v>3</v>
          </cell>
          <cell r="AA38">
            <v>126</v>
          </cell>
          <cell r="AB38">
            <v>14</v>
          </cell>
          <cell r="AC38">
            <v>0</v>
          </cell>
          <cell r="AD38">
            <v>143</v>
          </cell>
          <cell r="AE38">
            <v>2</v>
          </cell>
          <cell r="AF38">
            <v>111</v>
          </cell>
          <cell r="AG38">
            <v>6</v>
          </cell>
          <cell r="AH38">
            <v>0</v>
          </cell>
          <cell r="AI38">
            <v>119</v>
          </cell>
          <cell r="AJ38">
            <v>3</v>
          </cell>
          <cell r="AK38">
            <v>69</v>
          </cell>
          <cell r="AL38">
            <v>2</v>
          </cell>
          <cell r="AM38">
            <v>0</v>
          </cell>
          <cell r="AN38">
            <v>74</v>
          </cell>
        </row>
        <row r="39">
          <cell r="T39">
            <v>0.57291666666666663</v>
          </cell>
          <cell r="U39">
            <v>0</v>
          </cell>
          <cell r="V39">
            <v>99</v>
          </cell>
          <cell r="W39">
            <v>15</v>
          </cell>
          <cell r="X39">
            <v>0</v>
          </cell>
          <cell r="Y39">
            <v>114</v>
          </cell>
          <cell r="Z39">
            <v>8</v>
          </cell>
          <cell r="AA39">
            <v>131</v>
          </cell>
          <cell r="AB39">
            <v>12</v>
          </cell>
          <cell r="AC39">
            <v>0</v>
          </cell>
          <cell r="AD39">
            <v>151</v>
          </cell>
          <cell r="AE39">
            <v>1</v>
          </cell>
          <cell r="AF39">
            <v>124</v>
          </cell>
          <cell r="AG39">
            <v>2</v>
          </cell>
          <cell r="AH39">
            <v>0</v>
          </cell>
          <cell r="AI39">
            <v>127</v>
          </cell>
          <cell r="AJ39">
            <v>1</v>
          </cell>
          <cell r="AK39">
            <v>72</v>
          </cell>
          <cell r="AL39">
            <v>1</v>
          </cell>
          <cell r="AM39">
            <v>0</v>
          </cell>
          <cell r="AN39">
            <v>74</v>
          </cell>
        </row>
        <row r="40">
          <cell r="T40">
            <v>0.58333333333333404</v>
          </cell>
          <cell r="U40">
            <v>0</v>
          </cell>
          <cell r="V40">
            <v>98</v>
          </cell>
          <cell r="W40">
            <v>14</v>
          </cell>
          <cell r="X40">
            <v>0</v>
          </cell>
          <cell r="Y40">
            <v>112</v>
          </cell>
          <cell r="Z40">
            <v>5</v>
          </cell>
          <cell r="AA40">
            <v>125</v>
          </cell>
          <cell r="AB40">
            <v>2</v>
          </cell>
          <cell r="AC40">
            <v>0</v>
          </cell>
          <cell r="AD40">
            <v>132</v>
          </cell>
          <cell r="AE40">
            <v>1</v>
          </cell>
          <cell r="AF40">
            <v>113</v>
          </cell>
          <cell r="AG40">
            <v>1</v>
          </cell>
          <cell r="AH40">
            <v>0</v>
          </cell>
          <cell r="AI40">
            <v>115</v>
          </cell>
          <cell r="AJ40">
            <v>3</v>
          </cell>
          <cell r="AK40">
            <v>81</v>
          </cell>
          <cell r="AL40">
            <v>2</v>
          </cell>
          <cell r="AM40">
            <v>0</v>
          </cell>
          <cell r="AN40">
            <v>86</v>
          </cell>
        </row>
        <row r="41">
          <cell r="T41">
            <v>0.59375</v>
          </cell>
          <cell r="U41">
            <v>0</v>
          </cell>
          <cell r="V41">
            <v>121</v>
          </cell>
          <cell r="W41">
            <v>19</v>
          </cell>
          <cell r="X41">
            <v>0</v>
          </cell>
          <cell r="Y41">
            <v>140</v>
          </cell>
          <cell r="Z41">
            <v>6</v>
          </cell>
          <cell r="AA41">
            <v>112</v>
          </cell>
          <cell r="AB41">
            <v>6</v>
          </cell>
          <cell r="AC41">
            <v>0</v>
          </cell>
          <cell r="AD41">
            <v>124</v>
          </cell>
          <cell r="AE41">
            <v>0</v>
          </cell>
          <cell r="AF41">
            <v>130</v>
          </cell>
          <cell r="AG41">
            <v>8</v>
          </cell>
          <cell r="AH41">
            <v>0</v>
          </cell>
          <cell r="AI41">
            <v>138</v>
          </cell>
          <cell r="AJ41">
            <v>1</v>
          </cell>
          <cell r="AK41">
            <v>84</v>
          </cell>
          <cell r="AL41">
            <v>1</v>
          </cell>
          <cell r="AM41">
            <v>0</v>
          </cell>
          <cell r="AN41">
            <v>86</v>
          </cell>
        </row>
        <row r="42">
          <cell r="T42">
            <v>0.60416666666666696</v>
          </cell>
          <cell r="U42">
            <v>0</v>
          </cell>
          <cell r="V42">
            <v>95</v>
          </cell>
          <cell r="W42">
            <v>11</v>
          </cell>
          <cell r="X42">
            <v>0</v>
          </cell>
          <cell r="Y42">
            <v>106</v>
          </cell>
          <cell r="Z42">
            <v>14</v>
          </cell>
          <cell r="AA42">
            <v>129</v>
          </cell>
          <cell r="AB42">
            <v>5</v>
          </cell>
          <cell r="AC42">
            <v>0</v>
          </cell>
          <cell r="AD42">
            <v>148</v>
          </cell>
          <cell r="AE42">
            <v>2</v>
          </cell>
          <cell r="AF42">
            <v>154</v>
          </cell>
          <cell r="AG42">
            <v>4</v>
          </cell>
          <cell r="AH42">
            <v>0</v>
          </cell>
          <cell r="AI42">
            <v>160</v>
          </cell>
          <cell r="AJ42">
            <v>1</v>
          </cell>
          <cell r="AK42">
            <v>134</v>
          </cell>
          <cell r="AL42">
            <v>0</v>
          </cell>
          <cell r="AM42">
            <v>0</v>
          </cell>
          <cell r="AN42">
            <v>135</v>
          </cell>
        </row>
        <row r="43">
          <cell r="T43">
            <v>0.61458333333333404</v>
          </cell>
          <cell r="U43">
            <v>1</v>
          </cell>
          <cell r="V43">
            <v>106</v>
          </cell>
          <cell r="W43">
            <v>12</v>
          </cell>
          <cell r="X43">
            <v>0</v>
          </cell>
          <cell r="Y43">
            <v>119</v>
          </cell>
          <cell r="Z43">
            <v>5</v>
          </cell>
          <cell r="AA43">
            <v>88</v>
          </cell>
          <cell r="AB43">
            <v>13</v>
          </cell>
          <cell r="AC43">
            <v>0</v>
          </cell>
          <cell r="AD43">
            <v>106</v>
          </cell>
          <cell r="AE43">
            <v>2</v>
          </cell>
          <cell r="AF43">
            <v>180</v>
          </cell>
          <cell r="AG43">
            <v>3</v>
          </cell>
          <cell r="AH43">
            <v>0</v>
          </cell>
          <cell r="AI43">
            <v>185</v>
          </cell>
          <cell r="AJ43">
            <v>0</v>
          </cell>
          <cell r="AK43">
            <v>158</v>
          </cell>
          <cell r="AL43">
            <v>0</v>
          </cell>
          <cell r="AM43">
            <v>0</v>
          </cell>
          <cell r="AN43">
            <v>158</v>
          </cell>
        </row>
        <row r="44">
          <cell r="T44">
            <v>0.625000000000001</v>
          </cell>
          <cell r="U44">
            <v>0</v>
          </cell>
          <cell r="V44">
            <v>114</v>
          </cell>
          <cell r="W44">
            <v>16</v>
          </cell>
          <cell r="X44">
            <v>0</v>
          </cell>
          <cell r="Y44">
            <v>130</v>
          </cell>
          <cell r="Z44">
            <v>2</v>
          </cell>
          <cell r="AA44">
            <v>69</v>
          </cell>
          <cell r="AB44">
            <v>7</v>
          </cell>
          <cell r="AC44">
            <v>0</v>
          </cell>
          <cell r="AD44">
            <v>78</v>
          </cell>
          <cell r="AE44">
            <v>0</v>
          </cell>
          <cell r="AF44">
            <v>179</v>
          </cell>
          <cell r="AG44">
            <v>2</v>
          </cell>
          <cell r="AH44">
            <v>0</v>
          </cell>
          <cell r="AI44">
            <v>181</v>
          </cell>
          <cell r="AJ44">
            <v>2</v>
          </cell>
          <cell r="AK44">
            <v>121</v>
          </cell>
          <cell r="AL44">
            <v>15</v>
          </cell>
          <cell r="AM44">
            <v>0</v>
          </cell>
          <cell r="AN44">
            <v>138</v>
          </cell>
        </row>
        <row r="45">
          <cell r="T45">
            <v>0.63541666666666696</v>
          </cell>
          <cell r="U45">
            <v>0</v>
          </cell>
          <cell r="V45">
            <v>106</v>
          </cell>
          <cell r="W45">
            <v>18</v>
          </cell>
          <cell r="X45">
            <v>0</v>
          </cell>
          <cell r="Y45">
            <v>124</v>
          </cell>
          <cell r="Z45">
            <v>4</v>
          </cell>
          <cell r="AA45">
            <v>120</v>
          </cell>
          <cell r="AB45">
            <v>17</v>
          </cell>
          <cell r="AC45">
            <v>0</v>
          </cell>
          <cell r="AD45">
            <v>141</v>
          </cell>
          <cell r="AE45">
            <v>0</v>
          </cell>
          <cell r="AF45">
            <v>158</v>
          </cell>
          <cell r="AG45">
            <v>2</v>
          </cell>
          <cell r="AH45">
            <v>0</v>
          </cell>
          <cell r="AI45">
            <v>160</v>
          </cell>
          <cell r="AJ45">
            <v>1</v>
          </cell>
          <cell r="AK45">
            <v>221</v>
          </cell>
          <cell r="AL45">
            <v>14</v>
          </cell>
          <cell r="AM45">
            <v>0</v>
          </cell>
          <cell r="AN45">
            <v>236</v>
          </cell>
        </row>
        <row r="46">
          <cell r="T46">
            <v>0.64583333333333404</v>
          </cell>
          <cell r="U46">
            <v>0</v>
          </cell>
          <cell r="V46">
            <v>115</v>
          </cell>
          <cell r="W46">
            <v>11</v>
          </cell>
          <cell r="X46">
            <v>0</v>
          </cell>
          <cell r="Y46">
            <v>126</v>
          </cell>
          <cell r="Z46">
            <v>6</v>
          </cell>
          <cell r="AA46">
            <v>132</v>
          </cell>
          <cell r="AB46">
            <v>13</v>
          </cell>
          <cell r="AC46">
            <v>0</v>
          </cell>
          <cell r="AD46">
            <v>151</v>
          </cell>
          <cell r="AE46">
            <v>0</v>
          </cell>
          <cell r="AF46">
            <v>139</v>
          </cell>
          <cell r="AG46">
            <v>1</v>
          </cell>
          <cell r="AH46">
            <v>0</v>
          </cell>
          <cell r="AI46">
            <v>140</v>
          </cell>
          <cell r="AJ46">
            <v>8</v>
          </cell>
          <cell r="AK46">
            <v>168</v>
          </cell>
          <cell r="AL46">
            <v>0</v>
          </cell>
          <cell r="AM46">
            <v>0</v>
          </cell>
          <cell r="AN46">
            <v>176</v>
          </cell>
        </row>
        <row r="47">
          <cell r="T47">
            <v>0.656250000000001</v>
          </cell>
          <cell r="U47">
            <v>0</v>
          </cell>
          <cell r="V47">
            <v>118</v>
          </cell>
          <cell r="W47">
            <v>18</v>
          </cell>
          <cell r="X47">
            <v>0</v>
          </cell>
          <cell r="Y47">
            <v>136</v>
          </cell>
          <cell r="Z47">
            <v>9</v>
          </cell>
          <cell r="AA47">
            <v>114</v>
          </cell>
          <cell r="AB47">
            <v>21</v>
          </cell>
          <cell r="AC47">
            <v>0</v>
          </cell>
          <cell r="AD47">
            <v>144</v>
          </cell>
          <cell r="AE47">
            <v>1</v>
          </cell>
          <cell r="AF47">
            <v>159</v>
          </cell>
          <cell r="AG47">
            <v>2</v>
          </cell>
          <cell r="AH47">
            <v>0</v>
          </cell>
          <cell r="AI47">
            <v>162</v>
          </cell>
          <cell r="AJ47">
            <v>4</v>
          </cell>
          <cell r="AK47">
            <v>185</v>
          </cell>
          <cell r="AL47">
            <v>3</v>
          </cell>
          <cell r="AM47">
            <v>0</v>
          </cell>
          <cell r="AN47">
            <v>192</v>
          </cell>
        </row>
        <row r="48">
          <cell r="T48">
            <v>0.66666666666666796</v>
          </cell>
          <cell r="U48">
            <v>0</v>
          </cell>
          <cell r="V48">
            <v>119</v>
          </cell>
          <cell r="W48">
            <v>13</v>
          </cell>
          <cell r="X48">
            <v>0</v>
          </cell>
          <cell r="Y48">
            <v>132</v>
          </cell>
          <cell r="Z48">
            <v>5</v>
          </cell>
          <cell r="AA48">
            <v>116</v>
          </cell>
          <cell r="AB48">
            <v>18</v>
          </cell>
          <cell r="AC48">
            <v>0</v>
          </cell>
          <cell r="AD48">
            <v>139</v>
          </cell>
          <cell r="AE48">
            <v>0</v>
          </cell>
          <cell r="AF48">
            <v>209</v>
          </cell>
          <cell r="AG48">
            <v>1</v>
          </cell>
          <cell r="AH48">
            <v>0</v>
          </cell>
          <cell r="AI48">
            <v>210</v>
          </cell>
          <cell r="AJ48">
            <v>5</v>
          </cell>
          <cell r="AK48">
            <v>204</v>
          </cell>
          <cell r="AL48">
            <v>5</v>
          </cell>
          <cell r="AM48">
            <v>0</v>
          </cell>
          <cell r="AN48">
            <v>214</v>
          </cell>
        </row>
        <row r="49">
          <cell r="T49">
            <v>0.67708333333333504</v>
          </cell>
          <cell r="U49">
            <v>2</v>
          </cell>
          <cell r="V49">
            <v>145</v>
          </cell>
          <cell r="W49">
            <v>9</v>
          </cell>
          <cell r="X49">
            <v>0</v>
          </cell>
          <cell r="Y49">
            <v>156</v>
          </cell>
          <cell r="Z49">
            <v>1</v>
          </cell>
          <cell r="AA49">
            <v>141</v>
          </cell>
          <cell r="AB49">
            <v>14</v>
          </cell>
          <cell r="AC49">
            <v>0</v>
          </cell>
          <cell r="AD49">
            <v>156</v>
          </cell>
          <cell r="AE49">
            <v>1</v>
          </cell>
          <cell r="AF49">
            <v>154</v>
          </cell>
          <cell r="AG49">
            <v>1</v>
          </cell>
          <cell r="AH49">
            <v>0</v>
          </cell>
          <cell r="AI49">
            <v>156</v>
          </cell>
          <cell r="AJ49">
            <v>4</v>
          </cell>
          <cell r="AK49">
            <v>213</v>
          </cell>
          <cell r="AL49">
            <v>2</v>
          </cell>
          <cell r="AM49">
            <v>0</v>
          </cell>
          <cell r="AN49">
            <v>219</v>
          </cell>
        </row>
        <row r="50">
          <cell r="T50">
            <v>0.687500000000001</v>
          </cell>
          <cell r="U50">
            <v>0</v>
          </cell>
          <cell r="V50">
            <v>116</v>
          </cell>
          <cell r="W50">
            <v>11</v>
          </cell>
          <cell r="X50">
            <v>0</v>
          </cell>
          <cell r="Y50">
            <v>127</v>
          </cell>
          <cell r="Z50">
            <v>4</v>
          </cell>
          <cell r="AA50">
            <v>140</v>
          </cell>
          <cell r="AB50">
            <v>11</v>
          </cell>
          <cell r="AC50">
            <v>0</v>
          </cell>
          <cell r="AD50">
            <v>155</v>
          </cell>
          <cell r="AE50">
            <v>0</v>
          </cell>
          <cell r="AF50">
            <v>162</v>
          </cell>
          <cell r="AG50">
            <v>0</v>
          </cell>
          <cell r="AH50">
            <v>0</v>
          </cell>
          <cell r="AI50">
            <v>162</v>
          </cell>
          <cell r="AJ50">
            <v>6</v>
          </cell>
          <cell r="AK50">
            <v>239</v>
          </cell>
          <cell r="AL50">
            <v>3</v>
          </cell>
          <cell r="AM50">
            <v>0</v>
          </cell>
          <cell r="AN50">
            <v>248</v>
          </cell>
        </row>
        <row r="51">
          <cell r="T51">
            <v>0.69791666666666796</v>
          </cell>
          <cell r="U51">
            <v>1</v>
          </cell>
          <cell r="V51">
            <v>116</v>
          </cell>
          <cell r="W51">
            <v>13</v>
          </cell>
          <cell r="X51">
            <v>0</v>
          </cell>
          <cell r="Y51">
            <v>130</v>
          </cell>
          <cell r="Z51">
            <v>1</v>
          </cell>
          <cell r="AA51">
            <v>160</v>
          </cell>
          <cell r="AB51">
            <v>13</v>
          </cell>
          <cell r="AC51">
            <v>0</v>
          </cell>
          <cell r="AD51">
            <v>174</v>
          </cell>
          <cell r="AE51">
            <v>1</v>
          </cell>
          <cell r="AF51">
            <v>176</v>
          </cell>
          <cell r="AG51">
            <v>6</v>
          </cell>
          <cell r="AH51">
            <v>0</v>
          </cell>
          <cell r="AI51">
            <v>183</v>
          </cell>
          <cell r="AJ51">
            <v>7</v>
          </cell>
          <cell r="AK51">
            <v>209</v>
          </cell>
          <cell r="AL51">
            <v>1</v>
          </cell>
          <cell r="AM51">
            <v>0</v>
          </cell>
          <cell r="AN51">
            <v>217</v>
          </cell>
        </row>
        <row r="52">
          <cell r="T52">
            <v>0.70833333333333504</v>
          </cell>
          <cell r="U52">
            <v>0</v>
          </cell>
          <cell r="V52">
            <v>167</v>
          </cell>
          <cell r="W52">
            <v>16</v>
          </cell>
          <cell r="X52">
            <v>0</v>
          </cell>
          <cell r="Y52">
            <v>183</v>
          </cell>
          <cell r="Z52">
            <v>9</v>
          </cell>
          <cell r="AA52">
            <v>261</v>
          </cell>
          <cell r="AB52">
            <v>29</v>
          </cell>
          <cell r="AC52">
            <v>0</v>
          </cell>
          <cell r="AD52">
            <v>299</v>
          </cell>
          <cell r="AE52">
            <v>0</v>
          </cell>
          <cell r="AF52">
            <v>165</v>
          </cell>
          <cell r="AG52">
            <v>0</v>
          </cell>
          <cell r="AH52">
            <v>0</v>
          </cell>
          <cell r="AI52">
            <v>165</v>
          </cell>
          <cell r="AJ52">
            <v>9</v>
          </cell>
          <cell r="AK52">
            <v>330</v>
          </cell>
          <cell r="AL52">
            <v>1</v>
          </cell>
          <cell r="AM52">
            <v>0</v>
          </cell>
          <cell r="AN52">
            <v>340</v>
          </cell>
        </row>
        <row r="53">
          <cell r="T53">
            <v>0.718750000000002</v>
          </cell>
          <cell r="U53">
            <v>1</v>
          </cell>
          <cell r="V53">
            <v>152</v>
          </cell>
          <cell r="W53">
            <v>17</v>
          </cell>
          <cell r="X53">
            <v>0</v>
          </cell>
          <cell r="Y53">
            <v>170</v>
          </cell>
          <cell r="Z53">
            <v>1</v>
          </cell>
          <cell r="AA53">
            <v>128</v>
          </cell>
          <cell r="AB53">
            <v>13</v>
          </cell>
          <cell r="AC53">
            <v>0</v>
          </cell>
          <cell r="AD53">
            <v>142</v>
          </cell>
          <cell r="AE53">
            <v>0</v>
          </cell>
          <cell r="AF53">
            <v>180</v>
          </cell>
          <cell r="AG53">
            <v>0</v>
          </cell>
          <cell r="AH53">
            <v>0</v>
          </cell>
          <cell r="AI53">
            <v>180</v>
          </cell>
          <cell r="AJ53">
            <v>7</v>
          </cell>
          <cell r="AK53">
            <v>194</v>
          </cell>
          <cell r="AL53">
            <v>0</v>
          </cell>
          <cell r="AM53">
            <v>0</v>
          </cell>
          <cell r="AN53">
            <v>201</v>
          </cell>
        </row>
        <row r="54">
          <cell r="T54">
            <v>0.72916666666666796</v>
          </cell>
          <cell r="U54">
            <v>0</v>
          </cell>
          <cell r="V54">
            <v>154</v>
          </cell>
          <cell r="W54">
            <v>10</v>
          </cell>
          <cell r="X54">
            <v>0</v>
          </cell>
          <cell r="Y54">
            <v>164</v>
          </cell>
          <cell r="Z54">
            <v>1</v>
          </cell>
          <cell r="AA54">
            <v>163</v>
          </cell>
          <cell r="AB54">
            <v>19</v>
          </cell>
          <cell r="AC54">
            <v>0</v>
          </cell>
          <cell r="AD54">
            <v>183</v>
          </cell>
          <cell r="AE54">
            <v>0</v>
          </cell>
          <cell r="AF54">
            <v>207</v>
          </cell>
          <cell r="AG54">
            <v>0</v>
          </cell>
          <cell r="AH54">
            <v>0</v>
          </cell>
          <cell r="AI54">
            <v>207</v>
          </cell>
          <cell r="AJ54">
            <v>5</v>
          </cell>
          <cell r="AK54">
            <v>278</v>
          </cell>
          <cell r="AL54">
            <v>0</v>
          </cell>
          <cell r="AM54">
            <v>0</v>
          </cell>
          <cell r="AN54">
            <v>283</v>
          </cell>
        </row>
        <row r="55">
          <cell r="T55">
            <v>0.73958333333333504</v>
          </cell>
          <cell r="U55">
            <v>2</v>
          </cell>
          <cell r="V55">
            <v>152</v>
          </cell>
          <cell r="W55">
            <v>17</v>
          </cell>
          <cell r="X55">
            <v>0</v>
          </cell>
          <cell r="Y55">
            <v>171</v>
          </cell>
          <cell r="Z55">
            <v>2</v>
          </cell>
          <cell r="AA55">
            <v>131</v>
          </cell>
          <cell r="AB55">
            <v>8</v>
          </cell>
          <cell r="AC55">
            <v>0</v>
          </cell>
          <cell r="AD55">
            <v>141</v>
          </cell>
          <cell r="AE55">
            <v>0</v>
          </cell>
          <cell r="AF55">
            <v>188</v>
          </cell>
          <cell r="AG55">
            <v>0</v>
          </cell>
          <cell r="AH55">
            <v>0</v>
          </cell>
          <cell r="AI55">
            <v>188</v>
          </cell>
          <cell r="AJ55">
            <v>4</v>
          </cell>
          <cell r="AK55">
            <v>171</v>
          </cell>
          <cell r="AL55">
            <v>0</v>
          </cell>
          <cell r="AM55">
            <v>0</v>
          </cell>
          <cell r="AN55">
            <v>175</v>
          </cell>
        </row>
        <row r="56">
          <cell r="T56">
            <v>0.750000000000002</v>
          </cell>
          <cell r="U56">
            <v>0</v>
          </cell>
          <cell r="V56">
            <v>113</v>
          </cell>
          <cell r="W56">
            <v>18</v>
          </cell>
          <cell r="X56">
            <v>0</v>
          </cell>
          <cell r="Y56">
            <v>131</v>
          </cell>
          <cell r="Z56">
            <v>2</v>
          </cell>
          <cell r="AA56">
            <v>123</v>
          </cell>
          <cell r="AB56">
            <v>6</v>
          </cell>
          <cell r="AC56">
            <v>0</v>
          </cell>
          <cell r="AD56">
            <v>131</v>
          </cell>
          <cell r="AE56">
            <v>0</v>
          </cell>
          <cell r="AF56">
            <v>178</v>
          </cell>
          <cell r="AG56">
            <v>0</v>
          </cell>
          <cell r="AH56">
            <v>0</v>
          </cell>
          <cell r="AI56">
            <v>178</v>
          </cell>
          <cell r="AJ56">
            <v>7</v>
          </cell>
          <cell r="AK56">
            <v>179</v>
          </cell>
          <cell r="AL56">
            <v>0</v>
          </cell>
          <cell r="AM56">
            <v>0</v>
          </cell>
          <cell r="AN56">
            <v>186</v>
          </cell>
        </row>
        <row r="57">
          <cell r="T57">
            <v>0.76041666666666896</v>
          </cell>
          <cell r="U57">
            <v>1</v>
          </cell>
          <cell r="V57">
            <v>122</v>
          </cell>
          <cell r="W57">
            <v>10</v>
          </cell>
          <cell r="X57">
            <v>0</v>
          </cell>
          <cell r="Y57">
            <v>133</v>
          </cell>
          <cell r="Z57">
            <v>5</v>
          </cell>
          <cell r="AA57">
            <v>89</v>
          </cell>
          <cell r="AB57">
            <v>13</v>
          </cell>
          <cell r="AC57">
            <v>0</v>
          </cell>
          <cell r="AD57">
            <v>107</v>
          </cell>
          <cell r="AE57">
            <v>0</v>
          </cell>
          <cell r="AF57">
            <v>206</v>
          </cell>
          <cell r="AG57">
            <v>1</v>
          </cell>
          <cell r="AH57">
            <v>0</v>
          </cell>
          <cell r="AI57">
            <v>207</v>
          </cell>
          <cell r="AJ57">
            <v>8</v>
          </cell>
          <cell r="AK57">
            <v>196</v>
          </cell>
          <cell r="AL57">
            <v>0</v>
          </cell>
          <cell r="AM57">
            <v>0</v>
          </cell>
          <cell r="AN57">
            <v>204</v>
          </cell>
        </row>
        <row r="58">
          <cell r="T58">
            <v>0.77083333333333504</v>
          </cell>
          <cell r="U58">
            <v>0</v>
          </cell>
          <cell r="V58">
            <v>151</v>
          </cell>
          <cell r="W58">
            <v>9</v>
          </cell>
          <cell r="X58">
            <v>0</v>
          </cell>
          <cell r="Y58">
            <v>160</v>
          </cell>
          <cell r="Z58">
            <v>8</v>
          </cell>
          <cell r="AA58">
            <v>77</v>
          </cell>
          <cell r="AB58">
            <v>19</v>
          </cell>
          <cell r="AC58">
            <v>0</v>
          </cell>
          <cell r="AD58">
            <v>104</v>
          </cell>
          <cell r="AE58">
            <v>0</v>
          </cell>
          <cell r="AF58">
            <v>170</v>
          </cell>
          <cell r="AG58">
            <v>0</v>
          </cell>
          <cell r="AH58">
            <v>0</v>
          </cell>
          <cell r="AI58">
            <v>170</v>
          </cell>
          <cell r="AJ58">
            <v>7</v>
          </cell>
          <cell r="AK58">
            <v>211</v>
          </cell>
          <cell r="AL58">
            <v>1</v>
          </cell>
          <cell r="AM58">
            <v>0</v>
          </cell>
          <cell r="AN58">
            <v>219</v>
          </cell>
        </row>
        <row r="59">
          <cell r="T59">
            <v>0.781250000000002</v>
          </cell>
          <cell r="U59">
            <v>1</v>
          </cell>
          <cell r="V59">
            <v>158</v>
          </cell>
          <cell r="W59">
            <v>8</v>
          </cell>
          <cell r="X59">
            <v>0</v>
          </cell>
          <cell r="Y59">
            <v>167</v>
          </cell>
          <cell r="Z59">
            <v>7</v>
          </cell>
          <cell r="AA59">
            <v>70</v>
          </cell>
          <cell r="AB59">
            <v>18</v>
          </cell>
          <cell r="AC59">
            <v>0</v>
          </cell>
          <cell r="AD59">
            <v>95</v>
          </cell>
          <cell r="AE59">
            <v>0</v>
          </cell>
          <cell r="AF59">
            <v>136</v>
          </cell>
          <cell r="AG59">
            <v>1</v>
          </cell>
          <cell r="AH59">
            <v>0</v>
          </cell>
          <cell r="AI59">
            <v>137</v>
          </cell>
          <cell r="AJ59">
            <v>9</v>
          </cell>
          <cell r="AK59">
            <v>229</v>
          </cell>
          <cell r="AL59">
            <v>2</v>
          </cell>
          <cell r="AM59">
            <v>0</v>
          </cell>
          <cell r="AN59">
            <v>240</v>
          </cell>
        </row>
        <row r="60">
          <cell r="T60">
            <v>0.79166666666666896</v>
          </cell>
          <cell r="U60">
            <v>1</v>
          </cell>
          <cell r="V60">
            <v>164</v>
          </cell>
          <cell r="W60">
            <v>7</v>
          </cell>
          <cell r="X60">
            <v>0</v>
          </cell>
          <cell r="Y60">
            <v>172</v>
          </cell>
          <cell r="Z60">
            <v>1</v>
          </cell>
          <cell r="AA60">
            <v>67</v>
          </cell>
          <cell r="AB60">
            <v>3</v>
          </cell>
          <cell r="AC60">
            <v>0</v>
          </cell>
          <cell r="AD60">
            <v>71</v>
          </cell>
          <cell r="AE60">
            <v>1</v>
          </cell>
          <cell r="AF60">
            <v>111</v>
          </cell>
          <cell r="AG60">
            <v>5</v>
          </cell>
          <cell r="AH60">
            <v>0</v>
          </cell>
          <cell r="AI60">
            <v>117</v>
          </cell>
          <cell r="AJ60">
            <v>6</v>
          </cell>
          <cell r="AK60">
            <v>159</v>
          </cell>
          <cell r="AL60">
            <v>3</v>
          </cell>
          <cell r="AM60">
            <v>0</v>
          </cell>
          <cell r="AN60">
            <v>168</v>
          </cell>
        </row>
        <row r="61">
          <cell r="T61">
            <v>0.80208333333333603</v>
          </cell>
          <cell r="U61">
            <v>1</v>
          </cell>
          <cell r="V61">
            <v>152</v>
          </cell>
          <cell r="W61">
            <v>10</v>
          </cell>
          <cell r="X61">
            <v>0</v>
          </cell>
          <cell r="Y61">
            <v>163</v>
          </cell>
          <cell r="Z61">
            <v>5</v>
          </cell>
          <cell r="AA61">
            <v>79</v>
          </cell>
          <cell r="AB61">
            <v>3</v>
          </cell>
          <cell r="AC61">
            <v>0</v>
          </cell>
          <cell r="AD61">
            <v>87</v>
          </cell>
          <cell r="AE61">
            <v>1</v>
          </cell>
          <cell r="AF61">
            <v>111</v>
          </cell>
          <cell r="AG61">
            <v>0</v>
          </cell>
          <cell r="AH61">
            <v>0</v>
          </cell>
          <cell r="AI61">
            <v>112</v>
          </cell>
          <cell r="AJ61">
            <v>14</v>
          </cell>
          <cell r="AK61">
            <v>162</v>
          </cell>
          <cell r="AL61">
            <v>1</v>
          </cell>
          <cell r="AM61">
            <v>0</v>
          </cell>
          <cell r="AN61">
            <v>177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5.6833694023639088E-2</v>
          </cell>
        </row>
        <row r="142">
          <cell r="B142">
            <v>299</v>
          </cell>
          <cell r="C142">
            <v>346</v>
          </cell>
          <cell r="D142">
            <v>335</v>
          </cell>
          <cell r="E142">
            <v>402</v>
          </cell>
        </row>
        <row r="143">
          <cell r="B143">
            <v>323</v>
          </cell>
          <cell r="C143">
            <v>348</v>
          </cell>
          <cell r="D143">
            <v>414</v>
          </cell>
          <cell r="E143">
            <v>480</v>
          </cell>
        </row>
        <row r="144">
          <cell r="B144">
            <v>263</v>
          </cell>
          <cell r="C144">
            <v>422</v>
          </cell>
          <cell r="D144">
            <v>362</v>
          </cell>
          <cell r="E144">
            <v>392</v>
          </cell>
        </row>
        <row r="145">
          <cell r="B145">
            <v>238</v>
          </cell>
          <cell r="C145">
            <v>274</v>
          </cell>
          <cell r="D145">
            <v>405</v>
          </cell>
          <cell r="E145">
            <v>406</v>
          </cell>
        </row>
        <row r="175">
          <cell r="B175">
            <v>211</v>
          </cell>
          <cell r="C175">
            <v>305</v>
          </cell>
          <cell r="D175">
            <v>175</v>
          </cell>
          <cell r="E175">
            <v>311</v>
          </cell>
        </row>
        <row r="176">
          <cell r="B176">
            <v>266</v>
          </cell>
          <cell r="C176">
            <v>378</v>
          </cell>
          <cell r="D176">
            <v>268</v>
          </cell>
          <cell r="E176">
            <v>433</v>
          </cell>
        </row>
        <row r="177">
          <cell r="B177">
            <v>300</v>
          </cell>
          <cell r="C177">
            <v>444</v>
          </cell>
          <cell r="D177">
            <v>350</v>
          </cell>
          <cell r="E177">
            <v>362</v>
          </cell>
        </row>
        <row r="178">
          <cell r="B178">
            <v>270</v>
          </cell>
          <cell r="C178">
            <v>351</v>
          </cell>
          <cell r="D178">
            <v>307</v>
          </cell>
          <cell r="E178">
            <v>410</v>
          </cell>
        </row>
      </sheetData>
      <sheetData sheetId="16"/>
      <sheetData sheetId="17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T18">
            <v>0.35416666666666702</v>
          </cell>
          <cell r="U18">
            <v>1</v>
          </cell>
          <cell r="V18">
            <v>8</v>
          </cell>
          <cell r="W18">
            <v>1</v>
          </cell>
          <cell r="X18">
            <v>0</v>
          </cell>
          <cell r="Y18">
            <v>10</v>
          </cell>
          <cell r="Z18">
            <v>5</v>
          </cell>
          <cell r="AA18">
            <v>59</v>
          </cell>
          <cell r="AB18">
            <v>14</v>
          </cell>
          <cell r="AC18">
            <v>0</v>
          </cell>
          <cell r="AD18">
            <v>78</v>
          </cell>
          <cell r="AE18">
            <v>0</v>
          </cell>
          <cell r="AF18">
            <v>153</v>
          </cell>
          <cell r="AG18">
            <v>18</v>
          </cell>
          <cell r="AH18">
            <v>0</v>
          </cell>
          <cell r="AI18">
            <v>171</v>
          </cell>
          <cell r="AJ18">
            <v>0</v>
          </cell>
          <cell r="AK18">
            <v>204</v>
          </cell>
          <cell r="AL18">
            <v>0</v>
          </cell>
          <cell r="AM18">
            <v>0</v>
          </cell>
          <cell r="AN18">
            <v>204</v>
          </cell>
        </row>
        <row r="19">
          <cell r="T19">
            <v>0.36458333333333398</v>
          </cell>
          <cell r="U19">
            <v>1</v>
          </cell>
          <cell r="V19">
            <v>11</v>
          </cell>
          <cell r="W19">
            <v>1</v>
          </cell>
          <cell r="X19">
            <v>0</v>
          </cell>
          <cell r="Y19">
            <v>13</v>
          </cell>
          <cell r="Z19">
            <v>11</v>
          </cell>
          <cell r="AA19">
            <v>49</v>
          </cell>
          <cell r="AB19">
            <v>21</v>
          </cell>
          <cell r="AC19">
            <v>0</v>
          </cell>
          <cell r="AD19">
            <v>81</v>
          </cell>
          <cell r="AE19">
            <v>0</v>
          </cell>
          <cell r="AF19">
            <v>180</v>
          </cell>
          <cell r="AG19">
            <v>13</v>
          </cell>
          <cell r="AH19">
            <v>0</v>
          </cell>
          <cell r="AI19">
            <v>193</v>
          </cell>
          <cell r="AJ19">
            <v>0</v>
          </cell>
          <cell r="AK19">
            <v>193</v>
          </cell>
          <cell r="AL19">
            <v>1</v>
          </cell>
          <cell r="AM19">
            <v>0</v>
          </cell>
          <cell r="AN19">
            <v>194</v>
          </cell>
        </row>
        <row r="20">
          <cell r="T20">
            <v>0.375</v>
          </cell>
          <cell r="U20">
            <v>2</v>
          </cell>
          <cell r="V20">
            <v>14</v>
          </cell>
          <cell r="W20">
            <v>0</v>
          </cell>
          <cell r="X20">
            <v>0</v>
          </cell>
          <cell r="Y20">
            <v>16</v>
          </cell>
          <cell r="Z20">
            <v>1</v>
          </cell>
          <cell r="AA20">
            <v>42</v>
          </cell>
          <cell r="AB20">
            <v>15</v>
          </cell>
          <cell r="AC20">
            <v>0</v>
          </cell>
          <cell r="AD20">
            <v>58</v>
          </cell>
          <cell r="AE20">
            <v>0</v>
          </cell>
          <cell r="AF20">
            <v>185</v>
          </cell>
          <cell r="AG20">
            <v>24</v>
          </cell>
          <cell r="AH20">
            <v>0</v>
          </cell>
          <cell r="AI20">
            <v>209</v>
          </cell>
          <cell r="AJ20">
            <v>0</v>
          </cell>
          <cell r="AK20">
            <v>188</v>
          </cell>
          <cell r="AL20">
            <v>1</v>
          </cell>
          <cell r="AM20">
            <v>0</v>
          </cell>
          <cell r="AN20">
            <v>189</v>
          </cell>
        </row>
        <row r="21">
          <cell r="T21">
            <v>0.38541666666666702</v>
          </cell>
          <cell r="U21">
            <v>3</v>
          </cell>
          <cell r="V21">
            <v>7</v>
          </cell>
          <cell r="W21">
            <v>1</v>
          </cell>
          <cell r="X21">
            <v>0</v>
          </cell>
          <cell r="Y21">
            <v>11</v>
          </cell>
          <cell r="Z21">
            <v>17</v>
          </cell>
          <cell r="AA21">
            <v>47</v>
          </cell>
          <cell r="AB21">
            <v>11</v>
          </cell>
          <cell r="AC21">
            <v>0</v>
          </cell>
          <cell r="AD21">
            <v>75</v>
          </cell>
          <cell r="AE21">
            <v>1</v>
          </cell>
          <cell r="AF21">
            <v>130</v>
          </cell>
          <cell r="AG21">
            <v>17</v>
          </cell>
          <cell r="AH21">
            <v>0</v>
          </cell>
          <cell r="AI21">
            <v>148</v>
          </cell>
          <cell r="AJ21">
            <v>1</v>
          </cell>
          <cell r="AK21">
            <v>187</v>
          </cell>
          <cell r="AL21">
            <v>1</v>
          </cell>
          <cell r="AM21">
            <v>0</v>
          </cell>
          <cell r="AN21">
            <v>189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T51">
            <v>0.69791666666666796</v>
          </cell>
          <cell r="U51">
            <v>6</v>
          </cell>
          <cell r="V51">
            <v>36</v>
          </cell>
          <cell r="W51">
            <v>5</v>
          </cell>
          <cell r="X51">
            <v>0</v>
          </cell>
          <cell r="Y51">
            <v>47</v>
          </cell>
          <cell r="Z51">
            <v>10</v>
          </cell>
          <cell r="AA51">
            <v>48</v>
          </cell>
          <cell r="AB51">
            <v>19</v>
          </cell>
          <cell r="AC51">
            <v>0</v>
          </cell>
          <cell r="AD51">
            <v>77</v>
          </cell>
          <cell r="AE51">
            <v>1</v>
          </cell>
          <cell r="AF51">
            <v>142</v>
          </cell>
          <cell r="AG51">
            <v>21</v>
          </cell>
          <cell r="AH51">
            <v>0</v>
          </cell>
          <cell r="AI51">
            <v>164</v>
          </cell>
          <cell r="AJ51">
            <v>1</v>
          </cell>
          <cell r="AK51">
            <v>179</v>
          </cell>
          <cell r="AL51">
            <v>0</v>
          </cell>
          <cell r="AM51">
            <v>0</v>
          </cell>
          <cell r="AN51">
            <v>180</v>
          </cell>
        </row>
        <row r="52">
          <cell r="T52">
            <v>0.70833333333333504</v>
          </cell>
          <cell r="U52">
            <v>4</v>
          </cell>
          <cell r="V52">
            <v>31</v>
          </cell>
          <cell r="W52">
            <v>4</v>
          </cell>
          <cell r="X52">
            <v>0</v>
          </cell>
          <cell r="Y52">
            <v>39</v>
          </cell>
          <cell r="Z52">
            <v>13</v>
          </cell>
          <cell r="AA52">
            <v>49</v>
          </cell>
          <cell r="AB52">
            <v>22</v>
          </cell>
          <cell r="AC52">
            <v>0</v>
          </cell>
          <cell r="AD52">
            <v>84</v>
          </cell>
          <cell r="AE52">
            <v>2</v>
          </cell>
          <cell r="AF52">
            <v>138</v>
          </cell>
          <cell r="AG52">
            <v>12</v>
          </cell>
          <cell r="AH52">
            <v>0</v>
          </cell>
          <cell r="AI52">
            <v>152</v>
          </cell>
          <cell r="AJ52">
            <v>0</v>
          </cell>
          <cell r="AK52">
            <v>150</v>
          </cell>
          <cell r="AL52">
            <v>0</v>
          </cell>
          <cell r="AM52">
            <v>0</v>
          </cell>
          <cell r="AN52">
            <v>150</v>
          </cell>
        </row>
        <row r="53">
          <cell r="T53">
            <v>0.718750000000002</v>
          </cell>
          <cell r="U53">
            <v>7</v>
          </cell>
          <cell r="V53">
            <v>32</v>
          </cell>
          <cell r="W53">
            <v>4</v>
          </cell>
          <cell r="X53">
            <v>0</v>
          </cell>
          <cell r="Y53">
            <v>43</v>
          </cell>
          <cell r="Z53">
            <v>8</v>
          </cell>
          <cell r="AA53">
            <v>36</v>
          </cell>
          <cell r="AB53">
            <v>11</v>
          </cell>
          <cell r="AC53">
            <v>0</v>
          </cell>
          <cell r="AD53">
            <v>55</v>
          </cell>
          <cell r="AE53">
            <v>0</v>
          </cell>
          <cell r="AF53">
            <v>165</v>
          </cell>
          <cell r="AG53">
            <v>13</v>
          </cell>
          <cell r="AH53">
            <v>0</v>
          </cell>
          <cell r="AI53">
            <v>178</v>
          </cell>
          <cell r="AJ53">
            <v>0</v>
          </cell>
          <cell r="AK53">
            <v>174</v>
          </cell>
          <cell r="AL53">
            <v>0</v>
          </cell>
          <cell r="AM53">
            <v>0</v>
          </cell>
          <cell r="AN53">
            <v>174</v>
          </cell>
        </row>
        <row r="54">
          <cell r="T54">
            <v>0.72916666666666796</v>
          </cell>
          <cell r="U54">
            <v>7</v>
          </cell>
          <cell r="V54">
            <v>35</v>
          </cell>
          <cell r="W54">
            <v>3</v>
          </cell>
          <cell r="X54">
            <v>0</v>
          </cell>
          <cell r="Y54">
            <v>45</v>
          </cell>
          <cell r="Z54">
            <v>12</v>
          </cell>
          <cell r="AA54">
            <v>45</v>
          </cell>
          <cell r="AB54">
            <v>33</v>
          </cell>
          <cell r="AC54">
            <v>0</v>
          </cell>
          <cell r="AD54">
            <v>90</v>
          </cell>
          <cell r="AE54">
            <v>0</v>
          </cell>
          <cell r="AF54">
            <v>174</v>
          </cell>
          <cell r="AG54">
            <v>11</v>
          </cell>
          <cell r="AH54">
            <v>0</v>
          </cell>
          <cell r="AI54">
            <v>185</v>
          </cell>
          <cell r="AJ54">
            <v>0</v>
          </cell>
          <cell r="AK54">
            <v>208</v>
          </cell>
          <cell r="AL54">
            <v>1</v>
          </cell>
          <cell r="AM54">
            <v>0</v>
          </cell>
          <cell r="AN54">
            <v>209</v>
          </cell>
        </row>
        <row r="55">
          <cell r="T55">
            <v>0.73958333333333504</v>
          </cell>
          <cell r="U55">
            <v>3</v>
          </cell>
          <cell r="V55">
            <v>48</v>
          </cell>
          <cell r="W55">
            <v>11</v>
          </cell>
          <cell r="X55">
            <v>0</v>
          </cell>
          <cell r="Y55">
            <v>62</v>
          </cell>
          <cell r="Z55">
            <v>12</v>
          </cell>
          <cell r="AA55">
            <v>70</v>
          </cell>
          <cell r="AB55">
            <v>33</v>
          </cell>
          <cell r="AC55">
            <v>0</v>
          </cell>
          <cell r="AD55">
            <v>115</v>
          </cell>
          <cell r="AE55">
            <v>0</v>
          </cell>
          <cell r="AF55">
            <v>185</v>
          </cell>
          <cell r="AG55">
            <v>17</v>
          </cell>
          <cell r="AH55">
            <v>0</v>
          </cell>
          <cell r="AI55">
            <v>202</v>
          </cell>
          <cell r="AJ55">
            <v>1</v>
          </cell>
          <cell r="AK55">
            <v>264</v>
          </cell>
          <cell r="AL55">
            <v>6</v>
          </cell>
          <cell r="AM55">
            <v>0</v>
          </cell>
          <cell r="AN55">
            <v>271</v>
          </cell>
        </row>
        <row r="56">
          <cell r="T56">
            <v>0.750000000000002</v>
          </cell>
          <cell r="U56">
            <v>4</v>
          </cell>
          <cell r="V56">
            <v>34</v>
          </cell>
          <cell r="W56">
            <v>11</v>
          </cell>
          <cell r="X56">
            <v>0</v>
          </cell>
          <cell r="Y56">
            <v>49</v>
          </cell>
          <cell r="Z56">
            <v>27</v>
          </cell>
          <cell r="AA56">
            <v>52</v>
          </cell>
          <cell r="AB56">
            <v>28</v>
          </cell>
          <cell r="AC56">
            <v>0</v>
          </cell>
          <cell r="AD56">
            <v>107</v>
          </cell>
          <cell r="AE56">
            <v>0</v>
          </cell>
          <cell r="AF56">
            <v>177</v>
          </cell>
          <cell r="AG56">
            <v>11</v>
          </cell>
          <cell r="AH56">
            <v>0</v>
          </cell>
          <cell r="AI56">
            <v>188</v>
          </cell>
          <cell r="AJ56">
            <v>1</v>
          </cell>
          <cell r="AK56">
            <v>271</v>
          </cell>
          <cell r="AL56">
            <v>9</v>
          </cell>
          <cell r="AM56">
            <v>0</v>
          </cell>
          <cell r="AN56">
            <v>281</v>
          </cell>
        </row>
        <row r="57">
          <cell r="T57">
            <v>0.76041666666666896</v>
          </cell>
          <cell r="U57">
            <v>7</v>
          </cell>
          <cell r="V57">
            <v>39</v>
          </cell>
          <cell r="W57">
            <v>13</v>
          </cell>
          <cell r="X57">
            <v>0</v>
          </cell>
          <cell r="Y57">
            <v>59</v>
          </cell>
          <cell r="Z57">
            <v>26</v>
          </cell>
          <cell r="AA57">
            <v>51</v>
          </cell>
          <cell r="AB57">
            <v>31</v>
          </cell>
          <cell r="AC57">
            <v>0</v>
          </cell>
          <cell r="AD57">
            <v>108</v>
          </cell>
          <cell r="AE57">
            <v>1</v>
          </cell>
          <cell r="AF57">
            <v>159</v>
          </cell>
          <cell r="AG57">
            <v>17</v>
          </cell>
          <cell r="AH57">
            <v>0</v>
          </cell>
          <cell r="AI57">
            <v>177</v>
          </cell>
          <cell r="AJ57">
            <v>4</v>
          </cell>
          <cell r="AK57">
            <v>269</v>
          </cell>
          <cell r="AL57">
            <v>12</v>
          </cell>
          <cell r="AM57">
            <v>0</v>
          </cell>
          <cell r="AN57">
            <v>285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3.7043633125556544E-2</v>
          </cell>
        </row>
        <row r="142">
          <cell r="B142">
            <v>114</v>
          </cell>
          <cell r="C142">
            <v>287</v>
          </cell>
          <cell r="D142">
            <v>195</v>
          </cell>
          <cell r="E142">
            <v>177</v>
          </cell>
        </row>
        <row r="143">
          <cell r="B143">
            <v>154</v>
          </cell>
          <cell r="C143">
            <v>475</v>
          </cell>
          <cell r="D143">
            <v>249</v>
          </cell>
          <cell r="E143">
            <v>224</v>
          </cell>
        </row>
        <row r="144">
          <cell r="B144">
            <v>183</v>
          </cell>
          <cell r="C144">
            <v>362</v>
          </cell>
          <cell r="D144">
            <v>234</v>
          </cell>
          <cell r="E144">
            <v>214</v>
          </cell>
        </row>
        <row r="145">
          <cell r="B145">
            <v>142</v>
          </cell>
          <cell r="C145">
            <v>347</v>
          </cell>
          <cell r="D145">
            <v>212</v>
          </cell>
          <cell r="E145">
            <v>218</v>
          </cell>
        </row>
        <row r="175">
          <cell r="B175">
            <v>93</v>
          </cell>
          <cell r="C175">
            <v>134</v>
          </cell>
          <cell r="D175">
            <v>113</v>
          </cell>
          <cell r="E175">
            <v>96</v>
          </cell>
        </row>
        <row r="176">
          <cell r="B176">
            <v>197</v>
          </cell>
          <cell r="C176">
            <v>194</v>
          </cell>
          <cell r="D176">
            <v>154</v>
          </cell>
          <cell r="E176">
            <v>139</v>
          </cell>
        </row>
        <row r="177">
          <cell r="B177">
            <v>157</v>
          </cell>
          <cell r="C177">
            <v>177</v>
          </cell>
          <cell r="D177">
            <v>155</v>
          </cell>
          <cell r="E177">
            <v>124</v>
          </cell>
        </row>
        <row r="178">
          <cell r="B178">
            <v>190</v>
          </cell>
          <cell r="C178">
            <v>208</v>
          </cell>
          <cell r="D178">
            <v>170</v>
          </cell>
          <cell r="E178">
            <v>155</v>
          </cell>
        </row>
      </sheetData>
      <sheetData sheetId="18"/>
      <sheetData sheetId="19">
        <row r="64">
          <cell r="CQ64">
            <v>5.675340768277571E-2</v>
          </cell>
        </row>
        <row r="142">
          <cell r="B142">
            <v>72</v>
          </cell>
          <cell r="C142">
            <v>140</v>
          </cell>
          <cell r="D142">
            <v>71</v>
          </cell>
          <cell r="E142">
            <v>57</v>
          </cell>
        </row>
        <row r="143">
          <cell r="B143">
            <v>70</v>
          </cell>
          <cell r="C143">
            <v>150</v>
          </cell>
          <cell r="D143">
            <v>76</v>
          </cell>
          <cell r="E143">
            <v>71</v>
          </cell>
        </row>
        <row r="144">
          <cell r="B144">
            <v>81</v>
          </cell>
          <cell r="C144">
            <v>133</v>
          </cell>
          <cell r="D144">
            <v>105</v>
          </cell>
          <cell r="E144">
            <v>85</v>
          </cell>
        </row>
        <row r="145">
          <cell r="B145">
            <v>60</v>
          </cell>
          <cell r="C145">
            <v>157</v>
          </cell>
          <cell r="D145">
            <v>16</v>
          </cell>
          <cell r="E145">
            <v>52</v>
          </cell>
        </row>
        <row r="175">
          <cell r="B175">
            <v>50</v>
          </cell>
          <cell r="C175">
            <v>101</v>
          </cell>
          <cell r="D175">
            <v>55</v>
          </cell>
          <cell r="E175">
            <v>50</v>
          </cell>
        </row>
        <row r="176">
          <cell r="B176">
            <v>52</v>
          </cell>
          <cell r="C176">
            <v>122</v>
          </cell>
          <cell r="D176">
            <v>84</v>
          </cell>
          <cell r="E176">
            <v>71</v>
          </cell>
        </row>
        <row r="177">
          <cell r="B177">
            <v>56</v>
          </cell>
          <cell r="C177">
            <v>127</v>
          </cell>
          <cell r="D177">
            <v>70</v>
          </cell>
          <cell r="E177">
            <v>54</v>
          </cell>
        </row>
        <row r="178">
          <cell r="B178">
            <v>55</v>
          </cell>
          <cell r="C178">
            <v>115</v>
          </cell>
          <cell r="D178">
            <v>52</v>
          </cell>
          <cell r="E178">
            <v>71</v>
          </cell>
        </row>
      </sheetData>
      <sheetData sheetId="20"/>
      <sheetData sheetId="21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2</v>
          </cell>
          <cell r="V12">
            <v>41</v>
          </cell>
          <cell r="W12">
            <v>2</v>
          </cell>
          <cell r="X12">
            <v>0</v>
          </cell>
          <cell r="Y12">
            <v>45</v>
          </cell>
          <cell r="Z12">
            <v>1</v>
          </cell>
          <cell r="AA12">
            <v>6</v>
          </cell>
          <cell r="AB12">
            <v>2</v>
          </cell>
          <cell r="AC12">
            <v>0</v>
          </cell>
          <cell r="AD12">
            <v>9</v>
          </cell>
          <cell r="AE12">
            <v>26</v>
          </cell>
          <cell r="AF12">
            <v>136</v>
          </cell>
          <cell r="AG12">
            <v>1</v>
          </cell>
          <cell r="AH12">
            <v>0</v>
          </cell>
          <cell r="AI12">
            <v>163</v>
          </cell>
          <cell r="AJ12">
            <v>2</v>
          </cell>
          <cell r="AK12">
            <v>121</v>
          </cell>
          <cell r="AL12">
            <v>10</v>
          </cell>
          <cell r="AM12">
            <v>0</v>
          </cell>
          <cell r="AN12">
            <v>133</v>
          </cell>
        </row>
        <row r="13">
          <cell r="T13">
            <v>0.30208333333333298</v>
          </cell>
          <cell r="U13">
            <v>2</v>
          </cell>
          <cell r="V13">
            <v>55</v>
          </cell>
          <cell r="W13">
            <v>2</v>
          </cell>
          <cell r="X13">
            <v>0</v>
          </cell>
          <cell r="Y13">
            <v>59</v>
          </cell>
          <cell r="Z13">
            <v>0</v>
          </cell>
          <cell r="AA13">
            <v>8</v>
          </cell>
          <cell r="AB13">
            <v>2</v>
          </cell>
          <cell r="AC13">
            <v>0</v>
          </cell>
          <cell r="AD13">
            <v>10</v>
          </cell>
          <cell r="AE13">
            <v>26</v>
          </cell>
          <cell r="AF13">
            <v>146</v>
          </cell>
          <cell r="AG13">
            <v>2</v>
          </cell>
          <cell r="AH13">
            <v>0</v>
          </cell>
          <cell r="AI13">
            <v>174</v>
          </cell>
          <cell r="AJ13">
            <v>2</v>
          </cell>
          <cell r="AK13">
            <v>160</v>
          </cell>
          <cell r="AL13">
            <v>1</v>
          </cell>
          <cell r="AM13">
            <v>0</v>
          </cell>
          <cell r="AN13">
            <v>163</v>
          </cell>
        </row>
        <row r="14">
          <cell r="T14">
            <v>0.3125</v>
          </cell>
          <cell r="U14">
            <v>2</v>
          </cell>
          <cell r="V14">
            <v>62</v>
          </cell>
          <cell r="W14">
            <v>5</v>
          </cell>
          <cell r="X14">
            <v>0</v>
          </cell>
          <cell r="Y14">
            <v>69</v>
          </cell>
          <cell r="Z14">
            <v>0</v>
          </cell>
          <cell r="AA14">
            <v>10</v>
          </cell>
          <cell r="AB14">
            <v>2</v>
          </cell>
          <cell r="AC14">
            <v>0</v>
          </cell>
          <cell r="AD14">
            <v>12</v>
          </cell>
          <cell r="AE14">
            <v>18</v>
          </cell>
          <cell r="AF14">
            <v>132</v>
          </cell>
          <cell r="AG14">
            <v>2</v>
          </cell>
          <cell r="AH14">
            <v>0</v>
          </cell>
          <cell r="AI14">
            <v>152</v>
          </cell>
          <cell r="AJ14">
            <v>4</v>
          </cell>
          <cell r="AK14">
            <v>141</v>
          </cell>
          <cell r="AL14">
            <v>0</v>
          </cell>
          <cell r="AM14">
            <v>0</v>
          </cell>
          <cell r="AN14">
            <v>145</v>
          </cell>
        </row>
        <row r="15">
          <cell r="T15">
            <v>0.32291666666666702</v>
          </cell>
          <cell r="U15">
            <v>2</v>
          </cell>
          <cell r="V15">
            <v>59</v>
          </cell>
          <cell r="W15">
            <v>3</v>
          </cell>
          <cell r="X15">
            <v>0</v>
          </cell>
          <cell r="Y15">
            <v>64</v>
          </cell>
          <cell r="Z15">
            <v>0</v>
          </cell>
          <cell r="AA15">
            <v>12</v>
          </cell>
          <cell r="AB15">
            <v>4</v>
          </cell>
          <cell r="AC15">
            <v>0</v>
          </cell>
          <cell r="AD15">
            <v>16</v>
          </cell>
          <cell r="AE15">
            <v>23</v>
          </cell>
          <cell r="AF15">
            <v>110</v>
          </cell>
          <cell r="AG15">
            <v>0</v>
          </cell>
          <cell r="AH15">
            <v>0</v>
          </cell>
          <cell r="AI15">
            <v>133</v>
          </cell>
          <cell r="AJ15">
            <v>4</v>
          </cell>
          <cell r="AK15">
            <v>184</v>
          </cell>
          <cell r="AL15">
            <v>0</v>
          </cell>
          <cell r="AM15">
            <v>0</v>
          </cell>
          <cell r="AN15">
            <v>188</v>
          </cell>
        </row>
        <row r="16">
          <cell r="T16">
            <v>0.33333333333333298</v>
          </cell>
          <cell r="U16">
            <v>3</v>
          </cell>
          <cell r="V16">
            <v>90</v>
          </cell>
          <cell r="W16">
            <v>3</v>
          </cell>
          <cell r="X16">
            <v>0</v>
          </cell>
          <cell r="Y16">
            <v>96</v>
          </cell>
          <cell r="Z16">
            <v>0</v>
          </cell>
          <cell r="AA16">
            <v>14</v>
          </cell>
          <cell r="AB16">
            <v>7</v>
          </cell>
          <cell r="AC16">
            <v>0</v>
          </cell>
          <cell r="AD16">
            <v>21</v>
          </cell>
          <cell r="AE16">
            <v>7</v>
          </cell>
          <cell r="AF16">
            <v>119</v>
          </cell>
          <cell r="AG16">
            <v>0</v>
          </cell>
          <cell r="AH16">
            <v>0</v>
          </cell>
          <cell r="AI16">
            <v>126</v>
          </cell>
          <cell r="AJ16">
            <v>5</v>
          </cell>
          <cell r="AK16">
            <v>175</v>
          </cell>
          <cell r="AL16">
            <v>0</v>
          </cell>
          <cell r="AM16">
            <v>0</v>
          </cell>
          <cell r="AN16">
            <v>180</v>
          </cell>
        </row>
        <row r="17">
          <cell r="T17">
            <v>0.34375</v>
          </cell>
          <cell r="U17">
            <v>1</v>
          </cell>
          <cell r="V17">
            <v>78</v>
          </cell>
          <cell r="W17">
            <v>3</v>
          </cell>
          <cell r="X17">
            <v>0</v>
          </cell>
          <cell r="Y17">
            <v>82</v>
          </cell>
          <cell r="Z17">
            <v>1</v>
          </cell>
          <cell r="AA17">
            <v>16</v>
          </cell>
          <cell r="AB17">
            <v>4</v>
          </cell>
          <cell r="AC17">
            <v>0</v>
          </cell>
          <cell r="AD17">
            <v>21</v>
          </cell>
          <cell r="AE17">
            <v>24</v>
          </cell>
          <cell r="AF17">
            <v>118</v>
          </cell>
          <cell r="AG17">
            <v>0</v>
          </cell>
          <cell r="AH17">
            <v>0</v>
          </cell>
          <cell r="AI17">
            <v>142</v>
          </cell>
          <cell r="AJ17">
            <v>3</v>
          </cell>
          <cell r="AK17">
            <v>192</v>
          </cell>
          <cell r="AL17">
            <v>2</v>
          </cell>
          <cell r="AM17">
            <v>0</v>
          </cell>
          <cell r="AN17">
            <v>197</v>
          </cell>
        </row>
        <row r="18">
          <cell r="T18">
            <v>0.35416666666666702</v>
          </cell>
          <cell r="U18">
            <v>2</v>
          </cell>
          <cell r="V18">
            <v>99</v>
          </cell>
          <cell r="W18">
            <v>5</v>
          </cell>
          <cell r="X18">
            <v>0</v>
          </cell>
          <cell r="Y18">
            <v>106</v>
          </cell>
          <cell r="Z18">
            <v>1</v>
          </cell>
          <cell r="AA18">
            <v>17</v>
          </cell>
          <cell r="AB18">
            <v>1</v>
          </cell>
          <cell r="AC18">
            <v>0</v>
          </cell>
          <cell r="AD18">
            <v>19</v>
          </cell>
          <cell r="AE18">
            <v>17</v>
          </cell>
          <cell r="AF18">
            <v>93</v>
          </cell>
          <cell r="AG18">
            <v>0</v>
          </cell>
          <cell r="AH18">
            <v>0</v>
          </cell>
          <cell r="AI18">
            <v>110</v>
          </cell>
          <cell r="AJ18">
            <v>1</v>
          </cell>
          <cell r="AK18">
            <v>204</v>
          </cell>
          <cell r="AL18">
            <v>0</v>
          </cell>
          <cell r="AM18">
            <v>0</v>
          </cell>
          <cell r="AN18">
            <v>205</v>
          </cell>
        </row>
        <row r="19">
          <cell r="T19">
            <v>0.36458333333333398</v>
          </cell>
          <cell r="U19">
            <v>6</v>
          </cell>
          <cell r="V19">
            <v>88</v>
          </cell>
          <cell r="W19">
            <v>6</v>
          </cell>
          <cell r="X19">
            <v>0</v>
          </cell>
          <cell r="Y19">
            <v>100</v>
          </cell>
          <cell r="Z19">
            <v>1</v>
          </cell>
          <cell r="AA19">
            <v>19</v>
          </cell>
          <cell r="AB19">
            <v>3</v>
          </cell>
          <cell r="AC19">
            <v>0</v>
          </cell>
          <cell r="AD19">
            <v>23</v>
          </cell>
          <cell r="AE19">
            <v>23</v>
          </cell>
          <cell r="AF19">
            <v>145</v>
          </cell>
          <cell r="AG19">
            <v>0</v>
          </cell>
          <cell r="AH19">
            <v>0</v>
          </cell>
          <cell r="AI19">
            <v>168</v>
          </cell>
          <cell r="AJ19">
            <v>3</v>
          </cell>
          <cell r="AK19">
            <v>176</v>
          </cell>
          <cell r="AL19">
            <v>1</v>
          </cell>
          <cell r="AM19">
            <v>0</v>
          </cell>
          <cell r="AN19">
            <v>180</v>
          </cell>
        </row>
        <row r="20">
          <cell r="T20">
            <v>0.375</v>
          </cell>
          <cell r="U20">
            <v>6</v>
          </cell>
          <cell r="V20">
            <v>95</v>
          </cell>
          <cell r="W20">
            <v>1</v>
          </cell>
          <cell r="X20">
            <v>0</v>
          </cell>
          <cell r="Y20">
            <v>102</v>
          </cell>
          <cell r="Z20">
            <v>0</v>
          </cell>
          <cell r="AA20">
            <v>25</v>
          </cell>
          <cell r="AB20">
            <v>8</v>
          </cell>
          <cell r="AC20">
            <v>0</v>
          </cell>
          <cell r="AD20">
            <v>33</v>
          </cell>
          <cell r="AE20">
            <v>19</v>
          </cell>
          <cell r="AF20">
            <v>145</v>
          </cell>
          <cell r="AG20">
            <v>1</v>
          </cell>
          <cell r="AH20">
            <v>0</v>
          </cell>
          <cell r="AI20">
            <v>165</v>
          </cell>
          <cell r="AJ20">
            <v>9</v>
          </cell>
          <cell r="AK20">
            <v>198</v>
          </cell>
          <cell r="AL20">
            <v>1</v>
          </cell>
          <cell r="AM20">
            <v>0</v>
          </cell>
          <cell r="AN20">
            <v>208</v>
          </cell>
        </row>
        <row r="21">
          <cell r="T21">
            <v>0.38541666666666702</v>
          </cell>
          <cell r="U21">
            <v>7</v>
          </cell>
          <cell r="V21">
            <v>82</v>
          </cell>
          <cell r="W21">
            <v>4</v>
          </cell>
          <cell r="X21">
            <v>0</v>
          </cell>
          <cell r="Y21">
            <v>93</v>
          </cell>
          <cell r="Z21">
            <v>3</v>
          </cell>
          <cell r="AA21">
            <v>16</v>
          </cell>
          <cell r="AB21">
            <v>4</v>
          </cell>
          <cell r="AC21">
            <v>0</v>
          </cell>
          <cell r="AD21">
            <v>23</v>
          </cell>
          <cell r="AE21">
            <v>12</v>
          </cell>
          <cell r="AF21">
            <v>137</v>
          </cell>
          <cell r="AG21">
            <v>0</v>
          </cell>
          <cell r="AH21">
            <v>0</v>
          </cell>
          <cell r="AI21">
            <v>149</v>
          </cell>
          <cell r="AJ21">
            <v>11</v>
          </cell>
          <cell r="AK21">
            <v>179</v>
          </cell>
          <cell r="AL21">
            <v>2</v>
          </cell>
          <cell r="AM21">
            <v>0</v>
          </cell>
          <cell r="AN21">
            <v>192</v>
          </cell>
        </row>
        <row r="22">
          <cell r="T22">
            <v>0.39583333333333398</v>
          </cell>
          <cell r="U22">
            <v>4</v>
          </cell>
          <cell r="V22">
            <v>89</v>
          </cell>
          <cell r="W22">
            <v>6</v>
          </cell>
          <cell r="X22">
            <v>0</v>
          </cell>
          <cell r="Y22">
            <v>99</v>
          </cell>
          <cell r="Z22">
            <v>0</v>
          </cell>
          <cell r="AA22">
            <v>28</v>
          </cell>
          <cell r="AB22">
            <v>14</v>
          </cell>
          <cell r="AC22">
            <v>0</v>
          </cell>
          <cell r="AD22">
            <v>42</v>
          </cell>
          <cell r="AE22">
            <v>17</v>
          </cell>
          <cell r="AF22">
            <v>143</v>
          </cell>
          <cell r="AG22">
            <v>0</v>
          </cell>
          <cell r="AH22">
            <v>0</v>
          </cell>
          <cell r="AI22">
            <v>160</v>
          </cell>
          <cell r="AJ22">
            <v>6</v>
          </cell>
          <cell r="AK22">
            <v>202</v>
          </cell>
          <cell r="AL22">
            <v>3</v>
          </cell>
          <cell r="AM22">
            <v>0</v>
          </cell>
          <cell r="AN22">
            <v>211</v>
          </cell>
        </row>
        <row r="23">
          <cell r="T23">
            <v>0.40625</v>
          </cell>
          <cell r="U23">
            <v>5</v>
          </cell>
          <cell r="V23">
            <v>76</v>
          </cell>
          <cell r="W23">
            <v>9</v>
          </cell>
          <cell r="X23">
            <v>0</v>
          </cell>
          <cell r="Y23">
            <v>90</v>
          </cell>
          <cell r="Z23">
            <v>0</v>
          </cell>
          <cell r="AA23">
            <v>27</v>
          </cell>
          <cell r="AB23">
            <v>12</v>
          </cell>
          <cell r="AC23">
            <v>0</v>
          </cell>
          <cell r="AD23">
            <v>39</v>
          </cell>
          <cell r="AE23">
            <v>10</v>
          </cell>
          <cell r="AF23">
            <v>105</v>
          </cell>
          <cell r="AG23">
            <v>0</v>
          </cell>
          <cell r="AH23">
            <v>0</v>
          </cell>
          <cell r="AI23">
            <v>115</v>
          </cell>
          <cell r="AJ23">
            <v>4</v>
          </cell>
          <cell r="AK23">
            <v>140</v>
          </cell>
          <cell r="AL23">
            <v>1</v>
          </cell>
          <cell r="AM23">
            <v>0</v>
          </cell>
          <cell r="AN23">
            <v>145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2</v>
          </cell>
          <cell r="V48">
            <v>47</v>
          </cell>
          <cell r="W48">
            <v>4</v>
          </cell>
          <cell r="X48">
            <v>0</v>
          </cell>
          <cell r="Y48">
            <v>53</v>
          </cell>
          <cell r="Z48">
            <v>1</v>
          </cell>
          <cell r="AA48">
            <v>28</v>
          </cell>
          <cell r="AB48">
            <v>20</v>
          </cell>
          <cell r="AC48">
            <v>0</v>
          </cell>
          <cell r="AD48">
            <v>49</v>
          </cell>
          <cell r="AE48">
            <v>0</v>
          </cell>
          <cell r="AF48">
            <v>198</v>
          </cell>
          <cell r="AG48">
            <v>2</v>
          </cell>
          <cell r="AH48">
            <v>0</v>
          </cell>
          <cell r="AI48">
            <v>200</v>
          </cell>
          <cell r="AJ48">
            <v>11</v>
          </cell>
          <cell r="AK48">
            <v>153</v>
          </cell>
          <cell r="AL48">
            <v>0</v>
          </cell>
          <cell r="AM48">
            <v>0</v>
          </cell>
          <cell r="AN48">
            <v>164</v>
          </cell>
        </row>
        <row r="49">
          <cell r="T49">
            <v>0.67708333333333504</v>
          </cell>
          <cell r="U49">
            <v>7</v>
          </cell>
          <cell r="V49">
            <v>51</v>
          </cell>
          <cell r="W49">
            <v>5</v>
          </cell>
          <cell r="X49">
            <v>0</v>
          </cell>
          <cell r="Y49">
            <v>63</v>
          </cell>
          <cell r="Z49">
            <v>1</v>
          </cell>
          <cell r="AA49">
            <v>37</v>
          </cell>
          <cell r="AB49">
            <v>14</v>
          </cell>
          <cell r="AC49">
            <v>0</v>
          </cell>
          <cell r="AD49">
            <v>52</v>
          </cell>
          <cell r="AE49">
            <v>0</v>
          </cell>
          <cell r="AF49">
            <v>191</v>
          </cell>
          <cell r="AG49">
            <v>1</v>
          </cell>
          <cell r="AH49">
            <v>0</v>
          </cell>
          <cell r="AI49">
            <v>192</v>
          </cell>
          <cell r="AJ49">
            <v>7</v>
          </cell>
          <cell r="AK49">
            <v>204</v>
          </cell>
          <cell r="AL49">
            <v>0</v>
          </cell>
          <cell r="AM49">
            <v>0</v>
          </cell>
          <cell r="AN49">
            <v>211</v>
          </cell>
        </row>
        <row r="50">
          <cell r="T50">
            <v>0.687500000000001</v>
          </cell>
          <cell r="U50">
            <v>7</v>
          </cell>
          <cell r="V50">
            <v>60</v>
          </cell>
          <cell r="W50">
            <v>3</v>
          </cell>
          <cell r="X50">
            <v>0</v>
          </cell>
          <cell r="Y50">
            <v>70</v>
          </cell>
          <cell r="Z50">
            <v>0</v>
          </cell>
          <cell r="AA50">
            <v>31</v>
          </cell>
          <cell r="AB50">
            <v>14</v>
          </cell>
          <cell r="AC50">
            <v>0</v>
          </cell>
          <cell r="AD50">
            <v>45</v>
          </cell>
          <cell r="AE50">
            <v>1</v>
          </cell>
          <cell r="AF50">
            <v>194</v>
          </cell>
          <cell r="AG50">
            <v>1</v>
          </cell>
          <cell r="AH50">
            <v>0</v>
          </cell>
          <cell r="AI50">
            <v>196</v>
          </cell>
          <cell r="AJ50">
            <v>6</v>
          </cell>
          <cell r="AK50">
            <v>199</v>
          </cell>
          <cell r="AL50">
            <v>0</v>
          </cell>
          <cell r="AM50">
            <v>0</v>
          </cell>
          <cell r="AN50">
            <v>205</v>
          </cell>
        </row>
        <row r="51">
          <cell r="T51">
            <v>0.69791666666666796</v>
          </cell>
          <cell r="U51">
            <v>6</v>
          </cell>
          <cell r="V51">
            <v>60</v>
          </cell>
          <cell r="W51">
            <v>4</v>
          </cell>
          <cell r="X51">
            <v>0</v>
          </cell>
          <cell r="Y51">
            <v>70</v>
          </cell>
          <cell r="Z51">
            <v>2</v>
          </cell>
          <cell r="AA51">
            <v>35</v>
          </cell>
          <cell r="AB51">
            <v>18</v>
          </cell>
          <cell r="AC51">
            <v>0</v>
          </cell>
          <cell r="AD51">
            <v>55</v>
          </cell>
          <cell r="AE51">
            <v>0</v>
          </cell>
          <cell r="AF51">
            <v>186</v>
          </cell>
          <cell r="AG51">
            <v>3</v>
          </cell>
          <cell r="AH51">
            <v>0</v>
          </cell>
          <cell r="AI51">
            <v>189</v>
          </cell>
          <cell r="AJ51">
            <v>6</v>
          </cell>
          <cell r="AK51">
            <v>167</v>
          </cell>
          <cell r="AL51">
            <v>7</v>
          </cell>
          <cell r="AM51">
            <v>0</v>
          </cell>
          <cell r="AN51">
            <v>180</v>
          </cell>
        </row>
        <row r="52">
          <cell r="T52">
            <v>0.70833333333333504</v>
          </cell>
          <cell r="U52">
            <v>10</v>
          </cell>
          <cell r="V52">
            <v>69</v>
          </cell>
          <cell r="W52">
            <v>5</v>
          </cell>
          <cell r="X52">
            <v>0</v>
          </cell>
          <cell r="Y52">
            <v>84</v>
          </cell>
          <cell r="Z52">
            <v>3</v>
          </cell>
          <cell r="AA52">
            <v>47</v>
          </cell>
          <cell r="AB52">
            <v>13</v>
          </cell>
          <cell r="AC52">
            <v>0</v>
          </cell>
          <cell r="AD52">
            <v>63</v>
          </cell>
          <cell r="AE52">
            <v>0</v>
          </cell>
          <cell r="AF52">
            <v>187</v>
          </cell>
          <cell r="AG52">
            <v>2</v>
          </cell>
          <cell r="AH52">
            <v>0</v>
          </cell>
          <cell r="AI52">
            <v>189</v>
          </cell>
          <cell r="AJ52">
            <v>11</v>
          </cell>
          <cell r="AK52">
            <v>137</v>
          </cell>
          <cell r="AL52">
            <v>0</v>
          </cell>
          <cell r="AM52">
            <v>0</v>
          </cell>
          <cell r="AN52">
            <v>148</v>
          </cell>
        </row>
        <row r="53">
          <cell r="T53">
            <v>0.718750000000002</v>
          </cell>
          <cell r="U53">
            <v>7</v>
          </cell>
          <cell r="V53">
            <v>84</v>
          </cell>
          <cell r="W53">
            <v>3</v>
          </cell>
          <cell r="X53">
            <v>0</v>
          </cell>
          <cell r="Y53">
            <v>94</v>
          </cell>
          <cell r="Z53">
            <v>3</v>
          </cell>
          <cell r="AA53">
            <v>39</v>
          </cell>
          <cell r="AB53">
            <v>21</v>
          </cell>
          <cell r="AC53">
            <v>0</v>
          </cell>
          <cell r="AD53">
            <v>63</v>
          </cell>
          <cell r="AE53">
            <v>1</v>
          </cell>
          <cell r="AF53">
            <v>183</v>
          </cell>
          <cell r="AG53">
            <v>5</v>
          </cell>
          <cell r="AH53">
            <v>0</v>
          </cell>
          <cell r="AI53">
            <v>189</v>
          </cell>
          <cell r="AJ53">
            <v>11</v>
          </cell>
          <cell r="AK53">
            <v>177</v>
          </cell>
          <cell r="AL53">
            <v>0</v>
          </cell>
          <cell r="AM53">
            <v>0</v>
          </cell>
          <cell r="AN53">
            <v>188</v>
          </cell>
        </row>
        <row r="54">
          <cell r="T54">
            <v>0.72916666666666796</v>
          </cell>
          <cell r="U54">
            <v>17</v>
          </cell>
          <cell r="V54">
            <v>97</v>
          </cell>
          <cell r="W54">
            <v>4</v>
          </cell>
          <cell r="X54">
            <v>0</v>
          </cell>
          <cell r="Y54">
            <v>118</v>
          </cell>
          <cell r="Z54">
            <v>0</v>
          </cell>
          <cell r="AA54">
            <v>27</v>
          </cell>
          <cell r="AB54">
            <v>12</v>
          </cell>
          <cell r="AC54">
            <v>0</v>
          </cell>
          <cell r="AD54">
            <v>39</v>
          </cell>
          <cell r="AE54">
            <v>0</v>
          </cell>
          <cell r="AF54">
            <v>229</v>
          </cell>
          <cell r="AG54">
            <v>7</v>
          </cell>
          <cell r="AH54">
            <v>0</v>
          </cell>
          <cell r="AI54">
            <v>236</v>
          </cell>
          <cell r="AJ54">
            <v>13</v>
          </cell>
          <cell r="AK54">
            <v>149</v>
          </cell>
          <cell r="AL54">
            <v>0</v>
          </cell>
          <cell r="AM54">
            <v>0</v>
          </cell>
          <cell r="AN54">
            <v>162</v>
          </cell>
        </row>
        <row r="55">
          <cell r="T55">
            <v>0.73958333333333504</v>
          </cell>
          <cell r="U55">
            <v>10</v>
          </cell>
          <cell r="V55">
            <v>109</v>
          </cell>
          <cell r="W55">
            <v>1</v>
          </cell>
          <cell r="X55">
            <v>0</v>
          </cell>
          <cell r="Y55">
            <v>120</v>
          </cell>
          <cell r="Z55">
            <v>3</v>
          </cell>
          <cell r="AA55">
            <v>36</v>
          </cell>
          <cell r="AB55">
            <v>9</v>
          </cell>
          <cell r="AC55">
            <v>0</v>
          </cell>
          <cell r="AD55">
            <v>48</v>
          </cell>
          <cell r="AE55">
            <v>0</v>
          </cell>
          <cell r="AF55">
            <v>160</v>
          </cell>
          <cell r="AG55">
            <v>5</v>
          </cell>
          <cell r="AH55">
            <v>0</v>
          </cell>
          <cell r="AI55">
            <v>165</v>
          </cell>
          <cell r="AJ55">
            <v>9</v>
          </cell>
          <cell r="AK55">
            <v>211</v>
          </cell>
          <cell r="AL55">
            <v>0</v>
          </cell>
          <cell r="AM55">
            <v>0</v>
          </cell>
          <cell r="AN55">
            <v>220</v>
          </cell>
        </row>
        <row r="56">
          <cell r="T56">
            <v>0.750000000000002</v>
          </cell>
          <cell r="U56">
            <v>4</v>
          </cell>
          <cell r="V56">
            <v>99</v>
          </cell>
          <cell r="W56">
            <v>8</v>
          </cell>
          <cell r="X56">
            <v>0</v>
          </cell>
          <cell r="Y56">
            <v>111</v>
          </cell>
          <cell r="Z56">
            <v>1</v>
          </cell>
          <cell r="AA56">
            <v>27</v>
          </cell>
          <cell r="AB56">
            <v>13</v>
          </cell>
          <cell r="AC56">
            <v>0</v>
          </cell>
          <cell r="AD56">
            <v>41</v>
          </cell>
          <cell r="AE56">
            <v>0</v>
          </cell>
          <cell r="AF56">
            <v>212</v>
          </cell>
          <cell r="AG56">
            <v>5</v>
          </cell>
          <cell r="AH56">
            <v>0</v>
          </cell>
          <cell r="AI56">
            <v>217</v>
          </cell>
          <cell r="AJ56">
            <v>11</v>
          </cell>
          <cell r="AK56">
            <v>151</v>
          </cell>
          <cell r="AL56">
            <v>0</v>
          </cell>
          <cell r="AM56">
            <v>0</v>
          </cell>
          <cell r="AN56">
            <v>162</v>
          </cell>
        </row>
        <row r="57">
          <cell r="T57">
            <v>0.76041666666666896</v>
          </cell>
          <cell r="U57">
            <v>11</v>
          </cell>
          <cell r="V57">
            <v>91</v>
          </cell>
          <cell r="W57">
            <v>1</v>
          </cell>
          <cell r="X57">
            <v>0</v>
          </cell>
          <cell r="Y57">
            <v>103</v>
          </cell>
          <cell r="Z57">
            <v>4</v>
          </cell>
          <cell r="AA57">
            <v>34</v>
          </cell>
          <cell r="AB57">
            <v>13</v>
          </cell>
          <cell r="AC57">
            <v>0</v>
          </cell>
          <cell r="AD57">
            <v>51</v>
          </cell>
          <cell r="AE57">
            <v>0</v>
          </cell>
          <cell r="AF57">
            <v>194</v>
          </cell>
          <cell r="AG57">
            <v>1</v>
          </cell>
          <cell r="AH57">
            <v>0</v>
          </cell>
          <cell r="AI57">
            <v>195</v>
          </cell>
          <cell r="AJ57">
            <v>6</v>
          </cell>
          <cell r="AK57">
            <v>175</v>
          </cell>
          <cell r="AL57">
            <v>0</v>
          </cell>
          <cell r="AM57">
            <v>0</v>
          </cell>
          <cell r="AN57">
            <v>181</v>
          </cell>
        </row>
        <row r="58">
          <cell r="T58">
            <v>0.77083333333333504</v>
          </cell>
          <cell r="U58">
            <v>13</v>
          </cell>
          <cell r="V58">
            <v>102</v>
          </cell>
          <cell r="W58">
            <v>3</v>
          </cell>
          <cell r="X58">
            <v>0</v>
          </cell>
          <cell r="Y58">
            <v>118</v>
          </cell>
          <cell r="Z58">
            <v>6</v>
          </cell>
          <cell r="AA58">
            <v>25</v>
          </cell>
          <cell r="AB58">
            <v>10</v>
          </cell>
          <cell r="AC58">
            <v>0</v>
          </cell>
          <cell r="AD58">
            <v>41</v>
          </cell>
          <cell r="AE58">
            <v>12</v>
          </cell>
          <cell r="AF58">
            <v>176</v>
          </cell>
          <cell r="AG58">
            <v>0</v>
          </cell>
          <cell r="AH58">
            <v>0</v>
          </cell>
          <cell r="AI58">
            <v>188</v>
          </cell>
          <cell r="AJ58">
            <v>6</v>
          </cell>
          <cell r="AK58">
            <v>170</v>
          </cell>
          <cell r="AL58">
            <v>0</v>
          </cell>
          <cell r="AM58">
            <v>0</v>
          </cell>
          <cell r="AN58">
            <v>176</v>
          </cell>
        </row>
        <row r="59">
          <cell r="T59">
            <v>0.781250000000002</v>
          </cell>
          <cell r="U59">
            <v>12</v>
          </cell>
          <cell r="V59">
            <v>71</v>
          </cell>
          <cell r="W59">
            <v>1</v>
          </cell>
          <cell r="X59">
            <v>0</v>
          </cell>
          <cell r="Y59">
            <v>84</v>
          </cell>
          <cell r="Z59">
            <v>4</v>
          </cell>
          <cell r="AA59">
            <v>27</v>
          </cell>
          <cell r="AB59">
            <v>15</v>
          </cell>
          <cell r="AC59">
            <v>0</v>
          </cell>
          <cell r="AD59">
            <v>46</v>
          </cell>
          <cell r="AE59">
            <v>13</v>
          </cell>
          <cell r="AF59">
            <v>139</v>
          </cell>
          <cell r="AG59">
            <v>2</v>
          </cell>
          <cell r="AH59">
            <v>0</v>
          </cell>
          <cell r="AI59">
            <v>154</v>
          </cell>
          <cell r="AJ59">
            <v>6</v>
          </cell>
          <cell r="AK59">
            <v>181</v>
          </cell>
          <cell r="AL59">
            <v>0</v>
          </cell>
          <cell r="AM59">
            <v>0</v>
          </cell>
          <cell r="AN59">
            <v>187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5.5761099365750529E-2</v>
          </cell>
        </row>
        <row r="142">
          <cell r="B142">
            <v>131</v>
          </cell>
          <cell r="C142">
            <v>204</v>
          </cell>
          <cell r="D142">
            <v>255</v>
          </cell>
          <cell r="E142">
            <v>163</v>
          </cell>
        </row>
        <row r="143">
          <cell r="B143">
            <v>109</v>
          </cell>
          <cell r="C143">
            <v>230</v>
          </cell>
          <cell r="D143">
            <v>221</v>
          </cell>
          <cell r="E143">
            <v>150</v>
          </cell>
        </row>
        <row r="144">
          <cell r="B144">
            <v>158</v>
          </cell>
          <cell r="C144">
            <v>240</v>
          </cell>
          <cell r="D144">
            <v>198</v>
          </cell>
          <cell r="E144">
            <v>161</v>
          </cell>
        </row>
        <row r="145">
          <cell r="B145">
            <v>100</v>
          </cell>
          <cell r="C145">
            <v>179</v>
          </cell>
          <cell r="D145">
            <v>230</v>
          </cell>
          <cell r="E145">
            <v>147</v>
          </cell>
        </row>
        <row r="175">
          <cell r="B175">
            <v>76</v>
          </cell>
          <cell r="C175">
            <v>133</v>
          </cell>
          <cell r="D175">
            <v>191</v>
          </cell>
          <cell r="E175">
            <v>109</v>
          </cell>
        </row>
        <row r="176">
          <cell r="B176">
            <v>95</v>
          </cell>
          <cell r="C176">
            <v>154</v>
          </cell>
          <cell r="D176">
            <v>202</v>
          </cell>
          <cell r="E176">
            <v>103</v>
          </cell>
        </row>
        <row r="177">
          <cell r="B177">
            <v>81</v>
          </cell>
          <cell r="C177">
            <v>118</v>
          </cell>
          <cell r="D177">
            <v>178</v>
          </cell>
          <cell r="E177">
            <v>100</v>
          </cell>
        </row>
        <row r="178">
          <cell r="B178">
            <v>106</v>
          </cell>
          <cell r="C178">
            <v>144</v>
          </cell>
          <cell r="D178">
            <v>197</v>
          </cell>
          <cell r="E178">
            <v>101</v>
          </cell>
        </row>
        <row r="198">
          <cell r="J198">
            <v>13</v>
          </cell>
          <cell r="K198">
            <v>56</v>
          </cell>
        </row>
        <row r="199">
          <cell r="J199">
            <v>30</v>
          </cell>
          <cell r="K199">
            <v>89</v>
          </cell>
        </row>
        <row r="200">
          <cell r="J200">
            <v>35</v>
          </cell>
          <cell r="K200">
            <v>119</v>
          </cell>
        </row>
        <row r="201">
          <cell r="J201">
            <v>43</v>
          </cell>
          <cell r="K201">
            <v>122</v>
          </cell>
        </row>
        <row r="202">
          <cell r="J202">
            <v>43</v>
          </cell>
          <cell r="K202">
            <v>125</v>
          </cell>
        </row>
        <row r="203">
          <cell r="J203">
            <v>29</v>
          </cell>
          <cell r="K203">
            <v>102</v>
          </cell>
        </row>
        <row r="204">
          <cell r="J204">
            <v>22</v>
          </cell>
          <cell r="K204">
            <v>80</v>
          </cell>
        </row>
        <row r="205">
          <cell r="J205">
            <v>12</v>
          </cell>
          <cell r="K205">
            <v>55</v>
          </cell>
        </row>
        <row r="206">
          <cell r="J206">
            <v>5</v>
          </cell>
          <cell r="K206">
            <v>33</v>
          </cell>
        </row>
        <row r="207">
          <cell r="J207">
            <v>2</v>
          </cell>
          <cell r="K207">
            <v>16</v>
          </cell>
        </row>
        <row r="231">
          <cell r="J231">
            <v>24</v>
          </cell>
          <cell r="K231">
            <v>10</v>
          </cell>
        </row>
        <row r="232">
          <cell r="J232">
            <v>30</v>
          </cell>
          <cell r="K232">
            <v>13</v>
          </cell>
        </row>
        <row r="233">
          <cell r="J233">
            <v>45</v>
          </cell>
          <cell r="K233">
            <v>20</v>
          </cell>
        </row>
        <row r="234">
          <cell r="J234">
            <v>65</v>
          </cell>
          <cell r="K234">
            <v>33</v>
          </cell>
        </row>
        <row r="235">
          <cell r="J235">
            <v>77</v>
          </cell>
          <cell r="K235">
            <v>38</v>
          </cell>
        </row>
        <row r="236">
          <cell r="J236">
            <v>101</v>
          </cell>
          <cell r="K236">
            <v>55</v>
          </cell>
        </row>
        <row r="237">
          <cell r="J237">
            <v>120</v>
          </cell>
          <cell r="K237">
            <v>49</v>
          </cell>
        </row>
        <row r="238">
          <cell r="J238">
            <v>107</v>
          </cell>
          <cell r="K238">
            <v>38</v>
          </cell>
        </row>
        <row r="239">
          <cell r="J239">
            <v>108</v>
          </cell>
          <cell r="K239">
            <v>36</v>
          </cell>
        </row>
        <row r="240">
          <cell r="J240">
            <v>95</v>
          </cell>
          <cell r="K240">
            <v>22</v>
          </cell>
        </row>
      </sheetData>
      <sheetData sheetId="22"/>
      <sheetData sheetId="23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T18">
            <v>0.35416666666666702</v>
          </cell>
          <cell r="U18">
            <v>33</v>
          </cell>
          <cell r="V18">
            <v>53</v>
          </cell>
          <cell r="W18">
            <v>2</v>
          </cell>
          <cell r="X18">
            <v>0</v>
          </cell>
          <cell r="Y18">
            <v>88</v>
          </cell>
          <cell r="Z18">
            <v>4</v>
          </cell>
          <cell r="AA18">
            <v>0</v>
          </cell>
          <cell r="AB18">
            <v>11</v>
          </cell>
          <cell r="AC18">
            <v>0</v>
          </cell>
          <cell r="AD18">
            <v>15</v>
          </cell>
          <cell r="AE18">
            <v>7</v>
          </cell>
          <cell r="AF18">
            <v>81</v>
          </cell>
          <cell r="AG18">
            <v>0</v>
          </cell>
          <cell r="AH18">
            <v>0</v>
          </cell>
          <cell r="AI18">
            <v>88</v>
          </cell>
          <cell r="AJ18">
            <v>0</v>
          </cell>
          <cell r="AK18">
            <v>179</v>
          </cell>
          <cell r="AL18">
            <v>0</v>
          </cell>
          <cell r="AM18">
            <v>0</v>
          </cell>
          <cell r="AN18">
            <v>179</v>
          </cell>
        </row>
        <row r="19">
          <cell r="T19">
            <v>0.36458333333333398</v>
          </cell>
          <cell r="U19">
            <v>23</v>
          </cell>
          <cell r="V19">
            <v>61</v>
          </cell>
          <cell r="W19">
            <v>6</v>
          </cell>
          <cell r="X19">
            <v>0</v>
          </cell>
          <cell r="Y19">
            <v>90</v>
          </cell>
          <cell r="Z19">
            <v>4</v>
          </cell>
          <cell r="AA19">
            <v>0</v>
          </cell>
          <cell r="AB19">
            <v>18</v>
          </cell>
          <cell r="AC19">
            <v>0</v>
          </cell>
          <cell r="AD19">
            <v>22</v>
          </cell>
          <cell r="AE19">
            <v>14</v>
          </cell>
          <cell r="AF19">
            <v>106</v>
          </cell>
          <cell r="AG19">
            <v>0</v>
          </cell>
          <cell r="AH19">
            <v>0</v>
          </cell>
          <cell r="AI19">
            <v>120</v>
          </cell>
          <cell r="AJ19">
            <v>0</v>
          </cell>
          <cell r="AK19">
            <v>129</v>
          </cell>
          <cell r="AL19">
            <v>10</v>
          </cell>
          <cell r="AM19">
            <v>0</v>
          </cell>
          <cell r="AN19">
            <v>139</v>
          </cell>
        </row>
        <row r="20">
          <cell r="T20">
            <v>0.375</v>
          </cell>
          <cell r="U20">
            <v>37</v>
          </cell>
          <cell r="V20">
            <v>54</v>
          </cell>
          <cell r="W20">
            <v>14</v>
          </cell>
          <cell r="X20">
            <v>0</v>
          </cell>
          <cell r="Y20">
            <v>105</v>
          </cell>
          <cell r="Z20">
            <v>9</v>
          </cell>
          <cell r="AA20">
            <v>0</v>
          </cell>
          <cell r="AB20">
            <v>8</v>
          </cell>
          <cell r="AC20">
            <v>0</v>
          </cell>
          <cell r="AD20">
            <v>17</v>
          </cell>
          <cell r="AE20">
            <v>11</v>
          </cell>
          <cell r="AF20">
            <v>111</v>
          </cell>
          <cell r="AG20">
            <v>0</v>
          </cell>
          <cell r="AH20">
            <v>0</v>
          </cell>
          <cell r="AI20">
            <v>122</v>
          </cell>
          <cell r="AJ20">
            <v>0</v>
          </cell>
          <cell r="AK20">
            <v>193</v>
          </cell>
          <cell r="AL20">
            <v>0</v>
          </cell>
          <cell r="AM20">
            <v>0</v>
          </cell>
          <cell r="AN20">
            <v>193</v>
          </cell>
        </row>
        <row r="21">
          <cell r="T21">
            <v>0.38541666666666702</v>
          </cell>
          <cell r="U21">
            <v>24</v>
          </cell>
          <cell r="V21">
            <v>31</v>
          </cell>
          <cell r="W21">
            <v>11</v>
          </cell>
          <cell r="X21">
            <v>0</v>
          </cell>
          <cell r="Y21">
            <v>66</v>
          </cell>
          <cell r="Z21">
            <v>7</v>
          </cell>
          <cell r="AA21">
            <v>0</v>
          </cell>
          <cell r="AB21">
            <v>13</v>
          </cell>
          <cell r="AC21">
            <v>0</v>
          </cell>
          <cell r="AD21">
            <v>20</v>
          </cell>
          <cell r="AE21">
            <v>11</v>
          </cell>
          <cell r="AF21">
            <v>131</v>
          </cell>
          <cell r="AG21">
            <v>0</v>
          </cell>
          <cell r="AH21">
            <v>0</v>
          </cell>
          <cell r="AI21">
            <v>142</v>
          </cell>
          <cell r="AJ21">
            <v>0</v>
          </cell>
          <cell r="AK21">
            <v>135</v>
          </cell>
          <cell r="AL21">
            <v>0</v>
          </cell>
          <cell r="AM21">
            <v>0</v>
          </cell>
          <cell r="AN21">
            <v>135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T51">
            <v>0.69791666666666796</v>
          </cell>
          <cell r="U51">
            <v>17</v>
          </cell>
          <cell r="V51">
            <v>33</v>
          </cell>
          <cell r="W51">
            <v>7</v>
          </cell>
          <cell r="X51">
            <v>0</v>
          </cell>
          <cell r="Y51">
            <v>57</v>
          </cell>
          <cell r="Z51">
            <v>13</v>
          </cell>
          <cell r="AA51">
            <v>0</v>
          </cell>
          <cell r="AB51">
            <v>16</v>
          </cell>
          <cell r="AC51">
            <v>0</v>
          </cell>
          <cell r="AD51">
            <v>29</v>
          </cell>
          <cell r="AE51">
            <v>18</v>
          </cell>
          <cell r="AF51">
            <v>165</v>
          </cell>
          <cell r="AG51">
            <v>0</v>
          </cell>
          <cell r="AH51">
            <v>0</v>
          </cell>
          <cell r="AI51">
            <v>183</v>
          </cell>
          <cell r="AJ51">
            <v>0</v>
          </cell>
          <cell r="AK51">
            <v>133</v>
          </cell>
          <cell r="AL51">
            <v>0</v>
          </cell>
          <cell r="AM51">
            <v>0</v>
          </cell>
          <cell r="AN51">
            <v>133</v>
          </cell>
        </row>
        <row r="52">
          <cell r="T52">
            <v>0.70833333333333504</v>
          </cell>
          <cell r="U52">
            <v>15</v>
          </cell>
          <cell r="V52">
            <v>33</v>
          </cell>
          <cell r="W52">
            <v>10</v>
          </cell>
          <cell r="X52">
            <v>0</v>
          </cell>
          <cell r="Y52">
            <v>58</v>
          </cell>
          <cell r="Z52">
            <v>12</v>
          </cell>
          <cell r="AA52">
            <v>0</v>
          </cell>
          <cell r="AB52">
            <v>13</v>
          </cell>
          <cell r="AC52">
            <v>0</v>
          </cell>
          <cell r="AD52">
            <v>25</v>
          </cell>
          <cell r="AE52">
            <v>20</v>
          </cell>
          <cell r="AF52">
            <v>181</v>
          </cell>
          <cell r="AG52">
            <v>0</v>
          </cell>
          <cell r="AH52">
            <v>0</v>
          </cell>
          <cell r="AI52">
            <v>201</v>
          </cell>
          <cell r="AJ52">
            <v>0</v>
          </cell>
          <cell r="AK52">
            <v>118</v>
          </cell>
          <cell r="AL52">
            <v>0</v>
          </cell>
          <cell r="AM52">
            <v>0</v>
          </cell>
          <cell r="AN52">
            <v>118</v>
          </cell>
        </row>
        <row r="53">
          <cell r="T53">
            <v>0.718750000000002</v>
          </cell>
          <cell r="U53">
            <v>21</v>
          </cell>
          <cell r="V53">
            <v>27</v>
          </cell>
          <cell r="W53">
            <v>8</v>
          </cell>
          <cell r="X53">
            <v>0</v>
          </cell>
          <cell r="Y53">
            <v>56</v>
          </cell>
          <cell r="Z53">
            <v>13</v>
          </cell>
          <cell r="AA53">
            <v>0</v>
          </cell>
          <cell r="AB53">
            <v>20</v>
          </cell>
          <cell r="AC53">
            <v>0</v>
          </cell>
          <cell r="AD53">
            <v>33</v>
          </cell>
          <cell r="AE53">
            <v>21</v>
          </cell>
          <cell r="AF53">
            <v>154</v>
          </cell>
          <cell r="AG53">
            <v>0</v>
          </cell>
          <cell r="AH53">
            <v>0</v>
          </cell>
          <cell r="AI53">
            <v>175</v>
          </cell>
          <cell r="AJ53">
            <v>0</v>
          </cell>
          <cell r="AK53">
            <v>129</v>
          </cell>
          <cell r="AL53">
            <v>0</v>
          </cell>
          <cell r="AM53">
            <v>0</v>
          </cell>
          <cell r="AN53">
            <v>129</v>
          </cell>
        </row>
        <row r="54">
          <cell r="T54">
            <v>0.72916666666666796</v>
          </cell>
          <cell r="U54">
            <v>20</v>
          </cell>
          <cell r="V54">
            <v>42</v>
          </cell>
          <cell r="W54">
            <v>5</v>
          </cell>
          <cell r="X54">
            <v>0</v>
          </cell>
          <cell r="Y54">
            <v>67</v>
          </cell>
          <cell r="Z54">
            <v>9</v>
          </cell>
          <cell r="AA54">
            <v>0</v>
          </cell>
          <cell r="AB54">
            <v>13</v>
          </cell>
          <cell r="AC54">
            <v>0</v>
          </cell>
          <cell r="AD54">
            <v>22</v>
          </cell>
          <cell r="AE54">
            <v>25</v>
          </cell>
          <cell r="AF54">
            <v>173</v>
          </cell>
          <cell r="AG54">
            <v>0</v>
          </cell>
          <cell r="AH54">
            <v>0</v>
          </cell>
          <cell r="AI54">
            <v>198</v>
          </cell>
          <cell r="AJ54">
            <v>0</v>
          </cell>
          <cell r="AK54">
            <v>107</v>
          </cell>
          <cell r="AL54">
            <v>0</v>
          </cell>
          <cell r="AM54">
            <v>0</v>
          </cell>
          <cell r="AN54">
            <v>107</v>
          </cell>
        </row>
        <row r="55">
          <cell r="T55">
            <v>0.73958333333333504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T56">
            <v>0.750000000000002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T57">
            <v>0.76041666666666896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6.3537675606641128E-2</v>
          </cell>
        </row>
        <row r="142">
          <cell r="B142">
            <v>73</v>
          </cell>
          <cell r="C142">
            <v>119</v>
          </cell>
          <cell r="D142">
            <v>102</v>
          </cell>
          <cell r="E142">
            <v>62</v>
          </cell>
        </row>
        <row r="143">
          <cell r="B143">
            <v>109</v>
          </cell>
          <cell r="C143">
            <v>108</v>
          </cell>
          <cell r="D143">
            <v>121</v>
          </cell>
          <cell r="E143">
            <v>67</v>
          </cell>
        </row>
        <row r="144">
          <cell r="B144">
            <v>133</v>
          </cell>
          <cell r="C144">
            <v>161</v>
          </cell>
          <cell r="D144">
            <v>150</v>
          </cell>
          <cell r="E144">
            <v>113</v>
          </cell>
        </row>
        <row r="145">
          <cell r="B145">
            <v>82</v>
          </cell>
          <cell r="C145">
            <v>95</v>
          </cell>
          <cell r="D145">
            <v>159</v>
          </cell>
          <cell r="E145">
            <v>122</v>
          </cell>
        </row>
        <row r="175">
          <cell r="B175">
            <v>94</v>
          </cell>
          <cell r="C175">
            <v>107</v>
          </cell>
          <cell r="D175">
            <v>102</v>
          </cell>
          <cell r="E175">
            <v>75</v>
          </cell>
        </row>
        <row r="176">
          <cell r="B176">
            <v>137</v>
          </cell>
          <cell r="C176">
            <v>131</v>
          </cell>
          <cell r="D176">
            <v>158</v>
          </cell>
          <cell r="E176">
            <v>141</v>
          </cell>
        </row>
        <row r="177">
          <cell r="B177">
            <v>112</v>
          </cell>
          <cell r="C177">
            <v>110</v>
          </cell>
          <cell r="D177">
            <v>146</v>
          </cell>
          <cell r="E177">
            <v>138</v>
          </cell>
        </row>
        <row r="178">
          <cell r="B178">
            <v>147</v>
          </cell>
          <cell r="C178">
            <v>146</v>
          </cell>
          <cell r="D178">
            <v>120</v>
          </cell>
          <cell r="E178">
            <v>110</v>
          </cell>
        </row>
      </sheetData>
      <sheetData sheetId="24"/>
      <sheetData sheetId="25">
        <row r="64">
          <cell r="CQ64">
            <v>6.5348237317282884E-2</v>
          </cell>
        </row>
        <row r="142">
          <cell r="B142">
            <v>77</v>
          </cell>
          <cell r="C142">
            <v>217</v>
          </cell>
          <cell r="D142">
            <v>221</v>
          </cell>
          <cell r="E142">
            <v>167</v>
          </cell>
        </row>
        <row r="143">
          <cell r="B143">
            <v>73</v>
          </cell>
          <cell r="C143">
            <v>223</v>
          </cell>
          <cell r="D143">
            <v>228</v>
          </cell>
          <cell r="E143">
            <v>218</v>
          </cell>
        </row>
        <row r="144">
          <cell r="B144">
            <v>89</v>
          </cell>
          <cell r="C144">
            <v>225</v>
          </cell>
          <cell r="D144">
            <v>281</v>
          </cell>
          <cell r="E144">
            <v>209</v>
          </cell>
        </row>
        <row r="145">
          <cell r="B145">
            <v>79</v>
          </cell>
          <cell r="C145">
            <v>189</v>
          </cell>
          <cell r="D145">
            <v>211</v>
          </cell>
          <cell r="E145">
            <v>183</v>
          </cell>
        </row>
        <row r="175">
          <cell r="B175">
            <v>100</v>
          </cell>
          <cell r="C175">
            <v>93</v>
          </cell>
          <cell r="D175">
            <v>162</v>
          </cell>
          <cell r="E175">
            <v>95</v>
          </cell>
        </row>
        <row r="176">
          <cell r="B176">
            <v>128</v>
          </cell>
          <cell r="C176">
            <v>164</v>
          </cell>
          <cell r="D176">
            <v>207</v>
          </cell>
          <cell r="E176">
            <v>90</v>
          </cell>
        </row>
        <row r="177">
          <cell r="B177">
            <v>112</v>
          </cell>
          <cell r="C177">
            <v>162</v>
          </cell>
          <cell r="D177">
            <v>158</v>
          </cell>
          <cell r="E177">
            <v>134</v>
          </cell>
        </row>
        <row r="178">
          <cell r="B178">
            <v>140</v>
          </cell>
          <cell r="C178">
            <v>246</v>
          </cell>
          <cell r="D178">
            <v>222</v>
          </cell>
          <cell r="E178">
            <v>178</v>
          </cell>
        </row>
      </sheetData>
      <sheetData sheetId="26"/>
      <sheetData sheetId="27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1</v>
          </cell>
          <cell r="V12">
            <v>55</v>
          </cell>
          <cell r="W12">
            <v>2</v>
          </cell>
          <cell r="X12">
            <v>0</v>
          </cell>
          <cell r="Y12">
            <v>58</v>
          </cell>
          <cell r="Z12">
            <v>2</v>
          </cell>
          <cell r="AA12">
            <v>113</v>
          </cell>
          <cell r="AB12">
            <v>17</v>
          </cell>
          <cell r="AC12">
            <v>0</v>
          </cell>
          <cell r="AD12">
            <v>132</v>
          </cell>
          <cell r="AE12">
            <v>0</v>
          </cell>
          <cell r="AF12">
            <v>15</v>
          </cell>
          <cell r="AG12">
            <v>3</v>
          </cell>
          <cell r="AH12">
            <v>0</v>
          </cell>
          <cell r="AI12">
            <v>18</v>
          </cell>
          <cell r="AJ12">
            <v>0</v>
          </cell>
          <cell r="AK12">
            <v>27</v>
          </cell>
          <cell r="AL12">
            <v>0</v>
          </cell>
          <cell r="AM12">
            <v>0</v>
          </cell>
          <cell r="AN12">
            <v>27</v>
          </cell>
        </row>
        <row r="13">
          <cell r="T13">
            <v>0.30208333333333298</v>
          </cell>
          <cell r="U13">
            <v>0</v>
          </cell>
          <cell r="V13">
            <v>48</v>
          </cell>
          <cell r="W13">
            <v>0</v>
          </cell>
          <cell r="X13">
            <v>0</v>
          </cell>
          <cell r="Y13">
            <v>48</v>
          </cell>
          <cell r="Z13">
            <v>0</v>
          </cell>
          <cell r="AA13">
            <v>115</v>
          </cell>
          <cell r="AB13">
            <v>4</v>
          </cell>
          <cell r="AC13">
            <v>0</v>
          </cell>
          <cell r="AD13">
            <v>119</v>
          </cell>
          <cell r="AE13">
            <v>1</v>
          </cell>
          <cell r="AF13">
            <v>5</v>
          </cell>
          <cell r="AG13">
            <v>0</v>
          </cell>
          <cell r="AH13">
            <v>0</v>
          </cell>
          <cell r="AI13">
            <v>6</v>
          </cell>
          <cell r="AJ13">
            <v>0</v>
          </cell>
          <cell r="AK13">
            <v>12</v>
          </cell>
          <cell r="AL13">
            <v>0</v>
          </cell>
          <cell r="AM13">
            <v>0</v>
          </cell>
          <cell r="AN13">
            <v>12</v>
          </cell>
        </row>
        <row r="14">
          <cell r="T14">
            <v>0.3125</v>
          </cell>
          <cell r="U14">
            <v>22</v>
          </cell>
          <cell r="V14">
            <v>54</v>
          </cell>
          <cell r="W14">
            <v>4</v>
          </cell>
          <cell r="X14">
            <v>0</v>
          </cell>
          <cell r="Y14">
            <v>80</v>
          </cell>
          <cell r="Z14">
            <v>7</v>
          </cell>
          <cell r="AA14">
            <v>154</v>
          </cell>
          <cell r="AB14">
            <v>18</v>
          </cell>
          <cell r="AC14">
            <v>0</v>
          </cell>
          <cell r="AD14">
            <v>179</v>
          </cell>
          <cell r="AE14">
            <v>1</v>
          </cell>
          <cell r="AF14">
            <v>84</v>
          </cell>
          <cell r="AG14">
            <v>25</v>
          </cell>
          <cell r="AH14">
            <v>0</v>
          </cell>
          <cell r="AI14">
            <v>110</v>
          </cell>
          <cell r="AJ14">
            <v>0</v>
          </cell>
          <cell r="AK14">
            <v>87</v>
          </cell>
          <cell r="AL14">
            <v>1</v>
          </cell>
          <cell r="AM14">
            <v>0</v>
          </cell>
          <cell r="AN14">
            <v>88</v>
          </cell>
        </row>
        <row r="15">
          <cell r="T15">
            <v>0.32291666666666702</v>
          </cell>
          <cell r="U15">
            <v>33</v>
          </cell>
          <cell r="V15">
            <v>77</v>
          </cell>
          <cell r="W15">
            <v>4</v>
          </cell>
          <cell r="X15">
            <v>0</v>
          </cell>
          <cell r="Y15">
            <v>114</v>
          </cell>
          <cell r="Z15">
            <v>5</v>
          </cell>
          <cell r="AA15">
            <v>175</v>
          </cell>
          <cell r="AB15">
            <v>17</v>
          </cell>
          <cell r="AC15">
            <v>0</v>
          </cell>
          <cell r="AD15">
            <v>197</v>
          </cell>
          <cell r="AE15">
            <v>1</v>
          </cell>
          <cell r="AF15">
            <v>64</v>
          </cell>
          <cell r="AG15">
            <v>33</v>
          </cell>
          <cell r="AH15">
            <v>0</v>
          </cell>
          <cell r="AI15">
            <v>98</v>
          </cell>
          <cell r="AJ15">
            <v>0</v>
          </cell>
          <cell r="AK15">
            <v>96</v>
          </cell>
          <cell r="AL15">
            <v>0</v>
          </cell>
          <cell r="AM15">
            <v>0</v>
          </cell>
          <cell r="AN15">
            <v>96</v>
          </cell>
        </row>
        <row r="16">
          <cell r="T16">
            <v>0.33333333333333298</v>
          </cell>
          <cell r="U16">
            <v>32</v>
          </cell>
          <cell r="V16">
            <v>77</v>
          </cell>
          <cell r="W16">
            <v>10</v>
          </cell>
          <cell r="X16">
            <v>0</v>
          </cell>
          <cell r="Y16">
            <v>119</v>
          </cell>
          <cell r="Z16">
            <v>5</v>
          </cell>
          <cell r="AA16">
            <v>208</v>
          </cell>
          <cell r="AB16">
            <v>16</v>
          </cell>
          <cell r="AC16">
            <v>0</v>
          </cell>
          <cell r="AD16">
            <v>229</v>
          </cell>
          <cell r="AE16">
            <v>0</v>
          </cell>
          <cell r="AF16">
            <v>101</v>
          </cell>
          <cell r="AG16">
            <v>28</v>
          </cell>
          <cell r="AH16">
            <v>0</v>
          </cell>
          <cell r="AI16">
            <v>129</v>
          </cell>
          <cell r="AJ16">
            <v>0</v>
          </cell>
          <cell r="AK16">
            <v>82</v>
          </cell>
          <cell r="AL16">
            <v>1</v>
          </cell>
          <cell r="AM16">
            <v>0</v>
          </cell>
          <cell r="AN16">
            <v>83</v>
          </cell>
        </row>
        <row r="17">
          <cell r="T17">
            <v>0.34375</v>
          </cell>
          <cell r="U17">
            <v>31</v>
          </cell>
          <cell r="V17">
            <v>75</v>
          </cell>
          <cell r="W17">
            <v>5</v>
          </cell>
          <cell r="X17">
            <v>0</v>
          </cell>
          <cell r="Y17">
            <v>111</v>
          </cell>
          <cell r="Z17">
            <v>5</v>
          </cell>
          <cell r="AA17">
            <v>238</v>
          </cell>
          <cell r="AB17">
            <v>8</v>
          </cell>
          <cell r="AC17">
            <v>0</v>
          </cell>
          <cell r="AD17">
            <v>251</v>
          </cell>
          <cell r="AE17">
            <v>0</v>
          </cell>
          <cell r="AF17">
            <v>76</v>
          </cell>
          <cell r="AG17">
            <v>25</v>
          </cell>
          <cell r="AH17">
            <v>0</v>
          </cell>
          <cell r="AI17">
            <v>101</v>
          </cell>
          <cell r="AJ17">
            <v>0</v>
          </cell>
          <cell r="AK17">
            <v>96</v>
          </cell>
          <cell r="AL17">
            <v>0</v>
          </cell>
          <cell r="AM17">
            <v>0</v>
          </cell>
          <cell r="AN17">
            <v>96</v>
          </cell>
        </row>
        <row r="18">
          <cell r="T18">
            <v>0.35416666666666702</v>
          </cell>
          <cell r="U18">
            <v>27</v>
          </cell>
          <cell r="V18">
            <v>89</v>
          </cell>
          <cell r="W18">
            <v>16</v>
          </cell>
          <cell r="X18">
            <v>0</v>
          </cell>
          <cell r="Y18">
            <v>132</v>
          </cell>
          <cell r="Z18">
            <v>4</v>
          </cell>
          <cell r="AA18">
            <v>212</v>
          </cell>
          <cell r="AB18">
            <v>22</v>
          </cell>
          <cell r="AC18">
            <v>0</v>
          </cell>
          <cell r="AD18">
            <v>238</v>
          </cell>
          <cell r="AE18">
            <v>0</v>
          </cell>
          <cell r="AF18">
            <v>58</v>
          </cell>
          <cell r="AG18">
            <v>29</v>
          </cell>
          <cell r="AH18">
            <v>0</v>
          </cell>
          <cell r="AI18">
            <v>87</v>
          </cell>
          <cell r="AJ18">
            <v>3</v>
          </cell>
          <cell r="AK18">
            <v>102</v>
          </cell>
          <cell r="AL18">
            <v>2</v>
          </cell>
          <cell r="AM18">
            <v>0</v>
          </cell>
          <cell r="AN18">
            <v>107</v>
          </cell>
        </row>
        <row r="19">
          <cell r="T19">
            <v>0.36458333333333398</v>
          </cell>
          <cell r="U19">
            <v>38</v>
          </cell>
          <cell r="V19">
            <v>102</v>
          </cell>
          <cell r="W19">
            <v>4</v>
          </cell>
          <cell r="X19">
            <v>0</v>
          </cell>
          <cell r="Y19">
            <v>144</v>
          </cell>
          <cell r="Z19">
            <v>8</v>
          </cell>
          <cell r="AA19">
            <v>225</v>
          </cell>
          <cell r="AB19">
            <v>13</v>
          </cell>
          <cell r="AC19">
            <v>0</v>
          </cell>
          <cell r="AD19">
            <v>246</v>
          </cell>
          <cell r="AE19">
            <v>0</v>
          </cell>
          <cell r="AF19">
            <v>84</v>
          </cell>
          <cell r="AG19">
            <v>32</v>
          </cell>
          <cell r="AH19">
            <v>0</v>
          </cell>
          <cell r="AI19">
            <v>116</v>
          </cell>
          <cell r="AJ19">
            <v>3</v>
          </cell>
          <cell r="AK19">
            <v>86</v>
          </cell>
          <cell r="AL19">
            <v>3</v>
          </cell>
          <cell r="AM19">
            <v>0</v>
          </cell>
          <cell r="AN19">
            <v>92</v>
          </cell>
        </row>
        <row r="20">
          <cell r="T20">
            <v>0.375</v>
          </cell>
          <cell r="U20">
            <v>35</v>
          </cell>
          <cell r="V20">
            <v>105</v>
          </cell>
          <cell r="W20">
            <v>5</v>
          </cell>
          <cell r="X20">
            <v>0</v>
          </cell>
          <cell r="Y20">
            <v>145</v>
          </cell>
          <cell r="Z20">
            <v>6</v>
          </cell>
          <cell r="AA20">
            <v>209</v>
          </cell>
          <cell r="AB20">
            <v>13</v>
          </cell>
          <cell r="AC20">
            <v>0</v>
          </cell>
          <cell r="AD20">
            <v>228</v>
          </cell>
          <cell r="AE20">
            <v>0</v>
          </cell>
          <cell r="AF20">
            <v>92</v>
          </cell>
          <cell r="AG20">
            <v>34</v>
          </cell>
          <cell r="AH20">
            <v>0</v>
          </cell>
          <cell r="AI20">
            <v>126</v>
          </cell>
          <cell r="AJ20">
            <v>0</v>
          </cell>
          <cell r="AK20">
            <v>131</v>
          </cell>
          <cell r="AL20">
            <v>0</v>
          </cell>
          <cell r="AM20">
            <v>0</v>
          </cell>
          <cell r="AN20">
            <v>131</v>
          </cell>
        </row>
        <row r="21">
          <cell r="T21">
            <v>0.38541666666666702</v>
          </cell>
          <cell r="U21">
            <v>33</v>
          </cell>
          <cell r="V21">
            <v>88</v>
          </cell>
          <cell r="W21">
            <v>8</v>
          </cell>
          <cell r="X21">
            <v>0</v>
          </cell>
          <cell r="Y21">
            <v>129</v>
          </cell>
          <cell r="Z21">
            <v>2</v>
          </cell>
          <cell r="AA21">
            <v>208</v>
          </cell>
          <cell r="AB21">
            <v>12</v>
          </cell>
          <cell r="AC21">
            <v>0</v>
          </cell>
          <cell r="AD21">
            <v>222</v>
          </cell>
          <cell r="AE21">
            <v>0</v>
          </cell>
          <cell r="AF21">
            <v>108</v>
          </cell>
          <cell r="AG21">
            <v>38</v>
          </cell>
          <cell r="AH21">
            <v>0</v>
          </cell>
          <cell r="AI21">
            <v>146</v>
          </cell>
          <cell r="AJ21">
            <v>3</v>
          </cell>
          <cell r="AK21">
            <v>99</v>
          </cell>
          <cell r="AL21">
            <v>0</v>
          </cell>
          <cell r="AM21">
            <v>0</v>
          </cell>
          <cell r="AN21">
            <v>102</v>
          </cell>
        </row>
        <row r="22">
          <cell r="T22">
            <v>0.39583333333333398</v>
          </cell>
          <cell r="U22">
            <v>28</v>
          </cell>
          <cell r="V22">
            <v>105</v>
          </cell>
          <cell r="W22">
            <v>7</v>
          </cell>
          <cell r="X22">
            <v>0</v>
          </cell>
          <cell r="Y22">
            <v>140</v>
          </cell>
          <cell r="Z22">
            <v>4</v>
          </cell>
          <cell r="AA22">
            <v>157</v>
          </cell>
          <cell r="AB22">
            <v>18</v>
          </cell>
          <cell r="AC22">
            <v>0</v>
          </cell>
          <cell r="AD22">
            <v>179</v>
          </cell>
          <cell r="AE22">
            <v>5</v>
          </cell>
          <cell r="AF22">
            <v>92</v>
          </cell>
          <cell r="AG22">
            <v>28</v>
          </cell>
          <cell r="AH22">
            <v>0</v>
          </cell>
          <cell r="AI22">
            <v>125</v>
          </cell>
          <cell r="AJ22">
            <v>5</v>
          </cell>
          <cell r="AK22">
            <v>86</v>
          </cell>
          <cell r="AL22">
            <v>0</v>
          </cell>
          <cell r="AM22">
            <v>0</v>
          </cell>
          <cell r="AN22">
            <v>91</v>
          </cell>
        </row>
        <row r="23">
          <cell r="T23">
            <v>0.40625</v>
          </cell>
          <cell r="U23">
            <v>23</v>
          </cell>
          <cell r="V23">
            <v>92</v>
          </cell>
          <cell r="W23">
            <v>9</v>
          </cell>
          <cell r="X23">
            <v>0</v>
          </cell>
          <cell r="Y23">
            <v>124</v>
          </cell>
          <cell r="Z23">
            <v>4</v>
          </cell>
          <cell r="AA23">
            <v>205</v>
          </cell>
          <cell r="AB23">
            <v>18</v>
          </cell>
          <cell r="AC23">
            <v>0</v>
          </cell>
          <cell r="AD23">
            <v>227</v>
          </cell>
          <cell r="AE23">
            <v>6</v>
          </cell>
          <cell r="AF23">
            <v>49</v>
          </cell>
          <cell r="AG23">
            <v>42</v>
          </cell>
          <cell r="AH23">
            <v>0</v>
          </cell>
          <cell r="AI23">
            <v>97</v>
          </cell>
          <cell r="AJ23">
            <v>2</v>
          </cell>
          <cell r="AK23">
            <v>85</v>
          </cell>
          <cell r="AL23">
            <v>0</v>
          </cell>
          <cell r="AM23">
            <v>0</v>
          </cell>
          <cell r="AN23">
            <v>87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39</v>
          </cell>
          <cell r="V48">
            <v>87</v>
          </cell>
          <cell r="W48">
            <v>12</v>
          </cell>
          <cell r="X48">
            <v>0</v>
          </cell>
          <cell r="Y48">
            <v>138</v>
          </cell>
          <cell r="Z48">
            <v>9</v>
          </cell>
          <cell r="AA48">
            <v>118</v>
          </cell>
          <cell r="AB48">
            <v>25</v>
          </cell>
          <cell r="AC48">
            <v>0</v>
          </cell>
          <cell r="AD48">
            <v>152</v>
          </cell>
          <cell r="AE48">
            <v>8</v>
          </cell>
          <cell r="AF48">
            <v>143</v>
          </cell>
          <cell r="AG48">
            <v>22</v>
          </cell>
          <cell r="AH48">
            <v>0</v>
          </cell>
          <cell r="AI48">
            <v>173</v>
          </cell>
          <cell r="AJ48">
            <v>0</v>
          </cell>
          <cell r="AK48">
            <v>102</v>
          </cell>
          <cell r="AL48">
            <v>0</v>
          </cell>
          <cell r="AM48">
            <v>0</v>
          </cell>
          <cell r="AN48">
            <v>102</v>
          </cell>
        </row>
        <row r="49">
          <cell r="T49">
            <v>0.67708333333333504</v>
          </cell>
          <cell r="U49">
            <v>28</v>
          </cell>
          <cell r="V49">
            <v>92</v>
          </cell>
          <cell r="W49">
            <v>4</v>
          </cell>
          <cell r="X49">
            <v>0</v>
          </cell>
          <cell r="Y49">
            <v>124</v>
          </cell>
          <cell r="Z49">
            <v>12</v>
          </cell>
          <cell r="AA49">
            <v>133</v>
          </cell>
          <cell r="AB49">
            <v>17</v>
          </cell>
          <cell r="AC49">
            <v>0</v>
          </cell>
          <cell r="AD49">
            <v>162</v>
          </cell>
          <cell r="AE49">
            <v>4</v>
          </cell>
          <cell r="AF49">
            <v>147</v>
          </cell>
          <cell r="AG49">
            <v>25</v>
          </cell>
          <cell r="AH49">
            <v>0</v>
          </cell>
          <cell r="AI49">
            <v>176</v>
          </cell>
          <cell r="AJ49">
            <v>1</v>
          </cell>
          <cell r="AK49">
            <v>129</v>
          </cell>
          <cell r="AL49">
            <v>2</v>
          </cell>
          <cell r="AM49">
            <v>0</v>
          </cell>
          <cell r="AN49">
            <v>132</v>
          </cell>
        </row>
        <row r="50">
          <cell r="T50">
            <v>0.687500000000001</v>
          </cell>
          <cell r="U50">
            <v>41</v>
          </cell>
          <cell r="V50">
            <v>108</v>
          </cell>
          <cell r="W50">
            <v>4</v>
          </cell>
          <cell r="X50">
            <v>0</v>
          </cell>
          <cell r="Y50">
            <v>153</v>
          </cell>
          <cell r="Z50">
            <v>5</v>
          </cell>
          <cell r="AA50">
            <v>118</v>
          </cell>
          <cell r="AB50">
            <v>23</v>
          </cell>
          <cell r="AC50">
            <v>0</v>
          </cell>
          <cell r="AD50">
            <v>146</v>
          </cell>
          <cell r="AE50">
            <v>4</v>
          </cell>
          <cell r="AF50">
            <v>141</v>
          </cell>
          <cell r="AG50">
            <v>40</v>
          </cell>
          <cell r="AH50">
            <v>0</v>
          </cell>
          <cell r="AI50">
            <v>185</v>
          </cell>
          <cell r="AJ50">
            <v>0</v>
          </cell>
          <cell r="AK50">
            <v>117</v>
          </cell>
          <cell r="AL50">
            <v>0</v>
          </cell>
          <cell r="AM50">
            <v>0</v>
          </cell>
          <cell r="AN50">
            <v>117</v>
          </cell>
        </row>
        <row r="51">
          <cell r="T51">
            <v>0.69791666666666796</v>
          </cell>
          <cell r="U51">
            <v>36</v>
          </cell>
          <cell r="V51">
            <v>116</v>
          </cell>
          <cell r="W51">
            <v>4</v>
          </cell>
          <cell r="X51">
            <v>0</v>
          </cell>
          <cell r="Y51">
            <v>156</v>
          </cell>
          <cell r="Z51">
            <v>5</v>
          </cell>
          <cell r="AA51">
            <v>127</v>
          </cell>
          <cell r="AB51">
            <v>20</v>
          </cell>
          <cell r="AC51">
            <v>0</v>
          </cell>
          <cell r="AD51">
            <v>152</v>
          </cell>
          <cell r="AE51">
            <v>2</v>
          </cell>
          <cell r="AF51">
            <v>130</v>
          </cell>
          <cell r="AG51">
            <v>17</v>
          </cell>
          <cell r="AH51">
            <v>0</v>
          </cell>
          <cell r="AI51">
            <v>149</v>
          </cell>
          <cell r="AJ51">
            <v>1</v>
          </cell>
          <cell r="AK51">
            <v>97</v>
          </cell>
          <cell r="AL51">
            <v>1</v>
          </cell>
          <cell r="AM51">
            <v>0</v>
          </cell>
          <cell r="AN51">
            <v>99</v>
          </cell>
        </row>
        <row r="52">
          <cell r="T52">
            <v>0.70833333333333504</v>
          </cell>
          <cell r="U52">
            <v>37</v>
          </cell>
          <cell r="V52">
            <v>108</v>
          </cell>
          <cell r="W52">
            <v>4</v>
          </cell>
          <cell r="X52">
            <v>0</v>
          </cell>
          <cell r="Y52">
            <v>149</v>
          </cell>
          <cell r="Z52">
            <v>10</v>
          </cell>
          <cell r="AA52">
            <v>148</v>
          </cell>
          <cell r="AB52">
            <v>17</v>
          </cell>
          <cell r="AC52">
            <v>0</v>
          </cell>
          <cell r="AD52">
            <v>175</v>
          </cell>
          <cell r="AE52">
            <v>7</v>
          </cell>
          <cell r="AF52">
            <v>172</v>
          </cell>
          <cell r="AG52">
            <v>23</v>
          </cell>
          <cell r="AH52">
            <v>0</v>
          </cell>
          <cell r="AI52">
            <v>202</v>
          </cell>
          <cell r="AJ52">
            <v>0</v>
          </cell>
          <cell r="AK52">
            <v>100</v>
          </cell>
          <cell r="AL52">
            <v>1</v>
          </cell>
          <cell r="AM52">
            <v>0</v>
          </cell>
          <cell r="AN52">
            <v>101</v>
          </cell>
        </row>
        <row r="53">
          <cell r="T53">
            <v>0.718750000000002</v>
          </cell>
          <cell r="U53">
            <v>46</v>
          </cell>
          <cell r="V53">
            <v>119</v>
          </cell>
          <cell r="W53">
            <v>4</v>
          </cell>
          <cell r="X53">
            <v>0</v>
          </cell>
          <cell r="Y53">
            <v>169</v>
          </cell>
          <cell r="Z53">
            <v>5</v>
          </cell>
          <cell r="AA53">
            <v>132</v>
          </cell>
          <cell r="AB53">
            <v>21</v>
          </cell>
          <cell r="AC53">
            <v>0</v>
          </cell>
          <cell r="AD53">
            <v>158</v>
          </cell>
          <cell r="AE53">
            <v>5</v>
          </cell>
          <cell r="AF53">
            <v>139</v>
          </cell>
          <cell r="AG53">
            <v>19</v>
          </cell>
          <cell r="AH53">
            <v>0</v>
          </cell>
          <cell r="AI53">
            <v>163</v>
          </cell>
          <cell r="AJ53">
            <v>0</v>
          </cell>
          <cell r="AK53">
            <v>118</v>
          </cell>
          <cell r="AL53">
            <v>0</v>
          </cell>
          <cell r="AM53">
            <v>0</v>
          </cell>
          <cell r="AN53">
            <v>118</v>
          </cell>
        </row>
        <row r="54">
          <cell r="T54">
            <v>0.72916666666666796</v>
          </cell>
          <cell r="U54">
            <v>51</v>
          </cell>
          <cell r="V54">
            <v>130</v>
          </cell>
          <cell r="W54">
            <v>2</v>
          </cell>
          <cell r="X54">
            <v>0</v>
          </cell>
          <cell r="Y54">
            <v>183</v>
          </cell>
          <cell r="Z54">
            <v>6</v>
          </cell>
          <cell r="AA54">
            <v>145</v>
          </cell>
          <cell r="AB54">
            <v>16</v>
          </cell>
          <cell r="AC54">
            <v>0</v>
          </cell>
          <cell r="AD54">
            <v>167</v>
          </cell>
          <cell r="AE54">
            <v>0</v>
          </cell>
          <cell r="AF54">
            <v>143</v>
          </cell>
          <cell r="AG54">
            <v>26</v>
          </cell>
          <cell r="AH54">
            <v>0</v>
          </cell>
          <cell r="AI54">
            <v>169</v>
          </cell>
          <cell r="AJ54">
            <v>0</v>
          </cell>
          <cell r="AK54">
            <v>148</v>
          </cell>
          <cell r="AL54">
            <v>0</v>
          </cell>
          <cell r="AM54">
            <v>0</v>
          </cell>
          <cell r="AN54">
            <v>148</v>
          </cell>
        </row>
        <row r="55">
          <cell r="T55">
            <v>0.73958333333333504</v>
          </cell>
          <cell r="U55">
            <v>20</v>
          </cell>
          <cell r="V55">
            <v>90</v>
          </cell>
          <cell r="W55">
            <v>7</v>
          </cell>
          <cell r="X55">
            <v>0</v>
          </cell>
          <cell r="Y55">
            <v>117</v>
          </cell>
          <cell r="Z55">
            <v>7</v>
          </cell>
          <cell r="AA55">
            <v>112</v>
          </cell>
          <cell r="AB55">
            <v>16</v>
          </cell>
          <cell r="AC55">
            <v>0</v>
          </cell>
          <cell r="AD55">
            <v>135</v>
          </cell>
          <cell r="AE55">
            <v>3</v>
          </cell>
          <cell r="AF55">
            <v>109</v>
          </cell>
          <cell r="AG55">
            <v>25</v>
          </cell>
          <cell r="AH55">
            <v>0</v>
          </cell>
          <cell r="AI55">
            <v>137</v>
          </cell>
          <cell r="AJ55">
            <v>0</v>
          </cell>
          <cell r="AK55">
            <v>65</v>
          </cell>
          <cell r="AL55">
            <v>1</v>
          </cell>
          <cell r="AM55">
            <v>0</v>
          </cell>
          <cell r="AN55">
            <v>66</v>
          </cell>
        </row>
        <row r="56">
          <cell r="T56">
            <v>0.750000000000002</v>
          </cell>
          <cell r="U56">
            <v>45</v>
          </cell>
          <cell r="V56">
            <v>116</v>
          </cell>
          <cell r="W56">
            <v>6</v>
          </cell>
          <cell r="X56">
            <v>0</v>
          </cell>
          <cell r="Y56">
            <v>167</v>
          </cell>
          <cell r="Z56">
            <v>16</v>
          </cell>
          <cell r="AA56">
            <v>116</v>
          </cell>
          <cell r="AB56">
            <v>19</v>
          </cell>
          <cell r="AC56">
            <v>0</v>
          </cell>
          <cell r="AD56">
            <v>151</v>
          </cell>
          <cell r="AE56">
            <v>2</v>
          </cell>
          <cell r="AF56">
            <v>157</v>
          </cell>
          <cell r="AG56">
            <v>23</v>
          </cell>
          <cell r="AH56">
            <v>0</v>
          </cell>
          <cell r="AI56">
            <v>182</v>
          </cell>
          <cell r="AJ56">
            <v>1</v>
          </cell>
          <cell r="AK56">
            <v>87</v>
          </cell>
          <cell r="AL56">
            <v>0</v>
          </cell>
          <cell r="AM56">
            <v>0</v>
          </cell>
          <cell r="AN56">
            <v>88</v>
          </cell>
        </row>
        <row r="57">
          <cell r="T57">
            <v>0.76041666666666896</v>
          </cell>
          <cell r="U57">
            <v>54</v>
          </cell>
          <cell r="V57">
            <v>130</v>
          </cell>
          <cell r="W57">
            <v>3</v>
          </cell>
          <cell r="X57">
            <v>0</v>
          </cell>
          <cell r="Y57">
            <v>187</v>
          </cell>
          <cell r="Z57">
            <v>19</v>
          </cell>
          <cell r="AA57">
            <v>110</v>
          </cell>
          <cell r="AB57">
            <v>19</v>
          </cell>
          <cell r="AC57">
            <v>0</v>
          </cell>
          <cell r="AD57">
            <v>148</v>
          </cell>
          <cell r="AE57">
            <v>2</v>
          </cell>
          <cell r="AF57">
            <v>140</v>
          </cell>
          <cell r="AG57">
            <v>27</v>
          </cell>
          <cell r="AH57">
            <v>0</v>
          </cell>
          <cell r="AI57">
            <v>169</v>
          </cell>
          <cell r="AJ57">
            <v>0</v>
          </cell>
          <cell r="AK57">
            <v>87</v>
          </cell>
          <cell r="AL57">
            <v>3</v>
          </cell>
          <cell r="AM57">
            <v>0</v>
          </cell>
          <cell r="AN57">
            <v>90</v>
          </cell>
        </row>
        <row r="58">
          <cell r="T58">
            <v>0.77083333333333504</v>
          </cell>
          <cell r="U58">
            <v>53</v>
          </cell>
          <cell r="V58">
            <v>121</v>
          </cell>
          <cell r="W58">
            <v>5</v>
          </cell>
          <cell r="X58">
            <v>0</v>
          </cell>
          <cell r="Y58">
            <v>179</v>
          </cell>
          <cell r="Z58">
            <v>17</v>
          </cell>
          <cell r="AA58">
            <v>119</v>
          </cell>
          <cell r="AB58">
            <v>25</v>
          </cell>
          <cell r="AC58">
            <v>0</v>
          </cell>
          <cell r="AD58">
            <v>161</v>
          </cell>
          <cell r="AE58">
            <v>21</v>
          </cell>
          <cell r="AF58">
            <v>86</v>
          </cell>
          <cell r="AG58">
            <v>8</v>
          </cell>
          <cell r="AH58">
            <v>0</v>
          </cell>
          <cell r="AI58">
            <v>115</v>
          </cell>
          <cell r="AJ58">
            <v>9</v>
          </cell>
          <cell r="AK58">
            <v>130</v>
          </cell>
          <cell r="AL58">
            <v>5</v>
          </cell>
          <cell r="AM58">
            <v>0</v>
          </cell>
          <cell r="AN58">
            <v>144</v>
          </cell>
        </row>
        <row r="59">
          <cell r="T59">
            <v>0.781250000000002</v>
          </cell>
          <cell r="U59">
            <v>32</v>
          </cell>
          <cell r="V59">
            <v>95</v>
          </cell>
          <cell r="W59">
            <v>5</v>
          </cell>
          <cell r="X59">
            <v>0</v>
          </cell>
          <cell r="Y59">
            <v>132</v>
          </cell>
          <cell r="Z59">
            <v>10</v>
          </cell>
          <cell r="AA59">
            <v>99</v>
          </cell>
          <cell r="AB59">
            <v>25</v>
          </cell>
          <cell r="AC59">
            <v>0</v>
          </cell>
          <cell r="AD59">
            <v>134</v>
          </cell>
          <cell r="AE59">
            <v>18</v>
          </cell>
          <cell r="AF59">
            <v>98</v>
          </cell>
          <cell r="AG59">
            <v>19</v>
          </cell>
          <cell r="AH59">
            <v>0</v>
          </cell>
          <cell r="AI59">
            <v>135</v>
          </cell>
          <cell r="AJ59">
            <v>8</v>
          </cell>
          <cell r="AK59">
            <v>115</v>
          </cell>
          <cell r="AL59">
            <v>0</v>
          </cell>
          <cell r="AM59">
            <v>0</v>
          </cell>
          <cell r="AN59">
            <v>123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4.7449768160741888E-2</v>
          </cell>
        </row>
        <row r="142">
          <cell r="B142">
            <v>32</v>
          </cell>
          <cell r="C142">
            <v>66</v>
          </cell>
          <cell r="D142">
            <v>113</v>
          </cell>
          <cell r="E142">
            <v>69</v>
          </cell>
        </row>
        <row r="143">
          <cell r="B143">
            <v>20</v>
          </cell>
          <cell r="C143">
            <v>90</v>
          </cell>
          <cell r="D143">
            <v>161</v>
          </cell>
          <cell r="E143">
            <v>59</v>
          </cell>
        </row>
        <row r="144">
          <cell r="B144">
            <v>37</v>
          </cell>
          <cell r="C144">
            <v>63</v>
          </cell>
          <cell r="D144">
            <v>130</v>
          </cell>
          <cell r="E144">
            <v>85</v>
          </cell>
        </row>
        <row r="145">
          <cell r="B145">
            <v>14</v>
          </cell>
          <cell r="C145">
            <v>79</v>
          </cell>
          <cell r="D145">
            <v>104</v>
          </cell>
          <cell r="E145">
            <v>77</v>
          </cell>
        </row>
        <row r="175">
          <cell r="B175">
            <v>33</v>
          </cell>
          <cell r="C175">
            <v>69</v>
          </cell>
          <cell r="D175">
            <v>60</v>
          </cell>
          <cell r="E175">
            <v>61</v>
          </cell>
        </row>
        <row r="176">
          <cell r="B176">
            <v>20</v>
          </cell>
          <cell r="C176">
            <v>90</v>
          </cell>
          <cell r="D176">
            <v>85</v>
          </cell>
          <cell r="E176">
            <v>56</v>
          </cell>
        </row>
        <row r="177">
          <cell r="B177">
            <v>13</v>
          </cell>
          <cell r="C177">
            <v>62</v>
          </cell>
          <cell r="D177">
            <v>78</v>
          </cell>
          <cell r="E177">
            <v>53</v>
          </cell>
        </row>
        <row r="178">
          <cell r="B178">
            <v>16</v>
          </cell>
          <cell r="C178">
            <v>65</v>
          </cell>
          <cell r="D178">
            <v>100</v>
          </cell>
          <cell r="E178">
            <v>50</v>
          </cell>
        </row>
      </sheetData>
      <sheetData sheetId="28"/>
      <sheetData sheetId="29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T18">
            <v>0.35416666666666702</v>
          </cell>
          <cell r="U18">
            <v>53</v>
          </cell>
          <cell r="V18">
            <v>153</v>
          </cell>
          <cell r="W18">
            <v>22</v>
          </cell>
          <cell r="X18">
            <v>0</v>
          </cell>
          <cell r="Y18">
            <v>228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17</v>
          </cell>
          <cell r="AF18">
            <v>65</v>
          </cell>
          <cell r="AG18">
            <v>0</v>
          </cell>
          <cell r="AH18">
            <v>0</v>
          </cell>
          <cell r="AI18">
            <v>82</v>
          </cell>
          <cell r="AJ18">
            <v>0</v>
          </cell>
          <cell r="AK18">
            <v>76</v>
          </cell>
          <cell r="AL18">
            <v>10</v>
          </cell>
          <cell r="AM18">
            <v>0</v>
          </cell>
          <cell r="AN18">
            <v>86</v>
          </cell>
        </row>
        <row r="19">
          <cell r="T19">
            <v>0.36458333333333398</v>
          </cell>
          <cell r="U19">
            <v>44</v>
          </cell>
          <cell r="V19">
            <v>135</v>
          </cell>
          <cell r="W19">
            <v>20</v>
          </cell>
          <cell r="X19">
            <v>0</v>
          </cell>
          <cell r="Y19">
            <v>199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19</v>
          </cell>
          <cell r="AF19">
            <v>79</v>
          </cell>
          <cell r="AG19">
            <v>0</v>
          </cell>
          <cell r="AH19">
            <v>0</v>
          </cell>
          <cell r="AI19">
            <v>98</v>
          </cell>
          <cell r="AJ19">
            <v>0</v>
          </cell>
          <cell r="AK19">
            <v>82</v>
          </cell>
          <cell r="AL19">
            <v>13</v>
          </cell>
          <cell r="AM19">
            <v>0</v>
          </cell>
          <cell r="AN19">
            <v>95</v>
          </cell>
        </row>
        <row r="20">
          <cell r="T20">
            <v>0.375</v>
          </cell>
          <cell r="U20">
            <v>44</v>
          </cell>
          <cell r="V20">
            <v>138</v>
          </cell>
          <cell r="W20">
            <v>18</v>
          </cell>
          <cell r="X20">
            <v>0</v>
          </cell>
          <cell r="Y20">
            <v>200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25</v>
          </cell>
          <cell r="AF20">
            <v>78</v>
          </cell>
          <cell r="AG20">
            <v>0</v>
          </cell>
          <cell r="AH20">
            <v>0</v>
          </cell>
          <cell r="AI20">
            <v>103</v>
          </cell>
          <cell r="AJ20">
            <v>0</v>
          </cell>
          <cell r="AK20">
            <v>84</v>
          </cell>
          <cell r="AL20">
            <v>12</v>
          </cell>
          <cell r="AM20">
            <v>0</v>
          </cell>
          <cell r="AN20">
            <v>96</v>
          </cell>
        </row>
        <row r="21">
          <cell r="T21">
            <v>0.38541666666666702</v>
          </cell>
          <cell r="U21">
            <v>50</v>
          </cell>
          <cell r="V21">
            <v>148</v>
          </cell>
          <cell r="W21">
            <v>20</v>
          </cell>
          <cell r="X21">
            <v>0</v>
          </cell>
          <cell r="Y21">
            <v>218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29</v>
          </cell>
          <cell r="AF21">
            <v>105</v>
          </cell>
          <cell r="AG21">
            <v>0</v>
          </cell>
          <cell r="AH21">
            <v>0</v>
          </cell>
          <cell r="AI21">
            <v>134</v>
          </cell>
          <cell r="AJ21">
            <v>0</v>
          </cell>
          <cell r="AK21">
            <v>68</v>
          </cell>
          <cell r="AL21">
            <v>11</v>
          </cell>
          <cell r="AM21">
            <v>0</v>
          </cell>
          <cell r="AN21">
            <v>79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T51">
            <v>0.69791666666666796</v>
          </cell>
          <cell r="U51">
            <v>37</v>
          </cell>
          <cell r="V51">
            <v>151</v>
          </cell>
          <cell r="W51">
            <v>11</v>
          </cell>
          <cell r="X51">
            <v>0</v>
          </cell>
          <cell r="Y51">
            <v>199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33</v>
          </cell>
          <cell r="AF51">
            <v>113</v>
          </cell>
          <cell r="AG51">
            <v>0</v>
          </cell>
          <cell r="AH51">
            <v>0</v>
          </cell>
          <cell r="AI51">
            <v>146</v>
          </cell>
          <cell r="AJ51">
            <v>0</v>
          </cell>
          <cell r="AK51">
            <v>62</v>
          </cell>
          <cell r="AL51">
            <v>9</v>
          </cell>
          <cell r="AM51">
            <v>0</v>
          </cell>
          <cell r="AN51">
            <v>71</v>
          </cell>
        </row>
        <row r="52">
          <cell r="T52">
            <v>0.70833333333333504</v>
          </cell>
          <cell r="U52">
            <v>32</v>
          </cell>
          <cell r="V52">
            <v>142</v>
          </cell>
          <cell r="W52">
            <v>25</v>
          </cell>
          <cell r="X52">
            <v>0</v>
          </cell>
          <cell r="Y52">
            <v>199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41</v>
          </cell>
          <cell r="AF52">
            <v>137</v>
          </cell>
          <cell r="AG52">
            <v>0</v>
          </cell>
          <cell r="AH52">
            <v>0</v>
          </cell>
          <cell r="AI52">
            <v>178</v>
          </cell>
          <cell r="AJ52">
            <v>0</v>
          </cell>
          <cell r="AK52">
            <v>56</v>
          </cell>
          <cell r="AL52">
            <v>14</v>
          </cell>
          <cell r="AM52">
            <v>0</v>
          </cell>
          <cell r="AN52">
            <v>70</v>
          </cell>
        </row>
        <row r="53">
          <cell r="T53">
            <v>0.718750000000002</v>
          </cell>
          <cell r="U53">
            <v>46</v>
          </cell>
          <cell r="V53">
            <v>147</v>
          </cell>
          <cell r="W53">
            <v>22</v>
          </cell>
          <cell r="X53">
            <v>0</v>
          </cell>
          <cell r="Y53">
            <v>215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32</v>
          </cell>
          <cell r="AF53">
            <v>105</v>
          </cell>
          <cell r="AG53">
            <v>0</v>
          </cell>
          <cell r="AH53">
            <v>0</v>
          </cell>
          <cell r="AI53">
            <v>137</v>
          </cell>
          <cell r="AJ53">
            <v>0</v>
          </cell>
          <cell r="AK53">
            <v>86</v>
          </cell>
          <cell r="AL53">
            <v>16</v>
          </cell>
          <cell r="AM53">
            <v>0</v>
          </cell>
          <cell r="AN53">
            <v>102</v>
          </cell>
        </row>
        <row r="54">
          <cell r="T54">
            <v>0.72916666666666796</v>
          </cell>
          <cell r="U54">
            <v>45</v>
          </cell>
          <cell r="V54">
            <v>166</v>
          </cell>
          <cell r="W54">
            <v>18</v>
          </cell>
          <cell r="X54">
            <v>0</v>
          </cell>
          <cell r="Y54">
            <v>229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34</v>
          </cell>
          <cell r="AF54">
            <v>150</v>
          </cell>
          <cell r="AG54">
            <v>0</v>
          </cell>
          <cell r="AH54">
            <v>0</v>
          </cell>
          <cell r="AI54">
            <v>184</v>
          </cell>
          <cell r="AJ54">
            <v>0</v>
          </cell>
          <cell r="AK54">
            <v>104</v>
          </cell>
          <cell r="AL54">
            <v>10</v>
          </cell>
          <cell r="AM54">
            <v>0</v>
          </cell>
          <cell r="AN54">
            <v>114</v>
          </cell>
        </row>
        <row r="55">
          <cell r="T55">
            <v>0.73958333333333504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T56">
            <v>0.750000000000002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T57">
            <v>0.76041666666666896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4.3616406701328714E-2</v>
          </cell>
        </row>
        <row r="142">
          <cell r="B142">
            <v>38</v>
          </cell>
          <cell r="C142">
            <v>66</v>
          </cell>
          <cell r="D142">
            <v>34</v>
          </cell>
          <cell r="E142">
            <v>52</v>
          </cell>
        </row>
        <row r="143">
          <cell r="B143">
            <v>31</v>
          </cell>
          <cell r="C143">
            <v>72</v>
          </cell>
          <cell r="D143">
            <v>36</v>
          </cell>
          <cell r="E143">
            <v>45</v>
          </cell>
        </row>
        <row r="144">
          <cell r="B144">
            <v>48</v>
          </cell>
          <cell r="C144">
            <v>53</v>
          </cell>
          <cell r="D144">
            <v>32</v>
          </cell>
          <cell r="E144">
            <v>51</v>
          </cell>
        </row>
        <row r="145">
          <cell r="B145">
            <v>30</v>
          </cell>
          <cell r="C145">
            <v>58</v>
          </cell>
          <cell r="D145">
            <v>36</v>
          </cell>
          <cell r="E145">
            <v>46</v>
          </cell>
        </row>
        <row r="175">
          <cell r="B175">
            <v>22</v>
          </cell>
          <cell r="C175">
            <v>40</v>
          </cell>
          <cell r="D175">
            <v>23</v>
          </cell>
          <cell r="E175">
            <v>15</v>
          </cell>
        </row>
        <row r="176">
          <cell r="B176">
            <v>36</v>
          </cell>
          <cell r="C176">
            <v>61</v>
          </cell>
          <cell r="D176">
            <v>33</v>
          </cell>
          <cell r="E176">
            <v>38</v>
          </cell>
        </row>
        <row r="177">
          <cell r="B177">
            <v>27</v>
          </cell>
          <cell r="C177">
            <v>49</v>
          </cell>
          <cell r="D177">
            <v>27</v>
          </cell>
          <cell r="E177">
            <v>40</v>
          </cell>
        </row>
        <row r="178">
          <cell r="B178">
            <v>49</v>
          </cell>
          <cell r="C178">
            <v>82</v>
          </cell>
          <cell r="D178">
            <v>44</v>
          </cell>
          <cell r="E178">
            <v>63</v>
          </cell>
        </row>
        <row r="198">
          <cell r="J198">
            <v>0</v>
          </cell>
        </row>
        <row r="199">
          <cell r="J199">
            <v>2</v>
          </cell>
        </row>
        <row r="200">
          <cell r="J200">
            <v>2</v>
          </cell>
        </row>
        <row r="201">
          <cell r="J201">
            <v>7</v>
          </cell>
        </row>
        <row r="202">
          <cell r="J202">
            <v>7</v>
          </cell>
        </row>
        <row r="203">
          <cell r="J203">
            <v>5</v>
          </cell>
        </row>
        <row r="204">
          <cell r="J204">
            <v>5</v>
          </cell>
        </row>
        <row r="205">
          <cell r="J205">
            <v>0</v>
          </cell>
        </row>
        <row r="206">
          <cell r="J206">
            <v>0</v>
          </cell>
        </row>
        <row r="207">
          <cell r="J207">
            <v>0</v>
          </cell>
        </row>
        <row r="231">
          <cell r="J231">
            <v>0</v>
          </cell>
        </row>
        <row r="232">
          <cell r="J232">
            <v>3</v>
          </cell>
        </row>
        <row r="233">
          <cell r="J233">
            <v>6</v>
          </cell>
        </row>
        <row r="234">
          <cell r="J234">
            <v>17</v>
          </cell>
        </row>
        <row r="235">
          <cell r="J235">
            <v>38</v>
          </cell>
        </row>
        <row r="236">
          <cell r="J236">
            <v>35</v>
          </cell>
        </row>
        <row r="237">
          <cell r="J237">
            <v>32</v>
          </cell>
        </row>
        <row r="238">
          <cell r="J238">
            <v>21</v>
          </cell>
        </row>
        <row r="239">
          <cell r="J239">
            <v>0</v>
          </cell>
        </row>
        <row r="240">
          <cell r="J240">
            <v>0</v>
          </cell>
        </row>
      </sheetData>
      <sheetData sheetId="30"/>
      <sheetData sheetId="31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13</v>
          </cell>
          <cell r="V12">
            <v>42</v>
          </cell>
          <cell r="W12">
            <v>2</v>
          </cell>
          <cell r="X12">
            <v>0</v>
          </cell>
          <cell r="Y12">
            <v>57</v>
          </cell>
          <cell r="Z12">
            <v>4</v>
          </cell>
          <cell r="AA12">
            <v>53</v>
          </cell>
          <cell r="AB12">
            <v>22</v>
          </cell>
          <cell r="AC12">
            <v>0</v>
          </cell>
          <cell r="AD12">
            <v>79</v>
          </cell>
          <cell r="AE12">
            <v>42</v>
          </cell>
          <cell r="AF12">
            <v>21</v>
          </cell>
          <cell r="AG12">
            <v>15</v>
          </cell>
          <cell r="AH12">
            <v>0</v>
          </cell>
          <cell r="AI12">
            <v>78</v>
          </cell>
          <cell r="AJ12">
            <v>4</v>
          </cell>
          <cell r="AK12">
            <v>28</v>
          </cell>
          <cell r="AL12">
            <v>7</v>
          </cell>
          <cell r="AM12">
            <v>0</v>
          </cell>
          <cell r="AN12">
            <v>39</v>
          </cell>
        </row>
        <row r="13">
          <cell r="T13">
            <v>0.30208333333333298</v>
          </cell>
          <cell r="U13">
            <v>12</v>
          </cell>
          <cell r="V13">
            <v>40</v>
          </cell>
          <cell r="W13">
            <v>8</v>
          </cell>
          <cell r="X13">
            <v>0</v>
          </cell>
          <cell r="Y13">
            <v>60</v>
          </cell>
          <cell r="Z13">
            <v>2</v>
          </cell>
          <cell r="AA13">
            <v>82</v>
          </cell>
          <cell r="AB13">
            <v>24</v>
          </cell>
          <cell r="AC13">
            <v>0</v>
          </cell>
          <cell r="AD13">
            <v>108</v>
          </cell>
          <cell r="AE13">
            <v>35</v>
          </cell>
          <cell r="AF13">
            <v>39</v>
          </cell>
          <cell r="AG13">
            <v>11</v>
          </cell>
          <cell r="AH13">
            <v>0</v>
          </cell>
          <cell r="AI13">
            <v>85</v>
          </cell>
          <cell r="AJ13">
            <v>9</v>
          </cell>
          <cell r="AK13">
            <v>32</v>
          </cell>
          <cell r="AL13">
            <v>9</v>
          </cell>
          <cell r="AM13">
            <v>0</v>
          </cell>
          <cell r="AN13">
            <v>50</v>
          </cell>
        </row>
        <row r="14">
          <cell r="T14">
            <v>0.3125</v>
          </cell>
          <cell r="U14">
            <v>26</v>
          </cell>
          <cell r="V14">
            <v>43</v>
          </cell>
          <cell r="W14">
            <v>5</v>
          </cell>
          <cell r="X14">
            <v>0</v>
          </cell>
          <cell r="Y14">
            <v>74</v>
          </cell>
          <cell r="Z14">
            <v>2</v>
          </cell>
          <cell r="AA14">
            <v>81</v>
          </cell>
          <cell r="AB14">
            <v>26</v>
          </cell>
          <cell r="AC14">
            <v>0</v>
          </cell>
          <cell r="AD14">
            <v>109</v>
          </cell>
          <cell r="AE14">
            <v>27</v>
          </cell>
          <cell r="AF14">
            <v>32</v>
          </cell>
          <cell r="AG14">
            <v>30</v>
          </cell>
          <cell r="AH14">
            <v>0</v>
          </cell>
          <cell r="AI14">
            <v>89</v>
          </cell>
          <cell r="AJ14">
            <v>6</v>
          </cell>
          <cell r="AK14">
            <v>48</v>
          </cell>
          <cell r="AL14">
            <v>0</v>
          </cell>
          <cell r="AM14">
            <v>0</v>
          </cell>
          <cell r="AN14">
            <v>54</v>
          </cell>
        </row>
        <row r="15">
          <cell r="T15">
            <v>0.32291666666666702</v>
          </cell>
          <cell r="U15">
            <v>21</v>
          </cell>
          <cell r="V15">
            <v>65</v>
          </cell>
          <cell r="W15">
            <v>6</v>
          </cell>
          <cell r="X15">
            <v>0</v>
          </cell>
          <cell r="Y15">
            <v>92</v>
          </cell>
          <cell r="Z15">
            <v>5</v>
          </cell>
          <cell r="AA15">
            <v>111</v>
          </cell>
          <cell r="AB15">
            <v>23</v>
          </cell>
          <cell r="AC15">
            <v>0</v>
          </cell>
          <cell r="AD15">
            <v>139</v>
          </cell>
          <cell r="AE15">
            <v>24</v>
          </cell>
          <cell r="AF15">
            <v>24</v>
          </cell>
          <cell r="AG15">
            <v>20</v>
          </cell>
          <cell r="AH15">
            <v>0</v>
          </cell>
          <cell r="AI15">
            <v>68</v>
          </cell>
          <cell r="AJ15">
            <v>5</v>
          </cell>
          <cell r="AK15">
            <v>38</v>
          </cell>
          <cell r="AL15">
            <v>5</v>
          </cell>
          <cell r="AM15">
            <v>0</v>
          </cell>
          <cell r="AN15">
            <v>48</v>
          </cell>
        </row>
        <row r="16">
          <cell r="T16">
            <v>0.33333333333333298</v>
          </cell>
          <cell r="U16">
            <v>17</v>
          </cell>
          <cell r="V16">
            <v>68</v>
          </cell>
          <cell r="W16">
            <v>12</v>
          </cell>
          <cell r="X16">
            <v>0</v>
          </cell>
          <cell r="Y16">
            <v>97</v>
          </cell>
          <cell r="Z16">
            <v>5</v>
          </cell>
          <cell r="AA16">
            <v>111</v>
          </cell>
          <cell r="AB16">
            <v>24</v>
          </cell>
          <cell r="AC16">
            <v>0</v>
          </cell>
          <cell r="AD16">
            <v>140</v>
          </cell>
          <cell r="AE16">
            <v>21</v>
          </cell>
          <cell r="AF16">
            <v>43</v>
          </cell>
          <cell r="AG16">
            <v>24</v>
          </cell>
          <cell r="AH16">
            <v>0</v>
          </cell>
          <cell r="AI16">
            <v>88</v>
          </cell>
          <cell r="AJ16">
            <v>5</v>
          </cell>
          <cell r="AK16">
            <v>39</v>
          </cell>
          <cell r="AL16">
            <v>3</v>
          </cell>
          <cell r="AM16">
            <v>0</v>
          </cell>
          <cell r="AN16">
            <v>47</v>
          </cell>
        </row>
        <row r="17">
          <cell r="T17">
            <v>0.34375</v>
          </cell>
          <cell r="U17">
            <v>25</v>
          </cell>
          <cell r="V17">
            <v>43</v>
          </cell>
          <cell r="W17">
            <v>22</v>
          </cell>
          <cell r="X17">
            <v>0</v>
          </cell>
          <cell r="Y17">
            <v>90</v>
          </cell>
          <cell r="Z17">
            <v>4</v>
          </cell>
          <cell r="AA17">
            <v>143</v>
          </cell>
          <cell r="AB17">
            <v>23</v>
          </cell>
          <cell r="AC17">
            <v>0</v>
          </cell>
          <cell r="AD17">
            <v>170</v>
          </cell>
          <cell r="AE17">
            <v>19</v>
          </cell>
          <cell r="AF17">
            <v>42</v>
          </cell>
          <cell r="AG17">
            <v>33</v>
          </cell>
          <cell r="AH17">
            <v>0</v>
          </cell>
          <cell r="AI17">
            <v>94</v>
          </cell>
          <cell r="AJ17">
            <v>9</v>
          </cell>
          <cell r="AK17">
            <v>54</v>
          </cell>
          <cell r="AL17">
            <v>6</v>
          </cell>
          <cell r="AM17">
            <v>0</v>
          </cell>
          <cell r="AN17">
            <v>69</v>
          </cell>
        </row>
        <row r="18">
          <cell r="T18">
            <v>0.35416666666666702</v>
          </cell>
          <cell r="U18">
            <v>25</v>
          </cell>
          <cell r="V18">
            <v>49</v>
          </cell>
          <cell r="W18">
            <v>6</v>
          </cell>
          <cell r="X18">
            <v>0</v>
          </cell>
          <cell r="Y18">
            <v>80</v>
          </cell>
          <cell r="Z18">
            <v>8</v>
          </cell>
          <cell r="AA18">
            <v>99</v>
          </cell>
          <cell r="AB18">
            <v>21</v>
          </cell>
          <cell r="AC18">
            <v>0</v>
          </cell>
          <cell r="AD18">
            <v>128</v>
          </cell>
          <cell r="AE18">
            <v>13</v>
          </cell>
          <cell r="AF18">
            <v>37</v>
          </cell>
          <cell r="AG18">
            <v>27</v>
          </cell>
          <cell r="AH18">
            <v>0</v>
          </cell>
          <cell r="AI18">
            <v>77</v>
          </cell>
          <cell r="AJ18">
            <v>10</v>
          </cell>
          <cell r="AK18">
            <v>50</v>
          </cell>
          <cell r="AL18">
            <v>6</v>
          </cell>
          <cell r="AM18">
            <v>0</v>
          </cell>
          <cell r="AN18">
            <v>66</v>
          </cell>
        </row>
        <row r="19">
          <cell r="T19">
            <v>0.36458333333333398</v>
          </cell>
          <cell r="U19">
            <v>24</v>
          </cell>
          <cell r="V19">
            <v>55</v>
          </cell>
          <cell r="W19">
            <v>13</v>
          </cell>
          <cell r="X19">
            <v>0</v>
          </cell>
          <cell r="Y19">
            <v>92</v>
          </cell>
          <cell r="Z19">
            <v>2</v>
          </cell>
          <cell r="AA19">
            <v>118</v>
          </cell>
          <cell r="AB19">
            <v>26</v>
          </cell>
          <cell r="AC19">
            <v>0</v>
          </cell>
          <cell r="AD19">
            <v>146</v>
          </cell>
          <cell r="AE19">
            <v>20</v>
          </cell>
          <cell r="AF19">
            <v>51</v>
          </cell>
          <cell r="AG19">
            <v>17</v>
          </cell>
          <cell r="AH19">
            <v>0</v>
          </cell>
          <cell r="AI19">
            <v>88</v>
          </cell>
          <cell r="AJ19">
            <v>9</v>
          </cell>
          <cell r="AK19">
            <v>50</v>
          </cell>
          <cell r="AL19">
            <v>6</v>
          </cell>
          <cell r="AM19">
            <v>0</v>
          </cell>
          <cell r="AN19">
            <v>65</v>
          </cell>
        </row>
        <row r="20">
          <cell r="T20">
            <v>0.375</v>
          </cell>
          <cell r="U20">
            <v>26</v>
          </cell>
          <cell r="V20">
            <v>51</v>
          </cell>
          <cell r="W20">
            <v>15</v>
          </cell>
          <cell r="X20">
            <v>0</v>
          </cell>
          <cell r="Y20">
            <v>92</v>
          </cell>
          <cell r="Z20">
            <v>3</v>
          </cell>
          <cell r="AA20">
            <v>111</v>
          </cell>
          <cell r="AB20">
            <v>27</v>
          </cell>
          <cell r="AC20">
            <v>0</v>
          </cell>
          <cell r="AD20">
            <v>141</v>
          </cell>
          <cell r="AE20">
            <v>16</v>
          </cell>
          <cell r="AF20">
            <v>40</v>
          </cell>
          <cell r="AG20">
            <v>23</v>
          </cell>
          <cell r="AH20">
            <v>0</v>
          </cell>
          <cell r="AI20">
            <v>79</v>
          </cell>
          <cell r="AJ20">
            <v>9</v>
          </cell>
          <cell r="AK20">
            <v>49</v>
          </cell>
          <cell r="AL20">
            <v>5</v>
          </cell>
          <cell r="AM20">
            <v>0</v>
          </cell>
          <cell r="AN20">
            <v>63</v>
          </cell>
        </row>
        <row r="21">
          <cell r="T21">
            <v>0.38541666666666702</v>
          </cell>
          <cell r="U21">
            <v>26</v>
          </cell>
          <cell r="V21">
            <v>59</v>
          </cell>
          <cell r="W21">
            <v>13</v>
          </cell>
          <cell r="X21">
            <v>0</v>
          </cell>
          <cell r="Y21">
            <v>98</v>
          </cell>
          <cell r="Z21">
            <v>0</v>
          </cell>
          <cell r="AA21">
            <v>107</v>
          </cell>
          <cell r="AB21">
            <v>31</v>
          </cell>
          <cell r="AC21">
            <v>0</v>
          </cell>
          <cell r="AD21">
            <v>138</v>
          </cell>
          <cell r="AE21">
            <v>23</v>
          </cell>
          <cell r="AF21">
            <v>50</v>
          </cell>
          <cell r="AG21">
            <v>35</v>
          </cell>
          <cell r="AH21">
            <v>0</v>
          </cell>
          <cell r="AI21">
            <v>108</v>
          </cell>
          <cell r="AJ21">
            <v>11</v>
          </cell>
          <cell r="AK21">
            <v>48</v>
          </cell>
          <cell r="AL21">
            <v>4</v>
          </cell>
          <cell r="AM21">
            <v>0</v>
          </cell>
          <cell r="AN21">
            <v>63</v>
          </cell>
        </row>
        <row r="22">
          <cell r="T22">
            <v>0.39583333333333398</v>
          </cell>
          <cell r="U22">
            <v>23</v>
          </cell>
          <cell r="V22">
            <v>65</v>
          </cell>
          <cell r="W22">
            <v>13</v>
          </cell>
          <cell r="X22">
            <v>0</v>
          </cell>
          <cell r="Y22">
            <v>101</v>
          </cell>
          <cell r="Z22">
            <v>2</v>
          </cell>
          <cell r="AA22">
            <v>93</v>
          </cell>
          <cell r="AB22">
            <v>23</v>
          </cell>
          <cell r="AC22">
            <v>0</v>
          </cell>
          <cell r="AD22">
            <v>118</v>
          </cell>
          <cell r="AE22">
            <v>20</v>
          </cell>
          <cell r="AF22">
            <v>52</v>
          </cell>
          <cell r="AG22">
            <v>29</v>
          </cell>
          <cell r="AH22">
            <v>0</v>
          </cell>
          <cell r="AI22">
            <v>101</v>
          </cell>
          <cell r="AJ22">
            <v>5</v>
          </cell>
          <cell r="AK22">
            <v>51</v>
          </cell>
          <cell r="AL22">
            <v>4</v>
          </cell>
          <cell r="AM22">
            <v>0</v>
          </cell>
          <cell r="AN22">
            <v>60</v>
          </cell>
        </row>
        <row r="23">
          <cell r="T23">
            <v>0.40625</v>
          </cell>
          <cell r="U23">
            <v>19</v>
          </cell>
          <cell r="V23">
            <v>57</v>
          </cell>
          <cell r="W23">
            <v>8</v>
          </cell>
          <cell r="X23">
            <v>0</v>
          </cell>
          <cell r="Y23">
            <v>84</v>
          </cell>
          <cell r="Z23">
            <v>4</v>
          </cell>
          <cell r="AA23">
            <v>126</v>
          </cell>
          <cell r="AB23">
            <v>22</v>
          </cell>
          <cell r="AC23">
            <v>0</v>
          </cell>
          <cell r="AD23">
            <v>152</v>
          </cell>
          <cell r="AE23">
            <v>17</v>
          </cell>
          <cell r="AF23">
            <v>48</v>
          </cell>
          <cell r="AG23">
            <v>20</v>
          </cell>
          <cell r="AH23">
            <v>0</v>
          </cell>
          <cell r="AI23">
            <v>85</v>
          </cell>
          <cell r="AJ23">
            <v>9</v>
          </cell>
          <cell r="AK23">
            <v>35</v>
          </cell>
          <cell r="AL23">
            <v>4</v>
          </cell>
          <cell r="AM23">
            <v>0</v>
          </cell>
          <cell r="AN23">
            <v>48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21</v>
          </cell>
          <cell r="V48">
            <v>65</v>
          </cell>
          <cell r="W48">
            <v>8</v>
          </cell>
          <cell r="X48">
            <v>0</v>
          </cell>
          <cell r="Y48">
            <v>94</v>
          </cell>
          <cell r="Z48">
            <v>5</v>
          </cell>
          <cell r="AA48">
            <v>69</v>
          </cell>
          <cell r="AB48">
            <v>22</v>
          </cell>
          <cell r="AC48">
            <v>0</v>
          </cell>
          <cell r="AD48">
            <v>96</v>
          </cell>
          <cell r="AE48">
            <v>25</v>
          </cell>
          <cell r="AF48">
            <v>90</v>
          </cell>
          <cell r="AG48">
            <v>31</v>
          </cell>
          <cell r="AH48">
            <v>0</v>
          </cell>
          <cell r="AI48">
            <v>146</v>
          </cell>
          <cell r="AJ48">
            <v>2</v>
          </cell>
          <cell r="AK48">
            <v>30</v>
          </cell>
          <cell r="AL48">
            <v>11</v>
          </cell>
          <cell r="AM48">
            <v>0</v>
          </cell>
          <cell r="AN48">
            <v>43</v>
          </cell>
        </row>
        <row r="49">
          <cell r="T49">
            <v>0.67708333333333504</v>
          </cell>
          <cell r="U49">
            <v>30</v>
          </cell>
          <cell r="V49">
            <v>53</v>
          </cell>
          <cell r="W49">
            <v>5</v>
          </cell>
          <cell r="X49">
            <v>0</v>
          </cell>
          <cell r="Y49">
            <v>88</v>
          </cell>
          <cell r="Z49">
            <v>6</v>
          </cell>
          <cell r="AA49">
            <v>82</v>
          </cell>
          <cell r="AB49">
            <v>27</v>
          </cell>
          <cell r="AC49">
            <v>0</v>
          </cell>
          <cell r="AD49">
            <v>115</v>
          </cell>
          <cell r="AE49">
            <v>15</v>
          </cell>
          <cell r="AF49">
            <v>69</v>
          </cell>
          <cell r="AG49">
            <v>33</v>
          </cell>
          <cell r="AH49">
            <v>0</v>
          </cell>
          <cell r="AI49">
            <v>117</v>
          </cell>
          <cell r="AJ49">
            <v>3</v>
          </cell>
          <cell r="AK49">
            <v>36</v>
          </cell>
          <cell r="AL49">
            <v>8</v>
          </cell>
          <cell r="AM49">
            <v>0</v>
          </cell>
          <cell r="AN49">
            <v>47</v>
          </cell>
        </row>
        <row r="50">
          <cell r="T50">
            <v>0.687500000000001</v>
          </cell>
          <cell r="U50">
            <v>20</v>
          </cell>
          <cell r="V50">
            <v>57</v>
          </cell>
          <cell r="W50">
            <v>8</v>
          </cell>
          <cell r="X50">
            <v>0</v>
          </cell>
          <cell r="Y50">
            <v>85</v>
          </cell>
          <cell r="Z50">
            <v>3</v>
          </cell>
          <cell r="AA50">
            <v>74</v>
          </cell>
          <cell r="AB50">
            <v>22</v>
          </cell>
          <cell r="AC50">
            <v>0</v>
          </cell>
          <cell r="AD50">
            <v>99</v>
          </cell>
          <cell r="AE50">
            <v>12</v>
          </cell>
          <cell r="AF50">
            <v>74</v>
          </cell>
          <cell r="AG50">
            <v>31</v>
          </cell>
          <cell r="AH50">
            <v>0</v>
          </cell>
          <cell r="AI50">
            <v>117</v>
          </cell>
          <cell r="AJ50">
            <v>5</v>
          </cell>
          <cell r="AK50">
            <v>32</v>
          </cell>
          <cell r="AL50">
            <v>5</v>
          </cell>
          <cell r="AM50">
            <v>0</v>
          </cell>
          <cell r="AN50">
            <v>42</v>
          </cell>
        </row>
        <row r="51">
          <cell r="T51">
            <v>0.69791666666666796</v>
          </cell>
          <cell r="U51">
            <v>19</v>
          </cell>
          <cell r="V51">
            <v>63</v>
          </cell>
          <cell r="W51">
            <v>12</v>
          </cell>
          <cell r="X51">
            <v>0</v>
          </cell>
          <cell r="Y51">
            <v>94</v>
          </cell>
          <cell r="Z51">
            <v>5</v>
          </cell>
          <cell r="AA51">
            <v>92</v>
          </cell>
          <cell r="AB51">
            <v>18</v>
          </cell>
          <cell r="AC51">
            <v>0</v>
          </cell>
          <cell r="AD51">
            <v>115</v>
          </cell>
          <cell r="AE51">
            <v>19</v>
          </cell>
          <cell r="AF51">
            <v>69</v>
          </cell>
          <cell r="AG51">
            <v>26</v>
          </cell>
          <cell r="AH51">
            <v>0</v>
          </cell>
          <cell r="AI51">
            <v>114</v>
          </cell>
          <cell r="AJ51">
            <v>5</v>
          </cell>
          <cell r="AK51">
            <v>37</v>
          </cell>
          <cell r="AL51">
            <v>6</v>
          </cell>
          <cell r="AM51">
            <v>0</v>
          </cell>
          <cell r="AN51">
            <v>48</v>
          </cell>
        </row>
        <row r="52">
          <cell r="T52">
            <v>0.70833333333333504</v>
          </cell>
          <cell r="U52">
            <v>40</v>
          </cell>
          <cell r="V52">
            <v>65</v>
          </cell>
          <cell r="W52">
            <v>11</v>
          </cell>
          <cell r="X52">
            <v>0</v>
          </cell>
          <cell r="Y52">
            <v>116</v>
          </cell>
          <cell r="Z52">
            <v>12</v>
          </cell>
          <cell r="AA52">
            <v>114</v>
          </cell>
          <cell r="AB52">
            <v>8</v>
          </cell>
          <cell r="AC52">
            <v>0</v>
          </cell>
          <cell r="AD52">
            <v>134</v>
          </cell>
          <cell r="AE52">
            <v>13</v>
          </cell>
          <cell r="AF52">
            <v>110</v>
          </cell>
          <cell r="AG52">
            <v>50</v>
          </cell>
          <cell r="AH52">
            <v>0</v>
          </cell>
          <cell r="AI52">
            <v>173</v>
          </cell>
          <cell r="AJ52">
            <v>2</v>
          </cell>
          <cell r="AK52">
            <v>25</v>
          </cell>
          <cell r="AL52">
            <v>6</v>
          </cell>
          <cell r="AM52">
            <v>0</v>
          </cell>
          <cell r="AN52">
            <v>33</v>
          </cell>
        </row>
        <row r="53">
          <cell r="T53">
            <v>0.718750000000002</v>
          </cell>
          <cell r="U53">
            <v>23</v>
          </cell>
          <cell r="V53">
            <v>52</v>
          </cell>
          <cell r="W53">
            <v>14</v>
          </cell>
          <cell r="X53">
            <v>0</v>
          </cell>
          <cell r="Y53">
            <v>89</v>
          </cell>
          <cell r="Z53">
            <v>7</v>
          </cell>
          <cell r="AA53">
            <v>123</v>
          </cell>
          <cell r="AB53">
            <v>18</v>
          </cell>
          <cell r="AC53">
            <v>0</v>
          </cell>
          <cell r="AD53">
            <v>148</v>
          </cell>
          <cell r="AE53">
            <v>10</v>
          </cell>
          <cell r="AF53">
            <v>65</v>
          </cell>
          <cell r="AG53">
            <v>30</v>
          </cell>
          <cell r="AH53">
            <v>0</v>
          </cell>
          <cell r="AI53">
            <v>105</v>
          </cell>
          <cell r="AJ53">
            <v>4</v>
          </cell>
          <cell r="AK53">
            <v>41</v>
          </cell>
          <cell r="AL53">
            <v>2</v>
          </cell>
          <cell r="AM53">
            <v>0</v>
          </cell>
          <cell r="AN53">
            <v>47</v>
          </cell>
        </row>
        <row r="54">
          <cell r="T54">
            <v>0.72916666666666796</v>
          </cell>
          <cell r="U54">
            <v>39</v>
          </cell>
          <cell r="V54">
            <v>59</v>
          </cell>
          <cell r="W54">
            <v>14</v>
          </cell>
          <cell r="X54">
            <v>0</v>
          </cell>
          <cell r="Y54">
            <v>112</v>
          </cell>
          <cell r="Z54">
            <v>10</v>
          </cell>
          <cell r="AA54">
            <v>108</v>
          </cell>
          <cell r="AB54">
            <v>9</v>
          </cell>
          <cell r="AC54">
            <v>0</v>
          </cell>
          <cell r="AD54">
            <v>127</v>
          </cell>
          <cell r="AE54">
            <v>25</v>
          </cell>
          <cell r="AF54">
            <v>98</v>
          </cell>
          <cell r="AG54">
            <v>33</v>
          </cell>
          <cell r="AH54">
            <v>0</v>
          </cell>
          <cell r="AI54">
            <v>156</v>
          </cell>
          <cell r="AJ54">
            <v>2</v>
          </cell>
          <cell r="AK54">
            <v>50</v>
          </cell>
          <cell r="AL54">
            <v>6</v>
          </cell>
          <cell r="AM54">
            <v>0</v>
          </cell>
          <cell r="AN54">
            <v>58</v>
          </cell>
        </row>
        <row r="55">
          <cell r="T55">
            <v>0.73958333333333504</v>
          </cell>
          <cell r="U55">
            <v>25</v>
          </cell>
          <cell r="V55">
            <v>66</v>
          </cell>
          <cell r="W55">
            <v>14</v>
          </cell>
          <cell r="X55">
            <v>0</v>
          </cell>
          <cell r="Y55">
            <v>105</v>
          </cell>
          <cell r="Z55">
            <v>9</v>
          </cell>
          <cell r="AA55">
            <v>100</v>
          </cell>
          <cell r="AB55">
            <v>16</v>
          </cell>
          <cell r="AC55">
            <v>0</v>
          </cell>
          <cell r="AD55">
            <v>125</v>
          </cell>
          <cell r="AE55">
            <v>25</v>
          </cell>
          <cell r="AF55">
            <v>78</v>
          </cell>
          <cell r="AG55">
            <v>42</v>
          </cell>
          <cell r="AH55">
            <v>0</v>
          </cell>
          <cell r="AI55">
            <v>145</v>
          </cell>
          <cell r="AJ55">
            <v>1</v>
          </cell>
          <cell r="AK55">
            <v>35</v>
          </cell>
          <cell r="AL55">
            <v>16</v>
          </cell>
          <cell r="AM55">
            <v>0</v>
          </cell>
          <cell r="AN55">
            <v>52</v>
          </cell>
        </row>
        <row r="56">
          <cell r="T56">
            <v>0.750000000000002</v>
          </cell>
          <cell r="U56">
            <v>26</v>
          </cell>
          <cell r="V56">
            <v>63</v>
          </cell>
          <cell r="W56">
            <v>15</v>
          </cell>
          <cell r="X56">
            <v>0</v>
          </cell>
          <cell r="Y56">
            <v>104</v>
          </cell>
          <cell r="Z56">
            <v>11</v>
          </cell>
          <cell r="AA56">
            <v>80</v>
          </cell>
          <cell r="AB56">
            <v>15</v>
          </cell>
          <cell r="AC56">
            <v>0</v>
          </cell>
          <cell r="AD56">
            <v>106</v>
          </cell>
          <cell r="AE56">
            <v>21</v>
          </cell>
          <cell r="AF56">
            <v>114</v>
          </cell>
          <cell r="AG56">
            <v>48</v>
          </cell>
          <cell r="AH56">
            <v>0</v>
          </cell>
          <cell r="AI56">
            <v>183</v>
          </cell>
          <cell r="AJ56">
            <v>2</v>
          </cell>
          <cell r="AK56">
            <v>38</v>
          </cell>
          <cell r="AL56">
            <v>7</v>
          </cell>
          <cell r="AM56">
            <v>0</v>
          </cell>
          <cell r="AN56">
            <v>47</v>
          </cell>
        </row>
        <row r="57">
          <cell r="T57">
            <v>0.76041666666666896</v>
          </cell>
          <cell r="U57">
            <v>35</v>
          </cell>
          <cell r="V57">
            <v>71</v>
          </cell>
          <cell r="W57">
            <v>17</v>
          </cell>
          <cell r="X57">
            <v>0</v>
          </cell>
          <cell r="Y57">
            <v>123</v>
          </cell>
          <cell r="Z57">
            <v>6</v>
          </cell>
          <cell r="AA57">
            <v>58</v>
          </cell>
          <cell r="AB57">
            <v>12</v>
          </cell>
          <cell r="AC57">
            <v>0</v>
          </cell>
          <cell r="AD57">
            <v>76</v>
          </cell>
          <cell r="AE57">
            <v>20</v>
          </cell>
          <cell r="AF57">
            <v>100</v>
          </cell>
          <cell r="AG57">
            <v>33</v>
          </cell>
          <cell r="AH57">
            <v>0</v>
          </cell>
          <cell r="AI57">
            <v>153</v>
          </cell>
          <cell r="AJ57">
            <v>5</v>
          </cell>
          <cell r="AK57">
            <v>39</v>
          </cell>
          <cell r="AL57">
            <v>4</v>
          </cell>
          <cell r="AM57">
            <v>0</v>
          </cell>
          <cell r="AN57">
            <v>48</v>
          </cell>
        </row>
        <row r="58">
          <cell r="T58">
            <v>0.77083333333333504</v>
          </cell>
          <cell r="U58">
            <v>48</v>
          </cell>
          <cell r="V58">
            <v>44</v>
          </cell>
          <cell r="W58">
            <v>6</v>
          </cell>
          <cell r="X58">
            <v>0</v>
          </cell>
          <cell r="Y58">
            <v>98</v>
          </cell>
          <cell r="Z58">
            <v>4</v>
          </cell>
          <cell r="AA58">
            <v>69</v>
          </cell>
          <cell r="AB58">
            <v>25</v>
          </cell>
          <cell r="AC58">
            <v>0</v>
          </cell>
          <cell r="AD58">
            <v>98</v>
          </cell>
          <cell r="AE58">
            <v>20</v>
          </cell>
          <cell r="AF58">
            <v>54</v>
          </cell>
          <cell r="AG58">
            <v>36</v>
          </cell>
          <cell r="AH58">
            <v>0</v>
          </cell>
          <cell r="AI58">
            <v>110</v>
          </cell>
          <cell r="AJ58">
            <v>3</v>
          </cell>
          <cell r="AK58">
            <v>66</v>
          </cell>
          <cell r="AL58">
            <v>8</v>
          </cell>
          <cell r="AM58">
            <v>0</v>
          </cell>
          <cell r="AN58">
            <v>77</v>
          </cell>
        </row>
        <row r="59">
          <cell r="T59">
            <v>0.781250000000002</v>
          </cell>
          <cell r="U59">
            <v>39</v>
          </cell>
          <cell r="V59">
            <v>55</v>
          </cell>
          <cell r="W59">
            <v>6</v>
          </cell>
          <cell r="X59">
            <v>0</v>
          </cell>
          <cell r="Y59">
            <v>100</v>
          </cell>
          <cell r="Z59">
            <v>8</v>
          </cell>
          <cell r="AA59">
            <v>75</v>
          </cell>
          <cell r="AB59">
            <v>24</v>
          </cell>
          <cell r="AC59">
            <v>0</v>
          </cell>
          <cell r="AD59">
            <v>107</v>
          </cell>
          <cell r="AE59">
            <v>24</v>
          </cell>
          <cell r="AF59">
            <v>70</v>
          </cell>
          <cell r="AG59">
            <v>27</v>
          </cell>
          <cell r="AH59">
            <v>0</v>
          </cell>
          <cell r="AI59">
            <v>121</v>
          </cell>
          <cell r="AJ59">
            <v>3</v>
          </cell>
          <cell r="AK59">
            <v>53</v>
          </cell>
          <cell r="AL59">
            <v>7</v>
          </cell>
          <cell r="AM59">
            <v>0</v>
          </cell>
          <cell r="AN59">
            <v>63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4.5294635004397538E-2</v>
          </cell>
        </row>
        <row r="142">
          <cell r="B142">
            <v>55</v>
          </cell>
          <cell r="C142">
            <v>68</v>
          </cell>
          <cell r="D142">
            <v>39</v>
          </cell>
          <cell r="E142">
            <v>44</v>
          </cell>
        </row>
        <row r="143">
          <cell r="B143">
            <v>44</v>
          </cell>
          <cell r="C143">
            <v>70</v>
          </cell>
          <cell r="D143">
            <v>22</v>
          </cell>
          <cell r="E143">
            <v>48</v>
          </cell>
        </row>
        <row r="144">
          <cell r="B144">
            <v>50</v>
          </cell>
          <cell r="C144">
            <v>62</v>
          </cell>
          <cell r="D144">
            <v>33</v>
          </cell>
          <cell r="E144">
            <v>49</v>
          </cell>
        </row>
        <row r="145">
          <cell r="B145">
            <v>29</v>
          </cell>
          <cell r="C145">
            <v>63</v>
          </cell>
          <cell r="D145">
            <v>29</v>
          </cell>
          <cell r="E145">
            <v>46</v>
          </cell>
        </row>
        <row r="175">
          <cell r="B175">
            <v>33</v>
          </cell>
          <cell r="C175">
            <v>35</v>
          </cell>
          <cell r="D175">
            <v>4</v>
          </cell>
          <cell r="E175">
            <v>28</v>
          </cell>
        </row>
        <row r="176">
          <cell r="B176">
            <v>51</v>
          </cell>
          <cell r="C176">
            <v>58</v>
          </cell>
          <cell r="D176">
            <v>30</v>
          </cell>
          <cell r="E176">
            <v>24</v>
          </cell>
        </row>
        <row r="177">
          <cell r="B177">
            <v>54</v>
          </cell>
          <cell r="C177">
            <v>46</v>
          </cell>
          <cell r="D177">
            <v>19</v>
          </cell>
          <cell r="E177">
            <v>24</v>
          </cell>
        </row>
        <row r="178">
          <cell r="B178">
            <v>56</v>
          </cell>
          <cell r="C178">
            <v>58</v>
          </cell>
          <cell r="D178">
            <v>25</v>
          </cell>
          <cell r="E178">
            <v>17</v>
          </cell>
        </row>
        <row r="198">
          <cell r="J198">
            <v>0</v>
          </cell>
          <cell r="K198">
            <v>27</v>
          </cell>
        </row>
        <row r="199">
          <cell r="J199">
            <v>0</v>
          </cell>
          <cell r="K199">
            <v>27</v>
          </cell>
        </row>
        <row r="200">
          <cell r="J200">
            <v>0</v>
          </cell>
          <cell r="K200">
            <v>19</v>
          </cell>
        </row>
        <row r="201">
          <cell r="J201">
            <v>0</v>
          </cell>
          <cell r="K201">
            <v>14</v>
          </cell>
        </row>
        <row r="202">
          <cell r="J202">
            <v>0</v>
          </cell>
          <cell r="K202">
            <v>17</v>
          </cell>
        </row>
        <row r="203">
          <cell r="J203">
            <v>0</v>
          </cell>
          <cell r="K203">
            <v>18</v>
          </cell>
        </row>
        <row r="204">
          <cell r="J204">
            <v>0</v>
          </cell>
          <cell r="K204">
            <v>20</v>
          </cell>
        </row>
        <row r="205">
          <cell r="J205">
            <v>0</v>
          </cell>
          <cell r="K205">
            <v>17</v>
          </cell>
        </row>
        <row r="206">
          <cell r="J206">
            <v>0</v>
          </cell>
          <cell r="K206">
            <v>5</v>
          </cell>
        </row>
        <row r="207">
          <cell r="J207">
            <v>0</v>
          </cell>
          <cell r="K207">
            <v>2</v>
          </cell>
        </row>
        <row r="231">
          <cell r="J231">
            <v>1</v>
          </cell>
          <cell r="K231">
            <v>0</v>
          </cell>
        </row>
        <row r="232">
          <cell r="J232">
            <v>1</v>
          </cell>
          <cell r="K232">
            <v>0</v>
          </cell>
        </row>
        <row r="233">
          <cell r="J233">
            <v>0</v>
          </cell>
          <cell r="K233">
            <v>0</v>
          </cell>
        </row>
        <row r="234">
          <cell r="J234">
            <v>1</v>
          </cell>
          <cell r="K234">
            <v>0</v>
          </cell>
        </row>
        <row r="235">
          <cell r="J235">
            <v>1</v>
          </cell>
          <cell r="K235">
            <v>0</v>
          </cell>
        </row>
        <row r="236">
          <cell r="J236">
            <v>1</v>
          </cell>
          <cell r="K236">
            <v>0</v>
          </cell>
        </row>
        <row r="237">
          <cell r="J237">
            <v>2</v>
          </cell>
          <cell r="K237">
            <v>0</v>
          </cell>
        </row>
        <row r="238">
          <cell r="J238">
            <v>3</v>
          </cell>
          <cell r="K238">
            <v>0</v>
          </cell>
        </row>
        <row r="239">
          <cell r="J239">
            <v>3</v>
          </cell>
          <cell r="K239">
            <v>0</v>
          </cell>
        </row>
        <row r="240">
          <cell r="J240">
            <v>5</v>
          </cell>
          <cell r="K240">
            <v>2</v>
          </cell>
        </row>
      </sheetData>
      <sheetData sheetId="32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T18">
            <v>0.35416666666666702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4</v>
          </cell>
          <cell r="AA18">
            <v>64</v>
          </cell>
          <cell r="AB18">
            <v>36</v>
          </cell>
          <cell r="AC18">
            <v>0</v>
          </cell>
          <cell r="AD18">
            <v>104</v>
          </cell>
          <cell r="AE18">
            <v>0</v>
          </cell>
          <cell r="AF18">
            <v>20</v>
          </cell>
          <cell r="AG18">
            <v>29</v>
          </cell>
          <cell r="AH18">
            <v>0</v>
          </cell>
          <cell r="AI18">
            <v>49</v>
          </cell>
          <cell r="AJ18">
            <v>2</v>
          </cell>
          <cell r="AK18">
            <v>20</v>
          </cell>
          <cell r="AL18">
            <v>0</v>
          </cell>
          <cell r="AM18">
            <v>0</v>
          </cell>
          <cell r="AN18">
            <v>22</v>
          </cell>
        </row>
        <row r="19">
          <cell r="T19">
            <v>0.36458333333333398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  <cell r="AA19">
            <v>71</v>
          </cell>
          <cell r="AB19">
            <v>48</v>
          </cell>
          <cell r="AC19">
            <v>0</v>
          </cell>
          <cell r="AD19">
            <v>124</v>
          </cell>
          <cell r="AE19">
            <v>0</v>
          </cell>
          <cell r="AF19">
            <v>27</v>
          </cell>
          <cell r="AG19">
            <v>34</v>
          </cell>
          <cell r="AH19">
            <v>0</v>
          </cell>
          <cell r="AI19">
            <v>61</v>
          </cell>
          <cell r="AJ19">
            <v>0</v>
          </cell>
          <cell r="AK19">
            <v>16</v>
          </cell>
          <cell r="AL19">
            <v>0</v>
          </cell>
          <cell r="AM19">
            <v>0</v>
          </cell>
          <cell r="AN19">
            <v>16</v>
          </cell>
        </row>
        <row r="20">
          <cell r="T20">
            <v>0.375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</v>
          </cell>
          <cell r="AA20">
            <v>58</v>
          </cell>
          <cell r="AB20">
            <v>44</v>
          </cell>
          <cell r="AC20">
            <v>0</v>
          </cell>
          <cell r="AD20">
            <v>108</v>
          </cell>
          <cell r="AE20">
            <v>0</v>
          </cell>
          <cell r="AF20">
            <v>24</v>
          </cell>
          <cell r="AG20">
            <v>35</v>
          </cell>
          <cell r="AH20">
            <v>0</v>
          </cell>
          <cell r="AI20">
            <v>59</v>
          </cell>
          <cell r="AJ20">
            <v>2</v>
          </cell>
          <cell r="AK20">
            <v>32</v>
          </cell>
          <cell r="AL20">
            <v>0</v>
          </cell>
          <cell r="AM20">
            <v>0</v>
          </cell>
          <cell r="AN20">
            <v>34</v>
          </cell>
        </row>
        <row r="21">
          <cell r="T21">
            <v>0.38541666666666702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9</v>
          </cell>
          <cell r="AA21">
            <v>67</v>
          </cell>
          <cell r="AB21">
            <v>36</v>
          </cell>
          <cell r="AC21">
            <v>0</v>
          </cell>
          <cell r="AD21">
            <v>112</v>
          </cell>
          <cell r="AE21">
            <v>0</v>
          </cell>
          <cell r="AF21">
            <v>28</v>
          </cell>
          <cell r="AG21">
            <v>35</v>
          </cell>
          <cell r="AH21">
            <v>0</v>
          </cell>
          <cell r="AI21">
            <v>63</v>
          </cell>
          <cell r="AJ21">
            <v>5</v>
          </cell>
          <cell r="AK21">
            <v>35</v>
          </cell>
          <cell r="AL21">
            <v>0</v>
          </cell>
          <cell r="AM21">
            <v>0</v>
          </cell>
          <cell r="AN21">
            <v>40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T51">
            <v>0.69791666666666796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6</v>
          </cell>
          <cell r="AA51">
            <v>79</v>
          </cell>
          <cell r="AB51">
            <v>28</v>
          </cell>
          <cell r="AC51">
            <v>0</v>
          </cell>
          <cell r="AD51">
            <v>113</v>
          </cell>
          <cell r="AE51">
            <v>0</v>
          </cell>
          <cell r="AF51">
            <v>33</v>
          </cell>
          <cell r="AG51">
            <v>60</v>
          </cell>
          <cell r="AH51">
            <v>0</v>
          </cell>
          <cell r="AI51">
            <v>93</v>
          </cell>
          <cell r="AJ51">
            <v>7</v>
          </cell>
          <cell r="AK51">
            <v>21</v>
          </cell>
          <cell r="AL51">
            <v>0</v>
          </cell>
          <cell r="AM51">
            <v>0</v>
          </cell>
          <cell r="AN51">
            <v>28</v>
          </cell>
        </row>
        <row r="52">
          <cell r="T52">
            <v>0.70833333333333504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8</v>
          </cell>
          <cell r="AA52">
            <v>84</v>
          </cell>
          <cell r="AB52">
            <v>19</v>
          </cell>
          <cell r="AC52">
            <v>0</v>
          </cell>
          <cell r="AD52">
            <v>111</v>
          </cell>
          <cell r="AE52">
            <v>0</v>
          </cell>
          <cell r="AF52">
            <v>41</v>
          </cell>
          <cell r="AG52">
            <v>79</v>
          </cell>
          <cell r="AH52">
            <v>0</v>
          </cell>
          <cell r="AI52">
            <v>120</v>
          </cell>
          <cell r="AJ52">
            <v>4</v>
          </cell>
          <cell r="AK52">
            <v>16</v>
          </cell>
          <cell r="AL52">
            <v>0</v>
          </cell>
          <cell r="AM52">
            <v>0</v>
          </cell>
          <cell r="AN52">
            <v>20</v>
          </cell>
        </row>
        <row r="53">
          <cell r="T53">
            <v>0.718750000000002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13</v>
          </cell>
          <cell r="AA53">
            <v>68</v>
          </cell>
          <cell r="AB53">
            <v>32</v>
          </cell>
          <cell r="AC53">
            <v>0</v>
          </cell>
          <cell r="AD53">
            <v>113</v>
          </cell>
          <cell r="AE53">
            <v>0</v>
          </cell>
          <cell r="AF53">
            <v>40</v>
          </cell>
          <cell r="AG53">
            <v>60</v>
          </cell>
          <cell r="AH53">
            <v>0</v>
          </cell>
          <cell r="AI53">
            <v>100</v>
          </cell>
          <cell r="AJ53">
            <v>15</v>
          </cell>
          <cell r="AK53">
            <v>28</v>
          </cell>
          <cell r="AL53">
            <v>0</v>
          </cell>
          <cell r="AM53">
            <v>0</v>
          </cell>
          <cell r="AN53">
            <v>43</v>
          </cell>
        </row>
        <row r="54">
          <cell r="T54">
            <v>0.72916666666666796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5</v>
          </cell>
          <cell r="AA54">
            <v>71</v>
          </cell>
          <cell r="AB54">
            <v>32</v>
          </cell>
          <cell r="AC54">
            <v>0</v>
          </cell>
          <cell r="AD54">
            <v>108</v>
          </cell>
          <cell r="AE54">
            <v>0</v>
          </cell>
          <cell r="AF54">
            <v>66</v>
          </cell>
          <cell r="AG54">
            <v>65</v>
          </cell>
          <cell r="AH54">
            <v>0</v>
          </cell>
          <cell r="AI54">
            <v>131</v>
          </cell>
          <cell r="AJ54">
            <v>11</v>
          </cell>
          <cell r="AK54">
            <v>30</v>
          </cell>
          <cell r="AL54">
            <v>0</v>
          </cell>
          <cell r="AM54">
            <v>0</v>
          </cell>
          <cell r="AN54">
            <v>41</v>
          </cell>
        </row>
        <row r="55">
          <cell r="T55">
            <v>0.73958333333333504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T56">
            <v>0.750000000000002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T57">
            <v>0.76041666666666896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3.6955322669608381E-2</v>
          </cell>
        </row>
        <row r="142">
          <cell r="B142">
            <v>47</v>
          </cell>
          <cell r="C142">
            <v>39</v>
          </cell>
          <cell r="D142">
            <v>47</v>
          </cell>
          <cell r="E142">
            <v>46</v>
          </cell>
        </row>
        <row r="143">
          <cell r="B143">
            <v>38</v>
          </cell>
          <cell r="C143">
            <v>42</v>
          </cell>
          <cell r="D143">
            <v>52</v>
          </cell>
          <cell r="E143">
            <v>59</v>
          </cell>
        </row>
        <row r="144">
          <cell r="B144">
            <v>31</v>
          </cell>
          <cell r="C144">
            <v>27</v>
          </cell>
          <cell r="D144">
            <v>42</v>
          </cell>
          <cell r="E144">
            <v>34</v>
          </cell>
        </row>
        <row r="145">
          <cell r="B145">
            <v>33</v>
          </cell>
          <cell r="C145">
            <v>28</v>
          </cell>
          <cell r="D145">
            <v>29</v>
          </cell>
          <cell r="E145">
            <v>29</v>
          </cell>
        </row>
        <row r="175">
          <cell r="B175">
            <v>21</v>
          </cell>
          <cell r="C175">
            <v>18</v>
          </cell>
          <cell r="D175">
            <v>14</v>
          </cell>
          <cell r="E175">
            <v>30</v>
          </cell>
        </row>
        <row r="176">
          <cell r="B176">
            <v>34</v>
          </cell>
          <cell r="C176">
            <v>39</v>
          </cell>
          <cell r="D176">
            <v>31</v>
          </cell>
          <cell r="E176">
            <v>39</v>
          </cell>
        </row>
        <row r="177">
          <cell r="B177">
            <v>49</v>
          </cell>
          <cell r="C177">
            <v>46</v>
          </cell>
          <cell r="D177">
            <v>51</v>
          </cell>
          <cell r="E177">
            <v>40</v>
          </cell>
        </row>
        <row r="178">
          <cell r="B178">
            <v>43</v>
          </cell>
          <cell r="C178">
            <v>57</v>
          </cell>
          <cell r="D178">
            <v>67</v>
          </cell>
          <cell r="E178">
            <v>49</v>
          </cell>
        </row>
        <row r="198">
          <cell r="K198">
            <v>0</v>
          </cell>
        </row>
        <row r="199">
          <cell r="K199">
            <v>21</v>
          </cell>
        </row>
        <row r="200">
          <cell r="K200">
            <v>54</v>
          </cell>
        </row>
        <row r="201">
          <cell r="K201">
            <v>78</v>
          </cell>
        </row>
        <row r="202">
          <cell r="K202">
            <v>93</v>
          </cell>
        </row>
        <row r="203">
          <cell r="K203">
            <v>72</v>
          </cell>
        </row>
        <row r="204">
          <cell r="K204">
            <v>39</v>
          </cell>
        </row>
        <row r="205">
          <cell r="K205">
            <v>15</v>
          </cell>
        </row>
        <row r="206">
          <cell r="K206">
            <v>0</v>
          </cell>
        </row>
        <row r="207">
          <cell r="K207">
            <v>0</v>
          </cell>
        </row>
        <row r="231">
          <cell r="K231">
            <v>0</v>
          </cell>
        </row>
        <row r="232">
          <cell r="K232">
            <v>3</v>
          </cell>
        </row>
        <row r="233">
          <cell r="K233">
            <v>4</v>
          </cell>
        </row>
        <row r="234">
          <cell r="K234">
            <v>6</v>
          </cell>
        </row>
        <row r="235">
          <cell r="K235">
            <v>7</v>
          </cell>
        </row>
        <row r="236">
          <cell r="K236">
            <v>4</v>
          </cell>
        </row>
        <row r="237">
          <cell r="K237">
            <v>3</v>
          </cell>
        </row>
        <row r="238">
          <cell r="K238">
            <v>1</v>
          </cell>
        </row>
        <row r="239">
          <cell r="K239">
            <v>0</v>
          </cell>
        </row>
        <row r="240">
          <cell r="K240">
            <v>0</v>
          </cell>
        </row>
      </sheetData>
      <sheetData sheetId="33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T13">
            <v>0.30208333333333298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T14">
            <v>0.3125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T15">
            <v>0.32291666666666702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T16">
            <v>0.33333333333333298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T17">
            <v>0.34375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T18">
            <v>0.35416666666666702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266</v>
          </cell>
          <cell r="AB18">
            <v>22</v>
          </cell>
          <cell r="AC18">
            <v>0</v>
          </cell>
          <cell r="AD18">
            <v>288</v>
          </cell>
          <cell r="AE18">
            <v>0</v>
          </cell>
          <cell r="AF18">
            <v>0</v>
          </cell>
          <cell r="AG18">
            <v>16</v>
          </cell>
          <cell r="AH18">
            <v>0</v>
          </cell>
          <cell r="AI18">
            <v>16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</row>
        <row r="19">
          <cell r="T19">
            <v>0.36458333333333398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236</v>
          </cell>
          <cell r="AB19">
            <v>29</v>
          </cell>
          <cell r="AC19">
            <v>0</v>
          </cell>
          <cell r="AD19">
            <v>265</v>
          </cell>
          <cell r="AE19">
            <v>0</v>
          </cell>
          <cell r="AF19">
            <v>0</v>
          </cell>
          <cell r="AG19">
            <v>21</v>
          </cell>
          <cell r="AH19">
            <v>0</v>
          </cell>
          <cell r="AI19">
            <v>21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</row>
        <row r="20">
          <cell r="T20">
            <v>0.375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228</v>
          </cell>
          <cell r="AB20">
            <v>39</v>
          </cell>
          <cell r="AC20">
            <v>0</v>
          </cell>
          <cell r="AD20">
            <v>267</v>
          </cell>
          <cell r="AE20">
            <v>0</v>
          </cell>
          <cell r="AF20">
            <v>0</v>
          </cell>
          <cell r="AG20">
            <v>12</v>
          </cell>
          <cell r="AH20">
            <v>0</v>
          </cell>
          <cell r="AI20">
            <v>12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</row>
        <row r="21">
          <cell r="T21">
            <v>0.38541666666666702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211</v>
          </cell>
          <cell r="AB21">
            <v>34</v>
          </cell>
          <cell r="AC21">
            <v>0</v>
          </cell>
          <cell r="AD21">
            <v>245</v>
          </cell>
          <cell r="AE21">
            <v>0</v>
          </cell>
          <cell r="AF21">
            <v>0</v>
          </cell>
          <cell r="AG21">
            <v>16</v>
          </cell>
          <cell r="AH21">
            <v>0</v>
          </cell>
          <cell r="AI21">
            <v>16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</row>
        <row r="22">
          <cell r="T22">
            <v>0.39583333333333398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T23">
            <v>0.40625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T24">
            <v>0.41666666666666702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T25">
            <v>0.42708333333333398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T26">
            <v>0.4375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T27">
            <v>0.44791666666666702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T28">
            <v>0.45833333333333398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T29">
            <v>0.46875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T30">
            <v>0.47916666666666702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T31">
            <v>0.48958333333333398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</row>
        <row r="32">
          <cell r="T32">
            <v>0.5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T33">
            <v>0.51041666666666696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T34">
            <v>0.52083333333333404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T35">
            <v>0.53125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T36">
            <v>0.54166666666666663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T37">
            <v>0.55208333333333337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T38">
            <v>0.5625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T39">
            <v>0.57291666666666663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T40">
            <v>0.58333333333333404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T41">
            <v>0.59375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T42">
            <v>0.60416666666666696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T43">
            <v>0.61458333333333404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T44">
            <v>0.625000000000001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T45">
            <v>0.63541666666666696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T46">
            <v>0.64583333333333404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T47">
            <v>0.656250000000001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T48">
            <v>0.66666666666666796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T49">
            <v>0.67708333333333504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T50">
            <v>0.687500000000001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T51">
            <v>0.69791666666666796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204</v>
          </cell>
          <cell r="AB51">
            <v>15</v>
          </cell>
          <cell r="AC51">
            <v>0</v>
          </cell>
          <cell r="AD51">
            <v>219</v>
          </cell>
          <cell r="AE51">
            <v>0</v>
          </cell>
          <cell r="AF51">
            <v>0</v>
          </cell>
          <cell r="AG51">
            <v>37</v>
          </cell>
          <cell r="AH51">
            <v>0</v>
          </cell>
          <cell r="AI51">
            <v>37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</row>
        <row r="52">
          <cell r="T52">
            <v>0.70833333333333504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182</v>
          </cell>
          <cell r="AB52">
            <v>11</v>
          </cell>
          <cell r="AC52">
            <v>0</v>
          </cell>
          <cell r="AD52">
            <v>193</v>
          </cell>
          <cell r="AE52">
            <v>0</v>
          </cell>
          <cell r="AF52">
            <v>0</v>
          </cell>
          <cell r="AG52">
            <v>49</v>
          </cell>
          <cell r="AH52">
            <v>0</v>
          </cell>
          <cell r="AI52">
            <v>49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</row>
        <row r="53">
          <cell r="T53">
            <v>0.718750000000002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197</v>
          </cell>
          <cell r="AB53">
            <v>31</v>
          </cell>
          <cell r="AC53">
            <v>0</v>
          </cell>
          <cell r="AD53">
            <v>228</v>
          </cell>
          <cell r="AE53">
            <v>0</v>
          </cell>
          <cell r="AF53">
            <v>0</v>
          </cell>
          <cell r="AG53">
            <v>45</v>
          </cell>
          <cell r="AH53">
            <v>0</v>
          </cell>
          <cell r="AI53">
            <v>45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</row>
        <row r="54">
          <cell r="T54">
            <v>0.72916666666666796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198</v>
          </cell>
          <cell r="AB54">
            <v>26</v>
          </cell>
          <cell r="AC54">
            <v>0</v>
          </cell>
          <cell r="AD54">
            <v>224</v>
          </cell>
          <cell r="AE54">
            <v>0</v>
          </cell>
          <cell r="AF54">
            <v>0</v>
          </cell>
          <cell r="AG54">
            <v>51</v>
          </cell>
          <cell r="AH54">
            <v>0</v>
          </cell>
          <cell r="AI54">
            <v>51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</row>
        <row r="55">
          <cell r="T55">
            <v>0.73958333333333504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T56">
            <v>0.750000000000002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T57">
            <v>0.76041666666666896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T58">
            <v>0.77083333333333504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T59">
            <v>0.781250000000002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3.7224264705882353E-2</v>
          </cell>
        </row>
      </sheetData>
      <sheetData sheetId="34">
        <row r="64">
          <cell r="CQ64" t="e">
            <v>#DIV/0!</v>
          </cell>
        </row>
      </sheetData>
      <sheetData sheetId="35">
        <row r="64">
          <cell r="CQ64" t="e">
            <v>#DIV/0!</v>
          </cell>
        </row>
      </sheetData>
      <sheetData sheetId="36">
        <row r="64">
          <cell r="CQ64" t="e">
            <v>#DIV/0!</v>
          </cell>
        </row>
      </sheetData>
      <sheetData sheetId="37">
        <row r="64">
          <cell r="CQ64" t="e">
            <v>#DIV/0!</v>
          </cell>
        </row>
      </sheetData>
      <sheetData sheetId="38">
        <row r="64">
          <cell r="CQ64" t="e">
            <v>#DIV/0!</v>
          </cell>
        </row>
      </sheetData>
      <sheetData sheetId="39">
        <row r="64">
          <cell r="CQ64" t="e">
            <v>#DIV/0!</v>
          </cell>
        </row>
      </sheetData>
      <sheetData sheetId="40">
        <row r="64">
          <cell r="CQ64" t="e">
            <v>#DIV/0!</v>
          </cell>
        </row>
      </sheetData>
      <sheetData sheetId="41">
        <row r="64">
          <cell r="CQ64" t="e">
            <v>#DIV/0!</v>
          </cell>
        </row>
      </sheetData>
      <sheetData sheetId="42">
        <row r="6">
          <cell r="T6"/>
          <cell r="U6" t="str">
            <v>NBL</v>
          </cell>
          <cell r="V6" t="str">
            <v>NBT</v>
          </cell>
          <cell r="W6" t="str">
            <v>NBR</v>
          </cell>
          <cell r="X6" t="str">
            <v>NBU</v>
          </cell>
          <cell r="Y6" t="str">
            <v>NB</v>
          </cell>
          <cell r="Z6" t="str">
            <v>SBL</v>
          </cell>
          <cell r="AA6" t="str">
            <v>SBT</v>
          </cell>
          <cell r="AB6" t="str">
            <v>SBR</v>
          </cell>
          <cell r="AC6" t="str">
            <v>SBU</v>
          </cell>
          <cell r="AD6" t="str">
            <v>SB</v>
          </cell>
          <cell r="AE6" t="str">
            <v>EBL</v>
          </cell>
          <cell r="AF6" t="str">
            <v>EBT</v>
          </cell>
          <cell r="AG6" t="str">
            <v>EBR</v>
          </cell>
          <cell r="AH6" t="str">
            <v>EBU</v>
          </cell>
          <cell r="AI6" t="str">
            <v>EB</v>
          </cell>
          <cell r="AJ6" t="str">
            <v>WBL</v>
          </cell>
          <cell r="AK6" t="str">
            <v>WBT</v>
          </cell>
          <cell r="AL6" t="str">
            <v>WBR</v>
          </cell>
          <cell r="AM6" t="str">
            <v>WBU</v>
          </cell>
          <cell r="AN6" t="str">
            <v>WB</v>
          </cell>
        </row>
        <row r="7">
          <cell r="T7"/>
          <cell r="U7" t="str">
            <v>Left</v>
          </cell>
          <cell r="V7" t="str">
            <v>Thru</v>
          </cell>
          <cell r="W7" t="str">
            <v>Right</v>
          </cell>
          <cell r="X7" t="str">
            <v>U Turns</v>
          </cell>
          <cell r="Y7" t="str">
            <v>Total</v>
          </cell>
          <cell r="Z7" t="str">
            <v>Left</v>
          </cell>
          <cell r="AA7" t="str">
            <v>Thru</v>
          </cell>
          <cell r="AB7" t="str">
            <v>Right</v>
          </cell>
          <cell r="AC7" t="str">
            <v>U Turns</v>
          </cell>
          <cell r="AD7" t="str">
            <v>Total</v>
          </cell>
          <cell r="AE7" t="str">
            <v>Left</v>
          </cell>
          <cell r="AF7" t="str">
            <v>Thru</v>
          </cell>
          <cell r="AG7" t="str">
            <v>Right</v>
          </cell>
          <cell r="AH7" t="str">
            <v>U Turns</v>
          </cell>
          <cell r="AI7" t="str">
            <v>Total</v>
          </cell>
          <cell r="AJ7" t="str">
            <v>Left</v>
          </cell>
          <cell r="AK7" t="str">
            <v>Thru</v>
          </cell>
          <cell r="AL7" t="str">
            <v>Right</v>
          </cell>
          <cell r="AM7" t="str">
            <v>U Turns</v>
          </cell>
          <cell r="AN7" t="str">
            <v>Total</v>
          </cell>
        </row>
        <row r="8">
          <cell r="T8">
            <v>0.25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T9">
            <v>0.26041666666666669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T10">
            <v>0.27083333333333298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T11">
            <v>0.28125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T12">
            <v>0.29166666666666702</v>
          </cell>
          <cell r="U12">
            <v>87</v>
          </cell>
          <cell r="V12">
            <v>194</v>
          </cell>
          <cell r="W12">
            <v>0</v>
          </cell>
          <cell r="X12">
            <v>0</v>
          </cell>
          <cell r="Y12">
            <v>281</v>
          </cell>
          <cell r="Z12">
            <v>0</v>
          </cell>
          <cell r="AA12">
            <v>130</v>
          </cell>
          <cell r="AB12">
            <v>23</v>
          </cell>
          <cell r="AC12">
            <v>0</v>
          </cell>
          <cell r="AD12">
            <v>153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16</v>
          </cell>
          <cell r="AK12">
            <v>142</v>
          </cell>
          <cell r="AL12">
            <v>3</v>
          </cell>
          <cell r="AM12">
            <v>0</v>
          </cell>
          <cell r="AN12">
            <v>161</v>
          </cell>
        </row>
        <row r="13">
          <cell r="T13">
            <v>0.30208333333333298</v>
          </cell>
          <cell r="U13">
            <v>110</v>
          </cell>
          <cell r="V13">
            <v>199</v>
          </cell>
          <cell r="W13">
            <v>0</v>
          </cell>
          <cell r="X13">
            <v>0</v>
          </cell>
          <cell r="Y13">
            <v>309</v>
          </cell>
          <cell r="Z13">
            <v>0</v>
          </cell>
          <cell r="AA13">
            <v>122</v>
          </cell>
          <cell r="AB13">
            <v>6</v>
          </cell>
          <cell r="AC13">
            <v>0</v>
          </cell>
          <cell r="AD13">
            <v>128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18</v>
          </cell>
          <cell r="AK13">
            <v>148</v>
          </cell>
          <cell r="AL13">
            <v>1</v>
          </cell>
          <cell r="AM13">
            <v>0</v>
          </cell>
          <cell r="AN13">
            <v>167</v>
          </cell>
        </row>
        <row r="14">
          <cell r="T14">
            <v>0.3125</v>
          </cell>
          <cell r="U14">
            <v>97</v>
          </cell>
          <cell r="V14">
            <v>204</v>
          </cell>
          <cell r="W14">
            <v>0</v>
          </cell>
          <cell r="X14">
            <v>0</v>
          </cell>
          <cell r="Y14">
            <v>301</v>
          </cell>
          <cell r="Z14">
            <v>0</v>
          </cell>
          <cell r="AA14">
            <v>121</v>
          </cell>
          <cell r="AB14">
            <v>17</v>
          </cell>
          <cell r="AC14">
            <v>0</v>
          </cell>
          <cell r="AD14">
            <v>138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12</v>
          </cell>
          <cell r="AK14">
            <v>164</v>
          </cell>
          <cell r="AL14">
            <v>0</v>
          </cell>
          <cell r="AM14">
            <v>0</v>
          </cell>
          <cell r="AN14">
            <v>176</v>
          </cell>
        </row>
        <row r="15">
          <cell r="T15">
            <v>0.32291666666666702</v>
          </cell>
          <cell r="U15">
            <v>106</v>
          </cell>
          <cell r="V15">
            <v>200</v>
          </cell>
          <cell r="W15">
            <v>0</v>
          </cell>
          <cell r="X15">
            <v>0</v>
          </cell>
          <cell r="Y15">
            <v>306</v>
          </cell>
          <cell r="Z15">
            <v>0</v>
          </cell>
          <cell r="AA15">
            <v>160</v>
          </cell>
          <cell r="AB15">
            <v>12</v>
          </cell>
          <cell r="AC15">
            <v>0</v>
          </cell>
          <cell r="AD15">
            <v>172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24</v>
          </cell>
          <cell r="AK15">
            <v>173</v>
          </cell>
          <cell r="AL15">
            <v>2</v>
          </cell>
          <cell r="AM15">
            <v>0</v>
          </cell>
          <cell r="AN15">
            <v>199</v>
          </cell>
        </row>
        <row r="16">
          <cell r="T16">
            <v>0.33333333333333298</v>
          </cell>
          <cell r="U16">
            <v>91</v>
          </cell>
          <cell r="V16">
            <v>190</v>
          </cell>
          <cell r="W16">
            <v>0</v>
          </cell>
          <cell r="X16">
            <v>0</v>
          </cell>
          <cell r="Y16">
            <v>281</v>
          </cell>
          <cell r="Z16">
            <v>0</v>
          </cell>
          <cell r="AA16">
            <v>140</v>
          </cell>
          <cell r="AB16">
            <v>16</v>
          </cell>
          <cell r="AC16">
            <v>0</v>
          </cell>
          <cell r="AD16">
            <v>156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15</v>
          </cell>
          <cell r="AK16">
            <v>217</v>
          </cell>
          <cell r="AL16">
            <v>3</v>
          </cell>
          <cell r="AM16">
            <v>0</v>
          </cell>
          <cell r="AN16">
            <v>235</v>
          </cell>
        </row>
        <row r="17">
          <cell r="T17">
            <v>0.34375</v>
          </cell>
          <cell r="U17">
            <v>91</v>
          </cell>
          <cell r="V17">
            <v>237</v>
          </cell>
          <cell r="W17">
            <v>0</v>
          </cell>
          <cell r="X17">
            <v>0</v>
          </cell>
          <cell r="Y17">
            <v>328</v>
          </cell>
          <cell r="Z17">
            <v>0</v>
          </cell>
          <cell r="AA17">
            <v>147</v>
          </cell>
          <cell r="AB17">
            <v>22</v>
          </cell>
          <cell r="AC17">
            <v>0</v>
          </cell>
          <cell r="AD17">
            <v>169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11</v>
          </cell>
          <cell r="AK17">
            <v>195</v>
          </cell>
          <cell r="AL17">
            <v>1</v>
          </cell>
          <cell r="AM17">
            <v>0</v>
          </cell>
          <cell r="AN17">
            <v>207</v>
          </cell>
        </row>
        <row r="18">
          <cell r="T18">
            <v>0.35416666666666702</v>
          </cell>
          <cell r="U18">
            <v>89</v>
          </cell>
          <cell r="V18">
            <v>230</v>
          </cell>
          <cell r="W18">
            <v>0</v>
          </cell>
          <cell r="X18">
            <v>0</v>
          </cell>
          <cell r="Y18">
            <v>319</v>
          </cell>
          <cell r="Z18">
            <v>0</v>
          </cell>
          <cell r="AA18">
            <v>170</v>
          </cell>
          <cell r="AB18">
            <v>13</v>
          </cell>
          <cell r="AC18">
            <v>0</v>
          </cell>
          <cell r="AD18">
            <v>183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14</v>
          </cell>
          <cell r="AK18">
            <v>193</v>
          </cell>
          <cell r="AL18">
            <v>5</v>
          </cell>
          <cell r="AM18">
            <v>0</v>
          </cell>
          <cell r="AN18">
            <v>212</v>
          </cell>
        </row>
        <row r="19">
          <cell r="T19">
            <v>0.36458333333333398</v>
          </cell>
          <cell r="U19">
            <v>70</v>
          </cell>
          <cell r="V19">
            <v>208</v>
          </cell>
          <cell r="W19">
            <v>0</v>
          </cell>
          <cell r="X19">
            <v>0</v>
          </cell>
          <cell r="Y19">
            <v>278</v>
          </cell>
          <cell r="Z19">
            <v>0</v>
          </cell>
          <cell r="AA19">
            <v>149</v>
          </cell>
          <cell r="AB19">
            <v>14</v>
          </cell>
          <cell r="AC19">
            <v>0</v>
          </cell>
          <cell r="AD19">
            <v>163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25</v>
          </cell>
          <cell r="AK19">
            <v>169</v>
          </cell>
          <cell r="AL19">
            <v>2</v>
          </cell>
          <cell r="AM19">
            <v>0</v>
          </cell>
          <cell r="AN19">
            <v>196</v>
          </cell>
        </row>
        <row r="20">
          <cell r="T20">
            <v>0.375</v>
          </cell>
          <cell r="U20">
            <v>100</v>
          </cell>
          <cell r="V20">
            <v>216</v>
          </cell>
          <cell r="W20">
            <v>0</v>
          </cell>
          <cell r="X20">
            <v>0</v>
          </cell>
          <cell r="Y20">
            <v>316</v>
          </cell>
          <cell r="Z20">
            <v>0</v>
          </cell>
          <cell r="AA20">
            <v>169</v>
          </cell>
          <cell r="AB20">
            <v>19</v>
          </cell>
          <cell r="AC20">
            <v>0</v>
          </cell>
          <cell r="AD20">
            <v>188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14</v>
          </cell>
          <cell r="AK20">
            <v>167</v>
          </cell>
          <cell r="AL20">
            <v>2</v>
          </cell>
          <cell r="AM20">
            <v>0</v>
          </cell>
          <cell r="AN20">
            <v>183</v>
          </cell>
        </row>
        <row r="21">
          <cell r="T21">
            <v>0.38541666666666702</v>
          </cell>
          <cell r="U21">
            <v>70</v>
          </cell>
          <cell r="V21">
            <v>207</v>
          </cell>
          <cell r="W21">
            <v>0</v>
          </cell>
          <cell r="X21">
            <v>0</v>
          </cell>
          <cell r="Y21">
            <v>277</v>
          </cell>
          <cell r="Z21">
            <v>0</v>
          </cell>
          <cell r="AA21">
            <v>160</v>
          </cell>
          <cell r="AB21">
            <v>25</v>
          </cell>
          <cell r="AC21">
            <v>0</v>
          </cell>
          <cell r="AD21">
            <v>185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23</v>
          </cell>
          <cell r="AK21">
            <v>145</v>
          </cell>
          <cell r="AL21">
            <v>5</v>
          </cell>
          <cell r="AM21">
            <v>0</v>
          </cell>
          <cell r="AN21">
            <v>173</v>
          </cell>
        </row>
        <row r="22">
          <cell r="T22">
            <v>0.39583333333333398</v>
          </cell>
          <cell r="U22">
            <v>98</v>
          </cell>
          <cell r="V22">
            <v>279</v>
          </cell>
          <cell r="W22">
            <v>0</v>
          </cell>
          <cell r="X22">
            <v>0</v>
          </cell>
          <cell r="Y22">
            <v>377</v>
          </cell>
          <cell r="Z22">
            <v>0</v>
          </cell>
          <cell r="AA22">
            <v>167</v>
          </cell>
          <cell r="AB22">
            <v>9</v>
          </cell>
          <cell r="AC22">
            <v>0</v>
          </cell>
          <cell r="AD22">
            <v>176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28</v>
          </cell>
          <cell r="AK22">
            <v>160</v>
          </cell>
          <cell r="AL22">
            <v>9</v>
          </cell>
          <cell r="AM22">
            <v>0</v>
          </cell>
          <cell r="AN22">
            <v>197</v>
          </cell>
        </row>
        <row r="23">
          <cell r="T23">
            <v>0.40625</v>
          </cell>
          <cell r="U23">
            <v>80</v>
          </cell>
          <cell r="V23">
            <v>262</v>
          </cell>
          <cell r="W23">
            <v>0</v>
          </cell>
          <cell r="X23">
            <v>0</v>
          </cell>
          <cell r="Y23">
            <v>342</v>
          </cell>
          <cell r="Z23">
            <v>0</v>
          </cell>
          <cell r="AA23">
            <v>192</v>
          </cell>
          <cell r="AB23">
            <v>23</v>
          </cell>
          <cell r="AC23">
            <v>0</v>
          </cell>
          <cell r="AD23">
            <v>215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14</v>
          </cell>
          <cell r="AK23">
            <v>148</v>
          </cell>
          <cell r="AL23">
            <v>2</v>
          </cell>
          <cell r="AM23">
            <v>0</v>
          </cell>
          <cell r="AN23">
            <v>164</v>
          </cell>
        </row>
        <row r="24">
          <cell r="T24">
            <v>0.41666666666666702</v>
          </cell>
          <cell r="U24">
            <v>49</v>
          </cell>
          <cell r="V24">
            <v>206</v>
          </cell>
          <cell r="W24">
            <v>0</v>
          </cell>
          <cell r="X24">
            <v>0</v>
          </cell>
          <cell r="Y24">
            <v>255</v>
          </cell>
          <cell r="Z24">
            <v>0</v>
          </cell>
          <cell r="AA24">
            <v>167</v>
          </cell>
          <cell r="AB24">
            <v>29</v>
          </cell>
          <cell r="AC24">
            <v>0</v>
          </cell>
          <cell r="AD24">
            <v>196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25</v>
          </cell>
          <cell r="AK24">
            <v>164</v>
          </cell>
          <cell r="AL24">
            <v>6</v>
          </cell>
          <cell r="AM24">
            <v>0</v>
          </cell>
          <cell r="AN24">
            <v>195</v>
          </cell>
        </row>
        <row r="25">
          <cell r="T25">
            <v>0.42708333333333398</v>
          </cell>
          <cell r="U25">
            <v>74</v>
          </cell>
          <cell r="V25">
            <v>188</v>
          </cell>
          <cell r="W25">
            <v>0</v>
          </cell>
          <cell r="X25">
            <v>0</v>
          </cell>
          <cell r="Y25">
            <v>262</v>
          </cell>
          <cell r="Z25">
            <v>0</v>
          </cell>
          <cell r="AA25">
            <v>171</v>
          </cell>
          <cell r="AB25">
            <v>16</v>
          </cell>
          <cell r="AC25">
            <v>0</v>
          </cell>
          <cell r="AD25">
            <v>187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26</v>
          </cell>
          <cell r="AK25">
            <v>142</v>
          </cell>
          <cell r="AL25">
            <v>5</v>
          </cell>
          <cell r="AM25">
            <v>0</v>
          </cell>
          <cell r="AN25">
            <v>173</v>
          </cell>
        </row>
        <row r="26">
          <cell r="T26">
            <v>0.4375</v>
          </cell>
          <cell r="U26">
            <v>63</v>
          </cell>
          <cell r="V26">
            <v>179</v>
          </cell>
          <cell r="W26">
            <v>0</v>
          </cell>
          <cell r="X26">
            <v>0</v>
          </cell>
          <cell r="Y26">
            <v>242</v>
          </cell>
          <cell r="Z26">
            <v>0</v>
          </cell>
          <cell r="AA26">
            <v>140</v>
          </cell>
          <cell r="AB26">
            <v>17</v>
          </cell>
          <cell r="AC26">
            <v>0</v>
          </cell>
          <cell r="AD26">
            <v>157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25</v>
          </cell>
          <cell r="AK26">
            <v>127</v>
          </cell>
          <cell r="AL26">
            <v>3</v>
          </cell>
          <cell r="AM26">
            <v>0</v>
          </cell>
          <cell r="AN26">
            <v>155</v>
          </cell>
        </row>
        <row r="27">
          <cell r="T27">
            <v>0.44791666666666702</v>
          </cell>
          <cell r="U27">
            <v>74</v>
          </cell>
          <cell r="V27">
            <v>174</v>
          </cell>
          <cell r="W27">
            <v>0</v>
          </cell>
          <cell r="X27">
            <v>0</v>
          </cell>
          <cell r="Y27">
            <v>248</v>
          </cell>
          <cell r="Z27">
            <v>0</v>
          </cell>
          <cell r="AA27">
            <v>159</v>
          </cell>
          <cell r="AB27">
            <v>17</v>
          </cell>
          <cell r="AC27">
            <v>0</v>
          </cell>
          <cell r="AD27">
            <v>176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28</v>
          </cell>
          <cell r="AK27">
            <v>151</v>
          </cell>
          <cell r="AL27">
            <v>4</v>
          </cell>
          <cell r="AM27">
            <v>0</v>
          </cell>
          <cell r="AN27">
            <v>183</v>
          </cell>
        </row>
        <row r="28">
          <cell r="T28">
            <v>0.45833333333333398</v>
          </cell>
          <cell r="U28">
            <v>79</v>
          </cell>
          <cell r="V28">
            <v>185</v>
          </cell>
          <cell r="W28">
            <v>0</v>
          </cell>
          <cell r="X28">
            <v>0</v>
          </cell>
          <cell r="Y28">
            <v>264</v>
          </cell>
          <cell r="Z28">
            <v>0</v>
          </cell>
          <cell r="AA28">
            <v>171</v>
          </cell>
          <cell r="AB28">
            <v>23</v>
          </cell>
          <cell r="AC28">
            <v>0</v>
          </cell>
          <cell r="AD28">
            <v>194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30</v>
          </cell>
          <cell r="AK28">
            <v>123</v>
          </cell>
          <cell r="AL28">
            <v>3</v>
          </cell>
          <cell r="AM28">
            <v>0</v>
          </cell>
          <cell r="AN28">
            <v>156</v>
          </cell>
        </row>
        <row r="29">
          <cell r="T29">
            <v>0.46875</v>
          </cell>
          <cell r="U29">
            <v>57</v>
          </cell>
          <cell r="V29">
            <v>157</v>
          </cell>
          <cell r="W29">
            <v>0</v>
          </cell>
          <cell r="X29">
            <v>0</v>
          </cell>
          <cell r="Y29">
            <v>214</v>
          </cell>
          <cell r="Z29">
            <v>0</v>
          </cell>
          <cell r="AA29">
            <v>154</v>
          </cell>
          <cell r="AB29">
            <v>27</v>
          </cell>
          <cell r="AC29">
            <v>0</v>
          </cell>
          <cell r="AD29">
            <v>181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37</v>
          </cell>
          <cell r="AK29">
            <v>145</v>
          </cell>
          <cell r="AL29">
            <v>5</v>
          </cell>
          <cell r="AM29">
            <v>0</v>
          </cell>
          <cell r="AN29">
            <v>187</v>
          </cell>
        </row>
        <row r="30">
          <cell r="T30">
            <v>0.47916666666666702</v>
          </cell>
          <cell r="U30">
            <v>64</v>
          </cell>
          <cell r="V30">
            <v>166</v>
          </cell>
          <cell r="W30">
            <v>0</v>
          </cell>
          <cell r="X30">
            <v>0</v>
          </cell>
          <cell r="Y30">
            <v>230</v>
          </cell>
          <cell r="Z30">
            <v>0</v>
          </cell>
          <cell r="AA30">
            <v>137</v>
          </cell>
          <cell r="AB30">
            <v>24</v>
          </cell>
          <cell r="AC30">
            <v>0</v>
          </cell>
          <cell r="AD30">
            <v>161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30</v>
          </cell>
          <cell r="AK30">
            <v>158</v>
          </cell>
          <cell r="AL30">
            <v>5</v>
          </cell>
          <cell r="AM30">
            <v>0</v>
          </cell>
          <cell r="AN30">
            <v>193</v>
          </cell>
        </row>
        <row r="31">
          <cell r="T31">
            <v>0.48958333333333398</v>
          </cell>
          <cell r="U31">
            <v>68</v>
          </cell>
          <cell r="V31">
            <v>167</v>
          </cell>
          <cell r="W31">
            <v>0</v>
          </cell>
          <cell r="X31">
            <v>0</v>
          </cell>
          <cell r="Y31">
            <v>235</v>
          </cell>
          <cell r="Z31">
            <v>0</v>
          </cell>
          <cell r="AA31">
            <v>154</v>
          </cell>
          <cell r="AB31">
            <v>20</v>
          </cell>
          <cell r="AC31">
            <v>0</v>
          </cell>
          <cell r="AD31">
            <v>174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19</v>
          </cell>
          <cell r="AK31">
            <v>140</v>
          </cell>
          <cell r="AL31">
            <v>7</v>
          </cell>
          <cell r="AM31">
            <v>0</v>
          </cell>
          <cell r="AN31">
            <v>166</v>
          </cell>
        </row>
        <row r="32">
          <cell r="T32">
            <v>0.5</v>
          </cell>
          <cell r="U32">
            <v>68</v>
          </cell>
          <cell r="V32">
            <v>191</v>
          </cell>
          <cell r="W32">
            <v>0</v>
          </cell>
          <cell r="X32">
            <v>0</v>
          </cell>
          <cell r="Y32">
            <v>259</v>
          </cell>
          <cell r="Z32">
            <v>0</v>
          </cell>
          <cell r="AA32">
            <v>172</v>
          </cell>
          <cell r="AB32">
            <v>21</v>
          </cell>
          <cell r="AC32">
            <v>0</v>
          </cell>
          <cell r="AD32">
            <v>193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30</v>
          </cell>
          <cell r="AK32">
            <v>126</v>
          </cell>
          <cell r="AL32">
            <v>4</v>
          </cell>
          <cell r="AM32">
            <v>0</v>
          </cell>
          <cell r="AN32">
            <v>160</v>
          </cell>
        </row>
        <row r="33">
          <cell r="T33">
            <v>0.51041666666666696</v>
          </cell>
          <cell r="U33">
            <v>68</v>
          </cell>
          <cell r="V33">
            <v>171</v>
          </cell>
          <cell r="W33">
            <v>0</v>
          </cell>
          <cell r="X33">
            <v>0</v>
          </cell>
          <cell r="Y33">
            <v>239</v>
          </cell>
          <cell r="Z33">
            <v>0</v>
          </cell>
          <cell r="AA33">
            <v>158</v>
          </cell>
          <cell r="AB33">
            <v>15</v>
          </cell>
          <cell r="AC33">
            <v>0</v>
          </cell>
          <cell r="AD33">
            <v>173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28</v>
          </cell>
          <cell r="AK33">
            <v>147</v>
          </cell>
          <cell r="AL33">
            <v>2</v>
          </cell>
          <cell r="AM33">
            <v>0</v>
          </cell>
          <cell r="AN33">
            <v>177</v>
          </cell>
        </row>
        <row r="34">
          <cell r="T34">
            <v>0.52083333333333404</v>
          </cell>
          <cell r="U34">
            <v>83</v>
          </cell>
          <cell r="V34">
            <v>156</v>
          </cell>
          <cell r="W34">
            <v>0</v>
          </cell>
          <cell r="X34">
            <v>0</v>
          </cell>
          <cell r="Y34">
            <v>239</v>
          </cell>
          <cell r="Z34">
            <v>0</v>
          </cell>
          <cell r="AA34">
            <v>154</v>
          </cell>
          <cell r="AB34">
            <v>16</v>
          </cell>
          <cell r="AC34">
            <v>0</v>
          </cell>
          <cell r="AD34">
            <v>170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30</v>
          </cell>
          <cell r="AK34">
            <v>133</v>
          </cell>
          <cell r="AL34">
            <v>5</v>
          </cell>
          <cell r="AM34">
            <v>0</v>
          </cell>
          <cell r="AN34">
            <v>168</v>
          </cell>
        </row>
        <row r="35">
          <cell r="T35">
            <v>0.53125</v>
          </cell>
          <cell r="U35">
            <v>56</v>
          </cell>
          <cell r="V35">
            <v>159</v>
          </cell>
          <cell r="W35">
            <v>0</v>
          </cell>
          <cell r="X35">
            <v>0</v>
          </cell>
          <cell r="Y35">
            <v>215</v>
          </cell>
          <cell r="Z35">
            <v>0</v>
          </cell>
          <cell r="AA35">
            <v>155</v>
          </cell>
          <cell r="AB35">
            <v>15</v>
          </cell>
          <cell r="AC35">
            <v>0</v>
          </cell>
          <cell r="AD35">
            <v>170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32</v>
          </cell>
          <cell r="AK35">
            <v>135</v>
          </cell>
          <cell r="AL35">
            <v>4</v>
          </cell>
          <cell r="AM35">
            <v>0</v>
          </cell>
          <cell r="AN35">
            <v>171</v>
          </cell>
        </row>
        <row r="36">
          <cell r="T36">
            <v>0.54166666666666663</v>
          </cell>
          <cell r="U36">
            <v>60</v>
          </cell>
          <cell r="V36">
            <v>178</v>
          </cell>
          <cell r="W36">
            <v>0</v>
          </cell>
          <cell r="X36">
            <v>0</v>
          </cell>
          <cell r="Y36">
            <v>238</v>
          </cell>
          <cell r="Z36">
            <v>0</v>
          </cell>
          <cell r="AA36">
            <v>192</v>
          </cell>
          <cell r="AB36">
            <v>38</v>
          </cell>
          <cell r="AC36">
            <v>0</v>
          </cell>
          <cell r="AD36">
            <v>230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27</v>
          </cell>
          <cell r="AK36">
            <v>124</v>
          </cell>
          <cell r="AL36">
            <v>7</v>
          </cell>
          <cell r="AM36">
            <v>0</v>
          </cell>
          <cell r="AN36">
            <v>158</v>
          </cell>
        </row>
        <row r="37">
          <cell r="T37">
            <v>0.55208333333333337</v>
          </cell>
          <cell r="U37">
            <v>59</v>
          </cell>
          <cell r="V37">
            <v>174</v>
          </cell>
          <cell r="W37">
            <v>0</v>
          </cell>
          <cell r="X37">
            <v>0</v>
          </cell>
          <cell r="Y37">
            <v>233</v>
          </cell>
          <cell r="Z37">
            <v>0</v>
          </cell>
          <cell r="AA37">
            <v>163</v>
          </cell>
          <cell r="AB37">
            <v>15</v>
          </cell>
          <cell r="AC37">
            <v>0</v>
          </cell>
          <cell r="AD37">
            <v>178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20</v>
          </cell>
          <cell r="AK37">
            <v>115</v>
          </cell>
          <cell r="AL37">
            <v>7</v>
          </cell>
          <cell r="AM37">
            <v>0</v>
          </cell>
          <cell r="AN37">
            <v>142</v>
          </cell>
        </row>
        <row r="38">
          <cell r="T38">
            <v>0.5625</v>
          </cell>
          <cell r="U38">
            <v>54</v>
          </cell>
          <cell r="V38">
            <v>180</v>
          </cell>
          <cell r="W38">
            <v>0</v>
          </cell>
          <cell r="X38">
            <v>0</v>
          </cell>
          <cell r="Y38">
            <v>234</v>
          </cell>
          <cell r="Z38">
            <v>0</v>
          </cell>
          <cell r="AA38">
            <v>157</v>
          </cell>
          <cell r="AB38">
            <v>19</v>
          </cell>
          <cell r="AC38">
            <v>0</v>
          </cell>
          <cell r="AD38">
            <v>176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24</v>
          </cell>
          <cell r="AK38">
            <v>129</v>
          </cell>
          <cell r="AL38">
            <v>4</v>
          </cell>
          <cell r="AM38">
            <v>0</v>
          </cell>
          <cell r="AN38">
            <v>157</v>
          </cell>
        </row>
        <row r="39">
          <cell r="T39">
            <v>0.57291666666666663</v>
          </cell>
          <cell r="U39">
            <v>56</v>
          </cell>
          <cell r="V39">
            <v>184</v>
          </cell>
          <cell r="W39">
            <v>0</v>
          </cell>
          <cell r="X39">
            <v>0</v>
          </cell>
          <cell r="Y39">
            <v>240</v>
          </cell>
          <cell r="Z39">
            <v>0</v>
          </cell>
          <cell r="AA39">
            <v>169</v>
          </cell>
          <cell r="AB39">
            <v>16</v>
          </cell>
          <cell r="AC39">
            <v>0</v>
          </cell>
          <cell r="AD39">
            <v>185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21</v>
          </cell>
          <cell r="AK39">
            <v>145</v>
          </cell>
          <cell r="AL39">
            <v>2</v>
          </cell>
          <cell r="AM39">
            <v>0</v>
          </cell>
          <cell r="AN39">
            <v>168</v>
          </cell>
        </row>
        <row r="40">
          <cell r="T40">
            <v>0.58333333333333404</v>
          </cell>
          <cell r="U40">
            <v>54</v>
          </cell>
          <cell r="V40">
            <v>160</v>
          </cell>
          <cell r="W40">
            <v>0</v>
          </cell>
          <cell r="X40">
            <v>0</v>
          </cell>
          <cell r="Y40">
            <v>214</v>
          </cell>
          <cell r="Z40">
            <v>0</v>
          </cell>
          <cell r="AA40">
            <v>166</v>
          </cell>
          <cell r="AB40">
            <v>19</v>
          </cell>
          <cell r="AC40">
            <v>0</v>
          </cell>
          <cell r="AD40">
            <v>185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34</v>
          </cell>
          <cell r="AK40">
            <v>115</v>
          </cell>
          <cell r="AL40">
            <v>9</v>
          </cell>
          <cell r="AM40">
            <v>0</v>
          </cell>
          <cell r="AN40">
            <v>158</v>
          </cell>
        </row>
        <row r="41">
          <cell r="T41">
            <v>0.59375</v>
          </cell>
          <cell r="U41">
            <v>63</v>
          </cell>
          <cell r="V41">
            <v>188</v>
          </cell>
          <cell r="W41">
            <v>0</v>
          </cell>
          <cell r="X41">
            <v>0</v>
          </cell>
          <cell r="Y41">
            <v>251</v>
          </cell>
          <cell r="Z41">
            <v>0</v>
          </cell>
          <cell r="AA41">
            <v>237</v>
          </cell>
          <cell r="AB41">
            <v>16</v>
          </cell>
          <cell r="AC41">
            <v>0</v>
          </cell>
          <cell r="AD41">
            <v>253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33</v>
          </cell>
          <cell r="AK41">
            <v>117</v>
          </cell>
          <cell r="AL41">
            <v>5</v>
          </cell>
          <cell r="AM41">
            <v>0</v>
          </cell>
          <cell r="AN41">
            <v>155</v>
          </cell>
        </row>
        <row r="42">
          <cell r="T42">
            <v>0.60416666666666696</v>
          </cell>
          <cell r="U42">
            <v>83</v>
          </cell>
          <cell r="V42">
            <v>248</v>
          </cell>
          <cell r="W42">
            <v>0</v>
          </cell>
          <cell r="X42">
            <v>0</v>
          </cell>
          <cell r="Y42">
            <v>331</v>
          </cell>
          <cell r="Z42">
            <v>0</v>
          </cell>
          <cell r="AA42">
            <v>216</v>
          </cell>
          <cell r="AB42">
            <v>14</v>
          </cell>
          <cell r="AC42">
            <v>0</v>
          </cell>
          <cell r="AD42">
            <v>230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35</v>
          </cell>
          <cell r="AK42">
            <v>135</v>
          </cell>
          <cell r="AL42">
            <v>5</v>
          </cell>
          <cell r="AM42">
            <v>0</v>
          </cell>
          <cell r="AN42">
            <v>175</v>
          </cell>
        </row>
        <row r="43">
          <cell r="T43">
            <v>0.61458333333333404</v>
          </cell>
          <cell r="U43">
            <v>85</v>
          </cell>
          <cell r="V43">
            <v>174</v>
          </cell>
          <cell r="W43">
            <v>0</v>
          </cell>
          <cell r="X43">
            <v>0</v>
          </cell>
          <cell r="Y43">
            <v>259</v>
          </cell>
          <cell r="Z43">
            <v>0</v>
          </cell>
          <cell r="AA43">
            <v>177</v>
          </cell>
          <cell r="AB43">
            <v>19</v>
          </cell>
          <cell r="AC43">
            <v>0</v>
          </cell>
          <cell r="AD43">
            <v>196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31</v>
          </cell>
          <cell r="AK43">
            <v>168</v>
          </cell>
          <cell r="AL43">
            <v>7</v>
          </cell>
          <cell r="AM43">
            <v>0</v>
          </cell>
          <cell r="AN43">
            <v>206</v>
          </cell>
        </row>
        <row r="44">
          <cell r="T44">
            <v>0.625000000000001</v>
          </cell>
          <cell r="U44">
            <v>66</v>
          </cell>
          <cell r="V44">
            <v>187</v>
          </cell>
          <cell r="W44">
            <v>0</v>
          </cell>
          <cell r="X44">
            <v>0</v>
          </cell>
          <cell r="Y44">
            <v>253</v>
          </cell>
          <cell r="Z44">
            <v>0</v>
          </cell>
          <cell r="AA44">
            <v>227</v>
          </cell>
          <cell r="AB44">
            <v>6</v>
          </cell>
          <cell r="AC44">
            <v>0</v>
          </cell>
          <cell r="AD44">
            <v>233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42</v>
          </cell>
          <cell r="AK44">
            <v>124</v>
          </cell>
          <cell r="AL44">
            <v>2</v>
          </cell>
          <cell r="AM44">
            <v>0</v>
          </cell>
          <cell r="AN44">
            <v>168</v>
          </cell>
        </row>
        <row r="45">
          <cell r="T45">
            <v>0.63541666666666696</v>
          </cell>
          <cell r="U45">
            <v>87</v>
          </cell>
          <cell r="V45">
            <v>207</v>
          </cell>
          <cell r="W45">
            <v>0</v>
          </cell>
          <cell r="X45">
            <v>0</v>
          </cell>
          <cell r="Y45">
            <v>294</v>
          </cell>
          <cell r="Z45">
            <v>0</v>
          </cell>
          <cell r="AA45">
            <v>188</v>
          </cell>
          <cell r="AB45">
            <v>19</v>
          </cell>
          <cell r="AC45">
            <v>0</v>
          </cell>
          <cell r="AD45">
            <v>207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46</v>
          </cell>
          <cell r="AK45">
            <v>146</v>
          </cell>
          <cell r="AL45">
            <v>1</v>
          </cell>
          <cell r="AM45">
            <v>0</v>
          </cell>
          <cell r="AN45">
            <v>193</v>
          </cell>
        </row>
        <row r="46">
          <cell r="T46">
            <v>0.64583333333333404</v>
          </cell>
          <cell r="U46">
            <v>61</v>
          </cell>
          <cell r="V46">
            <v>203</v>
          </cell>
          <cell r="W46">
            <v>0</v>
          </cell>
          <cell r="X46">
            <v>0</v>
          </cell>
          <cell r="Y46">
            <v>264</v>
          </cell>
          <cell r="Z46">
            <v>0</v>
          </cell>
          <cell r="AA46">
            <v>200</v>
          </cell>
          <cell r="AB46">
            <v>18</v>
          </cell>
          <cell r="AC46">
            <v>0</v>
          </cell>
          <cell r="AD46">
            <v>218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35</v>
          </cell>
          <cell r="AK46">
            <v>166</v>
          </cell>
          <cell r="AL46">
            <v>1</v>
          </cell>
          <cell r="AM46">
            <v>0</v>
          </cell>
          <cell r="AN46">
            <v>202</v>
          </cell>
        </row>
        <row r="47">
          <cell r="T47">
            <v>0.656250000000001</v>
          </cell>
          <cell r="U47">
            <v>53</v>
          </cell>
          <cell r="V47">
            <v>243</v>
          </cell>
          <cell r="W47">
            <v>0</v>
          </cell>
          <cell r="X47">
            <v>0</v>
          </cell>
          <cell r="Y47">
            <v>296</v>
          </cell>
          <cell r="Z47">
            <v>0</v>
          </cell>
          <cell r="AA47">
            <v>243</v>
          </cell>
          <cell r="AB47">
            <v>23</v>
          </cell>
          <cell r="AC47">
            <v>0</v>
          </cell>
          <cell r="AD47">
            <v>266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32</v>
          </cell>
          <cell r="AK47">
            <v>95</v>
          </cell>
          <cell r="AL47">
            <v>5</v>
          </cell>
          <cell r="AM47">
            <v>0</v>
          </cell>
          <cell r="AN47">
            <v>132</v>
          </cell>
        </row>
        <row r="48">
          <cell r="T48">
            <v>0.66666666666666796</v>
          </cell>
          <cell r="U48">
            <v>52</v>
          </cell>
          <cell r="V48">
            <v>271</v>
          </cell>
          <cell r="W48">
            <v>0</v>
          </cell>
          <cell r="X48">
            <v>0</v>
          </cell>
          <cell r="Y48">
            <v>323</v>
          </cell>
          <cell r="Z48">
            <v>0</v>
          </cell>
          <cell r="AA48">
            <v>242</v>
          </cell>
          <cell r="AB48">
            <v>13</v>
          </cell>
          <cell r="AC48">
            <v>0</v>
          </cell>
          <cell r="AD48">
            <v>255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47</v>
          </cell>
          <cell r="AK48">
            <v>74</v>
          </cell>
          <cell r="AL48">
            <v>1</v>
          </cell>
          <cell r="AM48">
            <v>0</v>
          </cell>
          <cell r="AN48">
            <v>122</v>
          </cell>
        </row>
        <row r="49">
          <cell r="T49">
            <v>0.67708333333333504</v>
          </cell>
          <cell r="U49">
            <v>54</v>
          </cell>
          <cell r="V49">
            <v>272</v>
          </cell>
          <cell r="W49">
            <v>0</v>
          </cell>
          <cell r="X49">
            <v>0</v>
          </cell>
          <cell r="Y49">
            <v>326</v>
          </cell>
          <cell r="Z49">
            <v>0</v>
          </cell>
          <cell r="AA49">
            <v>216</v>
          </cell>
          <cell r="AB49">
            <v>8</v>
          </cell>
          <cell r="AC49">
            <v>0</v>
          </cell>
          <cell r="AD49">
            <v>224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36</v>
          </cell>
          <cell r="AK49">
            <v>128</v>
          </cell>
          <cell r="AL49">
            <v>11</v>
          </cell>
          <cell r="AM49">
            <v>0</v>
          </cell>
          <cell r="AN49">
            <v>175</v>
          </cell>
        </row>
        <row r="50">
          <cell r="T50">
            <v>0.687500000000001</v>
          </cell>
          <cell r="U50">
            <v>44</v>
          </cell>
          <cell r="V50">
            <v>245</v>
          </cell>
          <cell r="W50">
            <v>0</v>
          </cell>
          <cell r="X50">
            <v>0</v>
          </cell>
          <cell r="Y50">
            <v>289</v>
          </cell>
          <cell r="Z50">
            <v>0</v>
          </cell>
          <cell r="AA50">
            <v>166</v>
          </cell>
          <cell r="AB50">
            <v>16</v>
          </cell>
          <cell r="AC50">
            <v>0</v>
          </cell>
          <cell r="AD50">
            <v>182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52</v>
          </cell>
          <cell r="AK50">
            <v>148</v>
          </cell>
          <cell r="AL50">
            <v>5</v>
          </cell>
          <cell r="AM50">
            <v>0</v>
          </cell>
          <cell r="AN50">
            <v>205</v>
          </cell>
        </row>
        <row r="51">
          <cell r="T51">
            <v>0.69791666666666796</v>
          </cell>
          <cell r="U51">
            <v>45</v>
          </cell>
          <cell r="V51">
            <v>289</v>
          </cell>
          <cell r="W51">
            <v>0</v>
          </cell>
          <cell r="X51">
            <v>0</v>
          </cell>
          <cell r="Y51">
            <v>334</v>
          </cell>
          <cell r="Z51">
            <v>0</v>
          </cell>
          <cell r="AA51">
            <v>209</v>
          </cell>
          <cell r="AB51">
            <v>13</v>
          </cell>
          <cell r="AC51">
            <v>0</v>
          </cell>
          <cell r="AD51">
            <v>222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37</v>
          </cell>
          <cell r="AK51">
            <v>104</v>
          </cell>
          <cell r="AL51">
            <v>6</v>
          </cell>
          <cell r="AM51">
            <v>0</v>
          </cell>
          <cell r="AN51">
            <v>147</v>
          </cell>
        </row>
        <row r="52">
          <cell r="T52">
            <v>0.70833333333333504</v>
          </cell>
          <cell r="U52">
            <v>72</v>
          </cell>
          <cell r="V52">
            <v>293</v>
          </cell>
          <cell r="W52">
            <v>0</v>
          </cell>
          <cell r="X52">
            <v>0</v>
          </cell>
          <cell r="Y52">
            <v>365</v>
          </cell>
          <cell r="Z52">
            <v>0</v>
          </cell>
          <cell r="AA52">
            <v>202</v>
          </cell>
          <cell r="AB52">
            <v>26</v>
          </cell>
          <cell r="AC52">
            <v>0</v>
          </cell>
          <cell r="AD52">
            <v>228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45</v>
          </cell>
          <cell r="AK52">
            <v>118</v>
          </cell>
          <cell r="AL52">
            <v>5</v>
          </cell>
          <cell r="AM52">
            <v>0</v>
          </cell>
          <cell r="AN52">
            <v>168</v>
          </cell>
        </row>
        <row r="53">
          <cell r="T53">
            <v>0.718750000000002</v>
          </cell>
          <cell r="U53">
            <v>48</v>
          </cell>
          <cell r="V53">
            <v>253</v>
          </cell>
          <cell r="W53">
            <v>0</v>
          </cell>
          <cell r="X53">
            <v>0</v>
          </cell>
          <cell r="Y53">
            <v>301</v>
          </cell>
          <cell r="Z53">
            <v>0</v>
          </cell>
          <cell r="AA53">
            <v>145</v>
          </cell>
          <cell r="AB53">
            <v>20</v>
          </cell>
          <cell r="AC53">
            <v>0</v>
          </cell>
          <cell r="AD53">
            <v>165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46</v>
          </cell>
          <cell r="AK53">
            <v>127</v>
          </cell>
          <cell r="AL53">
            <v>1</v>
          </cell>
          <cell r="AM53">
            <v>0</v>
          </cell>
          <cell r="AN53">
            <v>174</v>
          </cell>
        </row>
        <row r="54">
          <cell r="T54">
            <v>0.72916666666666796</v>
          </cell>
          <cell r="U54">
            <v>66</v>
          </cell>
          <cell r="V54">
            <v>190</v>
          </cell>
          <cell r="W54">
            <v>0</v>
          </cell>
          <cell r="X54">
            <v>0</v>
          </cell>
          <cell r="Y54">
            <v>256</v>
          </cell>
          <cell r="Z54">
            <v>0</v>
          </cell>
          <cell r="AA54">
            <v>150</v>
          </cell>
          <cell r="AB54">
            <v>11</v>
          </cell>
          <cell r="AC54">
            <v>0</v>
          </cell>
          <cell r="AD54">
            <v>161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49</v>
          </cell>
          <cell r="AK54">
            <v>133</v>
          </cell>
          <cell r="AL54">
            <v>8</v>
          </cell>
          <cell r="AM54">
            <v>0</v>
          </cell>
          <cell r="AN54">
            <v>190</v>
          </cell>
        </row>
        <row r="55">
          <cell r="T55">
            <v>0.73958333333333504</v>
          </cell>
          <cell r="U55">
            <v>80</v>
          </cell>
          <cell r="V55">
            <v>240</v>
          </cell>
          <cell r="W55">
            <v>0</v>
          </cell>
          <cell r="X55">
            <v>0</v>
          </cell>
          <cell r="Y55">
            <v>320</v>
          </cell>
          <cell r="Z55">
            <v>0</v>
          </cell>
          <cell r="AA55">
            <v>183</v>
          </cell>
          <cell r="AB55">
            <v>24</v>
          </cell>
          <cell r="AC55">
            <v>0</v>
          </cell>
          <cell r="AD55">
            <v>207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34</v>
          </cell>
          <cell r="AK55">
            <v>138</v>
          </cell>
          <cell r="AL55">
            <v>2</v>
          </cell>
          <cell r="AM55">
            <v>0</v>
          </cell>
          <cell r="AN55">
            <v>174</v>
          </cell>
        </row>
        <row r="56">
          <cell r="T56">
            <v>0.750000000000002</v>
          </cell>
          <cell r="U56">
            <v>56</v>
          </cell>
          <cell r="V56">
            <v>252</v>
          </cell>
          <cell r="W56">
            <v>0</v>
          </cell>
          <cell r="X56">
            <v>0</v>
          </cell>
          <cell r="Y56">
            <v>308</v>
          </cell>
          <cell r="Z56">
            <v>0</v>
          </cell>
          <cell r="AA56">
            <v>171</v>
          </cell>
          <cell r="AB56">
            <v>41</v>
          </cell>
          <cell r="AC56">
            <v>0</v>
          </cell>
          <cell r="AD56">
            <v>212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44</v>
          </cell>
          <cell r="AK56">
            <v>159</v>
          </cell>
          <cell r="AL56">
            <v>9</v>
          </cell>
          <cell r="AM56">
            <v>0</v>
          </cell>
          <cell r="AN56">
            <v>212</v>
          </cell>
        </row>
        <row r="57">
          <cell r="T57">
            <v>0.76041666666666896</v>
          </cell>
          <cell r="U57">
            <v>86</v>
          </cell>
          <cell r="V57">
            <v>277</v>
          </cell>
          <cell r="W57">
            <v>0</v>
          </cell>
          <cell r="X57">
            <v>0</v>
          </cell>
          <cell r="Y57">
            <v>363</v>
          </cell>
          <cell r="Z57">
            <v>0</v>
          </cell>
          <cell r="AA57">
            <v>195</v>
          </cell>
          <cell r="AB57">
            <v>27</v>
          </cell>
          <cell r="AC57">
            <v>0</v>
          </cell>
          <cell r="AD57">
            <v>222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38</v>
          </cell>
          <cell r="AK57">
            <v>98</v>
          </cell>
          <cell r="AL57">
            <v>9</v>
          </cell>
          <cell r="AM57">
            <v>0</v>
          </cell>
          <cell r="AN57">
            <v>145</v>
          </cell>
        </row>
        <row r="58">
          <cell r="T58">
            <v>0.77083333333333504</v>
          </cell>
          <cell r="U58">
            <v>59</v>
          </cell>
          <cell r="V58">
            <v>211</v>
          </cell>
          <cell r="W58">
            <v>0</v>
          </cell>
          <cell r="X58">
            <v>0</v>
          </cell>
          <cell r="Y58">
            <v>270</v>
          </cell>
          <cell r="Z58">
            <v>0</v>
          </cell>
          <cell r="AA58">
            <v>193</v>
          </cell>
          <cell r="AB58">
            <v>19</v>
          </cell>
          <cell r="AC58">
            <v>0</v>
          </cell>
          <cell r="AD58">
            <v>212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50</v>
          </cell>
          <cell r="AK58">
            <v>150</v>
          </cell>
          <cell r="AL58">
            <v>4</v>
          </cell>
          <cell r="AM58">
            <v>0</v>
          </cell>
          <cell r="AN58">
            <v>204</v>
          </cell>
        </row>
        <row r="59">
          <cell r="T59">
            <v>0.781250000000002</v>
          </cell>
          <cell r="U59">
            <v>84</v>
          </cell>
          <cell r="V59">
            <v>247</v>
          </cell>
          <cell r="W59">
            <v>0</v>
          </cell>
          <cell r="X59">
            <v>0</v>
          </cell>
          <cell r="Y59">
            <v>331</v>
          </cell>
          <cell r="Z59">
            <v>0</v>
          </cell>
          <cell r="AA59">
            <v>168</v>
          </cell>
          <cell r="AB59">
            <v>24</v>
          </cell>
          <cell r="AC59">
            <v>0</v>
          </cell>
          <cell r="AD59">
            <v>192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33</v>
          </cell>
          <cell r="AK59">
            <v>154</v>
          </cell>
          <cell r="AL59">
            <v>6</v>
          </cell>
          <cell r="AM59">
            <v>0</v>
          </cell>
          <cell r="AN59">
            <v>193</v>
          </cell>
        </row>
        <row r="60">
          <cell r="T60">
            <v>0.79166666666666896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T61">
            <v>0.80208333333333603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T62">
            <v>0.812500000000002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T63">
            <v>0.82291666666666896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CQ64">
            <v>2.8027193432529501E-2</v>
          </cell>
        </row>
      </sheetData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AM TMCs (VISTRO)"/>
      <sheetName val="PM TMCs (VISTRO)"/>
      <sheetName val="AM TMCs - Reformatted"/>
      <sheetName val="PM TMCs - Reformatted"/>
    </sheetNames>
    <sheetDataSet>
      <sheetData sheetId="0"/>
      <sheetData sheetId="1">
        <row r="1">
          <cell r="A1" t="str">
            <v>Base Volume Input</v>
          </cell>
        </row>
        <row r="2">
          <cell r="A2" t="str">
            <v>INTERSECTIONNUMBER</v>
          </cell>
          <cell r="B2" t="str">
            <v>NBL2</v>
          </cell>
          <cell r="C2" t="str">
            <v>NBL</v>
          </cell>
          <cell r="D2" t="str">
            <v>NBT</v>
          </cell>
          <cell r="E2" t="str">
            <v>NBR</v>
          </cell>
          <cell r="F2" t="str">
            <v>NBR2</v>
          </cell>
          <cell r="G2" t="str">
            <v>SBL2</v>
          </cell>
          <cell r="H2" t="str">
            <v>SBL</v>
          </cell>
          <cell r="I2" t="str">
            <v>SBT</v>
          </cell>
          <cell r="J2" t="str">
            <v>SBR</v>
          </cell>
          <cell r="K2" t="str">
            <v>SBR2</v>
          </cell>
          <cell r="L2" t="str">
            <v>EBL</v>
          </cell>
          <cell r="M2" t="str">
            <v>EBT</v>
          </cell>
          <cell r="N2" t="str">
            <v>EBR</v>
          </cell>
          <cell r="O2" t="str">
            <v>EBR2</v>
          </cell>
          <cell r="P2" t="str">
            <v>WBL</v>
          </cell>
          <cell r="Q2" t="str">
            <v>WBT</v>
          </cell>
          <cell r="R2" t="str">
            <v>WBR</v>
          </cell>
          <cell r="S2" t="str">
            <v>WBR2</v>
          </cell>
          <cell r="T2" t="str">
            <v>NEL</v>
          </cell>
          <cell r="U2" t="str">
            <v>NET</v>
          </cell>
          <cell r="V2" t="str">
            <v>NER</v>
          </cell>
          <cell r="W2" t="str">
            <v>NER2</v>
          </cell>
          <cell r="X2" t="str">
            <v>SWT</v>
          </cell>
          <cell r="Y2" t="str">
            <v>SWR</v>
          </cell>
          <cell r="Z2" t="str">
            <v>SWR2</v>
          </cell>
          <cell r="AA2" t="str">
            <v>NWL2</v>
          </cell>
          <cell r="AB2" t="str">
            <v>NWL</v>
          </cell>
          <cell r="AC2" t="str">
            <v>NWT</v>
          </cell>
          <cell r="AD2" t="str">
            <v>NWR</v>
          </cell>
          <cell r="AE2" t="str">
            <v>SEL2</v>
          </cell>
          <cell r="AF2" t="str">
            <v>SEL</v>
          </cell>
          <cell r="AG2" t="str">
            <v>SET</v>
          </cell>
          <cell r="AH2" t="str">
            <v>SER</v>
          </cell>
        </row>
        <row r="3">
          <cell r="A3">
            <v>2</v>
          </cell>
          <cell r="B3"/>
          <cell r="C3"/>
          <cell r="D3"/>
          <cell r="E3"/>
          <cell r="F3"/>
          <cell r="G3">
            <v>41</v>
          </cell>
          <cell r="H3">
            <v>21</v>
          </cell>
          <cell r="I3">
            <v>357</v>
          </cell>
          <cell r="J3">
            <v>72</v>
          </cell>
          <cell r="K3">
            <v>103</v>
          </cell>
          <cell r="L3"/>
          <cell r="M3">
            <v>621</v>
          </cell>
          <cell r="N3">
            <v>39</v>
          </cell>
          <cell r="O3">
            <v>6</v>
          </cell>
          <cell r="P3">
            <v>27</v>
          </cell>
          <cell r="Q3">
            <v>451</v>
          </cell>
          <cell r="R3">
            <v>28</v>
          </cell>
          <cell r="S3"/>
          <cell r="T3"/>
          <cell r="U3">
            <v>22</v>
          </cell>
          <cell r="V3">
            <v>154</v>
          </cell>
          <cell r="W3">
            <v>134</v>
          </cell>
          <cell r="X3">
            <v>4</v>
          </cell>
          <cell r="Y3">
            <v>104</v>
          </cell>
          <cell r="Z3"/>
          <cell r="AA3"/>
          <cell r="AB3"/>
          <cell r="AC3"/>
          <cell r="AD3"/>
          <cell r="AE3"/>
          <cell r="AF3"/>
          <cell r="AG3"/>
          <cell r="AH3"/>
        </row>
        <row r="4">
          <cell r="A4">
            <v>3</v>
          </cell>
          <cell r="B4">
            <v>58</v>
          </cell>
          <cell r="C4">
            <v>22</v>
          </cell>
          <cell r="D4">
            <v>792</v>
          </cell>
          <cell r="E4">
            <v>41</v>
          </cell>
          <cell r="F4">
            <v>51</v>
          </cell>
          <cell r="G4"/>
          <cell r="H4"/>
          <cell r="I4"/>
          <cell r="J4"/>
          <cell r="K4"/>
          <cell r="L4">
            <v>14</v>
          </cell>
          <cell r="M4">
            <v>733</v>
          </cell>
          <cell r="N4">
            <v>14</v>
          </cell>
          <cell r="O4"/>
          <cell r="P4"/>
          <cell r="Q4">
            <v>445</v>
          </cell>
          <cell r="R4">
            <v>2</v>
          </cell>
          <cell r="S4">
            <v>10</v>
          </cell>
          <cell r="T4"/>
          <cell r="U4">
            <v>7</v>
          </cell>
          <cell r="V4">
            <v>115</v>
          </cell>
          <cell r="W4"/>
          <cell r="X4">
            <v>2</v>
          </cell>
          <cell r="Y4">
            <v>36</v>
          </cell>
          <cell r="Z4">
            <v>165</v>
          </cell>
          <cell r="AA4"/>
          <cell r="AB4"/>
          <cell r="AC4"/>
          <cell r="AD4"/>
          <cell r="AE4"/>
          <cell r="AF4"/>
          <cell r="AG4"/>
          <cell r="AH4"/>
        </row>
        <row r="5">
          <cell r="A5">
            <v>4</v>
          </cell>
          <cell r="B5"/>
          <cell r="C5"/>
          <cell r="D5"/>
          <cell r="E5"/>
          <cell r="F5"/>
          <cell r="G5">
            <v>42</v>
          </cell>
          <cell r="H5">
            <v>15</v>
          </cell>
          <cell r="I5">
            <v>383</v>
          </cell>
          <cell r="J5">
            <v>26</v>
          </cell>
          <cell r="K5">
            <v>56</v>
          </cell>
          <cell r="L5"/>
          <cell r="M5">
            <v>730</v>
          </cell>
          <cell r="N5">
            <v>7</v>
          </cell>
          <cell r="O5">
            <v>8</v>
          </cell>
          <cell r="P5">
            <v>32</v>
          </cell>
          <cell r="Q5">
            <v>505</v>
          </cell>
          <cell r="R5">
            <v>6</v>
          </cell>
          <cell r="S5"/>
          <cell r="T5"/>
          <cell r="U5">
            <v>6</v>
          </cell>
          <cell r="V5">
            <v>45</v>
          </cell>
          <cell r="W5">
            <v>169</v>
          </cell>
          <cell r="X5">
            <v>0</v>
          </cell>
          <cell r="Y5">
            <v>60</v>
          </cell>
          <cell r="Z5"/>
          <cell r="AA5"/>
          <cell r="AB5"/>
          <cell r="AC5"/>
          <cell r="AD5"/>
          <cell r="AE5"/>
          <cell r="AF5"/>
          <cell r="AG5"/>
          <cell r="AH5"/>
        </row>
        <row r="6">
          <cell r="A6">
            <v>5</v>
          </cell>
          <cell r="B6">
            <v>57</v>
          </cell>
          <cell r="C6">
            <v>9</v>
          </cell>
          <cell r="D6">
            <v>788</v>
          </cell>
          <cell r="E6">
            <v>47</v>
          </cell>
          <cell r="F6">
            <v>46</v>
          </cell>
          <cell r="G6"/>
          <cell r="H6"/>
          <cell r="I6"/>
          <cell r="J6"/>
          <cell r="K6"/>
          <cell r="L6">
            <v>5</v>
          </cell>
          <cell r="M6">
            <v>652</v>
          </cell>
          <cell r="N6">
            <v>10</v>
          </cell>
          <cell r="O6"/>
          <cell r="P6"/>
          <cell r="Q6">
            <v>615</v>
          </cell>
          <cell r="R6">
            <v>6</v>
          </cell>
          <cell r="S6">
            <v>1</v>
          </cell>
          <cell r="T6"/>
          <cell r="U6">
            <v>3</v>
          </cell>
          <cell r="V6">
            <v>40</v>
          </cell>
          <cell r="W6"/>
          <cell r="X6">
            <v>0</v>
          </cell>
          <cell r="Y6">
            <v>29</v>
          </cell>
          <cell r="Z6">
            <v>138</v>
          </cell>
          <cell r="AA6"/>
          <cell r="AB6"/>
          <cell r="AC6"/>
          <cell r="AD6"/>
          <cell r="AE6"/>
          <cell r="AF6"/>
          <cell r="AG6"/>
          <cell r="AH6"/>
        </row>
        <row r="7">
          <cell r="A7">
            <v>6</v>
          </cell>
          <cell r="B7"/>
          <cell r="C7">
            <v>0</v>
          </cell>
          <cell r="D7">
            <v>710</v>
          </cell>
          <cell r="E7">
            <v>54</v>
          </cell>
          <cell r="F7"/>
          <cell r="G7"/>
          <cell r="H7">
            <v>6</v>
          </cell>
          <cell r="I7">
            <v>478</v>
          </cell>
          <cell r="J7">
            <v>34</v>
          </cell>
          <cell r="K7">
            <v>110</v>
          </cell>
          <cell r="L7">
            <v>1</v>
          </cell>
          <cell r="M7">
            <v>604</v>
          </cell>
          <cell r="N7">
            <v>1</v>
          </cell>
          <cell r="O7"/>
          <cell r="P7">
            <v>1</v>
          </cell>
          <cell r="Q7">
            <v>737</v>
          </cell>
          <cell r="R7">
            <v>76</v>
          </cell>
          <cell r="S7">
            <v>3</v>
          </cell>
          <cell r="T7"/>
          <cell r="U7">
            <v>3</v>
          </cell>
          <cell r="V7">
            <v>91</v>
          </cell>
          <cell r="W7"/>
          <cell r="X7"/>
          <cell r="Y7"/>
          <cell r="Z7">
            <v>132</v>
          </cell>
          <cell r="AA7"/>
          <cell r="AB7"/>
          <cell r="AC7"/>
          <cell r="AD7"/>
          <cell r="AE7"/>
          <cell r="AF7"/>
          <cell r="AG7"/>
          <cell r="AH7"/>
        </row>
        <row r="8">
          <cell r="A8">
            <v>7</v>
          </cell>
          <cell r="B8">
            <v>4</v>
          </cell>
          <cell r="C8">
            <v>3</v>
          </cell>
          <cell r="D8">
            <v>38</v>
          </cell>
          <cell r="E8">
            <v>7</v>
          </cell>
          <cell r="F8">
            <v>7</v>
          </cell>
          <cell r="G8">
            <v>37</v>
          </cell>
          <cell r="H8">
            <v>5</v>
          </cell>
          <cell r="I8">
            <v>181</v>
          </cell>
          <cell r="J8">
            <v>73</v>
          </cell>
          <cell r="K8">
            <v>41</v>
          </cell>
          <cell r="L8">
            <v>2</v>
          </cell>
          <cell r="M8">
            <v>535</v>
          </cell>
          <cell r="N8">
            <v>31</v>
          </cell>
          <cell r="O8">
            <v>99</v>
          </cell>
          <cell r="P8">
            <v>1</v>
          </cell>
          <cell r="Q8">
            <v>732</v>
          </cell>
          <cell r="R8">
            <v>25</v>
          </cell>
          <cell r="S8">
            <v>0</v>
          </cell>
          <cell r="T8"/>
          <cell r="U8"/>
          <cell r="V8"/>
          <cell r="W8"/>
          <cell r="X8">
            <v>8</v>
          </cell>
          <cell r="Y8">
            <v>63</v>
          </cell>
          <cell r="Z8">
            <v>46</v>
          </cell>
          <cell r="AA8"/>
          <cell r="AB8"/>
          <cell r="AC8"/>
          <cell r="AD8"/>
          <cell r="AE8"/>
          <cell r="AF8"/>
          <cell r="AG8"/>
          <cell r="AH8"/>
        </row>
        <row r="9">
          <cell r="A9">
            <v>8</v>
          </cell>
          <cell r="B9">
            <v>2</v>
          </cell>
          <cell r="C9">
            <v>1</v>
          </cell>
          <cell r="D9">
            <v>308</v>
          </cell>
          <cell r="E9">
            <v>16</v>
          </cell>
          <cell r="F9">
            <v>8</v>
          </cell>
          <cell r="G9">
            <v>67</v>
          </cell>
          <cell r="H9">
            <v>0</v>
          </cell>
          <cell r="I9">
            <v>453</v>
          </cell>
          <cell r="J9">
            <v>78</v>
          </cell>
          <cell r="K9">
            <v>51</v>
          </cell>
          <cell r="L9">
            <v>3</v>
          </cell>
          <cell r="M9">
            <v>495</v>
          </cell>
          <cell r="N9">
            <v>5</v>
          </cell>
          <cell r="O9">
            <v>2</v>
          </cell>
          <cell r="P9">
            <v>0</v>
          </cell>
          <cell r="Q9">
            <v>561</v>
          </cell>
          <cell r="R9">
            <v>23</v>
          </cell>
          <cell r="S9">
            <v>5</v>
          </cell>
          <cell r="T9"/>
          <cell r="U9">
            <v>1</v>
          </cell>
          <cell r="V9">
            <v>11</v>
          </cell>
          <cell r="W9">
            <v>40</v>
          </cell>
          <cell r="X9">
            <v>1</v>
          </cell>
          <cell r="Y9">
            <v>42</v>
          </cell>
          <cell r="Z9">
            <v>146</v>
          </cell>
          <cell r="AA9"/>
          <cell r="AB9"/>
          <cell r="AC9"/>
          <cell r="AD9"/>
          <cell r="AE9"/>
          <cell r="AF9"/>
          <cell r="AG9"/>
          <cell r="AH9"/>
        </row>
        <row r="10">
          <cell r="A10">
            <v>9</v>
          </cell>
          <cell r="B10">
            <v>21</v>
          </cell>
          <cell r="C10">
            <v>9</v>
          </cell>
          <cell r="D10">
            <v>364</v>
          </cell>
          <cell r="E10">
            <v>16</v>
          </cell>
          <cell r="F10"/>
          <cell r="G10"/>
          <cell r="H10">
            <v>5</v>
          </cell>
          <cell r="I10">
            <v>77</v>
          </cell>
          <cell r="J10">
            <v>16</v>
          </cell>
          <cell r="K10">
            <v>22</v>
          </cell>
          <cell r="L10">
            <v>71</v>
          </cell>
          <cell r="M10">
            <v>520</v>
          </cell>
          <cell r="N10">
            <v>1</v>
          </cell>
          <cell r="O10"/>
          <cell r="P10">
            <v>28</v>
          </cell>
          <cell r="Q10">
            <v>893</v>
          </cell>
          <cell r="R10">
            <v>15</v>
          </cell>
          <cell r="S10">
            <v>5</v>
          </cell>
          <cell r="T10">
            <v>4</v>
          </cell>
          <cell r="U10">
            <v>3</v>
          </cell>
          <cell r="V10">
            <v>32</v>
          </cell>
          <cell r="W10"/>
          <cell r="X10">
            <v>0</v>
          </cell>
          <cell r="Y10">
            <v>57</v>
          </cell>
          <cell r="Z10">
            <v>181</v>
          </cell>
          <cell r="AA10"/>
          <cell r="AB10"/>
          <cell r="AC10"/>
          <cell r="AD10"/>
          <cell r="AE10"/>
          <cell r="AF10"/>
          <cell r="AG10"/>
          <cell r="AH10"/>
        </row>
        <row r="11">
          <cell r="A11">
            <v>10</v>
          </cell>
          <cell r="B11">
            <v>117</v>
          </cell>
          <cell r="C11">
            <v>55</v>
          </cell>
          <cell r="D11">
            <v>199</v>
          </cell>
          <cell r="E11">
            <v>33</v>
          </cell>
          <cell r="F11">
            <v>40</v>
          </cell>
          <cell r="G11">
            <v>24</v>
          </cell>
          <cell r="H11">
            <v>12</v>
          </cell>
          <cell r="I11"/>
          <cell r="J11">
            <v>50</v>
          </cell>
          <cell r="K11">
            <v>25</v>
          </cell>
          <cell r="L11">
            <v>45</v>
          </cell>
          <cell r="M11">
            <v>452</v>
          </cell>
          <cell r="N11">
            <v>47</v>
          </cell>
          <cell r="O11"/>
          <cell r="P11"/>
          <cell r="Q11">
            <v>764</v>
          </cell>
          <cell r="R11">
            <v>40</v>
          </cell>
          <cell r="S11">
            <v>1</v>
          </cell>
          <cell r="T11"/>
          <cell r="U11"/>
          <cell r="V11"/>
          <cell r="W11"/>
          <cell r="X11">
            <v>10</v>
          </cell>
          <cell r="Y11">
            <v>111</v>
          </cell>
          <cell r="Z11">
            <v>63</v>
          </cell>
          <cell r="AA11"/>
          <cell r="AB11"/>
          <cell r="AC11"/>
          <cell r="AD11"/>
          <cell r="AE11"/>
          <cell r="AF11"/>
          <cell r="AG11"/>
          <cell r="AH11"/>
        </row>
        <row r="12">
          <cell r="A12">
            <v>11</v>
          </cell>
          <cell r="B12">
            <v>148</v>
          </cell>
          <cell r="C12">
            <v>60</v>
          </cell>
          <cell r="D12">
            <v>617</v>
          </cell>
          <cell r="E12">
            <v>50</v>
          </cell>
          <cell r="F12"/>
          <cell r="G12"/>
          <cell r="H12">
            <v>31</v>
          </cell>
          <cell r="I12">
            <v>567</v>
          </cell>
          <cell r="J12">
            <v>40</v>
          </cell>
          <cell r="K12">
            <v>26</v>
          </cell>
          <cell r="L12">
            <v>3</v>
          </cell>
          <cell r="M12">
            <v>433</v>
          </cell>
          <cell r="N12">
            <v>22</v>
          </cell>
          <cell r="O12"/>
          <cell r="P12">
            <v>2</v>
          </cell>
          <cell r="Q12">
            <v>617</v>
          </cell>
          <cell r="R12">
            <v>24</v>
          </cell>
          <cell r="S12">
            <v>4</v>
          </cell>
          <cell r="T12"/>
          <cell r="U12">
            <v>3</v>
          </cell>
          <cell r="V12">
            <v>97</v>
          </cell>
          <cell r="W12"/>
          <cell r="X12">
            <v>0</v>
          </cell>
          <cell r="Y12">
            <v>73</v>
          </cell>
          <cell r="Z12">
            <v>102</v>
          </cell>
          <cell r="AA12"/>
          <cell r="AB12"/>
          <cell r="AC12"/>
          <cell r="AD12"/>
          <cell r="AE12"/>
          <cell r="AF12"/>
          <cell r="AG12"/>
          <cell r="AH12"/>
        </row>
        <row r="13">
          <cell r="A13">
            <v>12</v>
          </cell>
          <cell r="B13">
            <v>144</v>
          </cell>
          <cell r="C13">
            <v>29</v>
          </cell>
          <cell r="D13">
            <v>384</v>
          </cell>
          <cell r="E13">
            <v>33</v>
          </cell>
          <cell r="F13">
            <v>1</v>
          </cell>
          <cell r="G13"/>
          <cell r="H13">
            <v>20</v>
          </cell>
          <cell r="I13">
            <v>854</v>
          </cell>
          <cell r="J13">
            <v>65</v>
          </cell>
          <cell r="K13">
            <v>36</v>
          </cell>
          <cell r="L13">
            <v>0</v>
          </cell>
          <cell r="M13">
            <v>372</v>
          </cell>
          <cell r="N13">
            <v>0</v>
          </cell>
          <cell r="O13">
            <v>145</v>
          </cell>
          <cell r="P13">
            <v>9</v>
          </cell>
          <cell r="Q13">
            <v>454</v>
          </cell>
          <cell r="R13">
            <v>20</v>
          </cell>
          <cell r="S13">
            <v>5</v>
          </cell>
          <cell r="T13"/>
          <cell r="U13"/>
          <cell r="V13"/>
          <cell r="W13"/>
          <cell r="X13">
            <v>4</v>
          </cell>
          <cell r="Y13">
            <v>47</v>
          </cell>
          <cell r="Z13">
            <v>100</v>
          </cell>
          <cell r="AA13"/>
          <cell r="AB13"/>
          <cell r="AC13"/>
          <cell r="AD13"/>
          <cell r="AE13"/>
          <cell r="AF13"/>
          <cell r="AG13"/>
          <cell r="AH13"/>
        </row>
        <row r="14">
          <cell r="A14">
            <v>13</v>
          </cell>
          <cell r="B14">
            <v>191</v>
          </cell>
          <cell r="C14">
            <v>64</v>
          </cell>
          <cell r="D14">
            <v>574</v>
          </cell>
          <cell r="E14">
            <v>80</v>
          </cell>
          <cell r="F14"/>
          <cell r="G14"/>
          <cell r="H14"/>
          <cell r="I14"/>
          <cell r="J14"/>
          <cell r="K14"/>
          <cell r="L14">
            <v>90</v>
          </cell>
          <cell r="M14">
            <v>327</v>
          </cell>
          <cell r="N14"/>
          <cell r="O14"/>
          <cell r="P14"/>
          <cell r="Q14">
            <v>310</v>
          </cell>
          <cell r="R14">
            <v>62</v>
          </cell>
          <cell r="S14">
            <v>46</v>
          </cell>
          <cell r="T14"/>
          <cell r="U14">
            <v>11</v>
          </cell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</row>
        <row r="15">
          <cell r="A15">
            <v>14</v>
          </cell>
          <cell r="B15"/>
          <cell r="C15">
            <v>101</v>
          </cell>
          <cell r="D15">
            <v>214</v>
          </cell>
          <cell r="E15">
            <v>47</v>
          </cell>
          <cell r="F15"/>
          <cell r="G15"/>
          <cell r="H15">
            <v>13</v>
          </cell>
          <cell r="I15">
            <v>435</v>
          </cell>
          <cell r="J15">
            <v>105</v>
          </cell>
          <cell r="K15"/>
          <cell r="L15">
            <v>72</v>
          </cell>
          <cell r="M15">
            <v>178</v>
          </cell>
          <cell r="N15">
            <v>102</v>
          </cell>
          <cell r="O15"/>
          <cell r="P15">
            <v>39</v>
          </cell>
          <cell r="Q15">
            <v>197</v>
          </cell>
          <cell r="R15">
            <v>21</v>
          </cell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</row>
        <row r="16">
          <cell r="A16">
            <v>15</v>
          </cell>
          <cell r="B16"/>
          <cell r="C16"/>
          <cell r="D16"/>
          <cell r="E16"/>
          <cell r="F16"/>
          <cell r="G16"/>
          <cell r="H16">
            <v>24</v>
          </cell>
          <cell r="I16">
            <v>260</v>
          </cell>
          <cell r="J16">
            <v>164</v>
          </cell>
          <cell r="K16"/>
          <cell r="L16"/>
          <cell r="M16">
            <v>99</v>
          </cell>
          <cell r="N16">
            <v>133</v>
          </cell>
          <cell r="O16"/>
          <cell r="P16">
            <v>9</v>
          </cell>
          <cell r="Q16">
            <v>103</v>
          </cell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</row>
        <row r="17">
          <cell r="A17">
            <v>16</v>
          </cell>
          <cell r="B17"/>
          <cell r="C17"/>
          <cell r="D17"/>
          <cell r="E17"/>
          <cell r="F17"/>
          <cell r="G17"/>
          <cell r="H17"/>
          <cell r="I17">
            <v>941</v>
          </cell>
          <cell r="J17">
            <v>124</v>
          </cell>
          <cell r="K17"/>
          <cell r="L17"/>
          <cell r="M17"/>
          <cell r="N17">
            <v>65</v>
          </cell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</row>
        <row r="18">
          <cell r="A18">
            <v>17</v>
          </cell>
          <cell r="B18"/>
          <cell r="C18"/>
          <cell r="D18"/>
          <cell r="E18"/>
          <cell r="F18"/>
          <cell r="G18"/>
          <cell r="H18">
            <v>177</v>
          </cell>
          <cell r="I18">
            <v>449</v>
          </cell>
          <cell r="J18"/>
          <cell r="K18"/>
          <cell r="L18"/>
          <cell r="M18">
            <v>784</v>
          </cell>
          <cell r="N18">
            <v>145</v>
          </cell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</row>
        <row r="19">
          <cell r="A19">
            <v>18</v>
          </cell>
          <cell r="B19"/>
          <cell r="C19"/>
          <cell r="D19"/>
          <cell r="E19"/>
          <cell r="F19"/>
          <cell r="G19"/>
          <cell r="H19">
            <v>105</v>
          </cell>
          <cell r="I19">
            <v>391</v>
          </cell>
          <cell r="J19">
            <v>28</v>
          </cell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>
            <v>123</v>
          </cell>
          <cell r="AC19">
            <v>274</v>
          </cell>
          <cell r="AD19"/>
          <cell r="AE19"/>
          <cell r="AF19"/>
          <cell r="AG19">
            <v>722</v>
          </cell>
          <cell r="AH19">
            <v>114</v>
          </cell>
        </row>
        <row r="20">
          <cell r="A20">
            <v>19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>
            <v>88</v>
          </cell>
          <cell r="M20">
            <v>725</v>
          </cell>
          <cell r="N20">
            <v>62</v>
          </cell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>
            <v>667</v>
          </cell>
          <cell r="AD20">
            <v>179</v>
          </cell>
          <cell r="AE20"/>
          <cell r="AF20"/>
          <cell r="AG20">
            <v>566</v>
          </cell>
          <cell r="AH20"/>
        </row>
        <row r="21">
          <cell r="A21">
            <v>20</v>
          </cell>
          <cell r="B21"/>
          <cell r="C21">
            <v>135</v>
          </cell>
          <cell r="D21">
            <v>630</v>
          </cell>
          <cell r="E21"/>
          <cell r="F21"/>
          <cell r="G21"/>
          <cell r="H21"/>
          <cell r="I21">
            <v>479</v>
          </cell>
          <cell r="J21">
            <v>92</v>
          </cell>
          <cell r="K21"/>
          <cell r="L21"/>
          <cell r="M21"/>
          <cell r="N21"/>
          <cell r="O21"/>
          <cell r="P21">
            <v>368</v>
          </cell>
          <cell r="Q21">
            <v>781</v>
          </cell>
          <cell r="R21">
            <v>134</v>
          </cell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</row>
        <row r="22">
          <cell r="A22">
            <v>21</v>
          </cell>
          <cell r="B22"/>
          <cell r="C22"/>
          <cell r="D22">
            <v>327</v>
          </cell>
          <cell r="E22">
            <v>135</v>
          </cell>
          <cell r="F22"/>
          <cell r="G22"/>
          <cell r="H22">
            <v>245</v>
          </cell>
          <cell r="I22">
            <v>600</v>
          </cell>
          <cell r="J22"/>
          <cell r="K22"/>
          <cell r="L22">
            <v>159</v>
          </cell>
          <cell r="M22">
            <v>542</v>
          </cell>
          <cell r="N22">
            <v>49</v>
          </cell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</row>
        <row r="23">
          <cell r="A23">
            <v>22</v>
          </cell>
          <cell r="B23"/>
          <cell r="C23">
            <v>69</v>
          </cell>
          <cell r="D23">
            <v>187</v>
          </cell>
          <cell r="E23"/>
          <cell r="F23"/>
          <cell r="G23"/>
          <cell r="H23"/>
          <cell r="I23">
            <v>192</v>
          </cell>
          <cell r="J23">
            <v>303</v>
          </cell>
          <cell r="K23"/>
          <cell r="L23"/>
          <cell r="M23"/>
          <cell r="N23"/>
          <cell r="O23"/>
          <cell r="P23">
            <v>19</v>
          </cell>
          <cell r="Q23">
            <v>902</v>
          </cell>
          <cell r="R23">
            <v>148</v>
          </cell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</row>
        <row r="24">
          <cell r="A24">
            <v>23</v>
          </cell>
          <cell r="B24"/>
          <cell r="C24"/>
          <cell r="D24">
            <v>555</v>
          </cell>
          <cell r="E24">
            <v>70</v>
          </cell>
          <cell r="F24"/>
          <cell r="G24"/>
          <cell r="H24">
            <v>41</v>
          </cell>
          <cell r="I24">
            <v>64</v>
          </cell>
          <cell r="J24"/>
          <cell r="K24"/>
          <cell r="L24">
            <v>159</v>
          </cell>
          <cell r="M24">
            <v>578</v>
          </cell>
          <cell r="N24">
            <v>56</v>
          </cell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</row>
        <row r="25">
          <cell r="A25">
            <v>24</v>
          </cell>
          <cell r="B25"/>
          <cell r="C25"/>
          <cell r="D25">
            <v>504</v>
          </cell>
          <cell r="E25">
            <v>222</v>
          </cell>
          <cell r="F25"/>
          <cell r="G25"/>
          <cell r="H25">
            <v>111</v>
          </cell>
          <cell r="I25">
            <v>596</v>
          </cell>
          <cell r="J25"/>
          <cell r="K25"/>
          <cell r="L25">
            <v>36</v>
          </cell>
          <cell r="M25">
            <v>514</v>
          </cell>
          <cell r="N25">
            <v>68</v>
          </cell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</row>
        <row r="26">
          <cell r="A26">
            <v>25</v>
          </cell>
          <cell r="B26"/>
          <cell r="C26">
            <v>311</v>
          </cell>
          <cell r="D26">
            <v>824</v>
          </cell>
          <cell r="E26"/>
          <cell r="F26"/>
          <cell r="G26"/>
          <cell r="H26"/>
          <cell r="I26">
            <v>622</v>
          </cell>
          <cell r="J26">
            <v>66</v>
          </cell>
          <cell r="K26"/>
          <cell r="L26"/>
          <cell r="M26"/>
          <cell r="N26"/>
          <cell r="O26"/>
          <cell r="P26">
            <v>88</v>
          </cell>
          <cell r="Q26">
            <v>776</v>
          </cell>
          <cell r="R26">
            <v>51</v>
          </cell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</row>
        <row r="27">
          <cell r="A27">
            <v>26</v>
          </cell>
          <cell r="B27"/>
          <cell r="C27"/>
          <cell r="D27"/>
          <cell r="E27">
            <v>137</v>
          </cell>
          <cell r="F27"/>
          <cell r="G27"/>
          <cell r="H27"/>
          <cell r="I27"/>
          <cell r="J27">
            <v>55</v>
          </cell>
          <cell r="K27"/>
          <cell r="L27">
            <v>0</v>
          </cell>
          <cell r="M27">
            <v>624</v>
          </cell>
          <cell r="N27">
            <v>60</v>
          </cell>
          <cell r="O27"/>
          <cell r="P27">
            <v>0</v>
          </cell>
          <cell r="Q27">
            <v>451</v>
          </cell>
          <cell r="R27">
            <v>54</v>
          </cell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</row>
        <row r="28">
          <cell r="A28">
            <v>27</v>
          </cell>
          <cell r="B28"/>
          <cell r="C28">
            <v>54</v>
          </cell>
          <cell r="D28"/>
          <cell r="E28"/>
          <cell r="F28"/>
          <cell r="G28"/>
          <cell r="H28"/>
          <cell r="I28">
            <v>0</v>
          </cell>
          <cell r="J28">
            <v>49</v>
          </cell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>
            <v>55</v>
          </cell>
          <cell r="AB28">
            <v>5</v>
          </cell>
          <cell r="AC28"/>
          <cell r="AD28"/>
          <cell r="AE28"/>
          <cell r="AF28"/>
          <cell r="AG28"/>
          <cell r="AH28"/>
        </row>
        <row r="29">
          <cell r="A29">
            <v>28</v>
          </cell>
          <cell r="B29"/>
          <cell r="C29"/>
          <cell r="D29">
            <v>0</v>
          </cell>
          <cell r="E29">
            <v>0</v>
          </cell>
          <cell r="F29"/>
          <cell r="G29"/>
          <cell r="H29">
            <v>60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>
            <v>137</v>
          </cell>
          <cell r="AF29">
            <v>62</v>
          </cell>
          <cell r="AG29"/>
          <cell r="AH29">
            <v>15</v>
          </cell>
        </row>
        <row r="30">
          <cell r="A30">
            <v>29</v>
          </cell>
          <cell r="B30"/>
          <cell r="C30"/>
          <cell r="D30"/>
          <cell r="E30">
            <v>12</v>
          </cell>
          <cell r="F30"/>
          <cell r="G30"/>
          <cell r="H30"/>
          <cell r="I30"/>
          <cell r="J30">
            <v>0</v>
          </cell>
          <cell r="K30"/>
          <cell r="L30"/>
          <cell r="M30">
            <v>733</v>
          </cell>
          <cell r="N30">
            <v>48</v>
          </cell>
          <cell r="O30"/>
          <cell r="P30"/>
          <cell r="Q30">
            <v>457</v>
          </cell>
          <cell r="R30">
            <v>74</v>
          </cell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</row>
        <row r="31">
          <cell r="A31">
            <v>30</v>
          </cell>
          <cell r="B31"/>
          <cell r="C31">
            <v>74</v>
          </cell>
          <cell r="D31"/>
          <cell r="E31"/>
          <cell r="F31"/>
          <cell r="G31"/>
          <cell r="H31"/>
          <cell r="I31">
            <v>0</v>
          </cell>
          <cell r="J31">
            <v>7</v>
          </cell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>
            <v>0</v>
          </cell>
          <cell r="AB31">
            <v>122</v>
          </cell>
          <cell r="AC31"/>
          <cell r="AD31"/>
          <cell r="AE31"/>
          <cell r="AF31"/>
          <cell r="AG31"/>
          <cell r="AH31"/>
        </row>
        <row r="32">
          <cell r="A32">
            <v>31</v>
          </cell>
          <cell r="B32"/>
          <cell r="C32"/>
          <cell r="D32">
            <v>0</v>
          </cell>
          <cell r="E32">
            <v>4</v>
          </cell>
          <cell r="F32"/>
          <cell r="G32"/>
          <cell r="H32">
            <v>48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>
            <v>12</v>
          </cell>
          <cell r="AF32">
            <v>168</v>
          </cell>
          <cell r="AG32"/>
          <cell r="AH32"/>
        </row>
        <row r="33">
          <cell r="A33">
            <v>32</v>
          </cell>
          <cell r="B33"/>
          <cell r="C33"/>
          <cell r="D33"/>
          <cell r="E33">
            <v>6</v>
          </cell>
          <cell r="F33"/>
          <cell r="G33"/>
          <cell r="H33">
            <v>0</v>
          </cell>
          <cell r="I33"/>
          <cell r="J33">
            <v>6</v>
          </cell>
          <cell r="K33"/>
          <cell r="L33">
            <v>0</v>
          </cell>
          <cell r="M33">
            <v>661</v>
          </cell>
          <cell r="N33">
            <v>117</v>
          </cell>
          <cell r="O33"/>
          <cell r="P33">
            <v>0</v>
          </cell>
          <cell r="Q33">
            <v>537</v>
          </cell>
          <cell r="R33">
            <v>135</v>
          </cell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</row>
        <row r="34">
          <cell r="A34">
            <v>33</v>
          </cell>
          <cell r="B34"/>
          <cell r="C34">
            <v>22</v>
          </cell>
          <cell r="D34">
            <v>113</v>
          </cell>
          <cell r="E34"/>
          <cell r="F34"/>
          <cell r="G34"/>
          <cell r="H34"/>
          <cell r="I34">
            <v>0</v>
          </cell>
          <cell r="J34">
            <v>0</v>
          </cell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>
            <v>6</v>
          </cell>
          <cell r="AB34">
            <v>38</v>
          </cell>
          <cell r="AC34"/>
          <cell r="AD34"/>
          <cell r="AE34"/>
          <cell r="AF34"/>
          <cell r="AG34"/>
          <cell r="AH34"/>
        </row>
        <row r="35">
          <cell r="A35">
            <v>34</v>
          </cell>
          <cell r="B35"/>
          <cell r="C35"/>
          <cell r="D35">
            <v>0</v>
          </cell>
          <cell r="E35">
            <v>0</v>
          </cell>
          <cell r="F35"/>
          <cell r="G35"/>
          <cell r="H35">
            <v>36</v>
          </cell>
          <cell r="I35">
            <v>81</v>
          </cell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>
            <v>6</v>
          </cell>
          <cell r="AF35">
            <v>7</v>
          </cell>
          <cell r="AG35"/>
          <cell r="AH35">
            <v>54</v>
          </cell>
        </row>
        <row r="36">
          <cell r="A36">
            <v>35</v>
          </cell>
          <cell r="B36"/>
          <cell r="C36"/>
          <cell r="D36"/>
          <cell r="E36">
            <v>42</v>
          </cell>
          <cell r="F36"/>
          <cell r="G36"/>
          <cell r="H36"/>
          <cell r="I36"/>
          <cell r="J36">
            <v>18</v>
          </cell>
          <cell r="K36"/>
          <cell r="L36"/>
          <cell r="M36">
            <v>564</v>
          </cell>
          <cell r="N36">
            <v>138</v>
          </cell>
          <cell r="O36"/>
          <cell r="P36"/>
          <cell r="Q36">
            <v>604</v>
          </cell>
          <cell r="R36">
            <v>167</v>
          </cell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</row>
        <row r="37">
          <cell r="A37">
            <v>36</v>
          </cell>
          <cell r="B37"/>
          <cell r="C37">
            <v>167</v>
          </cell>
          <cell r="D37">
            <v>0</v>
          </cell>
          <cell r="E37"/>
          <cell r="F37"/>
          <cell r="G37"/>
          <cell r="H37"/>
          <cell r="I37">
            <v>12</v>
          </cell>
          <cell r="J37">
            <v>0</v>
          </cell>
          <cell r="K37"/>
          <cell r="L37"/>
          <cell r="M37"/>
          <cell r="N37"/>
          <cell r="O37"/>
          <cell r="P37">
            <v>6</v>
          </cell>
          <cell r="Q37">
            <v>0</v>
          </cell>
          <cell r="R37">
            <v>180</v>
          </cell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</row>
        <row r="38">
          <cell r="A38">
            <v>37</v>
          </cell>
          <cell r="B38"/>
          <cell r="C38"/>
          <cell r="D38">
            <v>0</v>
          </cell>
          <cell r="E38">
            <v>0</v>
          </cell>
          <cell r="F38"/>
          <cell r="G38"/>
          <cell r="H38">
            <v>40</v>
          </cell>
          <cell r="I38">
            <v>98</v>
          </cell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>
            <v>42</v>
          </cell>
          <cell r="AF38">
            <v>54</v>
          </cell>
          <cell r="AG38"/>
          <cell r="AH38"/>
        </row>
        <row r="39">
          <cell r="A39">
            <v>38</v>
          </cell>
          <cell r="B39"/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>
            <v>132</v>
          </cell>
          <cell r="AC39"/>
          <cell r="AD39"/>
          <cell r="AE39"/>
          <cell r="AF39"/>
          <cell r="AG39"/>
          <cell r="AH39"/>
        </row>
        <row r="40">
          <cell r="A40">
            <v>39</v>
          </cell>
          <cell r="B40"/>
          <cell r="C40"/>
          <cell r="D40"/>
          <cell r="E40">
            <v>24</v>
          </cell>
          <cell r="F40"/>
          <cell r="G40"/>
          <cell r="H40"/>
          <cell r="I40"/>
          <cell r="J40">
            <v>116</v>
          </cell>
          <cell r="K40"/>
          <cell r="L40"/>
          <cell r="M40">
            <v>481</v>
          </cell>
          <cell r="N40">
            <v>98</v>
          </cell>
          <cell r="O40"/>
          <cell r="P40"/>
          <cell r="Q40">
            <v>642</v>
          </cell>
          <cell r="R40">
            <v>0</v>
          </cell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</row>
        <row r="41">
          <cell r="A41">
            <v>40</v>
          </cell>
          <cell r="B41"/>
          <cell r="C41">
            <v>0</v>
          </cell>
          <cell r="D41"/>
          <cell r="E41"/>
          <cell r="F41"/>
          <cell r="G41"/>
          <cell r="H41"/>
          <cell r="I41">
            <v>0</v>
          </cell>
          <cell r="J41">
            <v>116</v>
          </cell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>
            <v>116</v>
          </cell>
          <cell r="AB41">
            <v>1</v>
          </cell>
          <cell r="AC41"/>
          <cell r="AD41"/>
          <cell r="AE41"/>
          <cell r="AF41"/>
          <cell r="AG41"/>
          <cell r="AH41"/>
        </row>
        <row r="42">
          <cell r="A42">
            <v>41</v>
          </cell>
          <cell r="B42"/>
          <cell r="C42"/>
          <cell r="D42">
            <v>0</v>
          </cell>
          <cell r="E42">
            <v>0</v>
          </cell>
          <cell r="F42"/>
          <cell r="G42"/>
          <cell r="H42">
            <v>43</v>
          </cell>
          <cell r="I42">
            <v>55</v>
          </cell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>
            <v>24</v>
          </cell>
          <cell r="AF42">
            <v>9</v>
          </cell>
          <cell r="AG42"/>
          <cell r="AH42">
            <v>10</v>
          </cell>
        </row>
        <row r="43">
          <cell r="A43">
            <v>42</v>
          </cell>
          <cell r="B43"/>
          <cell r="C43"/>
          <cell r="D43"/>
          <cell r="E43">
            <v>25</v>
          </cell>
          <cell r="F43"/>
          <cell r="G43"/>
          <cell r="H43"/>
          <cell r="I43"/>
          <cell r="J43">
            <v>6</v>
          </cell>
          <cell r="K43"/>
          <cell r="L43"/>
          <cell r="M43">
            <v>567</v>
          </cell>
          <cell r="N43">
            <v>12</v>
          </cell>
          <cell r="O43"/>
          <cell r="P43">
            <v>0</v>
          </cell>
          <cell r="Q43">
            <v>583</v>
          </cell>
          <cell r="R43">
            <v>347</v>
          </cell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</row>
        <row r="44">
          <cell r="A44">
            <v>43</v>
          </cell>
          <cell r="B44"/>
          <cell r="C44">
            <v>102</v>
          </cell>
          <cell r="D44">
            <v>245</v>
          </cell>
          <cell r="E44"/>
          <cell r="F44"/>
          <cell r="G44"/>
          <cell r="H44"/>
          <cell r="I44">
            <v>0</v>
          </cell>
          <cell r="J44">
            <v>0</v>
          </cell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>
            <v>6</v>
          </cell>
          <cell r="AB44">
            <v>87</v>
          </cell>
          <cell r="AC44"/>
          <cell r="AD44">
            <v>10</v>
          </cell>
          <cell r="AE44"/>
          <cell r="AF44"/>
          <cell r="AG44"/>
          <cell r="AH44"/>
        </row>
        <row r="45">
          <cell r="A45">
            <v>44</v>
          </cell>
          <cell r="B45"/>
          <cell r="C45"/>
          <cell r="D45">
            <v>13</v>
          </cell>
          <cell r="E45">
            <v>15</v>
          </cell>
          <cell r="F45"/>
          <cell r="G45"/>
          <cell r="H45">
            <v>12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>
            <v>12</v>
          </cell>
          <cell r="AF45">
            <v>12</v>
          </cell>
          <cell r="AG45"/>
          <cell r="AH45"/>
        </row>
        <row r="46">
          <cell r="A46">
            <v>45</v>
          </cell>
          <cell r="B46"/>
          <cell r="C46"/>
          <cell r="D46"/>
          <cell r="E46"/>
          <cell r="F46"/>
          <cell r="G46"/>
          <cell r="H46"/>
          <cell r="I46"/>
          <cell r="J46">
            <v>7</v>
          </cell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>
            <v>231</v>
          </cell>
          <cell r="AC46"/>
          <cell r="AD46">
            <v>0</v>
          </cell>
          <cell r="AE46"/>
          <cell r="AF46"/>
          <cell r="AG46"/>
          <cell r="AH46"/>
        </row>
        <row r="47">
          <cell r="A47">
            <v>46</v>
          </cell>
          <cell r="B47"/>
          <cell r="C47"/>
          <cell r="D47"/>
          <cell r="E47">
            <v>12</v>
          </cell>
          <cell r="F47"/>
          <cell r="G47"/>
          <cell r="H47"/>
          <cell r="I47"/>
          <cell r="J47"/>
          <cell r="K47"/>
          <cell r="L47"/>
          <cell r="M47">
            <v>446</v>
          </cell>
          <cell r="N47">
            <v>63</v>
          </cell>
          <cell r="O47"/>
          <cell r="P47"/>
          <cell r="Q47">
            <v>805</v>
          </cell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</row>
        <row r="48">
          <cell r="A48">
            <v>47</v>
          </cell>
          <cell r="B48"/>
          <cell r="C48"/>
          <cell r="D48"/>
          <cell r="E48"/>
          <cell r="F48"/>
          <cell r="G48"/>
          <cell r="H48"/>
          <cell r="I48"/>
          <cell r="J48">
            <v>1</v>
          </cell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>
            <v>183</v>
          </cell>
          <cell r="AC48"/>
          <cell r="AD48"/>
          <cell r="AE48"/>
          <cell r="AF48"/>
          <cell r="AG48"/>
          <cell r="AH48"/>
        </row>
        <row r="49">
          <cell r="A49">
            <v>48</v>
          </cell>
          <cell r="B49"/>
          <cell r="C49"/>
          <cell r="D49">
            <v>0</v>
          </cell>
          <cell r="E49">
            <v>0</v>
          </cell>
          <cell r="F49"/>
          <cell r="G49"/>
          <cell r="H49">
            <v>13</v>
          </cell>
          <cell r="I49">
            <v>50</v>
          </cell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>
            <v>12</v>
          </cell>
          <cell r="AF49">
            <v>87</v>
          </cell>
          <cell r="AG49"/>
          <cell r="AH49"/>
        </row>
        <row r="50">
          <cell r="A50">
            <v>49</v>
          </cell>
          <cell r="B50"/>
          <cell r="C50"/>
          <cell r="D50"/>
          <cell r="E50"/>
          <cell r="F50"/>
          <cell r="G50"/>
          <cell r="H50"/>
          <cell r="I50"/>
          <cell r="J50">
            <v>0</v>
          </cell>
          <cell r="K50"/>
          <cell r="L50"/>
          <cell r="M50">
            <v>517</v>
          </cell>
          <cell r="N50"/>
          <cell r="O50"/>
          <cell r="P50"/>
          <cell r="Q50">
            <v>647</v>
          </cell>
          <cell r="R50">
            <v>20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</row>
        <row r="51">
          <cell r="A51">
            <v>50</v>
          </cell>
          <cell r="B51"/>
          <cell r="C51">
            <v>20</v>
          </cell>
          <cell r="D51"/>
          <cell r="E51"/>
          <cell r="F51"/>
          <cell r="G51"/>
          <cell r="H51"/>
          <cell r="I51">
            <v>0</v>
          </cell>
          <cell r="J51">
            <v>23</v>
          </cell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>
            <v>0</v>
          </cell>
          <cell r="AB51">
            <v>132</v>
          </cell>
          <cell r="AC51"/>
          <cell r="AD51"/>
          <cell r="AE51"/>
          <cell r="AF51"/>
          <cell r="AG51"/>
          <cell r="AH51"/>
        </row>
        <row r="52">
          <cell r="A52">
            <v>51</v>
          </cell>
          <cell r="B52"/>
          <cell r="C52"/>
          <cell r="D52"/>
          <cell r="E52">
            <v>12</v>
          </cell>
          <cell r="F52"/>
          <cell r="G52"/>
          <cell r="H52"/>
          <cell r="I52"/>
          <cell r="J52">
            <v>0</v>
          </cell>
          <cell r="K52"/>
          <cell r="L52"/>
          <cell r="M52">
            <v>405</v>
          </cell>
          <cell r="N52">
            <v>20</v>
          </cell>
          <cell r="O52"/>
          <cell r="P52">
            <v>0</v>
          </cell>
          <cell r="Q52">
            <v>488</v>
          </cell>
          <cell r="R52">
            <v>13</v>
          </cell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</row>
        <row r="53">
          <cell r="A53">
            <v>52</v>
          </cell>
          <cell r="B53"/>
          <cell r="C53">
            <v>13</v>
          </cell>
          <cell r="D53"/>
          <cell r="E53"/>
          <cell r="F53"/>
          <cell r="G53"/>
          <cell r="H53"/>
          <cell r="I53">
            <v>0</v>
          </cell>
          <cell r="J53">
            <v>12</v>
          </cell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>
            <v>0</v>
          </cell>
          <cell r="AB53">
            <v>126</v>
          </cell>
          <cell r="AC53"/>
          <cell r="AD53"/>
          <cell r="AE53"/>
          <cell r="AF53"/>
          <cell r="AG53"/>
          <cell r="AH53"/>
        </row>
        <row r="54">
          <cell r="A54">
            <v>53</v>
          </cell>
          <cell r="B54"/>
          <cell r="C54"/>
          <cell r="D54">
            <v>11</v>
          </cell>
          <cell r="E54">
            <v>0</v>
          </cell>
          <cell r="F54"/>
          <cell r="G54"/>
          <cell r="H54">
            <v>11</v>
          </cell>
          <cell r="I54">
            <v>9</v>
          </cell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>
            <v>1</v>
          </cell>
          <cell r="AF54">
            <v>0</v>
          </cell>
          <cell r="AG54"/>
          <cell r="AH54"/>
        </row>
        <row r="55">
          <cell r="A55">
            <v>54</v>
          </cell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>
            <v>25</v>
          </cell>
          <cell r="Q55">
            <v>247</v>
          </cell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>
            <v>150</v>
          </cell>
          <cell r="AD55"/>
          <cell r="AE55"/>
          <cell r="AF55"/>
          <cell r="AG55">
            <v>816</v>
          </cell>
          <cell r="AH55"/>
        </row>
        <row r="56">
          <cell r="A56">
            <v>101</v>
          </cell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>
            <v>67</v>
          </cell>
          <cell r="Q56">
            <v>245</v>
          </cell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</row>
        <row r="57">
          <cell r="A57">
            <v>102</v>
          </cell>
          <cell r="B57"/>
          <cell r="C57">
            <v>3</v>
          </cell>
          <cell r="D57">
            <v>251</v>
          </cell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>
            <v>101</v>
          </cell>
          <cell r="R57">
            <v>144</v>
          </cell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</row>
        <row r="58">
          <cell r="A58">
            <v>103</v>
          </cell>
          <cell r="B58"/>
          <cell r="C58"/>
          <cell r="D58">
            <v>205</v>
          </cell>
          <cell r="E58">
            <v>66</v>
          </cell>
          <cell r="F58"/>
          <cell r="G58"/>
          <cell r="H58"/>
          <cell r="I58"/>
          <cell r="J58"/>
          <cell r="K58"/>
          <cell r="L58">
            <v>49</v>
          </cell>
          <cell r="M58">
            <v>301</v>
          </cell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</row>
        <row r="59">
          <cell r="A59">
            <v>104</v>
          </cell>
          <cell r="B59"/>
          <cell r="C59"/>
          <cell r="D59"/>
          <cell r="E59"/>
          <cell r="F59"/>
          <cell r="G59"/>
          <cell r="H59">
            <v>67</v>
          </cell>
          <cell r="I59"/>
          <cell r="J59"/>
          <cell r="K59"/>
          <cell r="L59"/>
          <cell r="M59">
            <v>367</v>
          </cell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</row>
        <row r="60">
          <cell r="A60">
            <v>99913</v>
          </cell>
          <cell r="B60"/>
          <cell r="C60">
            <v>0</v>
          </cell>
          <cell r="D60">
            <v>0</v>
          </cell>
          <cell r="E60">
            <v>0</v>
          </cell>
          <cell r="F60"/>
          <cell r="G60"/>
          <cell r="H60">
            <v>0</v>
          </cell>
          <cell r="I60">
            <v>0</v>
          </cell>
          <cell r="J60">
            <v>15</v>
          </cell>
          <cell r="K60"/>
          <cell r="L60">
            <v>0</v>
          </cell>
          <cell r="M60">
            <v>352</v>
          </cell>
          <cell r="N60">
            <v>66</v>
          </cell>
          <cell r="O60"/>
          <cell r="P60">
            <v>0</v>
          </cell>
          <cell r="Q60">
            <v>403</v>
          </cell>
          <cell r="R60">
            <v>0</v>
          </cell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</row>
        <row r="61">
          <cell r="A61">
            <v>99916</v>
          </cell>
          <cell r="B61"/>
          <cell r="C61">
            <v>0</v>
          </cell>
          <cell r="D61">
            <v>0</v>
          </cell>
          <cell r="E61">
            <v>0</v>
          </cell>
          <cell r="F61"/>
          <cell r="G61"/>
          <cell r="H61">
            <v>0</v>
          </cell>
          <cell r="I61">
            <v>0</v>
          </cell>
          <cell r="J61">
            <v>0</v>
          </cell>
          <cell r="K61"/>
          <cell r="L61">
            <v>0</v>
          </cell>
          <cell r="M61">
            <v>232</v>
          </cell>
          <cell r="N61">
            <v>6</v>
          </cell>
          <cell r="O61"/>
          <cell r="P61">
            <v>0</v>
          </cell>
          <cell r="Q61">
            <v>257</v>
          </cell>
          <cell r="R61">
            <v>10</v>
          </cell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</row>
        <row r="62">
          <cell r="A62">
            <v>99919</v>
          </cell>
          <cell r="B62"/>
          <cell r="C62">
            <v>0</v>
          </cell>
          <cell r="D62">
            <v>0</v>
          </cell>
          <cell r="E62">
            <v>0</v>
          </cell>
          <cell r="F62"/>
          <cell r="G62"/>
          <cell r="H62">
            <v>0</v>
          </cell>
          <cell r="I62">
            <v>0</v>
          </cell>
          <cell r="J62">
            <v>0</v>
          </cell>
          <cell r="K62"/>
          <cell r="L62">
            <v>0</v>
          </cell>
          <cell r="M62">
            <v>65</v>
          </cell>
          <cell r="N62">
            <v>58</v>
          </cell>
          <cell r="O62"/>
          <cell r="P62">
            <v>0</v>
          </cell>
          <cell r="Q62">
            <v>112</v>
          </cell>
          <cell r="R62">
            <v>12</v>
          </cell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</row>
        <row r="63">
          <cell r="A63">
            <v>99971</v>
          </cell>
          <cell r="B63"/>
          <cell r="C63"/>
          <cell r="D63"/>
          <cell r="E63"/>
          <cell r="F63"/>
          <cell r="G63"/>
          <cell r="H63"/>
          <cell r="I63"/>
          <cell r="J63">
            <v>77</v>
          </cell>
          <cell r="K63"/>
          <cell r="L63"/>
          <cell r="M63"/>
          <cell r="N63"/>
          <cell r="O63"/>
          <cell r="P63"/>
          <cell r="Q63">
            <v>235</v>
          </cell>
          <cell r="R63">
            <v>0</v>
          </cell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</row>
        <row r="64">
          <cell r="A64">
            <v>99974</v>
          </cell>
          <cell r="B64"/>
          <cell r="C64"/>
          <cell r="D64"/>
          <cell r="E64">
            <v>0</v>
          </cell>
          <cell r="F64"/>
          <cell r="G64"/>
          <cell r="H64"/>
          <cell r="I64"/>
          <cell r="J64"/>
          <cell r="K64"/>
          <cell r="L64"/>
          <cell r="M64">
            <v>310</v>
          </cell>
          <cell r="N64">
            <v>124</v>
          </cell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</row>
        <row r="65">
          <cell r="A65">
            <v>99977</v>
          </cell>
          <cell r="B65"/>
          <cell r="C65"/>
          <cell r="D65"/>
          <cell r="E65">
            <v>0</v>
          </cell>
          <cell r="F65"/>
          <cell r="G65"/>
          <cell r="H65"/>
          <cell r="I65"/>
          <cell r="J65"/>
          <cell r="K65"/>
          <cell r="L65"/>
          <cell r="M65">
            <v>793</v>
          </cell>
          <cell r="N65">
            <v>129</v>
          </cell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</row>
      </sheetData>
      <sheetData sheetId="2">
        <row r="1">
          <cell r="A1" t="str">
            <v>Base Volume Input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</row>
        <row r="2">
          <cell r="A2" t="str">
            <v>INTERSECTIONNUMBER</v>
          </cell>
          <cell r="B2" t="str">
            <v>NBL2</v>
          </cell>
          <cell r="C2" t="str">
            <v>NBL</v>
          </cell>
          <cell r="D2" t="str">
            <v>NBT</v>
          </cell>
          <cell r="E2" t="str">
            <v>NBR</v>
          </cell>
          <cell r="F2" t="str">
            <v>NBR2</v>
          </cell>
          <cell r="G2" t="str">
            <v>SBL2</v>
          </cell>
          <cell r="H2" t="str">
            <v>SBL</v>
          </cell>
          <cell r="I2" t="str">
            <v>SBT</v>
          </cell>
          <cell r="J2" t="str">
            <v>SBR</v>
          </cell>
          <cell r="K2" t="str">
            <v>SBR2</v>
          </cell>
          <cell r="L2" t="str">
            <v>EBL</v>
          </cell>
          <cell r="M2" t="str">
            <v>EBT</v>
          </cell>
          <cell r="N2" t="str">
            <v>EBR</v>
          </cell>
          <cell r="O2" t="str">
            <v>EBR2</v>
          </cell>
          <cell r="P2" t="str">
            <v>WBL</v>
          </cell>
          <cell r="Q2" t="str">
            <v>WBT</v>
          </cell>
          <cell r="R2" t="str">
            <v>WBR</v>
          </cell>
          <cell r="S2" t="str">
            <v>WBR2</v>
          </cell>
          <cell r="T2" t="str">
            <v>NEL</v>
          </cell>
          <cell r="U2" t="str">
            <v>NET</v>
          </cell>
          <cell r="V2" t="str">
            <v>NER</v>
          </cell>
          <cell r="W2" t="str">
            <v>NER2</v>
          </cell>
          <cell r="X2" t="str">
            <v>SWT</v>
          </cell>
          <cell r="Y2" t="str">
            <v>SWR</v>
          </cell>
          <cell r="Z2" t="str">
            <v>SWR2</v>
          </cell>
          <cell r="AA2" t="str">
            <v>NWL2</v>
          </cell>
          <cell r="AB2" t="str">
            <v>NWL</v>
          </cell>
          <cell r="AC2" t="str">
            <v>NWT</v>
          </cell>
          <cell r="AD2" t="str">
            <v>NWR</v>
          </cell>
          <cell r="AE2" t="str">
            <v>SEL2</v>
          </cell>
          <cell r="AF2" t="str">
            <v>SEL</v>
          </cell>
          <cell r="AG2" t="str">
            <v>SET</v>
          </cell>
          <cell r="AH2" t="str">
            <v>SER</v>
          </cell>
        </row>
        <row r="3">
          <cell r="A3">
            <v>2</v>
          </cell>
          <cell r="B3"/>
          <cell r="C3"/>
          <cell r="D3"/>
          <cell r="E3"/>
          <cell r="F3"/>
          <cell r="G3">
            <v>63</v>
          </cell>
          <cell r="H3">
            <v>33</v>
          </cell>
          <cell r="I3">
            <v>516</v>
          </cell>
          <cell r="J3">
            <v>203</v>
          </cell>
          <cell r="K3">
            <v>42</v>
          </cell>
          <cell r="L3"/>
          <cell r="M3">
            <v>258</v>
          </cell>
          <cell r="N3">
            <v>0</v>
          </cell>
          <cell r="O3">
            <v>0</v>
          </cell>
          <cell r="P3">
            <v>5</v>
          </cell>
          <cell r="Q3">
            <v>1000</v>
          </cell>
          <cell r="R3">
            <v>44</v>
          </cell>
          <cell r="S3"/>
          <cell r="T3"/>
          <cell r="U3">
            <v>44</v>
          </cell>
          <cell r="V3">
            <v>83</v>
          </cell>
          <cell r="W3">
            <v>106</v>
          </cell>
          <cell r="X3">
            <v>1</v>
          </cell>
          <cell r="Y3">
            <v>214</v>
          </cell>
          <cell r="Z3"/>
          <cell r="AA3"/>
          <cell r="AB3"/>
          <cell r="AC3"/>
          <cell r="AD3"/>
          <cell r="AE3"/>
          <cell r="AF3"/>
          <cell r="AG3"/>
          <cell r="AH3"/>
        </row>
        <row r="4">
          <cell r="A4">
            <v>3</v>
          </cell>
          <cell r="B4">
            <v>122</v>
          </cell>
          <cell r="C4">
            <v>11</v>
          </cell>
          <cell r="D4">
            <v>385</v>
          </cell>
          <cell r="E4">
            <v>62</v>
          </cell>
          <cell r="F4">
            <v>59</v>
          </cell>
          <cell r="G4"/>
          <cell r="H4"/>
          <cell r="I4"/>
          <cell r="J4"/>
          <cell r="K4"/>
          <cell r="L4">
            <v>18</v>
          </cell>
          <cell r="M4">
            <v>369</v>
          </cell>
          <cell r="N4">
            <v>5</v>
          </cell>
          <cell r="O4"/>
          <cell r="P4"/>
          <cell r="Q4">
            <v>874</v>
          </cell>
          <cell r="R4">
            <v>5</v>
          </cell>
          <cell r="S4">
            <v>6</v>
          </cell>
          <cell r="T4"/>
          <cell r="U4">
            <v>3</v>
          </cell>
          <cell r="V4">
            <v>71</v>
          </cell>
          <cell r="W4"/>
          <cell r="X4">
            <v>1</v>
          </cell>
          <cell r="Y4">
            <v>40</v>
          </cell>
          <cell r="Z4">
            <v>176</v>
          </cell>
          <cell r="AA4"/>
          <cell r="AB4"/>
          <cell r="AC4"/>
          <cell r="AD4"/>
          <cell r="AE4"/>
          <cell r="AF4"/>
          <cell r="AG4"/>
          <cell r="AH4"/>
        </row>
        <row r="5">
          <cell r="A5">
            <v>4</v>
          </cell>
          <cell r="B5"/>
          <cell r="C5"/>
          <cell r="D5"/>
          <cell r="E5"/>
          <cell r="F5"/>
          <cell r="G5">
            <v>54</v>
          </cell>
          <cell r="H5">
            <v>6</v>
          </cell>
          <cell r="I5">
            <v>683</v>
          </cell>
          <cell r="J5">
            <v>74</v>
          </cell>
          <cell r="K5">
            <v>64</v>
          </cell>
          <cell r="L5"/>
          <cell r="M5">
            <v>429</v>
          </cell>
          <cell r="N5">
            <v>6</v>
          </cell>
          <cell r="O5">
            <v>3</v>
          </cell>
          <cell r="P5">
            <v>18</v>
          </cell>
          <cell r="Q5">
            <v>825</v>
          </cell>
          <cell r="R5">
            <v>26</v>
          </cell>
          <cell r="S5"/>
          <cell r="T5"/>
          <cell r="U5">
            <v>0</v>
          </cell>
          <cell r="V5">
            <v>40</v>
          </cell>
          <cell r="W5">
            <v>176</v>
          </cell>
          <cell r="X5">
            <v>0</v>
          </cell>
          <cell r="Y5">
            <v>102</v>
          </cell>
          <cell r="Z5"/>
          <cell r="AA5"/>
          <cell r="AB5"/>
          <cell r="AC5"/>
          <cell r="AD5"/>
          <cell r="AE5"/>
          <cell r="AF5"/>
          <cell r="AG5"/>
          <cell r="AH5"/>
        </row>
        <row r="6">
          <cell r="A6">
            <v>5</v>
          </cell>
          <cell r="B6">
            <v>131</v>
          </cell>
          <cell r="C6">
            <v>1</v>
          </cell>
          <cell r="D6">
            <v>486</v>
          </cell>
          <cell r="E6">
            <v>70</v>
          </cell>
          <cell r="F6">
            <v>37</v>
          </cell>
          <cell r="G6"/>
          <cell r="H6"/>
          <cell r="I6"/>
          <cell r="J6"/>
          <cell r="K6"/>
          <cell r="L6">
            <v>1</v>
          </cell>
          <cell r="M6">
            <v>467</v>
          </cell>
          <cell r="N6">
            <v>8</v>
          </cell>
          <cell r="O6"/>
          <cell r="P6"/>
          <cell r="Q6">
            <v>811</v>
          </cell>
          <cell r="R6">
            <v>1</v>
          </cell>
          <cell r="S6">
            <v>1</v>
          </cell>
          <cell r="T6"/>
          <cell r="U6">
            <v>3</v>
          </cell>
          <cell r="V6">
            <v>46</v>
          </cell>
          <cell r="W6"/>
          <cell r="X6">
            <v>0</v>
          </cell>
          <cell r="Y6">
            <v>10</v>
          </cell>
          <cell r="Z6">
            <v>94</v>
          </cell>
          <cell r="AA6"/>
          <cell r="AB6"/>
          <cell r="AC6"/>
          <cell r="AD6"/>
          <cell r="AE6"/>
          <cell r="AF6"/>
          <cell r="AG6"/>
          <cell r="AH6"/>
        </row>
        <row r="7">
          <cell r="A7">
            <v>6</v>
          </cell>
          <cell r="B7"/>
          <cell r="C7">
            <v>2</v>
          </cell>
          <cell r="D7">
            <v>589</v>
          </cell>
          <cell r="E7">
            <v>56</v>
          </cell>
          <cell r="F7"/>
          <cell r="G7"/>
          <cell r="H7">
            <v>12</v>
          </cell>
          <cell r="I7">
            <v>712</v>
          </cell>
          <cell r="J7">
            <v>74</v>
          </cell>
          <cell r="K7">
            <v>81</v>
          </cell>
          <cell r="L7">
            <v>1</v>
          </cell>
          <cell r="M7">
            <v>728</v>
          </cell>
          <cell r="N7">
            <v>6</v>
          </cell>
          <cell r="O7"/>
          <cell r="P7">
            <v>28</v>
          </cell>
          <cell r="Q7">
            <v>807</v>
          </cell>
          <cell r="R7">
            <v>96</v>
          </cell>
          <cell r="S7">
            <v>2</v>
          </cell>
          <cell r="T7"/>
          <cell r="U7">
            <v>0</v>
          </cell>
          <cell r="V7">
            <v>135</v>
          </cell>
          <cell r="W7"/>
          <cell r="X7"/>
          <cell r="Y7"/>
          <cell r="Z7">
            <v>188</v>
          </cell>
          <cell r="AA7"/>
          <cell r="AB7"/>
          <cell r="AC7"/>
          <cell r="AD7"/>
          <cell r="AE7"/>
          <cell r="AF7"/>
          <cell r="AG7"/>
          <cell r="AH7"/>
        </row>
        <row r="8">
          <cell r="A8">
            <v>7</v>
          </cell>
          <cell r="B8">
            <v>28</v>
          </cell>
          <cell r="C8">
            <v>9</v>
          </cell>
          <cell r="D8">
            <v>120</v>
          </cell>
          <cell r="E8">
            <v>10</v>
          </cell>
          <cell r="F8">
            <v>14</v>
          </cell>
          <cell r="G8">
            <v>38</v>
          </cell>
          <cell r="H8">
            <v>3</v>
          </cell>
          <cell r="I8">
            <v>169</v>
          </cell>
          <cell r="J8">
            <v>90</v>
          </cell>
          <cell r="K8">
            <v>29</v>
          </cell>
          <cell r="L8">
            <v>2</v>
          </cell>
          <cell r="M8">
            <v>706</v>
          </cell>
          <cell r="N8">
            <v>16</v>
          </cell>
          <cell r="O8">
            <v>72</v>
          </cell>
          <cell r="P8">
            <v>0</v>
          </cell>
          <cell r="Q8">
            <v>813</v>
          </cell>
          <cell r="R8">
            <v>39</v>
          </cell>
          <cell r="S8">
            <v>0</v>
          </cell>
          <cell r="T8"/>
          <cell r="U8"/>
          <cell r="V8"/>
          <cell r="W8"/>
          <cell r="X8">
            <v>2</v>
          </cell>
          <cell r="Y8">
            <v>111</v>
          </cell>
          <cell r="Z8">
            <v>70</v>
          </cell>
          <cell r="AA8"/>
          <cell r="AB8"/>
          <cell r="AC8"/>
          <cell r="AD8"/>
          <cell r="AE8"/>
          <cell r="AF8"/>
          <cell r="AG8"/>
          <cell r="AH8"/>
        </row>
        <row r="9">
          <cell r="A9">
            <v>8</v>
          </cell>
          <cell r="B9">
            <v>8</v>
          </cell>
          <cell r="C9">
            <v>0</v>
          </cell>
          <cell r="D9">
            <v>280</v>
          </cell>
          <cell r="E9">
            <v>23</v>
          </cell>
          <cell r="F9">
            <v>19</v>
          </cell>
          <cell r="G9">
            <v>113</v>
          </cell>
          <cell r="H9">
            <v>2</v>
          </cell>
          <cell r="I9">
            <v>331</v>
          </cell>
          <cell r="J9">
            <v>70</v>
          </cell>
          <cell r="K9">
            <v>35</v>
          </cell>
          <cell r="L9">
            <v>6</v>
          </cell>
          <cell r="M9">
            <v>606</v>
          </cell>
          <cell r="N9">
            <v>3</v>
          </cell>
          <cell r="O9">
            <v>0</v>
          </cell>
          <cell r="P9">
            <v>1</v>
          </cell>
          <cell r="Q9">
            <v>607</v>
          </cell>
          <cell r="R9">
            <v>53</v>
          </cell>
          <cell r="S9">
            <v>0</v>
          </cell>
          <cell r="T9"/>
          <cell r="U9">
            <v>2</v>
          </cell>
          <cell r="V9">
            <v>3</v>
          </cell>
          <cell r="W9">
            <v>37</v>
          </cell>
          <cell r="X9">
            <v>2</v>
          </cell>
          <cell r="Y9">
            <v>77</v>
          </cell>
          <cell r="Z9">
            <v>158</v>
          </cell>
          <cell r="AA9"/>
          <cell r="AB9"/>
          <cell r="AC9"/>
          <cell r="AD9"/>
          <cell r="AE9"/>
          <cell r="AF9"/>
          <cell r="AG9"/>
          <cell r="AH9"/>
        </row>
        <row r="10">
          <cell r="A10">
            <v>9</v>
          </cell>
          <cell r="B10">
            <v>40</v>
          </cell>
          <cell r="C10">
            <v>8</v>
          </cell>
          <cell r="D10">
            <v>310</v>
          </cell>
          <cell r="E10">
            <v>16</v>
          </cell>
          <cell r="F10"/>
          <cell r="G10"/>
          <cell r="H10">
            <v>8</v>
          </cell>
          <cell r="I10">
            <v>148</v>
          </cell>
          <cell r="J10">
            <v>64</v>
          </cell>
          <cell r="K10">
            <v>24</v>
          </cell>
          <cell r="L10">
            <v>1</v>
          </cell>
          <cell r="M10">
            <v>805</v>
          </cell>
          <cell r="N10">
            <v>17</v>
          </cell>
          <cell r="O10"/>
          <cell r="P10">
            <v>50</v>
          </cell>
          <cell r="Q10">
            <v>770</v>
          </cell>
          <cell r="R10">
            <v>57</v>
          </cell>
          <cell r="S10">
            <v>9</v>
          </cell>
          <cell r="T10"/>
          <cell r="U10">
            <v>0</v>
          </cell>
          <cell r="V10">
            <v>18</v>
          </cell>
          <cell r="W10"/>
          <cell r="X10">
            <v>0</v>
          </cell>
          <cell r="Y10">
            <v>34</v>
          </cell>
          <cell r="Z10">
            <v>152</v>
          </cell>
          <cell r="AA10"/>
          <cell r="AB10"/>
          <cell r="AC10"/>
          <cell r="AD10"/>
          <cell r="AE10"/>
          <cell r="AF10"/>
          <cell r="AG10"/>
          <cell r="AH10"/>
        </row>
        <row r="11">
          <cell r="A11">
            <v>10</v>
          </cell>
          <cell r="B11">
            <v>73</v>
          </cell>
          <cell r="C11">
            <v>19</v>
          </cell>
          <cell r="D11">
            <v>135</v>
          </cell>
          <cell r="E11">
            <v>30</v>
          </cell>
          <cell r="F11">
            <v>22</v>
          </cell>
          <cell r="G11">
            <v>47</v>
          </cell>
          <cell r="H11">
            <v>33</v>
          </cell>
          <cell r="I11"/>
          <cell r="J11">
            <v>62</v>
          </cell>
          <cell r="K11">
            <v>28</v>
          </cell>
          <cell r="L11">
            <v>84</v>
          </cell>
          <cell r="M11">
            <v>673</v>
          </cell>
          <cell r="N11">
            <v>72</v>
          </cell>
          <cell r="O11"/>
          <cell r="P11"/>
          <cell r="Q11">
            <v>750</v>
          </cell>
          <cell r="R11">
            <v>32</v>
          </cell>
          <cell r="S11">
            <v>0</v>
          </cell>
          <cell r="T11"/>
          <cell r="U11"/>
          <cell r="V11"/>
          <cell r="W11"/>
          <cell r="X11">
            <v>1</v>
          </cell>
          <cell r="Y11">
            <v>112</v>
          </cell>
          <cell r="Z11">
            <v>63</v>
          </cell>
          <cell r="AA11"/>
          <cell r="AB11"/>
          <cell r="AC11"/>
          <cell r="AD11"/>
          <cell r="AE11"/>
          <cell r="AF11"/>
          <cell r="AG11"/>
          <cell r="AH11"/>
        </row>
        <row r="12">
          <cell r="A12">
            <v>11</v>
          </cell>
          <cell r="B12">
            <v>98</v>
          </cell>
          <cell r="C12">
            <v>27</v>
          </cell>
          <cell r="D12">
            <v>565</v>
          </cell>
          <cell r="E12">
            <v>39</v>
          </cell>
          <cell r="F12"/>
          <cell r="G12"/>
          <cell r="H12">
            <v>28</v>
          </cell>
          <cell r="I12">
            <v>629</v>
          </cell>
          <cell r="J12">
            <v>23</v>
          </cell>
          <cell r="K12">
            <v>30</v>
          </cell>
          <cell r="L12">
            <v>4</v>
          </cell>
          <cell r="M12">
            <v>658</v>
          </cell>
          <cell r="N12">
            <v>19</v>
          </cell>
          <cell r="O12"/>
          <cell r="P12">
            <v>3</v>
          </cell>
          <cell r="Q12">
            <v>660</v>
          </cell>
          <cell r="R12">
            <v>12</v>
          </cell>
          <cell r="S12">
            <v>2</v>
          </cell>
          <cell r="T12"/>
          <cell r="U12">
            <v>6</v>
          </cell>
          <cell r="V12">
            <v>196</v>
          </cell>
          <cell r="W12"/>
          <cell r="X12">
            <v>1</v>
          </cell>
          <cell r="Y12">
            <v>116</v>
          </cell>
          <cell r="Z12">
            <v>66</v>
          </cell>
          <cell r="AA12"/>
          <cell r="AB12"/>
          <cell r="AC12"/>
          <cell r="AD12"/>
          <cell r="AE12"/>
          <cell r="AF12"/>
          <cell r="AG12"/>
          <cell r="AH12"/>
        </row>
        <row r="13">
          <cell r="A13">
            <v>12</v>
          </cell>
          <cell r="B13">
            <v>170</v>
          </cell>
          <cell r="C13">
            <v>18</v>
          </cell>
          <cell r="D13">
            <v>473</v>
          </cell>
          <cell r="E13">
            <v>14</v>
          </cell>
          <cell r="F13">
            <v>3</v>
          </cell>
          <cell r="G13"/>
          <cell r="H13">
            <v>26</v>
          </cell>
          <cell r="I13">
            <v>552</v>
          </cell>
          <cell r="J13">
            <v>74</v>
          </cell>
          <cell r="K13">
            <v>42</v>
          </cell>
          <cell r="L13">
            <v>15</v>
          </cell>
          <cell r="M13">
            <v>625</v>
          </cell>
          <cell r="N13">
            <v>0</v>
          </cell>
          <cell r="O13">
            <v>91</v>
          </cell>
          <cell r="P13">
            <v>1</v>
          </cell>
          <cell r="Q13">
            <v>463</v>
          </cell>
          <cell r="R13">
            <v>19</v>
          </cell>
          <cell r="S13">
            <v>2</v>
          </cell>
          <cell r="T13"/>
          <cell r="U13"/>
          <cell r="V13"/>
          <cell r="W13"/>
          <cell r="X13">
            <v>4</v>
          </cell>
          <cell r="Y13">
            <v>52</v>
          </cell>
          <cell r="Z13">
            <v>46</v>
          </cell>
          <cell r="AA13"/>
          <cell r="AB13"/>
          <cell r="AC13"/>
          <cell r="AD13"/>
          <cell r="AE13"/>
          <cell r="AF13"/>
          <cell r="AG13"/>
          <cell r="AH13"/>
        </row>
        <row r="14">
          <cell r="A14">
            <v>13</v>
          </cell>
          <cell r="B14">
            <v>160</v>
          </cell>
          <cell r="C14">
            <v>41</v>
          </cell>
          <cell r="D14">
            <v>606</v>
          </cell>
          <cell r="E14">
            <v>76</v>
          </cell>
          <cell r="F14"/>
          <cell r="G14"/>
          <cell r="H14"/>
          <cell r="I14"/>
          <cell r="J14"/>
          <cell r="K14"/>
          <cell r="L14">
            <v>142</v>
          </cell>
          <cell r="M14">
            <v>510</v>
          </cell>
          <cell r="N14"/>
          <cell r="O14"/>
          <cell r="P14"/>
          <cell r="Q14">
            <v>308</v>
          </cell>
          <cell r="R14">
            <v>61</v>
          </cell>
          <cell r="S14">
            <v>49</v>
          </cell>
          <cell r="T14"/>
          <cell r="U14">
            <v>3</v>
          </cell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</row>
        <row r="15">
          <cell r="A15">
            <v>14</v>
          </cell>
          <cell r="B15"/>
          <cell r="C15">
            <v>152</v>
          </cell>
          <cell r="D15">
            <v>239</v>
          </cell>
          <cell r="E15">
            <v>51</v>
          </cell>
          <cell r="F15"/>
          <cell r="G15"/>
          <cell r="H15">
            <v>34</v>
          </cell>
          <cell r="I15">
            <v>437</v>
          </cell>
          <cell r="J15">
            <v>67</v>
          </cell>
          <cell r="K15"/>
          <cell r="L15">
            <v>67</v>
          </cell>
          <cell r="M15">
            <v>342</v>
          </cell>
          <cell r="N15">
            <v>139</v>
          </cell>
          <cell r="O15"/>
          <cell r="P15">
            <v>13</v>
          </cell>
          <cell r="Q15">
            <v>192</v>
          </cell>
          <cell r="R15">
            <v>20</v>
          </cell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</row>
        <row r="16">
          <cell r="A16">
            <v>15</v>
          </cell>
          <cell r="B16"/>
          <cell r="C16"/>
          <cell r="D16"/>
          <cell r="E16"/>
          <cell r="F16"/>
          <cell r="G16"/>
          <cell r="H16">
            <v>32</v>
          </cell>
          <cell r="I16">
            <v>302</v>
          </cell>
          <cell r="J16">
            <v>111</v>
          </cell>
          <cell r="K16"/>
          <cell r="L16"/>
          <cell r="M16">
            <v>180</v>
          </cell>
          <cell r="N16">
            <v>264</v>
          </cell>
          <cell r="O16"/>
          <cell r="P16">
            <v>37</v>
          </cell>
          <cell r="Q16">
            <v>95</v>
          </cell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</row>
        <row r="17">
          <cell r="A17">
            <v>16</v>
          </cell>
          <cell r="B17"/>
          <cell r="C17"/>
          <cell r="D17"/>
          <cell r="E17"/>
          <cell r="F17"/>
          <cell r="G17"/>
          <cell r="H17"/>
          <cell r="I17">
            <v>781</v>
          </cell>
          <cell r="J17">
            <v>83</v>
          </cell>
          <cell r="K17"/>
          <cell r="L17"/>
          <cell r="M17"/>
          <cell r="N17">
            <v>182</v>
          </cell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</row>
        <row r="18">
          <cell r="A18">
            <v>17</v>
          </cell>
          <cell r="B18"/>
          <cell r="C18"/>
          <cell r="D18"/>
          <cell r="E18"/>
          <cell r="F18"/>
          <cell r="G18"/>
          <cell r="H18">
            <v>188</v>
          </cell>
          <cell r="I18">
            <v>692</v>
          </cell>
          <cell r="J18"/>
          <cell r="K18"/>
          <cell r="L18"/>
          <cell r="M18">
            <v>492</v>
          </cell>
          <cell r="N18">
            <v>165</v>
          </cell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</row>
        <row r="19">
          <cell r="A19">
            <v>18</v>
          </cell>
          <cell r="B19"/>
          <cell r="C19"/>
          <cell r="D19"/>
          <cell r="E19"/>
          <cell r="F19"/>
          <cell r="G19"/>
          <cell r="H19">
            <v>142</v>
          </cell>
          <cell r="I19">
            <v>394</v>
          </cell>
          <cell r="J19">
            <v>91</v>
          </cell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>
            <v>267</v>
          </cell>
          <cell r="AC19">
            <v>558</v>
          </cell>
          <cell r="AD19"/>
          <cell r="AE19"/>
          <cell r="AF19"/>
          <cell r="AG19">
            <v>554</v>
          </cell>
          <cell r="AH19">
            <v>100</v>
          </cell>
        </row>
        <row r="20">
          <cell r="A20">
            <v>19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>
            <v>151</v>
          </cell>
          <cell r="M20">
            <v>788</v>
          </cell>
          <cell r="N20">
            <v>129</v>
          </cell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>
            <v>689</v>
          </cell>
          <cell r="AD20">
            <v>91</v>
          </cell>
          <cell r="AE20"/>
          <cell r="AF20"/>
          <cell r="AG20">
            <v>750</v>
          </cell>
          <cell r="AH20"/>
        </row>
        <row r="21">
          <cell r="A21">
            <v>20</v>
          </cell>
          <cell r="B21"/>
          <cell r="C21">
            <v>58</v>
          </cell>
          <cell r="D21">
            <v>533</v>
          </cell>
          <cell r="E21"/>
          <cell r="F21"/>
          <cell r="G21"/>
          <cell r="H21"/>
          <cell r="I21">
            <v>803</v>
          </cell>
          <cell r="J21">
            <v>78</v>
          </cell>
          <cell r="K21"/>
          <cell r="L21"/>
          <cell r="M21"/>
          <cell r="N21"/>
          <cell r="O21"/>
          <cell r="P21">
            <v>442</v>
          </cell>
          <cell r="Q21">
            <v>592</v>
          </cell>
          <cell r="R21">
            <v>114</v>
          </cell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</row>
        <row r="22">
          <cell r="A22">
            <v>21</v>
          </cell>
          <cell r="B22"/>
          <cell r="C22"/>
          <cell r="D22">
            <v>377</v>
          </cell>
          <cell r="E22">
            <v>67</v>
          </cell>
          <cell r="F22"/>
          <cell r="G22"/>
          <cell r="H22">
            <v>103</v>
          </cell>
          <cell r="I22">
            <v>460</v>
          </cell>
          <cell r="J22"/>
          <cell r="K22"/>
          <cell r="L22">
            <v>214</v>
          </cell>
          <cell r="M22">
            <v>662</v>
          </cell>
          <cell r="N22">
            <v>91</v>
          </cell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</row>
        <row r="23">
          <cell r="A23">
            <v>22</v>
          </cell>
          <cell r="B23"/>
          <cell r="C23">
            <v>32</v>
          </cell>
          <cell r="D23">
            <v>175</v>
          </cell>
          <cell r="E23"/>
          <cell r="F23"/>
          <cell r="G23"/>
          <cell r="H23"/>
          <cell r="I23">
            <v>165</v>
          </cell>
          <cell r="J23">
            <v>204</v>
          </cell>
          <cell r="K23"/>
          <cell r="L23"/>
          <cell r="M23"/>
          <cell r="N23"/>
          <cell r="O23"/>
          <cell r="P23">
            <v>77</v>
          </cell>
          <cell r="Q23">
            <v>733</v>
          </cell>
          <cell r="R23">
            <v>155</v>
          </cell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</row>
        <row r="24">
          <cell r="A24">
            <v>23</v>
          </cell>
          <cell r="B24"/>
          <cell r="C24"/>
          <cell r="D24">
            <v>432</v>
          </cell>
          <cell r="E24">
            <v>40</v>
          </cell>
          <cell r="F24"/>
          <cell r="G24"/>
          <cell r="H24">
            <v>59</v>
          </cell>
          <cell r="I24">
            <v>152</v>
          </cell>
          <cell r="J24"/>
          <cell r="K24"/>
          <cell r="L24">
            <v>225</v>
          </cell>
          <cell r="M24">
            <v>735</v>
          </cell>
          <cell r="N24">
            <v>92</v>
          </cell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</row>
        <row r="25">
          <cell r="A25">
            <v>24</v>
          </cell>
          <cell r="B25"/>
          <cell r="C25"/>
          <cell r="D25">
            <v>518</v>
          </cell>
          <cell r="E25">
            <v>119</v>
          </cell>
          <cell r="F25"/>
          <cell r="G25"/>
          <cell r="H25">
            <v>77</v>
          </cell>
          <cell r="I25">
            <v>545</v>
          </cell>
          <cell r="J25"/>
          <cell r="K25"/>
          <cell r="L25">
            <v>71</v>
          </cell>
          <cell r="M25">
            <v>725</v>
          </cell>
          <cell r="N25">
            <v>165</v>
          </cell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</row>
        <row r="26">
          <cell r="A26">
            <v>25</v>
          </cell>
          <cell r="B26"/>
          <cell r="C26">
            <v>254</v>
          </cell>
          <cell r="D26">
            <v>687</v>
          </cell>
          <cell r="E26"/>
          <cell r="F26"/>
          <cell r="G26"/>
          <cell r="H26"/>
          <cell r="I26">
            <v>785</v>
          </cell>
          <cell r="J26">
            <v>62</v>
          </cell>
          <cell r="K26"/>
          <cell r="L26"/>
          <cell r="M26"/>
          <cell r="N26"/>
          <cell r="O26"/>
          <cell r="P26">
            <v>128</v>
          </cell>
          <cell r="Q26">
            <v>607</v>
          </cell>
          <cell r="R26">
            <v>42</v>
          </cell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</row>
        <row r="27">
          <cell r="A27">
            <v>26</v>
          </cell>
          <cell r="B27"/>
          <cell r="C27"/>
          <cell r="D27"/>
          <cell r="E27">
            <v>52</v>
          </cell>
          <cell r="F27"/>
          <cell r="G27"/>
          <cell r="H27"/>
          <cell r="I27"/>
          <cell r="J27">
            <v>106</v>
          </cell>
          <cell r="K27"/>
          <cell r="L27"/>
          <cell r="M27">
            <v>340</v>
          </cell>
          <cell r="N27">
            <v>25</v>
          </cell>
          <cell r="O27"/>
          <cell r="P27"/>
          <cell r="Q27">
            <v>943</v>
          </cell>
          <cell r="R27">
            <v>54</v>
          </cell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</row>
        <row r="28">
          <cell r="A28">
            <v>27</v>
          </cell>
          <cell r="B28"/>
          <cell r="C28">
            <v>54</v>
          </cell>
          <cell r="D28"/>
          <cell r="E28"/>
          <cell r="F28"/>
          <cell r="G28"/>
          <cell r="H28"/>
          <cell r="I28">
            <v>80</v>
          </cell>
          <cell r="J28">
            <v>131</v>
          </cell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>
            <v>26</v>
          </cell>
          <cell r="AB28">
            <v>30</v>
          </cell>
          <cell r="AC28"/>
          <cell r="AD28"/>
          <cell r="AE28"/>
          <cell r="AF28"/>
          <cell r="AG28"/>
          <cell r="AH28"/>
        </row>
        <row r="29">
          <cell r="A29">
            <v>28</v>
          </cell>
          <cell r="B29"/>
          <cell r="C29"/>
          <cell r="D29">
            <v>0</v>
          </cell>
          <cell r="E29">
            <v>0</v>
          </cell>
          <cell r="F29"/>
          <cell r="G29"/>
          <cell r="H29">
            <v>25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>
            <v>52</v>
          </cell>
          <cell r="AF29">
            <v>49</v>
          </cell>
          <cell r="AG29"/>
          <cell r="AH29">
            <v>15</v>
          </cell>
        </row>
        <row r="30">
          <cell r="A30">
            <v>29</v>
          </cell>
          <cell r="B30"/>
          <cell r="C30"/>
          <cell r="D30"/>
          <cell r="E30">
            <v>40</v>
          </cell>
          <cell r="F30"/>
          <cell r="G30"/>
          <cell r="H30"/>
          <cell r="I30"/>
          <cell r="J30">
            <v>30</v>
          </cell>
          <cell r="K30"/>
          <cell r="L30"/>
          <cell r="M30">
            <v>398</v>
          </cell>
          <cell r="N30">
            <v>36</v>
          </cell>
          <cell r="O30"/>
          <cell r="P30"/>
          <cell r="Q30">
            <v>855</v>
          </cell>
          <cell r="R30">
            <v>44</v>
          </cell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</row>
        <row r="31">
          <cell r="A31">
            <v>30</v>
          </cell>
          <cell r="B31"/>
          <cell r="C31">
            <v>44</v>
          </cell>
          <cell r="D31"/>
          <cell r="E31"/>
          <cell r="F31"/>
          <cell r="G31"/>
          <cell r="H31"/>
          <cell r="I31">
            <v>6</v>
          </cell>
          <cell r="J31">
            <v>5</v>
          </cell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>
            <v>24</v>
          </cell>
          <cell r="AB31">
            <v>168</v>
          </cell>
          <cell r="AC31"/>
          <cell r="AD31"/>
          <cell r="AE31"/>
          <cell r="AF31"/>
          <cell r="AG31"/>
          <cell r="AH31"/>
        </row>
        <row r="32">
          <cell r="A32">
            <v>31</v>
          </cell>
          <cell r="B32"/>
          <cell r="C32"/>
          <cell r="D32">
            <v>0</v>
          </cell>
          <cell r="E32">
            <v>85</v>
          </cell>
          <cell r="F32"/>
          <cell r="G32"/>
          <cell r="H32">
            <v>36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>
            <v>40</v>
          </cell>
          <cell r="AF32">
            <v>95</v>
          </cell>
          <cell r="AG32"/>
          <cell r="AH32"/>
        </row>
        <row r="33">
          <cell r="A33">
            <v>32</v>
          </cell>
          <cell r="B33"/>
          <cell r="C33"/>
          <cell r="D33"/>
          <cell r="E33">
            <v>36</v>
          </cell>
          <cell r="F33"/>
          <cell r="G33"/>
          <cell r="H33">
            <v>0</v>
          </cell>
          <cell r="I33"/>
          <cell r="J33">
            <v>34</v>
          </cell>
          <cell r="K33"/>
          <cell r="L33">
            <v>0</v>
          </cell>
          <cell r="M33">
            <v>440</v>
          </cell>
          <cell r="N33">
            <v>43</v>
          </cell>
          <cell r="O33"/>
          <cell r="P33">
            <v>0</v>
          </cell>
          <cell r="Q33">
            <v>835</v>
          </cell>
          <cell r="R33">
            <v>107</v>
          </cell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</row>
        <row r="34">
          <cell r="A34">
            <v>33</v>
          </cell>
          <cell r="B34"/>
          <cell r="C34">
            <v>54</v>
          </cell>
          <cell r="D34">
            <v>53</v>
          </cell>
          <cell r="E34"/>
          <cell r="F34"/>
          <cell r="G34"/>
          <cell r="H34"/>
          <cell r="I34">
            <v>28</v>
          </cell>
          <cell r="J34">
            <v>42</v>
          </cell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>
            <v>6</v>
          </cell>
          <cell r="AB34">
            <v>6</v>
          </cell>
          <cell r="AC34"/>
          <cell r="AD34"/>
          <cell r="AE34"/>
          <cell r="AF34"/>
          <cell r="AG34"/>
          <cell r="AH34"/>
        </row>
        <row r="35">
          <cell r="A35">
            <v>34</v>
          </cell>
          <cell r="B35"/>
          <cell r="C35"/>
          <cell r="D35">
            <v>0</v>
          </cell>
          <cell r="E35">
            <v>15</v>
          </cell>
          <cell r="F35"/>
          <cell r="G35"/>
          <cell r="H35">
            <v>18</v>
          </cell>
          <cell r="I35">
            <v>25</v>
          </cell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>
            <v>36</v>
          </cell>
          <cell r="AF35">
            <v>16</v>
          </cell>
          <cell r="AG35"/>
          <cell r="AH35"/>
        </row>
        <row r="36">
          <cell r="A36">
            <v>35</v>
          </cell>
          <cell r="B36"/>
          <cell r="C36"/>
          <cell r="D36"/>
          <cell r="E36">
            <v>225</v>
          </cell>
          <cell r="F36"/>
          <cell r="G36"/>
          <cell r="H36"/>
          <cell r="I36"/>
          <cell r="J36">
            <v>0</v>
          </cell>
          <cell r="K36"/>
          <cell r="L36"/>
          <cell r="M36">
            <v>510</v>
          </cell>
          <cell r="N36">
            <v>30</v>
          </cell>
          <cell r="O36"/>
          <cell r="P36"/>
          <cell r="Q36">
            <v>813</v>
          </cell>
          <cell r="R36">
            <v>70</v>
          </cell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</row>
        <row r="37">
          <cell r="A37">
            <v>36</v>
          </cell>
          <cell r="B37"/>
          <cell r="C37">
            <v>70</v>
          </cell>
          <cell r="D37"/>
          <cell r="E37"/>
          <cell r="F37"/>
          <cell r="G37"/>
          <cell r="H37"/>
          <cell r="I37">
            <v>0</v>
          </cell>
          <cell r="J37">
            <v>0</v>
          </cell>
          <cell r="K37"/>
          <cell r="L37"/>
          <cell r="M37"/>
          <cell r="N37"/>
          <cell r="O37"/>
          <cell r="P37">
            <v>0</v>
          </cell>
          <cell r="Q37">
            <v>34</v>
          </cell>
          <cell r="R37">
            <v>143</v>
          </cell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</row>
        <row r="38">
          <cell r="A38">
            <v>37</v>
          </cell>
          <cell r="B38"/>
          <cell r="C38"/>
          <cell r="D38">
            <v>134</v>
          </cell>
          <cell r="E38">
            <v>105</v>
          </cell>
          <cell r="F38"/>
          <cell r="G38"/>
          <cell r="H38">
            <v>30</v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>
            <v>91</v>
          </cell>
          <cell r="AF38">
            <v>0</v>
          </cell>
          <cell r="AG38"/>
          <cell r="AH38"/>
        </row>
        <row r="39">
          <cell r="A39">
            <v>38</v>
          </cell>
          <cell r="B39"/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>
            <v>188</v>
          </cell>
          <cell r="AC39"/>
          <cell r="AD39"/>
          <cell r="AE39"/>
          <cell r="AF39"/>
          <cell r="AG39"/>
          <cell r="AH39"/>
        </row>
        <row r="40">
          <cell r="A40">
            <v>39</v>
          </cell>
          <cell r="B40"/>
          <cell r="C40"/>
          <cell r="D40"/>
          <cell r="E40">
            <v>12</v>
          </cell>
          <cell r="F40"/>
          <cell r="G40"/>
          <cell r="H40"/>
          <cell r="I40"/>
          <cell r="J40">
            <v>165</v>
          </cell>
          <cell r="K40"/>
          <cell r="L40"/>
          <cell r="M40">
            <v>603</v>
          </cell>
          <cell r="N40">
            <v>151</v>
          </cell>
          <cell r="O40"/>
          <cell r="P40"/>
          <cell r="Q40">
            <v>687</v>
          </cell>
          <cell r="R40">
            <v>0</v>
          </cell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</row>
        <row r="41">
          <cell r="A41">
            <v>40</v>
          </cell>
          <cell r="B41"/>
          <cell r="C41">
            <v>0</v>
          </cell>
          <cell r="D41"/>
          <cell r="E41"/>
          <cell r="F41"/>
          <cell r="G41"/>
          <cell r="H41"/>
          <cell r="I41">
            <v>0</v>
          </cell>
          <cell r="J41">
            <v>183</v>
          </cell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>
            <v>165</v>
          </cell>
          <cell r="AB41">
            <v>0</v>
          </cell>
          <cell r="AC41"/>
          <cell r="AD41"/>
          <cell r="AE41"/>
          <cell r="AF41"/>
          <cell r="AG41"/>
          <cell r="AH41"/>
        </row>
        <row r="42">
          <cell r="A42">
            <v>41</v>
          </cell>
          <cell r="B42"/>
          <cell r="C42"/>
          <cell r="D42">
            <v>0</v>
          </cell>
          <cell r="E42">
            <v>0</v>
          </cell>
          <cell r="F42"/>
          <cell r="G42"/>
          <cell r="H42">
            <v>24</v>
          </cell>
          <cell r="I42">
            <v>127</v>
          </cell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>
            <v>12</v>
          </cell>
          <cell r="AF42">
            <v>18</v>
          </cell>
          <cell r="AG42"/>
          <cell r="AH42">
            <v>3</v>
          </cell>
        </row>
        <row r="43">
          <cell r="A43">
            <v>42</v>
          </cell>
          <cell r="B43"/>
          <cell r="C43"/>
          <cell r="D43"/>
          <cell r="E43">
            <v>97</v>
          </cell>
          <cell r="F43"/>
          <cell r="G43"/>
          <cell r="H43"/>
          <cell r="I43"/>
          <cell r="J43">
            <v>0</v>
          </cell>
          <cell r="K43"/>
          <cell r="L43"/>
          <cell r="M43">
            <v>726</v>
          </cell>
          <cell r="N43">
            <v>18</v>
          </cell>
          <cell r="O43"/>
          <cell r="P43">
            <v>0</v>
          </cell>
          <cell r="Q43">
            <v>661</v>
          </cell>
          <cell r="R43">
            <v>213</v>
          </cell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</row>
        <row r="44">
          <cell r="A44">
            <v>43</v>
          </cell>
          <cell r="B44"/>
          <cell r="C44">
            <v>213</v>
          </cell>
          <cell r="D44">
            <v>0</v>
          </cell>
          <cell r="E44"/>
          <cell r="F44"/>
          <cell r="G44"/>
          <cell r="H44"/>
          <cell r="I44">
            <v>0</v>
          </cell>
          <cell r="J44">
            <v>0</v>
          </cell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>
            <v>0</v>
          </cell>
          <cell r="AB44">
            <v>24</v>
          </cell>
          <cell r="AC44"/>
          <cell r="AD44">
            <v>99</v>
          </cell>
          <cell r="AE44"/>
          <cell r="AF44"/>
          <cell r="AG44"/>
          <cell r="AH44"/>
        </row>
        <row r="45">
          <cell r="A45">
            <v>44</v>
          </cell>
          <cell r="B45"/>
          <cell r="C45"/>
          <cell r="D45">
            <v>70</v>
          </cell>
          <cell r="E45">
            <v>12</v>
          </cell>
          <cell r="F45"/>
          <cell r="G45"/>
          <cell r="H45">
            <v>6</v>
          </cell>
          <cell r="I45">
            <v>12</v>
          </cell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>
            <v>27</v>
          </cell>
          <cell r="AF45">
            <v>0</v>
          </cell>
          <cell r="AG45"/>
          <cell r="AH45"/>
        </row>
        <row r="46">
          <cell r="A46">
            <v>45</v>
          </cell>
          <cell r="B46"/>
          <cell r="C46"/>
          <cell r="D46"/>
          <cell r="E46"/>
          <cell r="F46"/>
          <cell r="G46"/>
          <cell r="H46"/>
          <cell r="I46"/>
          <cell r="J46">
            <v>0</v>
          </cell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>
            <v>186</v>
          </cell>
          <cell r="AC46"/>
          <cell r="AD46">
            <v>5</v>
          </cell>
          <cell r="AE46"/>
          <cell r="AF46"/>
          <cell r="AG46"/>
          <cell r="AH46"/>
        </row>
        <row r="47">
          <cell r="A47">
            <v>46</v>
          </cell>
          <cell r="B47"/>
          <cell r="C47"/>
          <cell r="D47"/>
          <cell r="E47">
            <v>6</v>
          </cell>
          <cell r="F47"/>
          <cell r="G47"/>
          <cell r="H47"/>
          <cell r="I47"/>
          <cell r="J47"/>
          <cell r="K47"/>
          <cell r="L47"/>
          <cell r="M47">
            <v>675</v>
          </cell>
          <cell r="N47">
            <v>75</v>
          </cell>
          <cell r="O47"/>
          <cell r="P47"/>
          <cell r="Q47">
            <v>782</v>
          </cell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</row>
        <row r="48">
          <cell r="A48">
            <v>47</v>
          </cell>
          <cell r="B48"/>
          <cell r="C48"/>
          <cell r="D48"/>
          <cell r="E48"/>
          <cell r="F48"/>
          <cell r="G48"/>
          <cell r="H48"/>
          <cell r="I48"/>
          <cell r="J48">
            <v>0</v>
          </cell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>
            <v>176</v>
          </cell>
          <cell r="AC48"/>
          <cell r="AD48">
            <v>9</v>
          </cell>
          <cell r="AE48"/>
          <cell r="AF48"/>
          <cell r="AG48"/>
          <cell r="AH48"/>
        </row>
        <row r="49">
          <cell r="A49">
            <v>48</v>
          </cell>
          <cell r="B49"/>
          <cell r="C49"/>
          <cell r="D49">
            <v>0</v>
          </cell>
          <cell r="E49">
            <v>69</v>
          </cell>
          <cell r="F49"/>
          <cell r="G49"/>
          <cell r="H49">
            <v>12</v>
          </cell>
          <cell r="I49">
            <v>63</v>
          </cell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>
            <v>6</v>
          </cell>
          <cell r="AF49">
            <v>121</v>
          </cell>
          <cell r="AG49"/>
          <cell r="AH49"/>
        </row>
        <row r="50">
          <cell r="A50">
            <v>49</v>
          </cell>
          <cell r="B50"/>
          <cell r="C50"/>
          <cell r="D50"/>
          <cell r="E50"/>
          <cell r="F50"/>
          <cell r="G50"/>
          <cell r="H50"/>
          <cell r="I50"/>
          <cell r="J50">
            <v>1</v>
          </cell>
          <cell r="K50"/>
          <cell r="L50"/>
          <cell r="M50">
            <v>731</v>
          </cell>
          <cell r="N50"/>
          <cell r="O50"/>
          <cell r="P50"/>
          <cell r="Q50">
            <v>676</v>
          </cell>
          <cell r="R50">
            <v>35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</row>
        <row r="51">
          <cell r="A51">
            <v>50</v>
          </cell>
          <cell r="B51"/>
          <cell r="C51">
            <v>35</v>
          </cell>
          <cell r="D51"/>
          <cell r="E51"/>
          <cell r="F51"/>
          <cell r="G51"/>
          <cell r="H51"/>
          <cell r="I51">
            <v>0</v>
          </cell>
          <cell r="J51">
            <v>18</v>
          </cell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>
            <v>1</v>
          </cell>
          <cell r="AB51">
            <v>130</v>
          </cell>
          <cell r="AC51"/>
          <cell r="AD51">
            <v>0</v>
          </cell>
          <cell r="AE51"/>
          <cell r="AF51"/>
          <cell r="AG51"/>
          <cell r="AH51"/>
        </row>
        <row r="52">
          <cell r="A52">
            <v>51</v>
          </cell>
          <cell r="B52"/>
          <cell r="C52"/>
          <cell r="D52"/>
          <cell r="E52">
            <v>6</v>
          </cell>
          <cell r="F52"/>
          <cell r="G52"/>
          <cell r="H52"/>
          <cell r="I52"/>
          <cell r="J52">
            <v>30</v>
          </cell>
          <cell r="K52"/>
          <cell r="L52"/>
          <cell r="M52">
            <v>646</v>
          </cell>
          <cell r="N52">
            <v>19</v>
          </cell>
          <cell r="O52"/>
          <cell r="P52">
            <v>0</v>
          </cell>
          <cell r="Q52">
            <v>455</v>
          </cell>
          <cell r="R52">
            <v>13</v>
          </cell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</row>
        <row r="53">
          <cell r="A53">
            <v>52</v>
          </cell>
          <cell r="B53"/>
          <cell r="C53">
            <v>13</v>
          </cell>
          <cell r="D53"/>
          <cell r="E53"/>
          <cell r="F53"/>
          <cell r="G53"/>
          <cell r="H53"/>
          <cell r="I53">
            <v>0</v>
          </cell>
          <cell r="J53">
            <v>17</v>
          </cell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>
            <v>30</v>
          </cell>
          <cell r="AB53">
            <v>72</v>
          </cell>
          <cell r="AC53"/>
          <cell r="AD53"/>
          <cell r="AE53"/>
          <cell r="AF53"/>
          <cell r="AG53"/>
          <cell r="AH53"/>
        </row>
        <row r="54">
          <cell r="A54">
            <v>53</v>
          </cell>
          <cell r="B54"/>
          <cell r="C54"/>
          <cell r="D54">
            <v>3</v>
          </cell>
          <cell r="E54">
            <v>0</v>
          </cell>
          <cell r="F54"/>
          <cell r="G54"/>
          <cell r="H54">
            <v>3</v>
          </cell>
          <cell r="I54">
            <v>16</v>
          </cell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>
            <v>3</v>
          </cell>
          <cell r="AF54">
            <v>0</v>
          </cell>
          <cell r="AG54"/>
          <cell r="AH54"/>
        </row>
        <row r="55">
          <cell r="A55">
            <v>54</v>
          </cell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>
            <v>42</v>
          </cell>
          <cell r="Q55">
            <v>456</v>
          </cell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>
            <v>369</v>
          </cell>
          <cell r="AD55"/>
          <cell r="AE55"/>
          <cell r="AF55"/>
          <cell r="AG55">
            <v>742</v>
          </cell>
          <cell r="AH55"/>
        </row>
        <row r="56">
          <cell r="A56">
            <v>101</v>
          </cell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>
            <v>71</v>
          </cell>
          <cell r="Q56">
            <v>271</v>
          </cell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</row>
        <row r="57">
          <cell r="A57">
            <v>102</v>
          </cell>
          <cell r="B57"/>
          <cell r="C57">
            <v>13</v>
          </cell>
          <cell r="D57">
            <v>255</v>
          </cell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>
            <v>179</v>
          </cell>
          <cell r="R57">
            <v>92</v>
          </cell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</row>
        <row r="58">
          <cell r="A58">
            <v>103</v>
          </cell>
          <cell r="B58"/>
          <cell r="C58"/>
          <cell r="D58">
            <v>247</v>
          </cell>
          <cell r="E58">
            <v>32</v>
          </cell>
          <cell r="F58"/>
          <cell r="G58"/>
          <cell r="H58"/>
          <cell r="I58"/>
          <cell r="J58"/>
          <cell r="K58"/>
          <cell r="L58">
            <v>21</v>
          </cell>
          <cell r="M58">
            <v>107</v>
          </cell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</row>
        <row r="59">
          <cell r="A59">
            <v>104</v>
          </cell>
          <cell r="B59"/>
          <cell r="C59"/>
          <cell r="D59"/>
          <cell r="E59"/>
          <cell r="F59"/>
          <cell r="G59"/>
          <cell r="H59">
            <v>71</v>
          </cell>
          <cell r="I59"/>
          <cell r="J59"/>
          <cell r="K59"/>
          <cell r="L59"/>
          <cell r="M59">
            <v>139</v>
          </cell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</row>
        <row r="60">
          <cell r="A60">
            <v>99936</v>
          </cell>
          <cell r="B60"/>
          <cell r="C60">
            <v>0</v>
          </cell>
          <cell r="D60">
            <v>0</v>
          </cell>
          <cell r="E60">
            <v>0</v>
          </cell>
          <cell r="F60"/>
          <cell r="G60"/>
          <cell r="H60">
            <v>0</v>
          </cell>
          <cell r="I60">
            <v>0</v>
          </cell>
          <cell r="J60">
            <v>7</v>
          </cell>
          <cell r="K60"/>
          <cell r="L60">
            <v>0</v>
          </cell>
          <cell r="M60">
            <v>548</v>
          </cell>
          <cell r="N60">
            <v>41</v>
          </cell>
          <cell r="O60"/>
          <cell r="P60">
            <v>0</v>
          </cell>
          <cell r="Q60">
            <v>411</v>
          </cell>
          <cell r="R60">
            <v>0</v>
          </cell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</row>
        <row r="61">
          <cell r="A61">
            <v>99943</v>
          </cell>
          <cell r="B61"/>
          <cell r="C61">
            <v>0</v>
          </cell>
          <cell r="D61">
            <v>0</v>
          </cell>
          <cell r="E61">
            <v>0</v>
          </cell>
          <cell r="F61"/>
          <cell r="G61"/>
          <cell r="H61">
            <v>0</v>
          </cell>
          <cell r="I61">
            <v>0</v>
          </cell>
          <cell r="J61">
            <v>49</v>
          </cell>
          <cell r="K61"/>
          <cell r="L61">
            <v>0</v>
          </cell>
          <cell r="M61">
            <v>182</v>
          </cell>
          <cell r="N61">
            <v>30</v>
          </cell>
          <cell r="O61"/>
          <cell r="P61">
            <v>0</v>
          </cell>
          <cell r="Q61">
            <v>83</v>
          </cell>
          <cell r="R61">
            <v>0</v>
          </cell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</row>
        <row r="62">
          <cell r="A62">
            <v>99946</v>
          </cell>
          <cell r="B62"/>
          <cell r="C62">
            <v>0</v>
          </cell>
          <cell r="D62">
            <v>0</v>
          </cell>
          <cell r="E62">
            <v>17</v>
          </cell>
          <cell r="F62"/>
          <cell r="G62"/>
          <cell r="H62">
            <v>0</v>
          </cell>
          <cell r="I62">
            <v>0</v>
          </cell>
          <cell r="J62">
            <v>19</v>
          </cell>
          <cell r="K62"/>
          <cell r="L62">
            <v>0</v>
          </cell>
          <cell r="M62">
            <v>427</v>
          </cell>
          <cell r="N62">
            <v>0</v>
          </cell>
          <cell r="O62"/>
          <cell r="P62">
            <v>0</v>
          </cell>
          <cell r="Q62">
            <v>206</v>
          </cell>
          <cell r="R62">
            <v>0</v>
          </cell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</row>
        <row r="63">
          <cell r="A63">
            <v>99965</v>
          </cell>
          <cell r="B63"/>
          <cell r="C63"/>
          <cell r="D63"/>
          <cell r="E63"/>
          <cell r="F63"/>
          <cell r="G63"/>
          <cell r="H63"/>
          <cell r="I63"/>
          <cell r="J63">
            <v>42</v>
          </cell>
          <cell r="K63"/>
          <cell r="L63"/>
          <cell r="M63"/>
          <cell r="N63"/>
          <cell r="O63"/>
          <cell r="P63"/>
          <cell r="Q63">
            <v>300</v>
          </cell>
          <cell r="R63">
            <v>0</v>
          </cell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</row>
        <row r="64">
          <cell r="A64">
            <v>99968</v>
          </cell>
          <cell r="B64"/>
          <cell r="C64"/>
          <cell r="D64"/>
          <cell r="E64">
            <v>23</v>
          </cell>
          <cell r="F64"/>
          <cell r="G64"/>
          <cell r="H64"/>
          <cell r="I64"/>
          <cell r="J64"/>
          <cell r="K64"/>
          <cell r="L64"/>
          <cell r="M64">
            <v>210</v>
          </cell>
          <cell r="N64">
            <v>0</v>
          </cell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</row>
        <row r="65">
          <cell r="A65">
            <v>99980</v>
          </cell>
          <cell r="B65"/>
          <cell r="C65"/>
          <cell r="D65"/>
          <cell r="E65">
            <v>220</v>
          </cell>
          <cell r="F65"/>
          <cell r="G65"/>
          <cell r="H65"/>
          <cell r="I65"/>
          <cell r="J65"/>
          <cell r="K65"/>
          <cell r="L65"/>
          <cell r="M65">
            <v>832</v>
          </cell>
          <cell r="N65">
            <v>0</v>
          </cell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08D2-13DA-4C7D-B639-D079C2213D82}">
  <sheetPr codeName="Sheet1">
    <tabColor theme="1"/>
  </sheetPr>
  <dimension ref="A1:AT61"/>
  <sheetViews>
    <sheetView showGridLines="0" zoomScale="70" zoomScaleNormal="70" workbookViewId="0">
      <selection activeCell="F35" sqref="F35"/>
    </sheetView>
  </sheetViews>
  <sheetFormatPr defaultColWidth="9.140625" defaultRowHeight="15" x14ac:dyDescent="0.25"/>
  <cols>
    <col min="1" max="1" width="9.140625" style="1"/>
    <col min="2" max="2" width="43.28515625" style="1" bestFit="1" customWidth="1"/>
    <col min="3" max="3" width="12" style="1" bestFit="1" customWidth="1"/>
    <col min="4" max="4" width="10.140625" style="1" bestFit="1" customWidth="1"/>
    <col min="5" max="5" width="17.7109375" style="1" bestFit="1" customWidth="1"/>
    <col min="6" max="6" width="31.140625" style="1" customWidth="1"/>
    <col min="7" max="7" width="17.7109375" style="1" customWidth="1"/>
    <col min="8" max="8" width="13.140625" style="1" bestFit="1" customWidth="1"/>
    <col min="9" max="9" width="8.7109375" style="1" customWidth="1"/>
    <col min="10" max="10" width="8.7109375" style="41" customWidth="1"/>
    <col min="11" max="11" width="9" style="1" customWidth="1"/>
    <col min="12" max="12" width="50.5703125" style="1" customWidth="1"/>
    <col min="13" max="13" width="23.42578125" style="1" bestFit="1" customWidth="1"/>
    <col min="14" max="14" width="26.28515625" style="1" bestFit="1" customWidth="1"/>
    <col min="15" max="15" width="28.85546875" style="1" bestFit="1" customWidth="1"/>
    <col min="16" max="16" width="22.85546875" style="1" bestFit="1" customWidth="1"/>
    <col min="17" max="16384" width="9.140625" style="1"/>
  </cols>
  <sheetData>
    <row r="1" spans="1:46" x14ac:dyDescent="0.25">
      <c r="A1" s="267" t="s">
        <v>390</v>
      </c>
      <c r="B1" s="268"/>
      <c r="C1" s="268"/>
      <c r="D1" s="268"/>
      <c r="E1" s="268"/>
      <c r="F1" s="268"/>
      <c r="G1" s="268"/>
      <c r="H1" s="268"/>
      <c r="I1" s="268"/>
      <c r="J1" s="269"/>
      <c r="K1" s="267" t="s">
        <v>391</v>
      </c>
      <c r="L1" s="268"/>
      <c r="M1" s="268"/>
      <c r="N1" s="268"/>
      <c r="O1" s="268"/>
      <c r="P1" s="269"/>
      <c r="Q1" s="267" t="s">
        <v>392</v>
      </c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9"/>
    </row>
    <row r="2" spans="1:46" ht="15.75" thickBot="1" x14ac:dyDescent="0.3">
      <c r="A2" s="270"/>
      <c r="B2" s="271"/>
      <c r="C2" s="271"/>
      <c r="D2" s="271"/>
      <c r="E2" s="271"/>
      <c r="F2" s="271"/>
      <c r="G2" s="271"/>
      <c r="H2" s="271"/>
      <c r="I2" s="271"/>
      <c r="J2" s="272"/>
      <c r="K2" s="270"/>
      <c r="L2" s="271"/>
      <c r="M2" s="271"/>
      <c r="N2" s="271"/>
      <c r="O2" s="271"/>
      <c r="P2" s="272"/>
      <c r="Q2" s="270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2"/>
    </row>
    <row r="3" spans="1:46" ht="15.75" thickBot="1" x14ac:dyDescent="0.3">
      <c r="A3" s="88"/>
      <c r="B3" s="72"/>
      <c r="C3" s="72"/>
      <c r="D3" s="72"/>
      <c r="E3" s="72"/>
      <c r="F3" s="72"/>
      <c r="G3" s="72"/>
      <c r="H3" s="72"/>
      <c r="I3" s="72"/>
      <c r="J3" s="89"/>
      <c r="K3" s="88"/>
      <c r="L3" s="72"/>
      <c r="M3" s="72"/>
      <c r="N3" s="72"/>
      <c r="O3" s="72"/>
      <c r="P3" s="89"/>
      <c r="Q3" s="88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89"/>
    </row>
    <row r="4" spans="1:46" ht="15.75" customHeight="1" thickBot="1" x14ac:dyDescent="0.3">
      <c r="A4" s="74"/>
      <c r="B4" s="288" t="s">
        <v>383</v>
      </c>
      <c r="C4" s="288"/>
      <c r="D4" s="80"/>
      <c r="E4" s="288" t="s">
        <v>381</v>
      </c>
      <c r="F4" s="288"/>
      <c r="G4" s="80"/>
      <c r="H4" s="288" t="s">
        <v>384</v>
      </c>
      <c r="I4" s="288"/>
      <c r="J4" s="75"/>
      <c r="K4" s="74"/>
      <c r="L4" s="6" t="s">
        <v>385</v>
      </c>
      <c r="M4" s="80"/>
      <c r="N4" s="80"/>
      <c r="O4" s="80"/>
      <c r="P4" s="75"/>
      <c r="Q4" s="74"/>
      <c r="R4" s="273" t="s">
        <v>392</v>
      </c>
      <c r="S4" s="274"/>
      <c r="T4" s="275"/>
      <c r="U4" s="114"/>
      <c r="V4" s="262" t="s">
        <v>404</v>
      </c>
      <c r="W4" s="263"/>
      <c r="X4" s="264"/>
      <c r="Y4" s="114"/>
      <c r="Z4" s="114"/>
      <c r="AA4" s="114"/>
      <c r="AB4" s="262" t="s">
        <v>404</v>
      </c>
      <c r="AC4" s="263"/>
      <c r="AD4" s="264"/>
      <c r="AE4" s="114"/>
      <c r="AF4" s="114"/>
      <c r="AG4" s="262" t="s">
        <v>404</v>
      </c>
      <c r="AH4" s="263"/>
      <c r="AI4" s="264"/>
      <c r="AJ4" s="114"/>
      <c r="AK4" s="114"/>
      <c r="AL4" s="75"/>
    </row>
    <row r="5" spans="1:46" ht="30.75" customHeight="1" thickBot="1" x14ac:dyDescent="0.3">
      <c r="A5" s="74"/>
      <c r="B5" s="2" t="s">
        <v>23</v>
      </c>
      <c r="C5" s="3" t="s">
        <v>24</v>
      </c>
      <c r="D5" s="80"/>
      <c r="E5" s="2" t="s">
        <v>24</v>
      </c>
      <c r="F5" s="79" t="s">
        <v>382</v>
      </c>
      <c r="G5" s="80"/>
      <c r="H5" s="2" t="s">
        <v>25</v>
      </c>
      <c r="I5" s="79" t="s">
        <v>24</v>
      </c>
      <c r="J5" s="75"/>
      <c r="K5" s="74"/>
      <c r="L5" s="26" t="s">
        <v>91</v>
      </c>
      <c r="M5" s="9" t="s">
        <v>33</v>
      </c>
      <c r="N5" s="8" t="s">
        <v>34</v>
      </c>
      <c r="O5" s="80"/>
      <c r="P5" s="75"/>
      <c r="Q5" s="74"/>
      <c r="R5" s="276" t="s">
        <v>408</v>
      </c>
      <c r="S5" s="277"/>
      <c r="T5" s="278"/>
      <c r="U5" s="107"/>
      <c r="V5" s="282" t="s">
        <v>409</v>
      </c>
      <c r="W5" s="283"/>
      <c r="X5" s="284"/>
      <c r="Y5" s="114"/>
      <c r="Z5" s="114"/>
      <c r="AA5" s="114"/>
      <c r="AB5" s="282" t="s">
        <v>410</v>
      </c>
      <c r="AC5" s="283"/>
      <c r="AD5" s="284"/>
      <c r="AE5" s="114"/>
      <c r="AF5" s="114"/>
      <c r="AG5" s="262" t="s">
        <v>412</v>
      </c>
      <c r="AH5" s="263"/>
      <c r="AI5" s="264"/>
      <c r="AJ5" s="114"/>
      <c r="AK5" s="114"/>
      <c r="AL5" s="75"/>
    </row>
    <row r="6" spans="1:46" ht="15" customHeight="1" thickBot="1" x14ac:dyDescent="0.3">
      <c r="A6" s="74"/>
      <c r="B6" s="93" t="s">
        <v>55</v>
      </c>
      <c r="C6" s="93">
        <v>1</v>
      </c>
      <c r="D6" s="80"/>
      <c r="E6" s="93">
        <v>1</v>
      </c>
      <c r="F6" s="93" t="s">
        <v>80</v>
      </c>
      <c r="G6" s="80"/>
      <c r="H6" s="93" t="s">
        <v>27</v>
      </c>
      <c r="I6" s="93">
        <v>1</v>
      </c>
      <c r="J6" s="102"/>
      <c r="K6" s="74"/>
      <c r="L6" s="4" t="s">
        <v>37</v>
      </c>
      <c r="M6" s="4" t="s">
        <v>109</v>
      </c>
      <c r="N6" s="11" t="s">
        <v>25</v>
      </c>
      <c r="O6" s="80"/>
      <c r="P6" s="75"/>
      <c r="Q6" s="74"/>
      <c r="R6" s="279" t="s">
        <v>393</v>
      </c>
      <c r="S6" s="280"/>
      <c r="T6" s="281"/>
      <c r="U6" s="107"/>
      <c r="V6" s="285" t="s">
        <v>411</v>
      </c>
      <c r="W6" s="286"/>
      <c r="X6" s="287"/>
      <c r="Y6" s="160" t="s">
        <v>405</v>
      </c>
      <c r="Z6" s="3" t="s">
        <v>406</v>
      </c>
      <c r="AA6" s="114"/>
      <c r="AB6" s="259" t="s">
        <v>411</v>
      </c>
      <c r="AC6" s="260"/>
      <c r="AD6" s="260"/>
      <c r="AE6" s="3" t="s">
        <v>405</v>
      </c>
      <c r="AF6" s="114"/>
      <c r="AG6" s="259" t="s">
        <v>411</v>
      </c>
      <c r="AH6" s="260"/>
      <c r="AI6" s="260"/>
      <c r="AJ6" s="162" t="s">
        <v>405</v>
      </c>
      <c r="AK6" s="3" t="s">
        <v>406</v>
      </c>
      <c r="AL6" s="75"/>
    </row>
    <row r="7" spans="1:46" x14ac:dyDescent="0.25">
      <c r="A7" s="74"/>
      <c r="B7" s="44" t="s">
        <v>56</v>
      </c>
      <c r="C7" s="44">
        <v>2</v>
      </c>
      <c r="D7" s="80"/>
      <c r="E7" s="44">
        <v>2</v>
      </c>
      <c r="F7" s="44" t="s">
        <v>11</v>
      </c>
      <c r="G7" s="80"/>
      <c r="H7" s="44" t="s">
        <v>28</v>
      </c>
      <c r="I7" s="44">
        <v>2</v>
      </c>
      <c r="J7" s="102"/>
      <c r="K7" s="74"/>
      <c r="L7" s="80"/>
      <c r="M7" s="5" t="s">
        <v>332</v>
      </c>
      <c r="N7" s="80"/>
      <c r="O7" s="80"/>
      <c r="P7" s="75"/>
      <c r="Q7" s="74"/>
      <c r="R7" s="106"/>
      <c r="S7" s="106"/>
      <c r="T7" s="106"/>
      <c r="U7" s="106"/>
      <c r="V7" s="289" t="s">
        <v>407</v>
      </c>
      <c r="W7" s="289"/>
      <c r="X7" s="289"/>
      <c r="Y7" s="161">
        <v>0</v>
      </c>
      <c r="Z7" s="161" t="s">
        <v>25</v>
      </c>
      <c r="AA7" s="114"/>
      <c r="AB7" s="261" t="s">
        <v>403</v>
      </c>
      <c r="AC7" s="261"/>
      <c r="AD7" s="261"/>
      <c r="AE7" s="4" t="s">
        <v>25</v>
      </c>
      <c r="AF7" s="114"/>
      <c r="AG7" s="261" t="s">
        <v>403</v>
      </c>
      <c r="AH7" s="261"/>
      <c r="AI7" s="261"/>
      <c r="AJ7" s="163">
        <v>0</v>
      </c>
      <c r="AK7" s="4" t="s">
        <v>25</v>
      </c>
      <c r="AL7" s="75"/>
    </row>
    <row r="8" spans="1:46" ht="15.75" thickBot="1" x14ac:dyDescent="0.3">
      <c r="A8" s="74"/>
      <c r="B8" s="44" t="s">
        <v>57</v>
      </c>
      <c r="C8" s="44">
        <v>3</v>
      </c>
      <c r="D8" s="80"/>
      <c r="E8" s="44">
        <v>3</v>
      </c>
      <c r="F8" s="44" t="s">
        <v>10</v>
      </c>
      <c r="G8" s="80"/>
      <c r="H8" s="44" t="s">
        <v>29</v>
      </c>
      <c r="I8" s="44">
        <v>3</v>
      </c>
      <c r="J8" s="102"/>
      <c r="K8" s="74"/>
      <c r="L8" s="80"/>
      <c r="M8" s="80"/>
      <c r="N8" s="80"/>
      <c r="O8" s="80"/>
      <c r="P8" s="75"/>
      <c r="Q8" s="7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75"/>
    </row>
    <row r="9" spans="1:46" ht="15.75" thickBot="1" x14ac:dyDescent="0.3">
      <c r="A9" s="74"/>
      <c r="B9" s="44" t="s">
        <v>58</v>
      </c>
      <c r="C9" s="44">
        <v>4</v>
      </c>
      <c r="D9" s="80"/>
      <c r="E9" s="44">
        <v>4</v>
      </c>
      <c r="F9" s="44" t="s">
        <v>9</v>
      </c>
      <c r="G9" s="80"/>
      <c r="H9" s="44" t="s">
        <v>30</v>
      </c>
      <c r="I9" s="44">
        <v>4</v>
      </c>
      <c r="J9" s="102"/>
      <c r="K9" s="74"/>
      <c r="L9" s="87" t="s">
        <v>388</v>
      </c>
      <c r="M9" s="80"/>
      <c r="N9" s="80"/>
      <c r="O9" s="80"/>
      <c r="P9" s="75"/>
      <c r="Q9" s="7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75"/>
    </row>
    <row r="10" spans="1:46" ht="15.75" thickBot="1" x14ac:dyDescent="0.3">
      <c r="A10" s="74"/>
      <c r="B10" s="44" t="s">
        <v>59</v>
      </c>
      <c r="C10" s="44">
        <v>5</v>
      </c>
      <c r="D10" s="80"/>
      <c r="E10" s="44">
        <v>5</v>
      </c>
      <c r="F10" s="44" t="s">
        <v>334</v>
      </c>
      <c r="G10" s="80"/>
      <c r="H10" s="44" t="s">
        <v>342</v>
      </c>
      <c r="I10" s="44">
        <v>5</v>
      </c>
      <c r="J10" s="102"/>
      <c r="K10" s="74"/>
      <c r="L10" s="108" t="s">
        <v>386</v>
      </c>
      <c r="M10" s="7" t="s">
        <v>40</v>
      </c>
      <c r="N10" s="85" t="s">
        <v>387</v>
      </c>
      <c r="O10" s="80"/>
      <c r="P10" s="75"/>
      <c r="Q10" s="7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75"/>
    </row>
    <row r="11" spans="1:46" x14ac:dyDescent="0.25">
      <c r="A11" s="74"/>
      <c r="B11" s="44" t="s">
        <v>60</v>
      </c>
      <c r="C11" s="44">
        <v>6</v>
      </c>
      <c r="D11" s="80"/>
      <c r="E11" s="44">
        <v>6</v>
      </c>
      <c r="F11" s="44" t="s">
        <v>335</v>
      </c>
      <c r="G11" s="80"/>
      <c r="H11" s="44" t="s">
        <v>343</v>
      </c>
      <c r="I11" s="44">
        <v>6</v>
      </c>
      <c r="J11" s="102"/>
      <c r="K11" s="74"/>
      <c r="L11" s="4" t="s">
        <v>37</v>
      </c>
      <c r="M11" s="4">
        <v>9</v>
      </c>
      <c r="N11" s="4" t="s">
        <v>25</v>
      </c>
      <c r="O11" s="80"/>
      <c r="P11" s="75"/>
      <c r="Q11" s="7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75"/>
    </row>
    <row r="12" spans="1:46" x14ac:dyDescent="0.25">
      <c r="A12" s="74"/>
      <c r="B12" s="44" t="s">
        <v>61</v>
      </c>
      <c r="C12" s="44">
        <v>7</v>
      </c>
      <c r="D12" s="80"/>
      <c r="E12" s="44">
        <v>7</v>
      </c>
      <c r="F12" s="44" t="s">
        <v>8</v>
      </c>
      <c r="G12" s="80"/>
      <c r="H12" s="44" t="s">
        <v>363</v>
      </c>
      <c r="I12" s="44">
        <v>7</v>
      </c>
      <c r="J12" s="102"/>
      <c r="K12" s="74"/>
      <c r="L12" s="80"/>
      <c r="M12" s="80"/>
      <c r="N12" s="80"/>
      <c r="O12" s="80"/>
      <c r="P12" s="75"/>
      <c r="Q12" s="7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75"/>
    </row>
    <row r="13" spans="1:46" s="19" customFormat="1" ht="15.75" thickBot="1" x14ac:dyDescent="0.3">
      <c r="A13" s="74"/>
      <c r="B13" s="44" t="s">
        <v>62</v>
      </c>
      <c r="C13" s="44">
        <v>8</v>
      </c>
      <c r="D13" s="80"/>
      <c r="E13" s="44">
        <v>8</v>
      </c>
      <c r="F13" s="44" t="s">
        <v>7</v>
      </c>
      <c r="G13" s="80"/>
      <c r="H13" s="44" t="s">
        <v>362</v>
      </c>
      <c r="I13" s="44">
        <v>8</v>
      </c>
      <c r="J13" s="102"/>
      <c r="K13" s="74"/>
      <c r="L13" s="80"/>
      <c r="M13" s="80"/>
      <c r="N13" s="80"/>
      <c r="O13" s="80"/>
      <c r="P13" s="75"/>
      <c r="Q13" s="7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75"/>
    </row>
    <row r="14" spans="1:46" s="19" customFormat="1" ht="15.75" thickBot="1" x14ac:dyDescent="0.3">
      <c r="A14" s="74"/>
      <c r="B14" s="44" t="s">
        <v>63</v>
      </c>
      <c r="C14" s="44">
        <v>9</v>
      </c>
      <c r="D14" s="80"/>
      <c r="E14" s="44">
        <v>9</v>
      </c>
      <c r="F14" s="44" t="s">
        <v>6</v>
      </c>
      <c r="G14" s="80"/>
      <c r="H14" s="80"/>
      <c r="I14" s="80"/>
      <c r="J14" s="75"/>
      <c r="K14" s="74"/>
      <c r="L14" s="99" t="s">
        <v>31</v>
      </c>
      <c r="M14" s="96"/>
      <c r="N14" s="96"/>
      <c r="O14" s="96"/>
      <c r="P14" s="102"/>
      <c r="Q14" s="7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75"/>
    </row>
    <row r="15" spans="1:46" s="19" customFormat="1" ht="15" customHeight="1" thickBot="1" x14ac:dyDescent="0.5">
      <c r="A15" s="74"/>
      <c r="B15" s="44" t="s">
        <v>64</v>
      </c>
      <c r="C15" s="44">
        <v>10</v>
      </c>
      <c r="D15" s="80"/>
      <c r="E15" s="44">
        <v>10</v>
      </c>
      <c r="F15" s="44" t="s">
        <v>81</v>
      </c>
      <c r="G15" s="80"/>
      <c r="H15" s="80"/>
      <c r="I15" s="80"/>
      <c r="J15" s="75"/>
      <c r="K15" s="74"/>
      <c r="L15" s="90" t="s">
        <v>32</v>
      </c>
      <c r="M15" s="91" t="s">
        <v>33</v>
      </c>
      <c r="N15" s="91" t="s">
        <v>34</v>
      </c>
      <c r="O15" s="91" t="s">
        <v>35</v>
      </c>
      <c r="P15" s="98" t="s">
        <v>36</v>
      </c>
      <c r="Q15" s="7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5"/>
      <c r="AM15" s="86"/>
      <c r="AN15" s="86"/>
      <c r="AO15" s="86"/>
      <c r="AP15" s="86"/>
      <c r="AQ15" s="86"/>
      <c r="AR15" s="86"/>
      <c r="AS15" s="86"/>
      <c r="AT15" s="86"/>
    </row>
    <row r="16" spans="1:46" s="19" customFormat="1" ht="15" customHeight="1" x14ac:dyDescent="0.45">
      <c r="A16" s="74"/>
      <c r="B16" s="44" t="s">
        <v>65</v>
      </c>
      <c r="C16" s="44">
        <v>11</v>
      </c>
      <c r="D16" s="80"/>
      <c r="E16" s="44">
        <v>11</v>
      </c>
      <c r="F16" s="44" t="s">
        <v>5</v>
      </c>
      <c r="G16" s="80"/>
      <c r="H16" s="80"/>
      <c r="I16" s="80"/>
      <c r="J16" s="75"/>
      <c r="K16" s="74"/>
      <c r="L16" s="93" t="s">
        <v>37</v>
      </c>
      <c r="M16" s="93">
        <v>0</v>
      </c>
      <c r="N16" s="94">
        <v>0</v>
      </c>
      <c r="O16" s="93" t="s">
        <v>389</v>
      </c>
      <c r="P16" s="103" t="s">
        <v>38</v>
      </c>
      <c r="Q16" s="7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5"/>
      <c r="AM16" s="86"/>
      <c r="AN16" s="86"/>
      <c r="AO16" s="86"/>
      <c r="AP16" s="86"/>
      <c r="AQ16" s="86"/>
      <c r="AR16" s="86"/>
      <c r="AS16" s="86"/>
      <c r="AT16" s="86"/>
    </row>
    <row r="17" spans="1:38" s="19" customFormat="1" x14ac:dyDescent="0.25">
      <c r="A17" s="74"/>
      <c r="B17" s="44" t="s">
        <v>66</v>
      </c>
      <c r="C17" s="44">
        <v>12</v>
      </c>
      <c r="D17" s="80"/>
      <c r="E17" s="44">
        <v>12</v>
      </c>
      <c r="F17" s="44" t="s">
        <v>4</v>
      </c>
      <c r="G17" s="80"/>
      <c r="H17" s="80"/>
      <c r="I17" s="80"/>
      <c r="J17" s="75"/>
      <c r="K17" s="74"/>
      <c r="L17" s="96"/>
      <c r="M17" s="96"/>
      <c r="N17" s="96"/>
      <c r="O17" s="96"/>
      <c r="P17" s="102"/>
      <c r="Q17" s="7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75"/>
    </row>
    <row r="18" spans="1:38" s="19" customFormat="1" ht="15.75" thickBot="1" x14ac:dyDescent="0.3">
      <c r="A18" s="74"/>
      <c r="B18" s="44" t="s">
        <v>67</v>
      </c>
      <c r="C18" s="44">
        <v>13</v>
      </c>
      <c r="D18" s="80"/>
      <c r="E18" s="44">
        <v>13</v>
      </c>
      <c r="F18" s="44" t="s">
        <v>3</v>
      </c>
      <c r="G18" s="80"/>
      <c r="H18" s="80"/>
      <c r="I18" s="80"/>
      <c r="J18" s="75"/>
      <c r="K18" s="74"/>
      <c r="L18" s="96"/>
      <c r="M18" s="96"/>
      <c r="N18" s="96"/>
      <c r="O18" s="96"/>
      <c r="P18" s="102"/>
      <c r="Q18" s="7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75"/>
    </row>
    <row r="19" spans="1:38" s="19" customFormat="1" ht="15.75" thickBot="1" x14ac:dyDescent="0.3">
      <c r="A19" s="74"/>
      <c r="B19" s="44" t="s">
        <v>68</v>
      </c>
      <c r="C19" s="44">
        <v>14</v>
      </c>
      <c r="D19" s="80"/>
      <c r="E19" s="44">
        <v>14</v>
      </c>
      <c r="F19" s="44" t="s">
        <v>82</v>
      </c>
      <c r="G19" s="80"/>
      <c r="H19" s="80"/>
      <c r="I19" s="80"/>
      <c r="J19" s="75"/>
      <c r="K19" s="74"/>
      <c r="L19" s="92" t="s">
        <v>39</v>
      </c>
      <c r="M19" s="96"/>
      <c r="N19" s="96"/>
      <c r="O19" s="96"/>
      <c r="P19" s="102"/>
      <c r="Q19" s="7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75"/>
    </row>
    <row r="20" spans="1:38" s="19" customFormat="1" ht="15.75" thickBot="1" x14ac:dyDescent="0.3">
      <c r="A20" s="74"/>
      <c r="B20" s="44" t="s">
        <v>69</v>
      </c>
      <c r="C20" s="44">
        <v>15</v>
      </c>
      <c r="D20" s="80"/>
      <c r="E20" s="44">
        <v>15</v>
      </c>
      <c r="F20" s="44" t="s">
        <v>2</v>
      </c>
      <c r="G20" s="80"/>
      <c r="H20" s="80"/>
      <c r="I20" s="80"/>
      <c r="J20" s="75"/>
      <c r="K20" s="74"/>
      <c r="L20" s="90" t="s">
        <v>32</v>
      </c>
      <c r="M20" s="91" t="s">
        <v>33</v>
      </c>
      <c r="N20" s="92" t="s">
        <v>34</v>
      </c>
      <c r="O20" s="95" t="s">
        <v>35</v>
      </c>
      <c r="P20" s="92" t="s">
        <v>36</v>
      </c>
      <c r="Q20" s="7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75"/>
    </row>
    <row r="21" spans="1:38" x14ac:dyDescent="0.25">
      <c r="A21" s="74"/>
      <c r="B21" s="44" t="s">
        <v>70</v>
      </c>
      <c r="C21" s="44">
        <v>16</v>
      </c>
      <c r="D21" s="80"/>
      <c r="E21" s="44">
        <v>16</v>
      </c>
      <c r="F21" s="44" t="s">
        <v>1</v>
      </c>
      <c r="G21" s="80"/>
      <c r="H21" s="80"/>
      <c r="I21" s="80"/>
      <c r="J21" s="75"/>
      <c r="K21" s="74"/>
      <c r="L21" s="93" t="s">
        <v>37</v>
      </c>
      <c r="M21" s="93">
        <v>0</v>
      </c>
      <c r="N21" s="93">
        <v>0</v>
      </c>
      <c r="O21" s="93">
        <v>0</v>
      </c>
      <c r="P21" s="103" t="s">
        <v>38</v>
      </c>
      <c r="Q21" s="7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75"/>
    </row>
    <row r="22" spans="1:38" x14ac:dyDescent="0.25">
      <c r="A22" s="74"/>
      <c r="B22" s="44" t="s">
        <v>71</v>
      </c>
      <c r="C22" s="44">
        <v>17</v>
      </c>
      <c r="D22" s="80"/>
      <c r="E22" s="44">
        <v>17</v>
      </c>
      <c r="F22" s="44" t="s">
        <v>0</v>
      </c>
      <c r="G22" s="80"/>
      <c r="H22" s="80"/>
      <c r="I22" s="80"/>
      <c r="J22" s="75"/>
      <c r="K22" s="74"/>
      <c r="L22" s="96"/>
      <c r="M22" s="97"/>
      <c r="N22" s="96"/>
      <c r="O22" s="96"/>
      <c r="P22" s="102"/>
      <c r="Q22" s="7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75"/>
    </row>
    <row r="23" spans="1:38" x14ac:dyDescent="0.25">
      <c r="A23" s="74"/>
      <c r="B23" s="44" t="s">
        <v>72</v>
      </c>
      <c r="C23" s="44">
        <v>18</v>
      </c>
      <c r="D23" s="80"/>
      <c r="E23" s="44">
        <v>18</v>
      </c>
      <c r="F23" s="44" t="s">
        <v>83</v>
      </c>
      <c r="G23" s="80"/>
      <c r="H23" s="80"/>
      <c r="I23" s="80"/>
      <c r="J23" s="75"/>
      <c r="K23" s="74"/>
      <c r="L23" s="96"/>
      <c r="M23" s="96"/>
      <c r="N23" s="96"/>
      <c r="O23" s="96"/>
      <c r="P23" s="102"/>
      <c r="Q23" s="7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75"/>
    </row>
    <row r="24" spans="1:38" ht="15.75" thickBot="1" x14ac:dyDescent="0.3">
      <c r="A24" s="74"/>
      <c r="B24" s="44" t="s">
        <v>73</v>
      </c>
      <c r="C24" s="44">
        <v>19</v>
      </c>
      <c r="D24" s="80"/>
      <c r="E24" s="44">
        <v>19</v>
      </c>
      <c r="F24" s="44" t="s">
        <v>84</v>
      </c>
      <c r="G24" s="80"/>
      <c r="H24" s="80"/>
      <c r="I24" s="80"/>
      <c r="J24" s="75"/>
      <c r="K24" s="74"/>
      <c r="L24" s="265" t="s">
        <v>355</v>
      </c>
      <c r="M24" s="265"/>
      <c r="N24" s="265"/>
      <c r="O24" s="265"/>
      <c r="P24" s="266"/>
      <c r="Q24" s="7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75"/>
    </row>
    <row r="25" spans="1:38" ht="15.75" thickBot="1" x14ac:dyDescent="0.3">
      <c r="A25" s="74"/>
      <c r="B25" s="44" t="s">
        <v>74</v>
      </c>
      <c r="C25" s="44">
        <v>20</v>
      </c>
      <c r="D25" s="80"/>
      <c r="E25" s="44">
        <v>20</v>
      </c>
      <c r="F25" s="44" t="s">
        <v>344</v>
      </c>
      <c r="G25" s="80"/>
      <c r="H25" s="80"/>
      <c r="I25" s="80"/>
      <c r="J25" s="75"/>
      <c r="K25" s="74"/>
      <c r="L25" s="90" t="s">
        <v>32</v>
      </c>
      <c r="M25" s="91" t="s">
        <v>33</v>
      </c>
      <c r="N25" s="91" t="s">
        <v>34</v>
      </c>
      <c r="O25" s="98" t="s">
        <v>35</v>
      </c>
      <c r="P25" s="75"/>
      <c r="Q25" s="7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75"/>
    </row>
    <row r="26" spans="1:38" x14ac:dyDescent="0.25">
      <c r="A26" s="74"/>
      <c r="B26" s="44" t="s">
        <v>75</v>
      </c>
      <c r="C26" s="44">
        <v>21</v>
      </c>
      <c r="D26" s="80"/>
      <c r="E26" s="44">
        <v>21</v>
      </c>
      <c r="F26" s="44" t="s">
        <v>85</v>
      </c>
      <c r="G26" s="80"/>
      <c r="H26" s="80"/>
      <c r="I26" s="80"/>
      <c r="J26" s="75"/>
      <c r="K26" s="74"/>
      <c r="L26" s="93" t="s">
        <v>356</v>
      </c>
      <c r="M26" s="93">
        <v>0</v>
      </c>
      <c r="N26" s="93">
        <v>0</v>
      </c>
      <c r="O26" s="93" t="s">
        <v>38</v>
      </c>
      <c r="P26" s="75"/>
      <c r="Q26" s="7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75"/>
    </row>
    <row r="27" spans="1:38" x14ac:dyDescent="0.25">
      <c r="A27" s="74"/>
      <c r="B27" s="44" t="s">
        <v>76</v>
      </c>
      <c r="C27" s="44">
        <v>22</v>
      </c>
      <c r="D27" s="80"/>
      <c r="E27" s="44">
        <v>22</v>
      </c>
      <c r="F27" s="44" t="s">
        <v>86</v>
      </c>
      <c r="G27" s="80"/>
      <c r="H27" s="80"/>
      <c r="I27" s="80"/>
      <c r="J27" s="75"/>
      <c r="K27" s="74"/>
      <c r="L27" s="84"/>
      <c r="M27" s="80"/>
      <c r="N27" s="80"/>
      <c r="O27" s="80"/>
      <c r="P27" s="75"/>
      <c r="Q27" s="7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75"/>
    </row>
    <row r="28" spans="1:38" x14ac:dyDescent="0.25">
      <c r="A28" s="74"/>
      <c r="B28" s="44" t="s">
        <v>77</v>
      </c>
      <c r="C28" s="44">
        <v>23</v>
      </c>
      <c r="D28" s="80"/>
      <c r="E28" s="44">
        <v>23</v>
      </c>
      <c r="F28" s="44" t="s">
        <v>345</v>
      </c>
      <c r="G28" s="80"/>
      <c r="H28" s="80"/>
      <c r="I28" s="80"/>
      <c r="J28" s="75"/>
      <c r="K28" s="74"/>
      <c r="L28" s="80"/>
      <c r="M28" s="80"/>
      <c r="N28" s="80"/>
      <c r="O28" s="80"/>
      <c r="P28" s="75"/>
      <c r="Q28" s="7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75"/>
    </row>
    <row r="29" spans="1:38" x14ac:dyDescent="0.25">
      <c r="A29" s="74"/>
      <c r="B29" s="44" t="s">
        <v>78</v>
      </c>
      <c r="C29" s="44">
        <v>24</v>
      </c>
      <c r="D29" s="80"/>
      <c r="E29" s="44">
        <v>24</v>
      </c>
      <c r="F29" s="44" t="s">
        <v>90</v>
      </c>
      <c r="G29" s="80"/>
      <c r="H29" s="80"/>
      <c r="I29" s="80"/>
      <c r="J29" s="75"/>
      <c r="K29" s="74"/>
      <c r="L29" s="80"/>
      <c r="M29" s="80"/>
      <c r="N29" s="80"/>
      <c r="O29" s="80"/>
      <c r="P29" s="75"/>
      <c r="Q29" s="74"/>
      <c r="R29" s="114"/>
      <c r="S29" s="114"/>
      <c r="T29" s="114"/>
      <c r="U29" s="114"/>
      <c r="V29" s="114"/>
      <c r="W29" s="114"/>
      <c r="X29" s="114"/>
      <c r="Y29" s="15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75"/>
    </row>
    <row r="30" spans="1:38" x14ac:dyDescent="0.25">
      <c r="A30" s="74"/>
      <c r="B30" s="101" t="s">
        <v>79</v>
      </c>
      <c r="C30" s="101">
        <v>25</v>
      </c>
      <c r="D30" s="22"/>
      <c r="E30" s="44">
        <v>25</v>
      </c>
      <c r="F30" s="44" t="s">
        <v>346</v>
      </c>
      <c r="G30" s="80"/>
      <c r="H30" s="80"/>
      <c r="I30" s="80"/>
      <c r="J30" s="75"/>
      <c r="K30" s="74"/>
      <c r="L30" s="80"/>
      <c r="M30" s="80"/>
      <c r="N30" s="80"/>
      <c r="O30" s="80"/>
      <c r="P30" s="75"/>
      <c r="Q30" s="7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75"/>
    </row>
    <row r="31" spans="1:38" x14ac:dyDescent="0.25">
      <c r="A31" s="74"/>
      <c r="B31" s="23"/>
      <c r="C31" s="23"/>
      <c r="D31" s="80"/>
      <c r="E31" s="44">
        <v>26</v>
      </c>
      <c r="F31" s="44" t="s">
        <v>336</v>
      </c>
      <c r="G31" s="80"/>
      <c r="H31" s="80"/>
      <c r="I31" s="80"/>
      <c r="J31" s="75"/>
      <c r="K31" s="74"/>
      <c r="L31" s="80"/>
      <c r="M31" s="80"/>
      <c r="N31" s="80"/>
      <c r="O31" s="80"/>
      <c r="P31" s="75"/>
      <c r="Q31" s="7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75"/>
    </row>
    <row r="32" spans="1:38" x14ac:dyDescent="0.25">
      <c r="A32" s="74"/>
      <c r="B32" s="80"/>
      <c r="C32" s="80"/>
      <c r="D32" s="80"/>
      <c r="E32" s="44">
        <v>27</v>
      </c>
      <c r="F32" s="44" t="s">
        <v>337</v>
      </c>
      <c r="G32" s="80"/>
      <c r="H32" s="80"/>
      <c r="I32" s="80"/>
      <c r="J32" s="75"/>
      <c r="K32" s="74"/>
      <c r="L32" s="80"/>
      <c r="M32" s="80"/>
      <c r="N32" s="24"/>
      <c r="O32" s="24"/>
      <c r="P32" s="75"/>
      <c r="Q32" s="7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75"/>
    </row>
    <row r="33" spans="1:38" x14ac:dyDescent="0.25">
      <c r="A33" s="74"/>
      <c r="B33" s="80"/>
      <c r="C33" s="80"/>
      <c r="D33" s="80"/>
      <c r="E33" s="44">
        <v>28</v>
      </c>
      <c r="F33" s="44" t="s">
        <v>338</v>
      </c>
      <c r="G33" s="80"/>
      <c r="H33" s="80"/>
      <c r="I33" s="80"/>
      <c r="J33" s="75"/>
      <c r="K33" s="74"/>
      <c r="L33" s="80"/>
      <c r="M33" s="80"/>
      <c r="N33" s="80"/>
      <c r="O33" s="80"/>
      <c r="P33" s="16"/>
      <c r="Q33" s="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75"/>
    </row>
    <row r="34" spans="1:38" x14ac:dyDescent="0.25">
      <c r="A34" s="74"/>
      <c r="B34" s="80"/>
      <c r="C34" s="80"/>
      <c r="D34" s="80"/>
      <c r="E34" s="166">
        <v>29</v>
      </c>
      <c r="F34" s="166" t="s">
        <v>339</v>
      </c>
      <c r="G34" s="80"/>
      <c r="H34" s="80"/>
      <c r="I34" s="80"/>
      <c r="J34" s="75"/>
      <c r="K34" s="74"/>
      <c r="L34" s="80"/>
      <c r="M34" s="80"/>
      <c r="N34" s="80"/>
      <c r="O34" s="80"/>
      <c r="P34" s="75"/>
      <c r="Q34" s="7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75"/>
    </row>
    <row r="35" spans="1:38" x14ac:dyDescent="0.25">
      <c r="A35" s="74"/>
      <c r="B35" s="80"/>
      <c r="C35" s="80"/>
      <c r="D35" s="80"/>
      <c r="E35" s="44">
        <v>30</v>
      </c>
      <c r="F35" s="44" t="s">
        <v>87</v>
      </c>
      <c r="G35" s="80"/>
      <c r="H35" s="80"/>
      <c r="I35" s="80"/>
      <c r="J35" s="75"/>
      <c r="K35" s="74"/>
      <c r="L35" s="80"/>
      <c r="M35" s="80"/>
      <c r="N35" s="80"/>
      <c r="O35" s="80"/>
      <c r="P35" s="75"/>
      <c r="Q35" s="7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75"/>
    </row>
    <row r="36" spans="1:38" x14ac:dyDescent="0.25">
      <c r="A36" s="74"/>
      <c r="B36" s="80"/>
      <c r="C36" s="80"/>
      <c r="D36" s="80"/>
      <c r="E36" s="44">
        <v>31</v>
      </c>
      <c r="F36" s="44" t="s">
        <v>88</v>
      </c>
      <c r="G36" s="80"/>
      <c r="H36" s="80"/>
      <c r="I36" s="80"/>
      <c r="J36" s="75"/>
      <c r="K36" s="74"/>
      <c r="L36" s="80"/>
      <c r="M36" s="80"/>
      <c r="N36" s="80"/>
      <c r="O36" s="80"/>
      <c r="P36" s="75"/>
      <c r="Q36" s="7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75"/>
    </row>
    <row r="37" spans="1:38" x14ac:dyDescent="0.25">
      <c r="A37" s="74"/>
      <c r="B37" s="80"/>
      <c r="C37" s="80"/>
      <c r="D37" s="80"/>
      <c r="E37" s="44">
        <v>32</v>
      </c>
      <c r="F37" s="44" t="s">
        <v>340</v>
      </c>
      <c r="G37" s="80"/>
      <c r="H37" s="80"/>
      <c r="I37" s="80"/>
      <c r="J37" s="75"/>
      <c r="K37" s="74"/>
      <c r="L37" s="80"/>
      <c r="M37" s="80"/>
      <c r="N37" s="80"/>
      <c r="O37" s="80"/>
      <c r="P37" s="75"/>
      <c r="Q37" s="7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75"/>
    </row>
    <row r="38" spans="1:38" x14ac:dyDescent="0.25">
      <c r="A38" s="74"/>
      <c r="B38" s="80"/>
      <c r="C38" s="80"/>
      <c r="D38" s="80"/>
      <c r="E38" s="44">
        <v>33</v>
      </c>
      <c r="F38" s="44" t="s">
        <v>89</v>
      </c>
      <c r="G38" s="80"/>
      <c r="H38" s="80"/>
      <c r="I38" s="80"/>
      <c r="J38" s="75"/>
      <c r="K38" s="74"/>
      <c r="L38" s="80"/>
      <c r="M38" s="80"/>
      <c r="N38" s="80"/>
      <c r="O38" s="80"/>
      <c r="P38" s="75"/>
      <c r="Q38" s="7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75"/>
    </row>
    <row r="39" spans="1:38" x14ac:dyDescent="0.25">
      <c r="A39" s="74"/>
      <c r="B39" s="80"/>
      <c r="C39" s="80"/>
      <c r="D39" s="80"/>
      <c r="E39" s="100">
        <v>34</v>
      </c>
      <c r="F39" s="100" t="s">
        <v>352</v>
      </c>
      <c r="G39" s="80"/>
      <c r="H39" s="80"/>
      <c r="I39" s="80"/>
      <c r="J39" s="75"/>
      <c r="K39" s="74"/>
      <c r="L39" s="80"/>
      <c r="M39" s="80"/>
      <c r="N39" s="80"/>
      <c r="O39" s="80"/>
      <c r="P39" s="75"/>
      <c r="Q39" s="7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75"/>
    </row>
    <row r="40" spans="1:38" x14ac:dyDescent="0.25">
      <c r="A40" s="74"/>
      <c r="B40" s="80"/>
      <c r="C40" s="80"/>
      <c r="D40" s="80"/>
      <c r="E40" s="80"/>
      <c r="F40" s="80"/>
      <c r="G40" s="80"/>
      <c r="H40" s="80"/>
      <c r="I40" s="80"/>
      <c r="J40" s="75"/>
      <c r="K40" s="74"/>
      <c r="L40" s="80"/>
      <c r="M40" s="80"/>
      <c r="N40" s="80"/>
      <c r="O40" s="80"/>
      <c r="P40" s="75"/>
      <c r="Q40" s="7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75"/>
    </row>
    <row r="41" spans="1:38" ht="15.75" thickBot="1" x14ac:dyDescent="0.3">
      <c r="A41" s="76"/>
      <c r="B41" s="77"/>
      <c r="C41" s="77"/>
      <c r="D41" s="77"/>
      <c r="E41" s="77"/>
      <c r="F41" s="77"/>
      <c r="G41" s="77"/>
      <c r="H41" s="77"/>
      <c r="I41" s="77"/>
      <c r="J41" s="78"/>
      <c r="K41" s="76"/>
      <c r="L41" s="77"/>
      <c r="M41" s="77"/>
      <c r="N41" s="77"/>
      <c r="O41" s="77"/>
      <c r="P41" s="78"/>
      <c r="Q41" s="76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78"/>
    </row>
    <row r="42" spans="1:38" x14ac:dyDescent="0.25">
      <c r="L42" s="37"/>
    </row>
    <row r="43" spans="1:38" x14ac:dyDescent="0.25">
      <c r="K43" s="20"/>
      <c r="L43" s="37"/>
    </row>
    <row r="44" spans="1:38" x14ac:dyDescent="0.25">
      <c r="L44" s="37"/>
      <c r="O44" s="38"/>
    </row>
    <row r="45" spans="1:38" x14ac:dyDescent="0.25">
      <c r="L45" s="37"/>
    </row>
    <row r="46" spans="1:38" x14ac:dyDescent="0.25">
      <c r="L46" s="37"/>
    </row>
    <row r="47" spans="1:38" x14ac:dyDescent="0.25">
      <c r="L47" s="37"/>
    </row>
    <row r="48" spans="1:38" x14ac:dyDescent="0.25">
      <c r="L48" s="37"/>
    </row>
    <row r="49" spans="2:17" x14ac:dyDescent="0.25">
      <c r="B49" s="19"/>
      <c r="C49" s="19"/>
      <c r="D49" s="19"/>
      <c r="L49" s="37"/>
      <c r="P49"/>
      <c r="Q49"/>
    </row>
    <row r="50" spans="2:17" x14ac:dyDescent="0.25">
      <c r="B50" s="19"/>
      <c r="C50" s="19"/>
      <c r="D50" s="19"/>
      <c r="L50" s="37"/>
      <c r="P50"/>
      <c r="Q50"/>
    </row>
    <row r="51" spans="2:17" x14ac:dyDescent="0.25">
      <c r="B51" s="19"/>
      <c r="C51" s="19"/>
      <c r="D51" s="19"/>
      <c r="P51"/>
      <c r="Q51"/>
    </row>
    <row r="52" spans="2:17" x14ac:dyDescent="0.25">
      <c r="B52" s="19"/>
      <c r="C52" s="19"/>
      <c r="D52" s="19"/>
      <c r="L52" s="20"/>
      <c r="P52"/>
      <c r="Q52"/>
    </row>
    <row r="53" spans="2:17" x14ac:dyDescent="0.25">
      <c r="B53" s="19"/>
      <c r="C53" s="19"/>
      <c r="D53" s="19"/>
      <c r="P53"/>
      <c r="Q53"/>
    </row>
    <row r="54" spans="2:17" x14ac:dyDescent="0.25">
      <c r="F54" s="36"/>
      <c r="G54" s="36"/>
      <c r="H54" s="37"/>
      <c r="I54" s="37"/>
      <c r="J54" s="80"/>
      <c r="L54" s="35"/>
      <c r="P54"/>
      <c r="Q54"/>
    </row>
    <row r="55" spans="2:17" x14ac:dyDescent="0.25">
      <c r="H55" s="37"/>
      <c r="I55" s="37"/>
      <c r="J55" s="80"/>
      <c r="P55"/>
      <c r="Q55"/>
    </row>
    <row r="56" spans="2:17" x14ac:dyDescent="0.25">
      <c r="I56" s="19"/>
      <c r="P56"/>
      <c r="Q56"/>
    </row>
    <row r="57" spans="2:17" x14ac:dyDescent="0.25">
      <c r="I57" s="19"/>
      <c r="P57"/>
      <c r="Q57"/>
    </row>
    <row r="58" spans="2:17" x14ac:dyDescent="0.25">
      <c r="P58"/>
      <c r="Q58"/>
    </row>
    <row r="59" spans="2:17" x14ac:dyDescent="0.25">
      <c r="I59" s="21"/>
      <c r="P59"/>
      <c r="Q59"/>
    </row>
    <row r="60" spans="2:17" x14ac:dyDescent="0.25">
      <c r="I60" s="10"/>
      <c r="J60" s="80"/>
      <c r="P60"/>
      <c r="Q60"/>
    </row>
    <row r="61" spans="2:17" x14ac:dyDescent="0.25">
      <c r="I61" s="10"/>
      <c r="J61" s="80"/>
    </row>
  </sheetData>
  <mergeCells count="22">
    <mergeCell ref="L24:P24"/>
    <mergeCell ref="A1:J2"/>
    <mergeCell ref="K1:P2"/>
    <mergeCell ref="Q1:AK2"/>
    <mergeCell ref="R4:T4"/>
    <mergeCell ref="R5:T5"/>
    <mergeCell ref="R6:T6"/>
    <mergeCell ref="V4:X4"/>
    <mergeCell ref="V5:X5"/>
    <mergeCell ref="V6:X6"/>
    <mergeCell ref="E4:F4"/>
    <mergeCell ref="B4:C4"/>
    <mergeCell ref="H4:I4"/>
    <mergeCell ref="V7:X7"/>
    <mergeCell ref="AB4:AD4"/>
    <mergeCell ref="AB5:AD5"/>
    <mergeCell ref="AB6:AD6"/>
    <mergeCell ref="AB7:AD7"/>
    <mergeCell ref="AG4:AI4"/>
    <mergeCell ref="AG5:AI5"/>
    <mergeCell ref="AG6:AI6"/>
    <mergeCell ref="AG7:AI7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06A5-219D-44B9-955C-569B0598665B}">
  <sheetPr codeName="Sheet13">
    <tabColor theme="5"/>
  </sheetPr>
  <dimension ref="A1:N198"/>
  <sheetViews>
    <sheetView topLeftCell="A109" zoomScaleNormal="100" workbookViewId="0">
      <selection activeCell="H110" sqref="H110"/>
    </sheetView>
  </sheetViews>
  <sheetFormatPr defaultRowHeight="15" x14ac:dyDescent="0.25"/>
  <cols>
    <col min="1" max="1" width="21.140625" bestFit="1" customWidth="1"/>
    <col min="2" max="2" width="47.5703125" bestFit="1" customWidth="1"/>
    <col min="3" max="3" width="10" style="41" customWidth="1"/>
    <col min="4" max="12" width="9.140625" style="41"/>
  </cols>
  <sheetData>
    <row r="1" spans="1:14" ht="15.75" thickBot="1" x14ac:dyDescent="0.3">
      <c r="A1" s="17" t="s">
        <v>54</v>
      </c>
      <c r="B1" s="17" t="s">
        <v>331</v>
      </c>
      <c r="C1" s="18">
        <v>0</v>
      </c>
      <c r="D1" s="18">
        <v>900</v>
      </c>
      <c r="E1" s="18">
        <v>1800</v>
      </c>
      <c r="F1" s="18">
        <v>2700</v>
      </c>
      <c r="G1" s="40">
        <v>3600</v>
      </c>
      <c r="H1" s="40">
        <v>4500</v>
      </c>
      <c r="I1" s="40">
        <v>5400</v>
      </c>
      <c r="J1" s="40">
        <v>6300</v>
      </c>
      <c r="K1" s="18">
        <v>7200</v>
      </c>
      <c r="L1" s="18">
        <v>8100</v>
      </c>
    </row>
    <row r="2" spans="1:14" x14ac:dyDescent="0.25">
      <c r="A2" s="41">
        <v>10013</v>
      </c>
      <c r="B2" s="41" t="s">
        <v>150</v>
      </c>
      <c r="C2" s="158">
        <f>D2*0.9</f>
        <v>18.370799999999999</v>
      </c>
      <c r="D2" s="71">
        <f>E2*0.9</f>
        <v>20.411999999999999</v>
      </c>
      <c r="E2" s="71">
        <f>F2*0.9</f>
        <v>22.68</v>
      </c>
      <c r="F2" s="71">
        <f>G2*0.9</f>
        <v>25.2</v>
      </c>
      <c r="G2" s="72">
        <f>'[1]I-1 (EB WB SL)'!$D$142*4/2</f>
        <v>28</v>
      </c>
      <c r="H2" s="72">
        <f>'[1]I-1 (EB WB SL)'!$D$143*4/2</f>
        <v>38</v>
      </c>
      <c r="I2" s="72">
        <f>'[1]I-1 (EB WB SL)'!$D$144*4/2</f>
        <v>20</v>
      </c>
      <c r="J2" s="72">
        <f>'[1]I-1 (EB WB SL)'!$D$145*4/2</f>
        <v>38</v>
      </c>
      <c r="K2" s="71">
        <f>J2*0.9</f>
        <v>34.200000000000003</v>
      </c>
      <c r="L2" s="73">
        <f>K2*0.9</f>
        <v>30.780000000000005</v>
      </c>
    </row>
    <row r="3" spans="1:14" x14ac:dyDescent="0.25">
      <c r="A3" s="41">
        <v>10014</v>
      </c>
      <c r="B3" s="41" t="s">
        <v>149</v>
      </c>
      <c r="C3" s="151">
        <f t="shared" ref="C3:F66" si="0">D3*0.9</f>
        <v>177.14700000000002</v>
      </c>
      <c r="D3" s="150">
        <f t="shared" si="0"/>
        <v>196.83</v>
      </c>
      <c r="E3" s="150">
        <f t="shared" si="0"/>
        <v>218.70000000000002</v>
      </c>
      <c r="F3" s="150">
        <f t="shared" si="0"/>
        <v>243</v>
      </c>
      <c r="G3" s="184">
        <f>'[1]I-1 (EB WB SL)'!$E$142*4/2</f>
        <v>270</v>
      </c>
      <c r="H3" s="184">
        <f>'[1]I-1 (EB WB SL)'!$E$143*4/2</f>
        <v>284</v>
      </c>
      <c r="I3" s="184">
        <f>'[1]I-1 (EB WB SL)'!$E$144*4/2</f>
        <v>196</v>
      </c>
      <c r="J3" s="184">
        <f>'[1]I-1 (EB WB SL)'!$E$145*4/2</f>
        <v>232</v>
      </c>
      <c r="K3" s="150">
        <f t="shared" ref="K3:L18" si="1">J3*0.9</f>
        <v>208.8</v>
      </c>
      <c r="L3" s="156">
        <f t="shared" si="1"/>
        <v>187.92000000000002</v>
      </c>
      <c r="N3" t="s">
        <v>400</v>
      </c>
    </row>
    <row r="4" spans="1:14" x14ac:dyDescent="0.25">
      <c r="A4" s="41">
        <v>10023</v>
      </c>
      <c r="B4" s="41" t="s">
        <v>148</v>
      </c>
      <c r="C4" s="151">
        <f t="shared" si="0"/>
        <v>18.370799999999999</v>
      </c>
      <c r="D4" s="150">
        <f t="shared" si="0"/>
        <v>20.411999999999999</v>
      </c>
      <c r="E4" s="150">
        <f t="shared" si="0"/>
        <v>22.68</v>
      </c>
      <c r="F4" s="150">
        <f t="shared" si="0"/>
        <v>25.2</v>
      </c>
      <c r="G4" s="184">
        <f>'[1]I-1 (EB WB SL)'!$D$142*4/2</f>
        <v>28</v>
      </c>
      <c r="H4" s="184">
        <f>'[1]I-1 (EB WB SL)'!$D$143*4/2</f>
        <v>38</v>
      </c>
      <c r="I4" s="184">
        <f>'[1]I-1 (EB WB SL)'!$D$144*4/2</f>
        <v>20</v>
      </c>
      <c r="J4" s="184">
        <f>'[1]I-1 (EB WB SL)'!$D$145*4/2</f>
        <v>38</v>
      </c>
      <c r="K4" s="150">
        <f t="shared" si="1"/>
        <v>34.200000000000003</v>
      </c>
      <c r="L4" s="156">
        <f t="shared" si="1"/>
        <v>30.780000000000005</v>
      </c>
      <c r="N4" s="159" t="s">
        <v>401</v>
      </c>
    </row>
    <row r="5" spans="1:14" x14ac:dyDescent="0.25">
      <c r="A5" s="41">
        <v>10024</v>
      </c>
      <c r="B5" s="41" t="s">
        <v>147</v>
      </c>
      <c r="C5" s="151">
        <f t="shared" si="0"/>
        <v>177.14700000000002</v>
      </c>
      <c r="D5" s="150">
        <f t="shared" si="0"/>
        <v>196.83</v>
      </c>
      <c r="E5" s="150">
        <f t="shared" si="0"/>
        <v>218.70000000000002</v>
      </c>
      <c r="F5" s="150">
        <f t="shared" si="0"/>
        <v>243</v>
      </c>
      <c r="G5" s="184">
        <f>'[1]I-1 (EB WB SL)'!$E$142*4/2</f>
        <v>270</v>
      </c>
      <c r="H5" s="184">
        <f>'[1]I-1 (EB WB SL)'!$E$143*4/2</f>
        <v>284</v>
      </c>
      <c r="I5" s="184">
        <f>'[1]I-1 (EB WB SL)'!$E$144*4/2</f>
        <v>196</v>
      </c>
      <c r="J5" s="184">
        <f>'[1]I-1 (EB WB SL)'!$E$145*4/2</f>
        <v>232</v>
      </c>
      <c r="K5" s="150">
        <f t="shared" si="1"/>
        <v>208.8</v>
      </c>
      <c r="L5" s="156">
        <f t="shared" si="1"/>
        <v>187.92000000000002</v>
      </c>
      <c r="N5" s="112" t="s">
        <v>402</v>
      </c>
    </row>
    <row r="6" spans="1:14" x14ac:dyDescent="0.25">
      <c r="A6" s="41">
        <v>10031</v>
      </c>
      <c r="B6" s="41" t="s">
        <v>139</v>
      </c>
      <c r="C6" s="151">
        <f t="shared" si="0"/>
        <v>9.1853999999999996</v>
      </c>
      <c r="D6" s="150">
        <f t="shared" si="0"/>
        <v>10.206</v>
      </c>
      <c r="E6" s="150">
        <f t="shared" si="0"/>
        <v>11.34</v>
      </c>
      <c r="F6" s="150">
        <f t="shared" si="0"/>
        <v>12.6</v>
      </c>
      <c r="G6" s="184">
        <f>'[1]I-1 (EB WB SL)'!$B$142*4/2</f>
        <v>14</v>
      </c>
      <c r="H6" s="184">
        <f>'[1]I-1 (EB WB SL)'!$B$143*4/2</f>
        <v>20</v>
      </c>
      <c r="I6" s="184">
        <f>'[1]I-1 (EB WB SL)'!$B$144*4/2</f>
        <v>26</v>
      </c>
      <c r="J6" s="184">
        <f>'[1]I-1 (EB WB SL)'!$B$145*4/2</f>
        <v>4</v>
      </c>
      <c r="K6" s="150">
        <f t="shared" si="1"/>
        <v>3.6</v>
      </c>
      <c r="L6" s="156">
        <f t="shared" si="1"/>
        <v>3.24</v>
      </c>
    </row>
    <row r="7" spans="1:14" x14ac:dyDescent="0.25">
      <c r="A7" s="41">
        <v>10032</v>
      </c>
      <c r="B7" s="41" t="s">
        <v>146</v>
      </c>
      <c r="C7" s="151">
        <f t="shared" si="0"/>
        <v>17.058600000000006</v>
      </c>
      <c r="D7" s="150">
        <f t="shared" si="0"/>
        <v>18.954000000000004</v>
      </c>
      <c r="E7" s="150">
        <f t="shared" si="0"/>
        <v>21.060000000000002</v>
      </c>
      <c r="F7" s="150">
        <f t="shared" si="0"/>
        <v>23.400000000000002</v>
      </c>
      <c r="G7" s="184">
        <f>'[1]I-1 (EB WB SL)'!$C$142*4/2</f>
        <v>26</v>
      </c>
      <c r="H7" s="184">
        <f>'[1]I-1 (EB WB SL)'!$C$143*4/2</f>
        <v>42</v>
      </c>
      <c r="I7" s="184">
        <f>'[1]I-1 (EB WB SL)'!$C$144*4/2</f>
        <v>12</v>
      </c>
      <c r="J7" s="184">
        <f>'[1]I-1 (EB WB SL)'!$C$145*4/2</f>
        <v>22</v>
      </c>
      <c r="K7" s="150">
        <f t="shared" si="1"/>
        <v>19.8</v>
      </c>
      <c r="L7" s="156">
        <f t="shared" si="1"/>
        <v>17.82</v>
      </c>
    </row>
    <row r="8" spans="1:14" x14ac:dyDescent="0.25">
      <c r="A8" s="41">
        <v>20013</v>
      </c>
      <c r="B8" s="41" t="s">
        <v>145</v>
      </c>
      <c r="C8" s="151">
        <f t="shared" si="0"/>
        <v>47.239200000000004</v>
      </c>
      <c r="D8" s="150">
        <f t="shared" si="0"/>
        <v>52.488</v>
      </c>
      <c r="E8" s="150">
        <f t="shared" si="0"/>
        <v>58.32</v>
      </c>
      <c r="F8" s="150">
        <f t="shared" si="0"/>
        <v>64.8</v>
      </c>
      <c r="G8" s="184">
        <f>'[1]I-2'!$D$142*4/2</f>
        <v>72</v>
      </c>
      <c r="H8" s="184">
        <f>'[1]I-2'!$D$143*4/2</f>
        <v>102</v>
      </c>
      <c r="I8" s="184">
        <f>'[1]I-2'!$D$144*4/2</f>
        <v>104</v>
      </c>
      <c r="J8" s="184">
        <f>'[1]I-2'!$D$145*4/2</f>
        <v>148</v>
      </c>
      <c r="K8" s="150">
        <f t="shared" si="1"/>
        <v>133.20000000000002</v>
      </c>
      <c r="L8" s="156">
        <f t="shared" si="1"/>
        <v>119.88000000000002</v>
      </c>
    </row>
    <row r="9" spans="1:14" x14ac:dyDescent="0.25">
      <c r="A9" s="41">
        <v>20014</v>
      </c>
      <c r="B9" s="41" t="s">
        <v>144</v>
      </c>
      <c r="C9" s="151">
        <f t="shared" si="0"/>
        <v>265.06440000000003</v>
      </c>
      <c r="D9" s="150">
        <f t="shared" si="0"/>
        <v>294.51600000000002</v>
      </c>
      <c r="E9" s="150">
        <f t="shared" si="0"/>
        <v>327.24</v>
      </c>
      <c r="F9" s="150">
        <f t="shared" si="0"/>
        <v>363.6</v>
      </c>
      <c r="G9" s="165">
        <f>'[1]I-2'!$E$142*4/2</f>
        <v>404</v>
      </c>
      <c r="H9" s="184">
        <f>'[1]I-2'!$E$143*4/2</f>
        <v>432</v>
      </c>
      <c r="I9" s="184">
        <f>'[1]I-2'!$E$144*4/2</f>
        <v>364</v>
      </c>
      <c r="J9" s="184">
        <f>'[1]I-2'!$E$145*4/2</f>
        <v>288</v>
      </c>
      <c r="K9" s="150">
        <f t="shared" si="1"/>
        <v>259.2</v>
      </c>
      <c r="L9" s="156">
        <f t="shared" si="1"/>
        <v>233.28</v>
      </c>
    </row>
    <row r="10" spans="1:14" x14ac:dyDescent="0.25">
      <c r="A10" s="41">
        <v>20023</v>
      </c>
      <c r="B10" s="41" t="s">
        <v>143</v>
      </c>
      <c r="C10" s="151">
        <f t="shared" si="0"/>
        <v>47.239200000000004</v>
      </c>
      <c r="D10" s="150">
        <f t="shared" si="0"/>
        <v>52.488</v>
      </c>
      <c r="E10" s="150">
        <f t="shared" si="0"/>
        <v>58.32</v>
      </c>
      <c r="F10" s="150">
        <f t="shared" si="0"/>
        <v>64.8</v>
      </c>
      <c r="G10" s="184">
        <f>'[1]I-2'!$D$142*4/2</f>
        <v>72</v>
      </c>
      <c r="H10" s="184">
        <f>'[1]I-2'!$D$143*4/2</f>
        <v>102</v>
      </c>
      <c r="I10" s="184">
        <f>'[1]I-2'!$D$144*4/2</f>
        <v>104</v>
      </c>
      <c r="J10" s="184">
        <f>'[1]I-2'!$D$145*4/2</f>
        <v>148</v>
      </c>
      <c r="K10" s="150">
        <f t="shared" si="1"/>
        <v>133.20000000000002</v>
      </c>
      <c r="L10" s="156">
        <f t="shared" si="1"/>
        <v>119.88000000000002</v>
      </c>
    </row>
    <row r="11" spans="1:14" x14ac:dyDescent="0.25">
      <c r="A11" s="41">
        <v>20024</v>
      </c>
      <c r="B11" s="41" t="s">
        <v>142</v>
      </c>
      <c r="C11" s="151">
        <f t="shared" si="0"/>
        <v>265.06440000000003</v>
      </c>
      <c r="D11" s="150">
        <f t="shared" si="0"/>
        <v>294.51600000000002</v>
      </c>
      <c r="E11" s="150">
        <f t="shared" si="0"/>
        <v>327.24</v>
      </c>
      <c r="F11" s="150">
        <f t="shared" si="0"/>
        <v>363.6</v>
      </c>
      <c r="G11" s="184">
        <f>'[1]I-2'!$E$142*4/2</f>
        <v>404</v>
      </c>
      <c r="H11" s="184">
        <f>'[1]I-2'!$E$143*4/2</f>
        <v>432</v>
      </c>
      <c r="I11" s="184">
        <f>'[1]I-2'!$E$144*4/2</f>
        <v>364</v>
      </c>
      <c r="J11" s="184">
        <f>'[1]I-2'!$E$145*4/2</f>
        <v>288</v>
      </c>
      <c r="K11" s="150">
        <f t="shared" si="1"/>
        <v>259.2</v>
      </c>
      <c r="L11" s="156">
        <f t="shared" si="1"/>
        <v>233.28</v>
      </c>
    </row>
    <row r="12" spans="1:14" x14ac:dyDescent="0.25">
      <c r="A12" s="41">
        <v>20031</v>
      </c>
      <c r="B12" s="41" t="s">
        <v>141</v>
      </c>
      <c r="C12" s="151">
        <f t="shared" si="0"/>
        <v>80.044200000000004</v>
      </c>
      <c r="D12" s="150">
        <f t="shared" si="0"/>
        <v>88.938000000000002</v>
      </c>
      <c r="E12" s="150">
        <f t="shared" si="0"/>
        <v>98.82</v>
      </c>
      <c r="F12" s="150">
        <f t="shared" si="0"/>
        <v>109.8</v>
      </c>
      <c r="G12" s="184">
        <f>'[1]I-2'!$B$142*4/2</f>
        <v>122</v>
      </c>
      <c r="H12" s="184">
        <f>'[1]I-2'!$B$143*4/2</f>
        <v>144</v>
      </c>
      <c r="I12" s="184">
        <f>'[1]I-2'!$B$144*4/2</f>
        <v>180</v>
      </c>
      <c r="J12" s="184">
        <f>'[1]I-2'!$B$145*4/2</f>
        <v>204</v>
      </c>
      <c r="K12" s="150">
        <f t="shared" si="1"/>
        <v>183.6</v>
      </c>
      <c r="L12" s="156">
        <f t="shared" si="1"/>
        <v>165.24</v>
      </c>
    </row>
    <row r="13" spans="1:14" x14ac:dyDescent="0.25">
      <c r="A13" s="41">
        <v>20032</v>
      </c>
      <c r="B13" s="41" t="s">
        <v>140</v>
      </c>
      <c r="C13" s="151">
        <f t="shared" si="0"/>
        <v>224.38620000000003</v>
      </c>
      <c r="D13" s="150">
        <f t="shared" si="0"/>
        <v>249.31800000000004</v>
      </c>
      <c r="E13" s="150">
        <f t="shared" si="0"/>
        <v>277.02000000000004</v>
      </c>
      <c r="F13" s="150">
        <f t="shared" si="0"/>
        <v>307.8</v>
      </c>
      <c r="G13" s="184">
        <f>'[1]I-2'!$C$142*4/2</f>
        <v>342</v>
      </c>
      <c r="H13" s="184">
        <f>'[1]I-2'!$C$143*4/2</f>
        <v>494</v>
      </c>
      <c r="I13" s="184">
        <f>'[1]I-2'!$C$144*4/2</f>
        <v>294</v>
      </c>
      <c r="J13" s="184">
        <f>'[1]I-2'!$C$145*4/2</f>
        <v>240</v>
      </c>
      <c r="K13" s="150">
        <f t="shared" si="1"/>
        <v>216</v>
      </c>
      <c r="L13" s="156">
        <f t="shared" si="1"/>
        <v>194.4</v>
      </c>
    </row>
    <row r="14" spans="1:14" x14ac:dyDescent="0.25">
      <c r="A14" s="41">
        <v>20041</v>
      </c>
      <c r="B14" s="41" t="s">
        <v>151</v>
      </c>
      <c r="C14" s="151">
        <f t="shared" si="0"/>
        <v>80.044200000000004</v>
      </c>
      <c r="D14" s="150">
        <f t="shared" si="0"/>
        <v>88.938000000000002</v>
      </c>
      <c r="E14" s="150">
        <f t="shared" si="0"/>
        <v>98.82</v>
      </c>
      <c r="F14" s="150">
        <f t="shared" si="0"/>
        <v>109.8</v>
      </c>
      <c r="G14" s="184">
        <f>'[1]I-2'!$B$142*4/2</f>
        <v>122</v>
      </c>
      <c r="H14" s="184">
        <f>'[1]I-2'!$B$143*4/2</f>
        <v>144</v>
      </c>
      <c r="I14" s="184">
        <f>'[1]I-2'!$B$144*4/2</f>
        <v>180</v>
      </c>
      <c r="J14" s="184">
        <f>'[1]I-2'!$B$145*4/2</f>
        <v>204</v>
      </c>
      <c r="K14" s="150">
        <f t="shared" si="1"/>
        <v>183.6</v>
      </c>
      <c r="L14" s="156">
        <f t="shared" si="1"/>
        <v>165.24</v>
      </c>
    </row>
    <row r="15" spans="1:14" x14ac:dyDescent="0.25">
      <c r="A15" s="41">
        <v>20042</v>
      </c>
      <c r="B15" s="41" t="s">
        <v>152</v>
      </c>
      <c r="C15" s="151">
        <f t="shared" si="0"/>
        <v>224.38620000000003</v>
      </c>
      <c r="D15" s="150">
        <f t="shared" si="0"/>
        <v>249.31800000000004</v>
      </c>
      <c r="E15" s="150">
        <f t="shared" si="0"/>
        <v>277.02000000000004</v>
      </c>
      <c r="F15" s="150">
        <f t="shared" si="0"/>
        <v>307.8</v>
      </c>
      <c r="G15" s="184">
        <f>'[1]I-2'!$C$142*4/2</f>
        <v>342</v>
      </c>
      <c r="H15" s="184">
        <f>'[1]I-2'!$C$143*4/2</f>
        <v>494</v>
      </c>
      <c r="I15" s="184">
        <f>'[1]I-2'!$C$144*4/2</f>
        <v>294</v>
      </c>
      <c r="J15" s="184">
        <f>'[1]I-2'!$C$145*4/2</f>
        <v>240</v>
      </c>
      <c r="K15" s="150">
        <f t="shared" si="1"/>
        <v>216</v>
      </c>
      <c r="L15" s="156">
        <f t="shared" si="1"/>
        <v>194.4</v>
      </c>
    </row>
    <row r="16" spans="1:14" x14ac:dyDescent="0.25">
      <c r="A16" s="41">
        <v>30013</v>
      </c>
      <c r="B16" s="41" t="s">
        <v>153</v>
      </c>
      <c r="C16" s="151">
        <f t="shared" si="0"/>
        <v>207.32760000000005</v>
      </c>
      <c r="D16" s="150">
        <f t="shared" si="0"/>
        <v>230.36400000000003</v>
      </c>
      <c r="E16" s="150">
        <f t="shared" si="0"/>
        <v>255.96000000000004</v>
      </c>
      <c r="F16" s="150">
        <f t="shared" si="0"/>
        <v>284.40000000000003</v>
      </c>
      <c r="G16" s="184">
        <f>'[1]I-3'!$D$142*4/2</f>
        <v>316</v>
      </c>
      <c r="H16" s="184">
        <f>'[1]I-3'!$D$143*4/2</f>
        <v>330</v>
      </c>
      <c r="I16" s="184">
        <f>'[1]I-3'!$D$144*4/2</f>
        <v>324</v>
      </c>
      <c r="J16" s="184">
        <f>'[1]I-3'!$D$145*4/2</f>
        <v>354</v>
      </c>
      <c r="K16" s="150">
        <f t="shared" si="1"/>
        <v>318.60000000000002</v>
      </c>
      <c r="L16" s="156">
        <f t="shared" si="1"/>
        <v>286.74</v>
      </c>
    </row>
    <row r="17" spans="1:12" x14ac:dyDescent="0.25">
      <c r="A17" s="41">
        <v>30014</v>
      </c>
      <c r="B17" s="41" t="s">
        <v>154</v>
      </c>
      <c r="C17" s="151">
        <f t="shared" si="0"/>
        <v>162.71280000000004</v>
      </c>
      <c r="D17" s="150">
        <f t="shared" si="0"/>
        <v>180.79200000000003</v>
      </c>
      <c r="E17" s="150">
        <f t="shared" si="0"/>
        <v>200.88000000000002</v>
      </c>
      <c r="F17" s="150">
        <f t="shared" si="0"/>
        <v>223.20000000000002</v>
      </c>
      <c r="G17" s="184">
        <f>'[1]I-3'!$E$142*4/2</f>
        <v>248</v>
      </c>
      <c r="H17" s="184">
        <f>'[1]I-3'!$E$143*4/2</f>
        <v>272</v>
      </c>
      <c r="I17" s="184">
        <f>'[1]I-3'!$E$144*4/2</f>
        <v>288</v>
      </c>
      <c r="J17" s="184">
        <f>'[1]I-3'!$E$145*4/2</f>
        <v>354</v>
      </c>
      <c r="K17" s="150">
        <f t="shared" si="1"/>
        <v>318.60000000000002</v>
      </c>
      <c r="L17" s="156">
        <f t="shared" si="1"/>
        <v>286.74</v>
      </c>
    </row>
    <row r="18" spans="1:12" x14ac:dyDescent="0.25">
      <c r="A18" s="41">
        <v>30023</v>
      </c>
      <c r="B18" s="41" t="s">
        <v>155</v>
      </c>
      <c r="C18" s="151">
        <f t="shared" si="0"/>
        <v>207.32760000000005</v>
      </c>
      <c r="D18" s="150">
        <f t="shared" si="0"/>
        <v>230.36400000000003</v>
      </c>
      <c r="E18" s="150">
        <f t="shared" si="0"/>
        <v>255.96000000000004</v>
      </c>
      <c r="F18" s="150">
        <f t="shared" si="0"/>
        <v>284.40000000000003</v>
      </c>
      <c r="G18" s="184">
        <f>'[1]I-3'!$D$142*4/2</f>
        <v>316</v>
      </c>
      <c r="H18" s="184">
        <f>'[1]I-3'!$D$143*4/2</f>
        <v>330</v>
      </c>
      <c r="I18" s="184">
        <f>'[1]I-3'!$D$144*4/2</f>
        <v>324</v>
      </c>
      <c r="J18" s="184">
        <f>'[1]I-3'!$D$145*4/2</f>
        <v>354</v>
      </c>
      <c r="K18" s="150">
        <f t="shared" si="1"/>
        <v>318.60000000000002</v>
      </c>
      <c r="L18" s="156">
        <f t="shared" si="1"/>
        <v>286.74</v>
      </c>
    </row>
    <row r="19" spans="1:12" x14ac:dyDescent="0.25">
      <c r="A19" s="41">
        <v>30024</v>
      </c>
      <c r="B19" s="41" t="s">
        <v>156</v>
      </c>
      <c r="C19" s="151">
        <f t="shared" si="0"/>
        <v>162.71280000000004</v>
      </c>
      <c r="D19" s="150">
        <f t="shared" si="0"/>
        <v>180.79200000000003</v>
      </c>
      <c r="E19" s="150">
        <f t="shared" si="0"/>
        <v>200.88000000000002</v>
      </c>
      <c r="F19" s="150">
        <f t="shared" si="0"/>
        <v>223.20000000000002</v>
      </c>
      <c r="G19" s="184">
        <f>'[1]I-3'!$E$142*4/2</f>
        <v>248</v>
      </c>
      <c r="H19" s="184">
        <f>'[1]I-3'!$E$143*4/2</f>
        <v>272</v>
      </c>
      <c r="I19" s="184">
        <f>'[1]I-3'!$E$144*4/2</f>
        <v>288</v>
      </c>
      <c r="J19" s="184">
        <f>'[1]I-3'!$E$145*4/2</f>
        <v>354</v>
      </c>
      <c r="K19" s="150">
        <f t="shared" ref="K19:L34" si="2">J19*0.9</f>
        <v>318.60000000000002</v>
      </c>
      <c r="L19" s="156">
        <f t="shared" si="2"/>
        <v>286.74</v>
      </c>
    </row>
    <row r="20" spans="1:12" x14ac:dyDescent="0.25">
      <c r="A20" s="41">
        <v>30031</v>
      </c>
      <c r="B20" s="41" t="s">
        <v>157</v>
      </c>
      <c r="C20" s="151">
        <f t="shared" si="0"/>
        <v>276.87419999999997</v>
      </c>
      <c r="D20" s="150">
        <f t="shared" si="0"/>
        <v>307.63799999999998</v>
      </c>
      <c r="E20" s="150">
        <f t="shared" si="0"/>
        <v>341.82</v>
      </c>
      <c r="F20" s="150">
        <f t="shared" si="0"/>
        <v>379.8</v>
      </c>
      <c r="G20" s="184">
        <f>'[1]I-3'!$B$142*4/2</f>
        <v>422</v>
      </c>
      <c r="H20" s="184">
        <f>'[1]I-3'!$B$143*4/2</f>
        <v>422</v>
      </c>
      <c r="I20" s="184">
        <f>'[1]I-3'!$B$144*4/2</f>
        <v>440</v>
      </c>
      <c r="J20" s="184">
        <f>'[1]I-3'!$B$145*4/2</f>
        <v>382</v>
      </c>
      <c r="K20" s="150">
        <f t="shared" si="2"/>
        <v>343.8</v>
      </c>
      <c r="L20" s="156">
        <f t="shared" si="2"/>
        <v>309.42</v>
      </c>
    </row>
    <row r="21" spans="1:12" x14ac:dyDescent="0.25">
      <c r="A21" s="41">
        <v>30032</v>
      </c>
      <c r="B21" s="41" t="s">
        <v>158</v>
      </c>
      <c r="C21" s="151">
        <f t="shared" si="0"/>
        <v>258.50340000000006</v>
      </c>
      <c r="D21" s="150">
        <f t="shared" si="0"/>
        <v>287.22600000000006</v>
      </c>
      <c r="E21" s="150">
        <f t="shared" si="0"/>
        <v>319.14000000000004</v>
      </c>
      <c r="F21" s="150">
        <f t="shared" si="0"/>
        <v>354.6</v>
      </c>
      <c r="G21" s="184">
        <f>'[1]I-3'!$C$142*4/2</f>
        <v>394</v>
      </c>
      <c r="H21" s="184">
        <f>'[1]I-3'!$C$143*4/2</f>
        <v>404</v>
      </c>
      <c r="I21" s="184">
        <f>'[1]I-3'!$C$144*4/2</f>
        <v>418</v>
      </c>
      <c r="J21" s="184">
        <f>'[1]I-3'!$C$145*4/2</f>
        <v>378</v>
      </c>
      <c r="K21" s="150">
        <f t="shared" si="2"/>
        <v>340.2</v>
      </c>
      <c r="L21" s="156">
        <f t="shared" si="2"/>
        <v>306.18</v>
      </c>
    </row>
    <row r="22" spans="1:12" x14ac:dyDescent="0.25">
      <c r="A22" s="41">
        <v>30041</v>
      </c>
      <c r="B22" s="41" t="s">
        <v>159</v>
      </c>
      <c r="C22" s="151">
        <f t="shared" si="0"/>
        <v>276.87419999999997</v>
      </c>
      <c r="D22" s="150">
        <f t="shared" si="0"/>
        <v>307.63799999999998</v>
      </c>
      <c r="E22" s="150">
        <f t="shared" si="0"/>
        <v>341.82</v>
      </c>
      <c r="F22" s="150">
        <f t="shared" si="0"/>
        <v>379.8</v>
      </c>
      <c r="G22" s="184">
        <f>'[1]I-3'!$B$142*4/2</f>
        <v>422</v>
      </c>
      <c r="H22" s="184">
        <f>'[1]I-3'!$B$143*4/2</f>
        <v>422</v>
      </c>
      <c r="I22" s="184">
        <f>'[1]I-3'!$B$144*4/2</f>
        <v>440</v>
      </c>
      <c r="J22" s="184">
        <f>'[1]I-3'!$B$145*4/2</f>
        <v>382</v>
      </c>
      <c r="K22" s="150">
        <f t="shared" si="2"/>
        <v>343.8</v>
      </c>
      <c r="L22" s="156">
        <f t="shared" si="2"/>
        <v>309.42</v>
      </c>
    </row>
    <row r="23" spans="1:12" x14ac:dyDescent="0.25">
      <c r="A23" s="41">
        <v>30042</v>
      </c>
      <c r="B23" s="41" t="s">
        <v>160</v>
      </c>
      <c r="C23" s="151">
        <f t="shared" si="0"/>
        <v>258.50340000000006</v>
      </c>
      <c r="D23" s="150">
        <f t="shared" si="0"/>
        <v>287.22600000000006</v>
      </c>
      <c r="E23" s="150">
        <f t="shared" si="0"/>
        <v>319.14000000000004</v>
      </c>
      <c r="F23" s="150">
        <f t="shared" si="0"/>
        <v>354.6</v>
      </c>
      <c r="G23" s="184">
        <f>'[1]I-3'!$C$142*4/2</f>
        <v>394</v>
      </c>
      <c r="H23" s="184">
        <f>'[1]I-3'!$C$143*4/2</f>
        <v>404</v>
      </c>
      <c r="I23" s="184">
        <f>'[1]I-3'!$C$144*4/2</f>
        <v>418</v>
      </c>
      <c r="J23" s="184">
        <f>'[1]I-3'!$C$145*4/2</f>
        <v>378</v>
      </c>
      <c r="K23" s="150">
        <f t="shared" si="2"/>
        <v>340.2</v>
      </c>
      <c r="L23" s="156">
        <f t="shared" si="2"/>
        <v>306.18</v>
      </c>
    </row>
    <row r="24" spans="1:12" x14ac:dyDescent="0.25">
      <c r="A24" s="41">
        <v>40013</v>
      </c>
      <c r="B24" s="41" t="s">
        <v>161</v>
      </c>
      <c r="C24" s="151">
        <f t="shared" si="0"/>
        <v>215.20080000000002</v>
      </c>
      <c r="D24" s="150">
        <f t="shared" si="0"/>
        <v>239.11200000000002</v>
      </c>
      <c r="E24" s="150">
        <f t="shared" si="0"/>
        <v>265.68</v>
      </c>
      <c r="F24" s="150">
        <f t="shared" si="0"/>
        <v>295.2</v>
      </c>
      <c r="G24" s="184">
        <f>'[1]I-4'!$D$142*4/2</f>
        <v>328</v>
      </c>
      <c r="H24" s="184">
        <f>'[1]I-4'!$D$143*4/2</f>
        <v>322</v>
      </c>
      <c r="I24" s="184">
        <f>'[1]I-4'!$D$144*4/2</f>
        <v>328</v>
      </c>
      <c r="J24" s="184">
        <f>'[1]I-4'!$D$145*4/2</f>
        <v>314</v>
      </c>
      <c r="K24" s="150">
        <f t="shared" si="2"/>
        <v>282.60000000000002</v>
      </c>
      <c r="L24" s="156">
        <f t="shared" si="2"/>
        <v>254.34000000000003</v>
      </c>
    </row>
    <row r="25" spans="1:12" x14ac:dyDescent="0.25">
      <c r="A25" s="41">
        <v>40014</v>
      </c>
      <c r="B25" s="41" t="s">
        <v>162</v>
      </c>
      <c r="C25" s="151">
        <f t="shared" si="0"/>
        <v>200.76660000000004</v>
      </c>
      <c r="D25" s="150">
        <f t="shared" si="0"/>
        <v>223.07400000000004</v>
      </c>
      <c r="E25" s="150">
        <f t="shared" si="0"/>
        <v>247.86000000000004</v>
      </c>
      <c r="F25" s="150">
        <f t="shared" si="0"/>
        <v>275.40000000000003</v>
      </c>
      <c r="G25" s="184">
        <f>'[1]I-4'!$E$142*4/2</f>
        <v>306</v>
      </c>
      <c r="H25" s="184">
        <f>'[1]I-4'!$E$143*4/2</f>
        <v>318</v>
      </c>
      <c r="I25" s="184">
        <f>'[1]I-4'!$E$144*4/2</f>
        <v>320</v>
      </c>
      <c r="J25" s="184">
        <f>'[1]I-4'!$E$145*4/2</f>
        <v>330</v>
      </c>
      <c r="K25" s="150">
        <f t="shared" si="2"/>
        <v>297</v>
      </c>
      <c r="L25" s="156">
        <f t="shared" si="2"/>
        <v>267.3</v>
      </c>
    </row>
    <row r="26" spans="1:12" x14ac:dyDescent="0.25">
      <c r="A26" s="41">
        <v>40023</v>
      </c>
      <c r="B26" s="41" t="s">
        <v>163</v>
      </c>
      <c r="C26" s="151">
        <f t="shared" si="0"/>
        <v>215.20080000000002</v>
      </c>
      <c r="D26" s="150">
        <f t="shared" si="0"/>
        <v>239.11200000000002</v>
      </c>
      <c r="E26" s="150">
        <f t="shared" si="0"/>
        <v>265.68</v>
      </c>
      <c r="F26" s="150">
        <f t="shared" si="0"/>
        <v>295.2</v>
      </c>
      <c r="G26" s="184">
        <f>'[1]I-4'!$D$142*4/2</f>
        <v>328</v>
      </c>
      <c r="H26" s="184">
        <f>'[1]I-4'!$D$143*4/2</f>
        <v>322</v>
      </c>
      <c r="I26" s="184">
        <f>'[1]I-4'!$D$144*4/2</f>
        <v>328</v>
      </c>
      <c r="J26" s="184">
        <f>'[1]I-4'!$D$145*4/2</f>
        <v>314</v>
      </c>
      <c r="K26" s="150">
        <f t="shared" si="2"/>
        <v>282.60000000000002</v>
      </c>
      <c r="L26" s="156">
        <f t="shared" si="2"/>
        <v>254.34000000000003</v>
      </c>
    </row>
    <row r="27" spans="1:12" x14ac:dyDescent="0.25">
      <c r="A27" s="41">
        <v>40024</v>
      </c>
      <c r="B27" s="41" t="s">
        <v>164</v>
      </c>
      <c r="C27" s="151">
        <f t="shared" si="0"/>
        <v>200.76660000000004</v>
      </c>
      <c r="D27" s="150">
        <f t="shared" si="0"/>
        <v>223.07400000000004</v>
      </c>
      <c r="E27" s="150">
        <f t="shared" si="0"/>
        <v>247.86000000000004</v>
      </c>
      <c r="F27" s="150">
        <f t="shared" si="0"/>
        <v>275.40000000000003</v>
      </c>
      <c r="G27" s="184">
        <f>'[1]I-4'!$E$142*4/2</f>
        <v>306</v>
      </c>
      <c r="H27" s="184">
        <f>'[1]I-4'!$E$143*4/2</f>
        <v>318</v>
      </c>
      <c r="I27" s="184">
        <f>'[1]I-4'!$E$144*4/2</f>
        <v>320</v>
      </c>
      <c r="J27" s="184">
        <f>'[1]I-4'!$E$145*4/2</f>
        <v>330</v>
      </c>
      <c r="K27" s="150">
        <f t="shared" si="2"/>
        <v>297</v>
      </c>
      <c r="L27" s="156">
        <f t="shared" si="2"/>
        <v>267.3</v>
      </c>
    </row>
    <row r="28" spans="1:12" x14ac:dyDescent="0.25">
      <c r="A28" s="41">
        <v>40031</v>
      </c>
      <c r="B28" s="41" t="s">
        <v>165</v>
      </c>
      <c r="C28" s="151">
        <f t="shared" si="0"/>
        <v>225.69840000000005</v>
      </c>
      <c r="D28" s="150">
        <f t="shared" si="0"/>
        <v>250.77600000000004</v>
      </c>
      <c r="E28" s="150">
        <f t="shared" si="0"/>
        <v>278.64000000000004</v>
      </c>
      <c r="F28" s="150">
        <f t="shared" si="0"/>
        <v>309.60000000000002</v>
      </c>
      <c r="G28" s="184">
        <f>'[1]I-4'!$B$142*4/2</f>
        <v>344</v>
      </c>
      <c r="H28" s="184">
        <f>'[1]I-4'!$B$143*4/2</f>
        <v>352</v>
      </c>
      <c r="I28" s="184">
        <f>'[1]I-4'!$B$144*4/2</f>
        <v>342</v>
      </c>
      <c r="J28" s="184">
        <f>'[1]I-4'!$B$145*4/2</f>
        <v>338</v>
      </c>
      <c r="K28" s="150">
        <f t="shared" si="2"/>
        <v>304.2</v>
      </c>
      <c r="L28" s="156">
        <f t="shared" si="2"/>
        <v>273.77999999999997</v>
      </c>
    </row>
    <row r="29" spans="1:12" x14ac:dyDescent="0.25">
      <c r="A29" s="41">
        <v>40032</v>
      </c>
      <c r="B29" s="41" t="s">
        <v>166</v>
      </c>
      <c r="C29" s="151">
        <f t="shared" si="0"/>
        <v>220.44960000000003</v>
      </c>
      <c r="D29" s="150">
        <f t="shared" si="0"/>
        <v>244.94400000000002</v>
      </c>
      <c r="E29" s="150">
        <f t="shared" si="0"/>
        <v>272.16000000000003</v>
      </c>
      <c r="F29" s="150">
        <f t="shared" si="0"/>
        <v>302.40000000000003</v>
      </c>
      <c r="G29" s="184">
        <f>'[1]I-4'!$C$142*4/2</f>
        <v>336</v>
      </c>
      <c r="H29" s="184">
        <f>'[1]I-4'!$C$143*4/2</f>
        <v>362</v>
      </c>
      <c r="I29" s="184">
        <f>'[1]I-4'!$C$144*4/2</f>
        <v>340</v>
      </c>
      <c r="J29" s="184">
        <f>'[1]I-4'!$C$145*4/2</f>
        <v>338</v>
      </c>
      <c r="K29" s="150">
        <f t="shared" si="2"/>
        <v>304.2</v>
      </c>
      <c r="L29" s="156">
        <f t="shared" si="2"/>
        <v>273.77999999999997</v>
      </c>
    </row>
    <row r="30" spans="1:12" x14ac:dyDescent="0.25">
      <c r="A30" s="41">
        <v>40041</v>
      </c>
      <c r="B30" s="41" t="s">
        <v>167</v>
      </c>
      <c r="C30" s="151">
        <f t="shared" si="0"/>
        <v>225.69840000000005</v>
      </c>
      <c r="D30" s="150">
        <f t="shared" si="0"/>
        <v>250.77600000000004</v>
      </c>
      <c r="E30" s="150">
        <f t="shared" si="0"/>
        <v>278.64000000000004</v>
      </c>
      <c r="F30" s="150">
        <f t="shared" si="0"/>
        <v>309.60000000000002</v>
      </c>
      <c r="G30" s="184">
        <f>'[1]I-4'!$B$142*4/2</f>
        <v>344</v>
      </c>
      <c r="H30" s="184">
        <f>'[1]I-4'!$B$143*4/2</f>
        <v>352</v>
      </c>
      <c r="I30" s="184">
        <f>'[1]I-4'!$B$144*4/2</f>
        <v>342</v>
      </c>
      <c r="J30" s="184">
        <f>'[1]I-4'!$B$145*4/2</f>
        <v>338</v>
      </c>
      <c r="K30" s="150">
        <f t="shared" si="2"/>
        <v>304.2</v>
      </c>
      <c r="L30" s="156">
        <f t="shared" si="2"/>
        <v>273.77999999999997</v>
      </c>
    </row>
    <row r="31" spans="1:12" x14ac:dyDescent="0.25">
      <c r="A31" s="41">
        <v>40042</v>
      </c>
      <c r="B31" s="41" t="s">
        <v>168</v>
      </c>
      <c r="C31" s="151">
        <f t="shared" si="0"/>
        <v>220.44960000000003</v>
      </c>
      <c r="D31" s="150">
        <f t="shared" si="0"/>
        <v>244.94400000000002</v>
      </c>
      <c r="E31" s="150">
        <f t="shared" si="0"/>
        <v>272.16000000000003</v>
      </c>
      <c r="F31" s="150">
        <f t="shared" si="0"/>
        <v>302.40000000000003</v>
      </c>
      <c r="G31" s="184">
        <f>'[1]I-4'!$C$142*4/2</f>
        <v>336</v>
      </c>
      <c r="H31" s="184">
        <f>'[1]I-4'!$C$143*4/2</f>
        <v>362</v>
      </c>
      <c r="I31" s="184">
        <f>'[1]I-4'!$C$144*4/2</f>
        <v>340</v>
      </c>
      <c r="J31" s="184">
        <f>'[1]I-4'!$C$145*4/2</f>
        <v>338</v>
      </c>
      <c r="K31" s="150">
        <f t="shared" si="2"/>
        <v>304.2</v>
      </c>
      <c r="L31" s="156">
        <f t="shared" si="2"/>
        <v>273.77999999999997</v>
      </c>
    </row>
    <row r="32" spans="1:12" x14ac:dyDescent="0.25">
      <c r="A32" s="41">
        <v>50013</v>
      </c>
      <c r="B32" s="41" t="s">
        <v>169</v>
      </c>
      <c r="C32" s="151">
        <f t="shared" si="0"/>
        <v>267.68880000000001</v>
      </c>
      <c r="D32" s="150">
        <f t="shared" si="0"/>
        <v>297.43200000000002</v>
      </c>
      <c r="E32" s="150">
        <f t="shared" si="0"/>
        <v>330.48</v>
      </c>
      <c r="F32" s="150">
        <f t="shared" si="0"/>
        <v>367.2</v>
      </c>
      <c r="G32" s="184">
        <f>'[1]I-5'!$D$142*4/2</f>
        <v>408</v>
      </c>
      <c r="H32" s="184">
        <f>'[1]I-5'!$D$143*4/2</f>
        <v>484</v>
      </c>
      <c r="I32" s="184">
        <f>'[1]I-5'!$D$144*4/2</f>
        <v>432</v>
      </c>
      <c r="J32" s="184">
        <f>'[1]I-5'!$D$145*4/2</f>
        <v>404</v>
      </c>
      <c r="K32" s="150">
        <f t="shared" si="2"/>
        <v>363.6</v>
      </c>
      <c r="L32" s="156">
        <f t="shared" si="2"/>
        <v>327.24</v>
      </c>
    </row>
    <row r="33" spans="1:12" x14ac:dyDescent="0.25">
      <c r="A33" s="41">
        <v>50014</v>
      </c>
      <c r="B33" s="41" t="s">
        <v>170</v>
      </c>
      <c r="C33" s="151">
        <f t="shared" si="0"/>
        <v>244.0692</v>
      </c>
      <c r="D33" s="150">
        <f t="shared" si="0"/>
        <v>271.18799999999999</v>
      </c>
      <c r="E33" s="150">
        <f t="shared" si="0"/>
        <v>301.32</v>
      </c>
      <c r="F33" s="150">
        <f t="shared" si="0"/>
        <v>334.8</v>
      </c>
      <c r="G33" s="184">
        <f>'[1]I-5'!$E$142*4/2</f>
        <v>372</v>
      </c>
      <c r="H33" s="184">
        <f>'[1]I-5'!$E$143*4/2</f>
        <v>434</v>
      </c>
      <c r="I33" s="184">
        <f>'[1]I-5'!$E$144*4/2</f>
        <v>364</v>
      </c>
      <c r="J33" s="184">
        <f>'[1]I-5'!$E$145*4/2</f>
        <v>352</v>
      </c>
      <c r="K33" s="150">
        <f t="shared" si="2"/>
        <v>316.8</v>
      </c>
      <c r="L33" s="156">
        <f t="shared" si="2"/>
        <v>285.12</v>
      </c>
    </row>
    <row r="34" spans="1:12" x14ac:dyDescent="0.25">
      <c r="A34" s="41">
        <v>50023</v>
      </c>
      <c r="B34" s="41" t="s">
        <v>171</v>
      </c>
      <c r="C34" s="151">
        <f t="shared" si="0"/>
        <v>267.68880000000001</v>
      </c>
      <c r="D34" s="150">
        <f t="shared" si="0"/>
        <v>297.43200000000002</v>
      </c>
      <c r="E34" s="150">
        <f t="shared" si="0"/>
        <v>330.48</v>
      </c>
      <c r="F34" s="150">
        <f t="shared" si="0"/>
        <v>367.2</v>
      </c>
      <c r="G34" s="184">
        <f>'[1]I-5'!$D$142*4/2</f>
        <v>408</v>
      </c>
      <c r="H34" s="184">
        <f>'[1]I-5'!$D$143*4/2</f>
        <v>484</v>
      </c>
      <c r="I34" s="184">
        <f>'[1]I-5'!$D$144*4/2</f>
        <v>432</v>
      </c>
      <c r="J34" s="184">
        <f>'[1]I-5'!$D$145*4/2</f>
        <v>404</v>
      </c>
      <c r="K34" s="150">
        <f t="shared" si="2"/>
        <v>363.6</v>
      </c>
      <c r="L34" s="156">
        <f t="shared" si="2"/>
        <v>327.24</v>
      </c>
    </row>
    <row r="35" spans="1:12" x14ac:dyDescent="0.25">
      <c r="A35" s="41">
        <v>50024</v>
      </c>
      <c r="B35" s="41" t="s">
        <v>172</v>
      </c>
      <c r="C35" s="151">
        <f t="shared" si="0"/>
        <v>244.0692</v>
      </c>
      <c r="D35" s="150">
        <f t="shared" si="0"/>
        <v>271.18799999999999</v>
      </c>
      <c r="E35" s="150">
        <f t="shared" si="0"/>
        <v>301.32</v>
      </c>
      <c r="F35" s="150">
        <f t="shared" si="0"/>
        <v>334.8</v>
      </c>
      <c r="G35" s="184">
        <f>'[1]I-5'!$E$142*4/2</f>
        <v>372</v>
      </c>
      <c r="H35" s="184">
        <f>'[1]I-5'!$E$143*4/2</f>
        <v>434</v>
      </c>
      <c r="I35" s="184">
        <f>'[1]I-5'!$E$144*4/2</f>
        <v>364</v>
      </c>
      <c r="J35" s="184">
        <f>'[1]I-5'!$E$145*4/2</f>
        <v>352</v>
      </c>
      <c r="K35" s="150">
        <f t="shared" ref="K35:L50" si="3">J35*0.9</f>
        <v>316.8</v>
      </c>
      <c r="L35" s="156">
        <f t="shared" si="3"/>
        <v>285.12</v>
      </c>
    </row>
    <row r="36" spans="1:12" x14ac:dyDescent="0.25">
      <c r="A36" s="41">
        <v>50031</v>
      </c>
      <c r="B36" s="41" t="s">
        <v>173</v>
      </c>
      <c r="C36" s="151">
        <f t="shared" si="0"/>
        <v>200.76660000000004</v>
      </c>
      <c r="D36" s="150">
        <f t="shared" si="0"/>
        <v>223.07400000000004</v>
      </c>
      <c r="E36" s="150">
        <f t="shared" si="0"/>
        <v>247.86000000000004</v>
      </c>
      <c r="F36" s="150">
        <f t="shared" si="0"/>
        <v>275.40000000000003</v>
      </c>
      <c r="G36" s="184">
        <f>'[1]I-5'!$B$142*4/2</f>
        <v>306</v>
      </c>
      <c r="H36" s="184">
        <f>'[1]I-5'!$B$143*4/2</f>
        <v>432</v>
      </c>
      <c r="I36" s="184">
        <f>'[1]I-5'!$B$144*4/2</f>
        <v>326</v>
      </c>
      <c r="J36" s="184">
        <f>'[1]I-5'!$B$145*4/2</f>
        <v>332</v>
      </c>
      <c r="K36" s="150">
        <f t="shared" si="3"/>
        <v>298.8</v>
      </c>
      <c r="L36" s="156">
        <f t="shared" si="3"/>
        <v>268.92</v>
      </c>
    </row>
    <row r="37" spans="1:12" x14ac:dyDescent="0.25">
      <c r="A37" s="41">
        <v>50032</v>
      </c>
      <c r="B37" s="41" t="s">
        <v>174</v>
      </c>
      <c r="C37" s="151">
        <f t="shared" si="0"/>
        <v>221.76179999999999</v>
      </c>
      <c r="D37" s="150">
        <f t="shared" si="0"/>
        <v>246.40199999999999</v>
      </c>
      <c r="E37" s="150">
        <f t="shared" si="0"/>
        <v>273.77999999999997</v>
      </c>
      <c r="F37" s="150">
        <f t="shared" si="0"/>
        <v>304.2</v>
      </c>
      <c r="G37" s="184">
        <f>'[1]I-5'!$C$142*4/2</f>
        <v>338</v>
      </c>
      <c r="H37" s="184">
        <f>'[1]I-5'!$C$143*4/2</f>
        <v>384</v>
      </c>
      <c r="I37" s="184">
        <f>'[1]I-5'!$C$144*4/2</f>
        <v>292</v>
      </c>
      <c r="J37" s="184">
        <f>'[1]I-5'!$C$145*4/2</f>
        <v>296</v>
      </c>
      <c r="K37" s="150">
        <f t="shared" si="3"/>
        <v>266.40000000000003</v>
      </c>
      <c r="L37" s="156">
        <f t="shared" si="3"/>
        <v>239.76000000000005</v>
      </c>
    </row>
    <row r="38" spans="1:12" x14ac:dyDescent="0.25">
      <c r="A38" s="41">
        <v>50041</v>
      </c>
      <c r="B38" s="41" t="s">
        <v>175</v>
      </c>
      <c r="C38" s="151">
        <f t="shared" si="0"/>
        <v>200.76660000000004</v>
      </c>
      <c r="D38" s="150">
        <f t="shared" si="0"/>
        <v>223.07400000000004</v>
      </c>
      <c r="E38" s="150">
        <f t="shared" si="0"/>
        <v>247.86000000000004</v>
      </c>
      <c r="F38" s="150">
        <f t="shared" si="0"/>
        <v>275.40000000000003</v>
      </c>
      <c r="G38" s="184">
        <f>'[1]I-5'!$B$142*4/2</f>
        <v>306</v>
      </c>
      <c r="H38" s="184">
        <f>'[1]I-5'!$B$143*4/2</f>
        <v>432</v>
      </c>
      <c r="I38" s="184">
        <f>'[1]I-5'!$B$144*4/2</f>
        <v>326</v>
      </c>
      <c r="J38" s="184">
        <f>'[1]I-5'!$B$145*4/2</f>
        <v>332</v>
      </c>
      <c r="K38" s="150">
        <f t="shared" si="3"/>
        <v>298.8</v>
      </c>
      <c r="L38" s="156">
        <f t="shared" si="3"/>
        <v>268.92</v>
      </c>
    </row>
    <row r="39" spans="1:12" x14ac:dyDescent="0.25">
      <c r="A39" s="41">
        <v>50042</v>
      </c>
      <c r="B39" s="41" t="s">
        <v>176</v>
      </c>
      <c r="C39" s="151">
        <f t="shared" si="0"/>
        <v>221.76179999999999</v>
      </c>
      <c r="D39" s="150">
        <f t="shared" si="0"/>
        <v>246.40199999999999</v>
      </c>
      <c r="E39" s="150">
        <f t="shared" si="0"/>
        <v>273.77999999999997</v>
      </c>
      <c r="F39" s="150">
        <f t="shared" si="0"/>
        <v>304.2</v>
      </c>
      <c r="G39" s="184">
        <f>'[1]I-5'!$C$142*4/2</f>
        <v>338</v>
      </c>
      <c r="H39" s="184">
        <f>'[1]I-5'!$C$143*4/2</f>
        <v>384</v>
      </c>
      <c r="I39" s="184">
        <f>'[1]I-5'!$C$144*4/2</f>
        <v>292</v>
      </c>
      <c r="J39" s="184">
        <f>'[1]I-5'!$C$145*4/2</f>
        <v>296</v>
      </c>
      <c r="K39" s="150">
        <f t="shared" si="3"/>
        <v>266.40000000000003</v>
      </c>
      <c r="L39" s="156">
        <f t="shared" si="3"/>
        <v>239.76000000000005</v>
      </c>
    </row>
    <row r="40" spans="1:12" x14ac:dyDescent="0.25">
      <c r="A40" s="41">
        <v>60013</v>
      </c>
      <c r="B40" s="41" t="s">
        <v>241</v>
      </c>
      <c r="C40" s="151">
        <f t="shared" si="0"/>
        <v>439.58700000000005</v>
      </c>
      <c r="D40" s="150">
        <f t="shared" si="0"/>
        <v>488.43000000000006</v>
      </c>
      <c r="E40" s="150">
        <f t="shared" si="0"/>
        <v>542.70000000000005</v>
      </c>
      <c r="F40" s="150">
        <f t="shared" si="0"/>
        <v>603</v>
      </c>
      <c r="G40" s="184">
        <f>'[1]I-6'!$D$142*4/2</f>
        <v>670</v>
      </c>
      <c r="H40" s="184">
        <f>'[1]I-6'!$D$143*4/2</f>
        <v>828</v>
      </c>
      <c r="I40" s="184">
        <f>'[1]I-6'!$D$144*4/2</f>
        <v>724</v>
      </c>
      <c r="J40" s="184">
        <f>'[1]I-6'!$D$145*4/2</f>
        <v>810</v>
      </c>
      <c r="K40" s="150">
        <f t="shared" si="3"/>
        <v>729</v>
      </c>
      <c r="L40" s="156">
        <f t="shared" si="3"/>
        <v>656.1</v>
      </c>
    </row>
    <row r="41" spans="1:12" x14ac:dyDescent="0.25">
      <c r="A41" s="41">
        <v>60014</v>
      </c>
      <c r="B41" s="41" t="s">
        <v>242</v>
      </c>
      <c r="C41" s="151">
        <f t="shared" si="0"/>
        <v>527.50440000000003</v>
      </c>
      <c r="D41" s="150">
        <f t="shared" si="0"/>
        <v>586.11599999999999</v>
      </c>
      <c r="E41" s="150">
        <f t="shared" si="0"/>
        <v>651.24</v>
      </c>
      <c r="F41" s="150">
        <f t="shared" si="0"/>
        <v>723.6</v>
      </c>
      <c r="G41" s="184">
        <f>'[1]I-6'!$E$142*4/2</f>
        <v>804</v>
      </c>
      <c r="H41" s="184">
        <f>'[1]I-6'!$E$143*4/2</f>
        <v>960</v>
      </c>
      <c r="I41" s="184">
        <f>'[1]I-6'!$E$144*4/2</f>
        <v>784</v>
      </c>
      <c r="J41" s="184">
        <f>'[1]I-6'!$E$145*4/2</f>
        <v>812</v>
      </c>
      <c r="K41" s="150">
        <f t="shared" si="3"/>
        <v>730.80000000000007</v>
      </c>
      <c r="L41" s="156">
        <f t="shared" si="3"/>
        <v>657.72</v>
      </c>
    </row>
    <row r="42" spans="1:12" x14ac:dyDescent="0.25">
      <c r="A42" s="41">
        <v>60023</v>
      </c>
      <c r="B42" s="41" t="s">
        <v>243</v>
      </c>
      <c r="C42" s="151">
        <f t="shared" si="0"/>
        <v>439.58700000000005</v>
      </c>
      <c r="D42" s="150">
        <f t="shared" si="0"/>
        <v>488.43000000000006</v>
      </c>
      <c r="E42" s="150">
        <f t="shared" si="0"/>
        <v>542.70000000000005</v>
      </c>
      <c r="F42" s="150">
        <f t="shared" si="0"/>
        <v>603</v>
      </c>
      <c r="G42" s="184">
        <f>'[1]I-6'!$D$142*4/2</f>
        <v>670</v>
      </c>
      <c r="H42" s="184">
        <f>'[1]I-6'!$D$143*4/2</f>
        <v>828</v>
      </c>
      <c r="I42" s="184">
        <f>'[1]I-6'!$D$144*4/2</f>
        <v>724</v>
      </c>
      <c r="J42" s="184">
        <f>'[1]I-6'!$D$145*4/2</f>
        <v>810</v>
      </c>
      <c r="K42" s="150">
        <f t="shared" si="3"/>
        <v>729</v>
      </c>
      <c r="L42" s="156">
        <f t="shared" si="3"/>
        <v>656.1</v>
      </c>
    </row>
    <row r="43" spans="1:12" x14ac:dyDescent="0.25">
      <c r="A43" s="41">
        <v>60024</v>
      </c>
      <c r="B43" s="41" t="s">
        <v>244</v>
      </c>
      <c r="C43" s="151">
        <f t="shared" si="0"/>
        <v>527.50440000000003</v>
      </c>
      <c r="D43" s="150">
        <f t="shared" si="0"/>
        <v>586.11599999999999</v>
      </c>
      <c r="E43" s="150">
        <f t="shared" si="0"/>
        <v>651.24</v>
      </c>
      <c r="F43" s="150">
        <f t="shared" si="0"/>
        <v>723.6</v>
      </c>
      <c r="G43" s="184">
        <f>'[1]I-6'!$E$142*4/2</f>
        <v>804</v>
      </c>
      <c r="H43" s="184">
        <f>'[1]I-6'!$E$143*4/2</f>
        <v>960</v>
      </c>
      <c r="I43" s="184">
        <f>'[1]I-6'!$E$144*4/2</f>
        <v>784</v>
      </c>
      <c r="J43" s="184">
        <f>'[1]I-6'!$E$145*4/2</f>
        <v>812</v>
      </c>
      <c r="K43" s="150">
        <f t="shared" si="3"/>
        <v>730.80000000000007</v>
      </c>
      <c r="L43" s="156">
        <f t="shared" si="3"/>
        <v>657.72</v>
      </c>
    </row>
    <row r="44" spans="1:12" x14ac:dyDescent="0.25">
      <c r="A44" s="41">
        <v>60031</v>
      </c>
      <c r="B44" s="41" t="s">
        <v>245</v>
      </c>
      <c r="C44" s="151">
        <f t="shared" si="0"/>
        <v>392.34780000000006</v>
      </c>
      <c r="D44" s="150">
        <f t="shared" si="0"/>
        <v>435.94200000000006</v>
      </c>
      <c r="E44" s="150">
        <f t="shared" si="0"/>
        <v>484.38000000000005</v>
      </c>
      <c r="F44" s="150">
        <f t="shared" si="0"/>
        <v>538.20000000000005</v>
      </c>
      <c r="G44" s="184">
        <f>'[1]I-6'!$B$142*4/2</f>
        <v>598</v>
      </c>
      <c r="H44" s="184">
        <f>'[1]I-6'!$B$143*4/2</f>
        <v>646</v>
      </c>
      <c r="I44" s="184">
        <f>'[1]I-6'!$B$144*4/2</f>
        <v>526</v>
      </c>
      <c r="J44" s="184">
        <f>'[1]I-6'!$B$145*4/2</f>
        <v>476</v>
      </c>
      <c r="K44" s="150">
        <f t="shared" si="3"/>
        <v>428.40000000000003</v>
      </c>
      <c r="L44" s="156">
        <f t="shared" si="3"/>
        <v>385.56000000000006</v>
      </c>
    </row>
    <row r="45" spans="1:12" x14ac:dyDescent="0.25">
      <c r="A45" s="41">
        <v>60032</v>
      </c>
      <c r="B45" s="41" t="s">
        <v>246</v>
      </c>
      <c r="C45" s="151">
        <f t="shared" si="0"/>
        <v>454.02120000000008</v>
      </c>
      <c r="D45" s="150">
        <f t="shared" si="0"/>
        <v>504.46800000000007</v>
      </c>
      <c r="E45" s="150">
        <f t="shared" si="0"/>
        <v>560.5200000000001</v>
      </c>
      <c r="F45" s="150">
        <f t="shared" si="0"/>
        <v>622.80000000000007</v>
      </c>
      <c r="G45" s="184">
        <f>'[1]I-6'!$C$142*4/2</f>
        <v>692</v>
      </c>
      <c r="H45" s="184">
        <f>'[1]I-6'!$C$143*4/2</f>
        <v>696</v>
      </c>
      <c r="I45" s="184">
        <f>'[1]I-6'!$C$144*4/2</f>
        <v>844</v>
      </c>
      <c r="J45" s="184">
        <f>'[1]I-6'!$C$145*4/2</f>
        <v>548</v>
      </c>
      <c r="K45" s="150">
        <f t="shared" si="3"/>
        <v>493.2</v>
      </c>
      <c r="L45" s="156">
        <f t="shared" si="3"/>
        <v>443.88</v>
      </c>
    </row>
    <row r="46" spans="1:12" x14ac:dyDescent="0.25">
      <c r="A46" s="41">
        <v>60041</v>
      </c>
      <c r="B46" s="41" t="s">
        <v>247</v>
      </c>
      <c r="C46" s="151">
        <f t="shared" si="0"/>
        <v>392.34780000000006</v>
      </c>
      <c r="D46" s="150">
        <f t="shared" si="0"/>
        <v>435.94200000000006</v>
      </c>
      <c r="E46" s="150">
        <f t="shared" si="0"/>
        <v>484.38000000000005</v>
      </c>
      <c r="F46" s="150">
        <f t="shared" si="0"/>
        <v>538.20000000000005</v>
      </c>
      <c r="G46" s="184">
        <f>'[1]I-6'!$B$142*4/2</f>
        <v>598</v>
      </c>
      <c r="H46" s="184">
        <f>'[1]I-6'!$B$143*4/2</f>
        <v>646</v>
      </c>
      <c r="I46" s="184">
        <f>'[1]I-6'!$B$144*4/2</f>
        <v>526</v>
      </c>
      <c r="J46" s="184">
        <f>'[1]I-6'!$B$145*4/2</f>
        <v>476</v>
      </c>
      <c r="K46" s="150">
        <f t="shared" si="3"/>
        <v>428.40000000000003</v>
      </c>
      <c r="L46" s="156">
        <f t="shared" si="3"/>
        <v>385.56000000000006</v>
      </c>
    </row>
    <row r="47" spans="1:12" x14ac:dyDescent="0.25">
      <c r="A47" s="41">
        <v>60042</v>
      </c>
      <c r="B47" s="41" t="s">
        <v>248</v>
      </c>
      <c r="C47" s="151">
        <f t="shared" si="0"/>
        <v>454.02120000000008</v>
      </c>
      <c r="D47" s="150">
        <f t="shared" si="0"/>
        <v>504.46800000000007</v>
      </c>
      <c r="E47" s="150">
        <f t="shared" si="0"/>
        <v>560.5200000000001</v>
      </c>
      <c r="F47" s="150">
        <f t="shared" si="0"/>
        <v>622.80000000000007</v>
      </c>
      <c r="G47" s="184">
        <f>'[1]I-6'!$C$142*4/2</f>
        <v>692</v>
      </c>
      <c r="H47" s="184">
        <f>'[1]I-6'!$C$143*4/2</f>
        <v>696</v>
      </c>
      <c r="I47" s="184">
        <f>'[1]I-6'!$C$144*4/2</f>
        <v>844</v>
      </c>
      <c r="J47" s="184">
        <f>'[1]I-6'!$C$145*4/2</f>
        <v>548</v>
      </c>
      <c r="K47" s="150">
        <f t="shared" si="3"/>
        <v>493.2</v>
      </c>
      <c r="L47" s="156">
        <f t="shared" si="3"/>
        <v>443.88</v>
      </c>
    </row>
    <row r="48" spans="1:12" x14ac:dyDescent="0.25">
      <c r="A48" s="41">
        <v>70013</v>
      </c>
      <c r="B48" s="41" t="s">
        <v>185</v>
      </c>
      <c r="C48" s="151">
        <f t="shared" si="0"/>
        <v>255.87900000000005</v>
      </c>
      <c r="D48" s="150">
        <f t="shared" si="0"/>
        <v>284.31000000000006</v>
      </c>
      <c r="E48" s="150">
        <f t="shared" si="0"/>
        <v>315.90000000000003</v>
      </c>
      <c r="F48" s="150">
        <f t="shared" si="0"/>
        <v>351</v>
      </c>
      <c r="G48" s="184">
        <f>'[1]I-7'!$D$142*4/2</f>
        <v>390</v>
      </c>
      <c r="H48" s="184">
        <f>'[1]I-7'!$D$143*4/2</f>
        <v>498</v>
      </c>
      <c r="I48" s="184">
        <f>'[1]I-7'!$D$144*4/2</f>
        <v>468</v>
      </c>
      <c r="J48" s="184">
        <f>'[1]I-7'!$D$145*4/2</f>
        <v>424</v>
      </c>
      <c r="K48" s="150">
        <f t="shared" si="3"/>
        <v>381.6</v>
      </c>
      <c r="L48" s="156">
        <f t="shared" si="3"/>
        <v>343.44000000000005</v>
      </c>
    </row>
    <row r="49" spans="1:12" x14ac:dyDescent="0.25">
      <c r="A49" s="41">
        <v>70014</v>
      </c>
      <c r="B49" s="41" t="s">
        <v>186</v>
      </c>
      <c r="C49" s="151">
        <f t="shared" si="0"/>
        <v>232.25940000000003</v>
      </c>
      <c r="D49" s="150">
        <f t="shared" si="0"/>
        <v>258.06600000000003</v>
      </c>
      <c r="E49" s="150">
        <f t="shared" si="0"/>
        <v>286.74</v>
      </c>
      <c r="F49" s="150">
        <f t="shared" si="0"/>
        <v>318.60000000000002</v>
      </c>
      <c r="G49" s="184">
        <f>'[1]I-7'!$E$142*4/2</f>
        <v>354</v>
      </c>
      <c r="H49" s="184">
        <f>'[1]I-7'!$E$143*4/2</f>
        <v>448</v>
      </c>
      <c r="I49" s="184">
        <f>'[1]I-7'!$E$144*4/2</f>
        <v>428</v>
      </c>
      <c r="J49" s="184">
        <f>'[1]I-7'!$E$145*4/2</f>
        <v>436</v>
      </c>
      <c r="K49" s="150">
        <f t="shared" si="3"/>
        <v>392.40000000000003</v>
      </c>
      <c r="L49" s="156">
        <f t="shared" si="3"/>
        <v>353.16</v>
      </c>
    </row>
    <row r="50" spans="1:12" x14ac:dyDescent="0.25">
      <c r="A50" s="41">
        <v>70023</v>
      </c>
      <c r="B50" s="41" t="s">
        <v>187</v>
      </c>
      <c r="C50" s="151">
        <f t="shared" si="0"/>
        <v>255.87900000000005</v>
      </c>
      <c r="D50" s="150">
        <f t="shared" si="0"/>
        <v>284.31000000000006</v>
      </c>
      <c r="E50" s="150">
        <f t="shared" si="0"/>
        <v>315.90000000000003</v>
      </c>
      <c r="F50" s="150">
        <f t="shared" si="0"/>
        <v>351</v>
      </c>
      <c r="G50" s="184">
        <f>'[1]I-7'!$D$142*4/2</f>
        <v>390</v>
      </c>
      <c r="H50" s="184">
        <f>'[1]I-7'!$D$143*4/2</f>
        <v>498</v>
      </c>
      <c r="I50" s="184">
        <f>'[1]I-7'!$D$144*4/2</f>
        <v>468</v>
      </c>
      <c r="J50" s="184">
        <f>'[1]I-7'!$D$145*4/2</f>
        <v>424</v>
      </c>
      <c r="K50" s="150">
        <f t="shared" si="3"/>
        <v>381.6</v>
      </c>
      <c r="L50" s="156">
        <f t="shared" si="3"/>
        <v>343.44000000000005</v>
      </c>
    </row>
    <row r="51" spans="1:12" x14ac:dyDescent="0.25">
      <c r="A51" s="41">
        <v>70024</v>
      </c>
      <c r="B51" s="41" t="s">
        <v>188</v>
      </c>
      <c r="C51" s="151">
        <f t="shared" si="0"/>
        <v>232.25940000000003</v>
      </c>
      <c r="D51" s="150">
        <f t="shared" si="0"/>
        <v>258.06600000000003</v>
      </c>
      <c r="E51" s="150">
        <f t="shared" si="0"/>
        <v>286.74</v>
      </c>
      <c r="F51" s="150">
        <f t="shared" si="0"/>
        <v>318.60000000000002</v>
      </c>
      <c r="G51" s="184">
        <f>'[1]I-7'!$E$142*4/2</f>
        <v>354</v>
      </c>
      <c r="H51" s="184">
        <f>'[1]I-7'!$E$143*4/2</f>
        <v>448</v>
      </c>
      <c r="I51" s="184">
        <f>'[1]I-7'!$E$144*4/2</f>
        <v>428</v>
      </c>
      <c r="J51" s="184">
        <f>'[1]I-7'!$E$145*4/2</f>
        <v>436</v>
      </c>
      <c r="K51" s="150">
        <f t="shared" ref="K51:L66" si="4">J51*0.9</f>
        <v>392.40000000000003</v>
      </c>
      <c r="L51" s="156">
        <f t="shared" si="4"/>
        <v>353.16</v>
      </c>
    </row>
    <row r="52" spans="1:12" x14ac:dyDescent="0.25">
      <c r="A52" s="41">
        <v>70031</v>
      </c>
      <c r="B52" s="41" t="s">
        <v>189</v>
      </c>
      <c r="C52" s="151">
        <f t="shared" si="0"/>
        <v>149.59080000000003</v>
      </c>
      <c r="D52" s="150">
        <f t="shared" si="0"/>
        <v>166.21200000000002</v>
      </c>
      <c r="E52" s="150">
        <f t="shared" si="0"/>
        <v>184.68</v>
      </c>
      <c r="F52" s="150">
        <f t="shared" si="0"/>
        <v>205.20000000000002</v>
      </c>
      <c r="G52" s="184">
        <f>'[1]I-7'!$B$142*4/2</f>
        <v>228</v>
      </c>
      <c r="H52" s="184">
        <f>'[1]I-7'!$B$143*4/2</f>
        <v>308</v>
      </c>
      <c r="I52" s="184">
        <f>'[1]I-7'!$B$144*4/2</f>
        <v>366</v>
      </c>
      <c r="J52" s="184">
        <f>'[1]I-7'!$B$145*4/2</f>
        <v>284</v>
      </c>
      <c r="K52" s="150">
        <f t="shared" si="4"/>
        <v>255.6</v>
      </c>
      <c r="L52" s="156">
        <f t="shared" si="4"/>
        <v>230.04</v>
      </c>
    </row>
    <row r="53" spans="1:12" x14ac:dyDescent="0.25">
      <c r="A53" s="41">
        <v>70032</v>
      </c>
      <c r="B53" s="41" t="s">
        <v>190</v>
      </c>
      <c r="C53" s="151">
        <f t="shared" si="0"/>
        <v>376.60140000000007</v>
      </c>
      <c r="D53" s="150">
        <f t="shared" si="0"/>
        <v>418.44600000000008</v>
      </c>
      <c r="E53" s="150">
        <f t="shared" si="0"/>
        <v>464.94000000000005</v>
      </c>
      <c r="F53" s="150">
        <f t="shared" si="0"/>
        <v>516.6</v>
      </c>
      <c r="G53" s="184">
        <f>'[1]I-7'!$C$142*4/2</f>
        <v>574</v>
      </c>
      <c r="H53" s="184">
        <f>'[1]I-7'!$C$143*4/2</f>
        <v>950</v>
      </c>
      <c r="I53" s="184">
        <f>'[1]I-7'!$C$144*4/2</f>
        <v>724</v>
      </c>
      <c r="J53" s="184">
        <f>'[1]I-7'!$C$145*4/2</f>
        <v>694</v>
      </c>
      <c r="K53" s="150">
        <f t="shared" si="4"/>
        <v>624.6</v>
      </c>
      <c r="L53" s="156">
        <f t="shared" si="4"/>
        <v>562.14</v>
      </c>
    </row>
    <row r="54" spans="1:12" x14ac:dyDescent="0.25">
      <c r="A54" s="41">
        <v>70041</v>
      </c>
      <c r="B54" s="41" t="s">
        <v>191</v>
      </c>
      <c r="C54" s="151">
        <f t="shared" si="0"/>
        <v>149.59080000000003</v>
      </c>
      <c r="D54" s="150">
        <f t="shared" si="0"/>
        <v>166.21200000000002</v>
      </c>
      <c r="E54" s="150">
        <f t="shared" si="0"/>
        <v>184.68</v>
      </c>
      <c r="F54" s="150">
        <f t="shared" si="0"/>
        <v>205.20000000000002</v>
      </c>
      <c r="G54" s="184">
        <f>'[1]I-7'!$B$142*4/2</f>
        <v>228</v>
      </c>
      <c r="H54" s="184">
        <f>'[1]I-7'!$B$143*4/2</f>
        <v>308</v>
      </c>
      <c r="I54" s="184">
        <f>'[1]I-7'!$B$144*4/2</f>
        <v>366</v>
      </c>
      <c r="J54" s="184">
        <f>'[1]I-7'!$B$145*4/2</f>
        <v>284</v>
      </c>
      <c r="K54" s="150">
        <f t="shared" si="4"/>
        <v>255.6</v>
      </c>
      <c r="L54" s="156">
        <f t="shared" si="4"/>
        <v>230.04</v>
      </c>
    </row>
    <row r="55" spans="1:12" x14ac:dyDescent="0.25">
      <c r="A55" s="41">
        <v>70042</v>
      </c>
      <c r="B55" s="41" t="s">
        <v>192</v>
      </c>
      <c r="C55" s="151">
        <f t="shared" si="0"/>
        <v>376.60140000000007</v>
      </c>
      <c r="D55" s="150">
        <f t="shared" si="0"/>
        <v>418.44600000000008</v>
      </c>
      <c r="E55" s="150">
        <f t="shared" si="0"/>
        <v>464.94000000000005</v>
      </c>
      <c r="F55" s="150">
        <f t="shared" si="0"/>
        <v>516.6</v>
      </c>
      <c r="G55" s="184">
        <f>'[1]I-7'!$C$142*4/2</f>
        <v>574</v>
      </c>
      <c r="H55" s="184">
        <f>'[1]I-7'!$C$143*4/2</f>
        <v>950</v>
      </c>
      <c r="I55" s="184">
        <f>'[1]I-7'!$C$144*4/2</f>
        <v>724</v>
      </c>
      <c r="J55" s="184">
        <f>'[1]I-7'!$C$145*4/2</f>
        <v>694</v>
      </c>
      <c r="K55" s="150">
        <f t="shared" si="4"/>
        <v>624.6</v>
      </c>
      <c r="L55" s="156">
        <f t="shared" si="4"/>
        <v>562.14</v>
      </c>
    </row>
    <row r="56" spans="1:12" x14ac:dyDescent="0.25">
      <c r="A56" s="41">
        <v>80013</v>
      </c>
      <c r="B56" s="41" t="s">
        <v>177</v>
      </c>
      <c r="C56" s="151">
        <f t="shared" si="0"/>
        <v>93.166200000000003</v>
      </c>
      <c r="D56" s="150">
        <f t="shared" si="0"/>
        <v>103.518</v>
      </c>
      <c r="E56" s="150">
        <f t="shared" si="0"/>
        <v>115.02</v>
      </c>
      <c r="F56" s="150">
        <f t="shared" si="0"/>
        <v>127.8</v>
      </c>
      <c r="G56" s="184">
        <f>'[1]I-8'!$D$142*4/2</f>
        <v>142</v>
      </c>
      <c r="H56" s="184">
        <f>'[1]I-8'!$D$143*4/2</f>
        <v>152</v>
      </c>
      <c r="I56" s="184">
        <f>'[1]I-8'!$D$144*4/2</f>
        <v>210</v>
      </c>
      <c r="J56" s="184">
        <f>'[1]I-8'!$D$145*4/2</f>
        <v>32</v>
      </c>
      <c r="K56" s="150">
        <f t="shared" si="4"/>
        <v>28.8</v>
      </c>
      <c r="L56" s="156">
        <f t="shared" si="4"/>
        <v>25.92</v>
      </c>
    </row>
    <row r="57" spans="1:12" x14ac:dyDescent="0.25">
      <c r="A57" s="41">
        <v>80014</v>
      </c>
      <c r="B57" s="41" t="s">
        <v>178</v>
      </c>
      <c r="C57" s="151">
        <f t="shared" si="0"/>
        <v>74.795400000000015</v>
      </c>
      <c r="D57" s="150">
        <f t="shared" si="0"/>
        <v>83.106000000000009</v>
      </c>
      <c r="E57" s="150">
        <f t="shared" si="0"/>
        <v>92.34</v>
      </c>
      <c r="F57" s="150">
        <f t="shared" si="0"/>
        <v>102.60000000000001</v>
      </c>
      <c r="G57" s="184">
        <f>'[1]I-8'!$E$142*4/2</f>
        <v>114</v>
      </c>
      <c r="H57" s="184">
        <f>'[1]I-8'!$E$143*4/2</f>
        <v>142</v>
      </c>
      <c r="I57" s="184">
        <f>'[1]I-8'!$E$144*4/2</f>
        <v>170</v>
      </c>
      <c r="J57" s="184">
        <f>'[1]I-8'!$E$145*4/2</f>
        <v>104</v>
      </c>
      <c r="K57" s="150">
        <f t="shared" si="4"/>
        <v>93.600000000000009</v>
      </c>
      <c r="L57" s="156">
        <f t="shared" si="4"/>
        <v>84.240000000000009</v>
      </c>
    </row>
    <row r="58" spans="1:12" x14ac:dyDescent="0.25">
      <c r="A58" s="41">
        <v>80023</v>
      </c>
      <c r="B58" s="41" t="s">
        <v>179</v>
      </c>
      <c r="C58" s="151">
        <f t="shared" si="0"/>
        <v>93.166200000000003</v>
      </c>
      <c r="D58" s="150">
        <f t="shared" si="0"/>
        <v>103.518</v>
      </c>
      <c r="E58" s="150">
        <f t="shared" si="0"/>
        <v>115.02</v>
      </c>
      <c r="F58" s="150">
        <f t="shared" si="0"/>
        <v>127.8</v>
      </c>
      <c r="G58" s="184">
        <f>'[1]I-8'!$D$142*4/2</f>
        <v>142</v>
      </c>
      <c r="H58" s="184">
        <f>'[1]I-8'!$D$143*4/2</f>
        <v>152</v>
      </c>
      <c r="I58" s="184">
        <f>'[1]I-8'!$D$144*4/2</f>
        <v>210</v>
      </c>
      <c r="J58" s="184">
        <f>'[1]I-8'!$D$145*4/2</f>
        <v>32</v>
      </c>
      <c r="K58" s="150">
        <f t="shared" si="4"/>
        <v>28.8</v>
      </c>
      <c r="L58" s="156">
        <f t="shared" si="4"/>
        <v>25.92</v>
      </c>
    </row>
    <row r="59" spans="1:12" x14ac:dyDescent="0.25">
      <c r="A59" s="41">
        <v>80024</v>
      </c>
      <c r="B59" s="41" t="s">
        <v>180</v>
      </c>
      <c r="C59" s="151">
        <f t="shared" si="0"/>
        <v>74.795400000000015</v>
      </c>
      <c r="D59" s="150">
        <f t="shared" si="0"/>
        <v>83.106000000000009</v>
      </c>
      <c r="E59" s="150">
        <f t="shared" si="0"/>
        <v>92.34</v>
      </c>
      <c r="F59" s="150">
        <f t="shared" si="0"/>
        <v>102.60000000000001</v>
      </c>
      <c r="G59" s="184">
        <f>'[1]I-8'!$E$142*4/2</f>
        <v>114</v>
      </c>
      <c r="H59" s="184">
        <f>'[1]I-8'!$E$143*4/2</f>
        <v>142</v>
      </c>
      <c r="I59" s="184">
        <f>'[1]I-8'!$E$144*4/2</f>
        <v>170</v>
      </c>
      <c r="J59" s="184">
        <f>'[1]I-8'!$E$145*4/2</f>
        <v>104</v>
      </c>
      <c r="K59" s="150">
        <f t="shared" si="4"/>
        <v>93.600000000000009</v>
      </c>
      <c r="L59" s="156">
        <f t="shared" si="4"/>
        <v>84.240000000000009</v>
      </c>
    </row>
    <row r="60" spans="1:12" x14ac:dyDescent="0.25">
      <c r="A60" s="41">
        <v>80031</v>
      </c>
      <c r="B60" s="41" t="s">
        <v>181</v>
      </c>
      <c r="C60" s="151">
        <f t="shared" si="0"/>
        <v>94.478400000000008</v>
      </c>
      <c r="D60" s="150">
        <f t="shared" si="0"/>
        <v>104.976</v>
      </c>
      <c r="E60" s="150">
        <f t="shared" si="0"/>
        <v>116.64</v>
      </c>
      <c r="F60" s="150">
        <f t="shared" si="0"/>
        <v>129.6</v>
      </c>
      <c r="G60" s="184">
        <f>'[1]I-8'!$B$142*4/2</f>
        <v>144</v>
      </c>
      <c r="H60" s="184">
        <f>'[1]I-8'!$B$143*4/2</f>
        <v>140</v>
      </c>
      <c r="I60" s="184">
        <f>'[1]I-8'!$B$144*4/2</f>
        <v>162</v>
      </c>
      <c r="J60" s="184">
        <f>'[1]I-8'!$B$145*4/2</f>
        <v>120</v>
      </c>
      <c r="K60" s="150">
        <f t="shared" si="4"/>
        <v>108</v>
      </c>
      <c r="L60" s="156">
        <f t="shared" si="4"/>
        <v>97.2</v>
      </c>
    </row>
    <row r="61" spans="1:12" x14ac:dyDescent="0.25">
      <c r="A61" s="41">
        <v>80032</v>
      </c>
      <c r="B61" s="41" t="s">
        <v>182</v>
      </c>
      <c r="C61" s="151">
        <f t="shared" si="0"/>
        <v>183.708</v>
      </c>
      <c r="D61" s="150">
        <f t="shared" si="0"/>
        <v>204.12</v>
      </c>
      <c r="E61" s="150">
        <f t="shared" si="0"/>
        <v>226.8</v>
      </c>
      <c r="F61" s="150">
        <f t="shared" si="0"/>
        <v>252</v>
      </c>
      <c r="G61" s="184">
        <f>'[1]I-8'!$C$142*4/2</f>
        <v>280</v>
      </c>
      <c r="H61" s="184">
        <f>'[1]I-8'!$C$143*4/2</f>
        <v>300</v>
      </c>
      <c r="I61" s="184">
        <f>'[1]I-8'!$C$144*4/2</f>
        <v>266</v>
      </c>
      <c r="J61" s="184">
        <f>'[1]I-8'!$C$145*4/2</f>
        <v>314</v>
      </c>
      <c r="K61" s="150">
        <f t="shared" si="4"/>
        <v>282.60000000000002</v>
      </c>
      <c r="L61" s="156">
        <f t="shared" si="4"/>
        <v>254.34000000000003</v>
      </c>
    </row>
    <row r="62" spans="1:12" x14ac:dyDescent="0.25">
      <c r="A62" s="41">
        <v>80041</v>
      </c>
      <c r="B62" s="41" t="s">
        <v>183</v>
      </c>
      <c r="C62" s="151">
        <f t="shared" si="0"/>
        <v>94.478400000000008</v>
      </c>
      <c r="D62" s="150">
        <f t="shared" si="0"/>
        <v>104.976</v>
      </c>
      <c r="E62" s="150">
        <f t="shared" si="0"/>
        <v>116.64</v>
      </c>
      <c r="F62" s="150">
        <f t="shared" si="0"/>
        <v>129.6</v>
      </c>
      <c r="G62" s="184">
        <f>'[1]I-8'!$B$142*4/2</f>
        <v>144</v>
      </c>
      <c r="H62" s="184">
        <f>'[1]I-8'!$B$143*4/2</f>
        <v>140</v>
      </c>
      <c r="I62" s="184">
        <f>'[1]I-8'!$B$144*4/2</f>
        <v>162</v>
      </c>
      <c r="J62" s="184">
        <f>'[1]I-8'!$B$145*4/2</f>
        <v>120</v>
      </c>
      <c r="K62" s="150">
        <f t="shared" si="4"/>
        <v>108</v>
      </c>
      <c r="L62" s="156">
        <f t="shared" si="4"/>
        <v>97.2</v>
      </c>
    </row>
    <row r="63" spans="1:12" x14ac:dyDescent="0.25">
      <c r="A63" s="41">
        <v>80042</v>
      </c>
      <c r="B63" s="41" t="s">
        <v>184</v>
      </c>
      <c r="C63" s="151">
        <f t="shared" si="0"/>
        <v>183.708</v>
      </c>
      <c r="D63" s="150">
        <f t="shared" si="0"/>
        <v>204.12</v>
      </c>
      <c r="E63" s="150">
        <f t="shared" si="0"/>
        <v>226.8</v>
      </c>
      <c r="F63" s="150">
        <f t="shared" si="0"/>
        <v>252</v>
      </c>
      <c r="G63" s="184">
        <f>'[1]I-8'!$C$142*4/2</f>
        <v>280</v>
      </c>
      <c r="H63" s="184">
        <f>'[1]I-8'!$C$143*4/2</f>
        <v>300</v>
      </c>
      <c r="I63" s="184">
        <f>'[1]I-8'!$C$144*4/2</f>
        <v>266</v>
      </c>
      <c r="J63" s="184">
        <f>'[1]I-8'!$C$145*4/2</f>
        <v>314</v>
      </c>
      <c r="K63" s="150">
        <f t="shared" si="4"/>
        <v>282.60000000000002</v>
      </c>
      <c r="L63" s="156">
        <f t="shared" si="4"/>
        <v>254.34000000000003</v>
      </c>
    </row>
    <row r="64" spans="1:12" x14ac:dyDescent="0.25">
      <c r="A64" s="41">
        <v>90013</v>
      </c>
      <c r="B64" s="41" t="s">
        <v>249</v>
      </c>
      <c r="C64" s="151">
        <f t="shared" si="0"/>
        <v>334.61100000000005</v>
      </c>
      <c r="D64" s="150">
        <f t="shared" si="0"/>
        <v>371.79</v>
      </c>
      <c r="E64" s="150">
        <f t="shared" si="0"/>
        <v>413.1</v>
      </c>
      <c r="F64" s="150">
        <f t="shared" si="0"/>
        <v>459</v>
      </c>
      <c r="G64" s="184">
        <f>'[1]I-9'!$D$142*4/2</f>
        <v>510</v>
      </c>
      <c r="H64" s="184">
        <f>'[1]I-9'!$D$143*4/2</f>
        <v>442</v>
      </c>
      <c r="I64" s="184">
        <f>'[1]I-9'!$D$144*4/2</f>
        <v>396</v>
      </c>
      <c r="J64" s="184">
        <f>'[1]I-9'!$D$145*4/2</f>
        <v>460</v>
      </c>
      <c r="K64" s="150">
        <f t="shared" si="4"/>
        <v>414</v>
      </c>
      <c r="L64" s="156">
        <f t="shared" si="4"/>
        <v>372.6</v>
      </c>
    </row>
    <row r="65" spans="1:12" x14ac:dyDescent="0.25">
      <c r="A65" s="41">
        <v>90014</v>
      </c>
      <c r="B65" s="41" t="s">
        <v>250</v>
      </c>
      <c r="C65" s="151">
        <f t="shared" si="0"/>
        <v>213.88860000000005</v>
      </c>
      <c r="D65" s="150">
        <f t="shared" si="0"/>
        <v>237.65400000000005</v>
      </c>
      <c r="E65" s="150">
        <f t="shared" si="0"/>
        <v>264.06000000000006</v>
      </c>
      <c r="F65" s="150">
        <f t="shared" si="0"/>
        <v>293.40000000000003</v>
      </c>
      <c r="G65" s="184">
        <f>'[1]I-9'!$E$142*4/2</f>
        <v>326</v>
      </c>
      <c r="H65" s="184">
        <f>'[1]I-9'!$E$143*4/2</f>
        <v>300</v>
      </c>
      <c r="I65" s="184">
        <f>'[1]I-9'!$E$144*4/2</f>
        <v>322</v>
      </c>
      <c r="J65" s="184">
        <f>'[1]I-9'!$E$145*4/2</f>
        <v>294</v>
      </c>
      <c r="K65" s="150">
        <f t="shared" si="4"/>
        <v>264.60000000000002</v>
      </c>
      <c r="L65" s="156">
        <f t="shared" si="4"/>
        <v>238.14000000000001</v>
      </c>
    </row>
    <row r="66" spans="1:12" x14ac:dyDescent="0.25">
      <c r="A66" s="41">
        <v>90023</v>
      </c>
      <c r="B66" s="41" t="s">
        <v>251</v>
      </c>
      <c r="C66" s="151">
        <f t="shared" si="0"/>
        <v>334.61100000000005</v>
      </c>
      <c r="D66" s="150">
        <f t="shared" si="0"/>
        <v>371.79</v>
      </c>
      <c r="E66" s="150">
        <f t="shared" si="0"/>
        <v>413.1</v>
      </c>
      <c r="F66" s="150">
        <f t="shared" ref="F66:F129" si="5">G66*0.9</f>
        <v>459</v>
      </c>
      <c r="G66" s="184">
        <f>'[1]I-9'!$D$142*4/2</f>
        <v>510</v>
      </c>
      <c r="H66" s="184">
        <f>'[1]I-9'!$D$143*4/2</f>
        <v>442</v>
      </c>
      <c r="I66" s="184">
        <f>'[1]I-9'!$D$144*4/2</f>
        <v>396</v>
      </c>
      <c r="J66" s="184">
        <f>'[1]I-9'!$D$145*4/2</f>
        <v>460</v>
      </c>
      <c r="K66" s="150">
        <f t="shared" si="4"/>
        <v>414</v>
      </c>
      <c r="L66" s="156">
        <f t="shared" si="4"/>
        <v>372.6</v>
      </c>
    </row>
    <row r="67" spans="1:12" x14ac:dyDescent="0.25">
      <c r="A67" s="41">
        <v>90024</v>
      </c>
      <c r="B67" s="41" t="s">
        <v>252</v>
      </c>
      <c r="C67" s="151">
        <f t="shared" ref="C67:F130" si="6">D67*0.9</f>
        <v>213.88860000000005</v>
      </c>
      <c r="D67" s="150">
        <f t="shared" si="6"/>
        <v>237.65400000000005</v>
      </c>
      <c r="E67" s="150">
        <f t="shared" si="6"/>
        <v>264.06000000000006</v>
      </c>
      <c r="F67" s="150">
        <f t="shared" si="5"/>
        <v>293.40000000000003</v>
      </c>
      <c r="G67" s="184">
        <f>'[1]I-9'!$E$142*4/2</f>
        <v>326</v>
      </c>
      <c r="H67" s="184">
        <f>'[1]I-9'!$E$143*4/2</f>
        <v>300</v>
      </c>
      <c r="I67" s="184">
        <f>'[1]I-9'!$E$144*4/2</f>
        <v>322</v>
      </c>
      <c r="J67" s="184">
        <f>'[1]I-9'!$E$145*4/2</f>
        <v>294</v>
      </c>
      <c r="K67" s="150">
        <f t="shared" ref="K67:L82" si="7">J67*0.9</f>
        <v>264.60000000000002</v>
      </c>
      <c r="L67" s="156">
        <f t="shared" si="7"/>
        <v>238.14000000000001</v>
      </c>
    </row>
    <row r="68" spans="1:12" x14ac:dyDescent="0.25">
      <c r="A68" s="41">
        <v>90031</v>
      </c>
      <c r="B68" s="41" t="s">
        <v>253</v>
      </c>
      <c r="C68" s="151">
        <f t="shared" si="6"/>
        <v>171.89820000000003</v>
      </c>
      <c r="D68" s="150">
        <f t="shared" si="6"/>
        <v>190.99800000000002</v>
      </c>
      <c r="E68" s="150">
        <f t="shared" si="6"/>
        <v>212.22000000000003</v>
      </c>
      <c r="F68" s="150">
        <f t="shared" si="5"/>
        <v>235.8</v>
      </c>
      <c r="G68" s="184">
        <f>'[1]I-9'!$B$142*4/2</f>
        <v>262</v>
      </c>
      <c r="H68" s="184">
        <f>'[1]I-9'!$B$143*4/2</f>
        <v>218</v>
      </c>
      <c r="I68" s="184">
        <f>'[1]I-9'!$B$144*4/2</f>
        <v>316</v>
      </c>
      <c r="J68" s="184">
        <f>'[1]I-9'!$B$145*4/2</f>
        <v>200</v>
      </c>
      <c r="K68" s="150">
        <f t="shared" si="7"/>
        <v>180</v>
      </c>
      <c r="L68" s="156">
        <f t="shared" si="7"/>
        <v>162</v>
      </c>
    </row>
    <row r="69" spans="1:12" x14ac:dyDescent="0.25">
      <c r="A69" s="41">
        <v>90032</v>
      </c>
      <c r="B69" s="41" t="s">
        <v>254</v>
      </c>
      <c r="C69" s="151">
        <f t="shared" si="6"/>
        <v>267.68880000000001</v>
      </c>
      <c r="D69" s="150">
        <f t="shared" si="6"/>
        <v>297.43200000000002</v>
      </c>
      <c r="E69" s="150">
        <f t="shared" si="6"/>
        <v>330.48</v>
      </c>
      <c r="F69" s="150">
        <f t="shared" si="5"/>
        <v>367.2</v>
      </c>
      <c r="G69" s="184">
        <f>'[1]I-9'!$C$142*4/2</f>
        <v>408</v>
      </c>
      <c r="H69" s="184">
        <f>'[1]I-9'!$C$143*4/2</f>
        <v>460</v>
      </c>
      <c r="I69" s="184">
        <f>'[1]I-9'!$C$144*4/2</f>
        <v>480</v>
      </c>
      <c r="J69" s="184">
        <f>'[1]I-9'!$C$145*4/2</f>
        <v>358</v>
      </c>
      <c r="K69" s="150">
        <f t="shared" si="7"/>
        <v>322.2</v>
      </c>
      <c r="L69" s="156">
        <f t="shared" si="7"/>
        <v>289.98</v>
      </c>
    </row>
    <row r="70" spans="1:12" x14ac:dyDescent="0.25">
      <c r="A70" s="41">
        <v>90041</v>
      </c>
      <c r="B70" s="41" t="s">
        <v>255</v>
      </c>
      <c r="C70" s="151">
        <f t="shared" si="6"/>
        <v>171.89820000000003</v>
      </c>
      <c r="D70" s="150">
        <f t="shared" si="6"/>
        <v>190.99800000000002</v>
      </c>
      <c r="E70" s="150">
        <f t="shared" si="6"/>
        <v>212.22000000000003</v>
      </c>
      <c r="F70" s="150">
        <f t="shared" si="5"/>
        <v>235.8</v>
      </c>
      <c r="G70" s="184">
        <f>'[1]I-9'!$B$142*4/2</f>
        <v>262</v>
      </c>
      <c r="H70" s="184">
        <f>'[1]I-9'!$B$143*4/2</f>
        <v>218</v>
      </c>
      <c r="I70" s="184">
        <f>'[1]I-9'!$B$144*4/2</f>
        <v>316</v>
      </c>
      <c r="J70" s="184">
        <f>'[1]I-9'!$B$145*4/2</f>
        <v>200</v>
      </c>
      <c r="K70" s="150">
        <f t="shared" si="7"/>
        <v>180</v>
      </c>
      <c r="L70" s="156">
        <f t="shared" si="7"/>
        <v>162</v>
      </c>
    </row>
    <row r="71" spans="1:12" x14ac:dyDescent="0.25">
      <c r="A71" s="41">
        <v>90042</v>
      </c>
      <c r="B71" s="41" t="s">
        <v>256</v>
      </c>
      <c r="C71" s="151">
        <f t="shared" si="6"/>
        <v>267.68880000000001</v>
      </c>
      <c r="D71" s="150">
        <f t="shared" si="6"/>
        <v>297.43200000000002</v>
      </c>
      <c r="E71" s="150">
        <f t="shared" si="6"/>
        <v>330.48</v>
      </c>
      <c r="F71" s="150">
        <f t="shared" si="5"/>
        <v>367.2</v>
      </c>
      <c r="G71" s="184">
        <f>'[1]I-9'!$C$142*4/2</f>
        <v>408</v>
      </c>
      <c r="H71" s="184">
        <f>'[1]I-9'!$C$143*4/2</f>
        <v>460</v>
      </c>
      <c r="I71" s="184">
        <f>'[1]I-9'!$C$144*4/2</f>
        <v>480</v>
      </c>
      <c r="J71" s="184">
        <f>'[1]I-9'!$C$145*4/2</f>
        <v>358</v>
      </c>
      <c r="K71" s="150">
        <f t="shared" si="7"/>
        <v>322.2</v>
      </c>
      <c r="L71" s="156">
        <f t="shared" si="7"/>
        <v>289.98</v>
      </c>
    </row>
    <row r="72" spans="1:12" x14ac:dyDescent="0.25">
      <c r="A72" s="41">
        <v>100013</v>
      </c>
      <c r="B72" s="41" t="s">
        <v>193</v>
      </c>
      <c r="C72" s="151">
        <f t="shared" si="6"/>
        <v>133.84440000000001</v>
      </c>
      <c r="D72" s="150">
        <f t="shared" si="6"/>
        <v>148.71600000000001</v>
      </c>
      <c r="E72" s="150">
        <f t="shared" si="6"/>
        <v>165.24</v>
      </c>
      <c r="F72" s="150">
        <f t="shared" si="5"/>
        <v>183.6</v>
      </c>
      <c r="G72" s="184">
        <f>'[1]I-10'!$D$142*4/2</f>
        <v>204</v>
      </c>
      <c r="H72" s="184">
        <f>'[1]I-10'!$D$143*4/2</f>
        <v>242</v>
      </c>
      <c r="I72" s="184">
        <f>'[1]I-10'!$D$144*4/2</f>
        <v>300</v>
      </c>
      <c r="J72" s="184">
        <f>'[1]I-10'!$D$145*4/2</f>
        <v>318</v>
      </c>
      <c r="K72" s="150">
        <f t="shared" si="7"/>
        <v>286.2</v>
      </c>
      <c r="L72" s="156">
        <f t="shared" si="7"/>
        <v>257.58</v>
      </c>
    </row>
    <row r="73" spans="1:12" x14ac:dyDescent="0.25">
      <c r="A73" s="41">
        <v>100014</v>
      </c>
      <c r="B73" s="41" t="s">
        <v>194</v>
      </c>
      <c r="C73" s="151">
        <f t="shared" si="6"/>
        <v>81.356400000000022</v>
      </c>
      <c r="D73" s="150">
        <f t="shared" si="6"/>
        <v>90.396000000000015</v>
      </c>
      <c r="E73" s="150">
        <f t="shared" si="6"/>
        <v>100.44000000000001</v>
      </c>
      <c r="F73" s="150">
        <f t="shared" si="5"/>
        <v>111.60000000000001</v>
      </c>
      <c r="G73" s="184">
        <f>'[1]I-10'!$E$142*4/2</f>
        <v>124</v>
      </c>
      <c r="H73" s="184">
        <f>'[1]I-10'!$E$143*4/2</f>
        <v>134</v>
      </c>
      <c r="I73" s="184">
        <f>'[1]I-10'!$E$144*4/2</f>
        <v>226</v>
      </c>
      <c r="J73" s="184">
        <f>'[1]I-10'!$E$145*4/2</f>
        <v>244</v>
      </c>
      <c r="K73" s="150">
        <f t="shared" si="7"/>
        <v>219.6</v>
      </c>
      <c r="L73" s="156">
        <f t="shared" si="7"/>
        <v>197.64</v>
      </c>
    </row>
    <row r="74" spans="1:12" x14ac:dyDescent="0.25">
      <c r="A74" s="41">
        <v>100023</v>
      </c>
      <c r="B74" s="41" t="s">
        <v>195</v>
      </c>
      <c r="C74" s="151">
        <f t="shared" si="6"/>
        <v>133.84440000000001</v>
      </c>
      <c r="D74" s="150">
        <f t="shared" si="6"/>
        <v>148.71600000000001</v>
      </c>
      <c r="E74" s="150">
        <f t="shared" si="6"/>
        <v>165.24</v>
      </c>
      <c r="F74" s="150">
        <f t="shared" si="5"/>
        <v>183.6</v>
      </c>
      <c r="G74" s="184">
        <f>'[1]I-10'!$D$142*4/2</f>
        <v>204</v>
      </c>
      <c r="H74" s="184">
        <f>'[1]I-10'!$D$143*4/2</f>
        <v>242</v>
      </c>
      <c r="I74" s="184">
        <f>'[1]I-10'!$D$144*4/2</f>
        <v>300</v>
      </c>
      <c r="J74" s="184">
        <f>'[1]I-10'!$D$145*4/2</f>
        <v>318</v>
      </c>
      <c r="K74" s="150">
        <f t="shared" si="7"/>
        <v>286.2</v>
      </c>
      <c r="L74" s="156">
        <f t="shared" si="7"/>
        <v>257.58</v>
      </c>
    </row>
    <row r="75" spans="1:12" x14ac:dyDescent="0.25">
      <c r="A75" s="41">
        <v>100024</v>
      </c>
      <c r="B75" s="41" t="s">
        <v>196</v>
      </c>
      <c r="C75" s="151">
        <f t="shared" si="6"/>
        <v>81.356400000000022</v>
      </c>
      <c r="D75" s="150">
        <f t="shared" si="6"/>
        <v>90.396000000000015</v>
      </c>
      <c r="E75" s="150">
        <f t="shared" si="6"/>
        <v>100.44000000000001</v>
      </c>
      <c r="F75" s="150">
        <f t="shared" si="5"/>
        <v>111.60000000000001</v>
      </c>
      <c r="G75" s="184">
        <f>'[1]I-10'!$E$142*4/2</f>
        <v>124</v>
      </c>
      <c r="H75" s="184">
        <f>'[1]I-10'!$E$143*4/2</f>
        <v>134</v>
      </c>
      <c r="I75" s="184">
        <f>'[1]I-10'!$E$144*4/2</f>
        <v>226</v>
      </c>
      <c r="J75" s="184">
        <f>'[1]I-10'!$E$145*4/2</f>
        <v>244</v>
      </c>
      <c r="K75" s="150">
        <f t="shared" si="7"/>
        <v>219.6</v>
      </c>
      <c r="L75" s="156">
        <f t="shared" si="7"/>
        <v>197.64</v>
      </c>
    </row>
    <row r="76" spans="1:12" x14ac:dyDescent="0.25">
      <c r="A76" s="41">
        <v>100031</v>
      </c>
      <c r="B76" s="41" t="s">
        <v>197</v>
      </c>
      <c r="C76" s="151">
        <f t="shared" si="6"/>
        <v>95.790600000000012</v>
      </c>
      <c r="D76" s="150">
        <f t="shared" si="6"/>
        <v>106.43400000000001</v>
      </c>
      <c r="E76" s="150">
        <f t="shared" si="6"/>
        <v>118.26</v>
      </c>
      <c r="F76" s="150">
        <f t="shared" si="5"/>
        <v>131.4</v>
      </c>
      <c r="G76" s="184">
        <f>'[1]I-10'!$B$142*4/2</f>
        <v>146</v>
      </c>
      <c r="H76" s="184">
        <f>'[1]I-10'!$B$143*4/2</f>
        <v>218</v>
      </c>
      <c r="I76" s="184">
        <f>'[1]I-10'!$B$144*4/2</f>
        <v>266</v>
      </c>
      <c r="J76" s="184">
        <f>'[1]I-10'!$B$145*4/2</f>
        <v>164</v>
      </c>
      <c r="K76" s="150">
        <f t="shared" si="7"/>
        <v>147.6</v>
      </c>
      <c r="L76" s="156">
        <f t="shared" si="7"/>
        <v>132.84</v>
      </c>
    </row>
    <row r="77" spans="1:12" x14ac:dyDescent="0.25">
      <c r="A77" s="41">
        <v>100032</v>
      </c>
      <c r="B77" s="41" t="s">
        <v>198</v>
      </c>
      <c r="C77" s="151">
        <f t="shared" si="6"/>
        <v>156.15180000000004</v>
      </c>
      <c r="D77" s="150">
        <f t="shared" si="6"/>
        <v>173.50200000000004</v>
      </c>
      <c r="E77" s="150">
        <f t="shared" si="6"/>
        <v>192.78000000000003</v>
      </c>
      <c r="F77" s="150">
        <f t="shared" si="5"/>
        <v>214.20000000000002</v>
      </c>
      <c r="G77" s="184">
        <f>'[1]I-10'!$C$142*4/2</f>
        <v>238</v>
      </c>
      <c r="H77" s="184">
        <f>'[1]I-10'!$C$143*4/2</f>
        <v>216</v>
      </c>
      <c r="I77" s="184">
        <f>'[1]I-10'!$C$144*4/2</f>
        <v>322</v>
      </c>
      <c r="J77" s="184">
        <f>'[1]I-10'!$C$145*4/2</f>
        <v>190</v>
      </c>
      <c r="K77" s="150">
        <f t="shared" si="7"/>
        <v>171</v>
      </c>
      <c r="L77" s="156">
        <f t="shared" si="7"/>
        <v>153.9</v>
      </c>
    </row>
    <row r="78" spans="1:12" x14ac:dyDescent="0.25">
      <c r="A78" s="41">
        <v>100041</v>
      </c>
      <c r="B78" s="41" t="s">
        <v>199</v>
      </c>
      <c r="C78" s="151">
        <f t="shared" si="6"/>
        <v>95.790600000000012</v>
      </c>
      <c r="D78" s="150">
        <f t="shared" si="6"/>
        <v>106.43400000000001</v>
      </c>
      <c r="E78" s="150">
        <f t="shared" si="6"/>
        <v>118.26</v>
      </c>
      <c r="F78" s="150">
        <f t="shared" si="5"/>
        <v>131.4</v>
      </c>
      <c r="G78" s="184">
        <f>'[1]I-10'!$B$142*4/2</f>
        <v>146</v>
      </c>
      <c r="H78" s="184">
        <f>'[1]I-10'!$B$143*4/2</f>
        <v>218</v>
      </c>
      <c r="I78" s="184">
        <f>'[1]I-10'!$B$144*4/2</f>
        <v>266</v>
      </c>
      <c r="J78" s="184">
        <f>'[1]I-10'!$B$145*4/2</f>
        <v>164</v>
      </c>
      <c r="K78" s="150">
        <f t="shared" si="7"/>
        <v>147.6</v>
      </c>
      <c r="L78" s="156">
        <f t="shared" si="7"/>
        <v>132.84</v>
      </c>
    </row>
    <row r="79" spans="1:12" x14ac:dyDescent="0.25">
      <c r="A79" s="41">
        <v>100042</v>
      </c>
      <c r="B79" s="41" t="s">
        <v>200</v>
      </c>
      <c r="C79" s="151">
        <f t="shared" si="6"/>
        <v>156.15180000000004</v>
      </c>
      <c r="D79" s="150">
        <f t="shared" si="6"/>
        <v>173.50200000000004</v>
      </c>
      <c r="E79" s="150">
        <f t="shared" si="6"/>
        <v>192.78000000000003</v>
      </c>
      <c r="F79" s="150">
        <f t="shared" si="5"/>
        <v>214.20000000000002</v>
      </c>
      <c r="G79" s="184">
        <f>'[1]I-10'!$C$142*4/2</f>
        <v>238</v>
      </c>
      <c r="H79" s="184">
        <f>'[1]I-10'!$C$143*4/2</f>
        <v>216</v>
      </c>
      <c r="I79" s="184">
        <f>'[1]I-10'!$C$144*4/2</f>
        <v>322</v>
      </c>
      <c r="J79" s="184">
        <f>'[1]I-10'!$C$145*4/2</f>
        <v>190</v>
      </c>
      <c r="K79" s="150">
        <f t="shared" si="7"/>
        <v>171</v>
      </c>
      <c r="L79" s="156">
        <f t="shared" si="7"/>
        <v>153.9</v>
      </c>
    </row>
    <row r="80" spans="1:12" x14ac:dyDescent="0.25">
      <c r="A80" s="41">
        <v>110013</v>
      </c>
      <c r="B80" s="41" t="s">
        <v>201</v>
      </c>
      <c r="C80" s="151">
        <f t="shared" si="6"/>
        <v>289.99620000000004</v>
      </c>
      <c r="D80" s="150">
        <f t="shared" si="6"/>
        <v>322.21800000000002</v>
      </c>
      <c r="E80" s="150">
        <f t="shared" si="6"/>
        <v>358.02000000000004</v>
      </c>
      <c r="F80" s="150">
        <f t="shared" si="5"/>
        <v>397.8</v>
      </c>
      <c r="G80" s="184">
        <f>'[1]I-11'!$D$142*4/2</f>
        <v>442</v>
      </c>
      <c r="H80" s="184">
        <f>'[1]I-11'!$D$143*4/2</f>
        <v>456</v>
      </c>
      <c r="I80" s="184">
        <f>'[1]I-11'!$D$144*4/2</f>
        <v>562</v>
      </c>
      <c r="J80" s="184">
        <f>'[1]I-11'!$D$145*4/2</f>
        <v>422</v>
      </c>
      <c r="K80" s="150">
        <f t="shared" si="7"/>
        <v>379.8</v>
      </c>
      <c r="L80" s="156">
        <f t="shared" si="7"/>
        <v>341.82</v>
      </c>
    </row>
    <row r="81" spans="1:12" x14ac:dyDescent="0.25">
      <c r="A81" s="41">
        <v>110014</v>
      </c>
      <c r="B81" s="41" t="s">
        <v>202</v>
      </c>
      <c r="C81" s="151">
        <f t="shared" si="6"/>
        <v>219.13740000000001</v>
      </c>
      <c r="D81" s="150">
        <f t="shared" si="6"/>
        <v>243.48600000000002</v>
      </c>
      <c r="E81" s="150">
        <f t="shared" si="6"/>
        <v>270.54000000000002</v>
      </c>
      <c r="F81" s="150">
        <f t="shared" si="5"/>
        <v>300.60000000000002</v>
      </c>
      <c r="G81" s="184">
        <f>'[1]I-11'!$E$142*4/2</f>
        <v>334</v>
      </c>
      <c r="H81" s="184">
        <f>'[1]I-11'!$E$143*4/2</f>
        <v>436</v>
      </c>
      <c r="I81" s="184">
        <f>'[1]I-11'!$E$144*4/2</f>
        <v>418</v>
      </c>
      <c r="J81" s="184">
        <f>'[1]I-11'!$E$145*4/2</f>
        <v>366</v>
      </c>
      <c r="K81" s="150">
        <f t="shared" si="7"/>
        <v>329.40000000000003</v>
      </c>
      <c r="L81" s="156">
        <f t="shared" si="7"/>
        <v>296.46000000000004</v>
      </c>
    </row>
    <row r="82" spans="1:12" x14ac:dyDescent="0.25">
      <c r="A82" s="41">
        <v>110023</v>
      </c>
      <c r="B82" s="41" t="s">
        <v>203</v>
      </c>
      <c r="C82" s="151">
        <f t="shared" si="6"/>
        <v>289.99620000000004</v>
      </c>
      <c r="D82" s="150">
        <f t="shared" si="6"/>
        <v>322.21800000000002</v>
      </c>
      <c r="E82" s="150">
        <f t="shared" si="6"/>
        <v>358.02000000000004</v>
      </c>
      <c r="F82" s="150">
        <f t="shared" si="5"/>
        <v>397.8</v>
      </c>
      <c r="G82" s="184">
        <f>'[1]I-11'!$D$142*4/2</f>
        <v>442</v>
      </c>
      <c r="H82" s="184">
        <f>'[1]I-11'!$D$143*4/2</f>
        <v>456</v>
      </c>
      <c r="I82" s="184">
        <f>'[1]I-11'!$D$144*4/2</f>
        <v>562</v>
      </c>
      <c r="J82" s="184">
        <f>'[1]I-11'!$D$145*4/2</f>
        <v>422</v>
      </c>
      <c r="K82" s="150">
        <f t="shared" si="7"/>
        <v>379.8</v>
      </c>
      <c r="L82" s="156">
        <f t="shared" si="7"/>
        <v>341.82</v>
      </c>
    </row>
    <row r="83" spans="1:12" x14ac:dyDescent="0.25">
      <c r="A83" s="41">
        <v>110024</v>
      </c>
      <c r="B83" s="41" t="s">
        <v>204</v>
      </c>
      <c r="C83" s="151">
        <f t="shared" si="6"/>
        <v>219.13740000000001</v>
      </c>
      <c r="D83" s="150">
        <f t="shared" si="6"/>
        <v>243.48600000000002</v>
      </c>
      <c r="E83" s="150">
        <f t="shared" si="6"/>
        <v>270.54000000000002</v>
      </c>
      <c r="F83" s="150">
        <f t="shared" si="5"/>
        <v>300.60000000000002</v>
      </c>
      <c r="G83" s="184">
        <f>'[1]I-11'!$E$142*4/2</f>
        <v>334</v>
      </c>
      <c r="H83" s="184">
        <f>'[1]I-11'!$E$143*4/2</f>
        <v>436</v>
      </c>
      <c r="I83" s="184">
        <f>'[1]I-11'!$E$144*4/2</f>
        <v>418</v>
      </c>
      <c r="J83" s="184">
        <f>'[1]I-11'!$E$145*4/2</f>
        <v>366</v>
      </c>
      <c r="K83" s="150">
        <f t="shared" ref="K83:L98" si="8">J83*0.9</f>
        <v>329.40000000000003</v>
      </c>
      <c r="L83" s="156">
        <f t="shared" si="8"/>
        <v>296.46000000000004</v>
      </c>
    </row>
    <row r="84" spans="1:12" x14ac:dyDescent="0.25">
      <c r="A84" s="41">
        <v>110031</v>
      </c>
      <c r="B84" s="41" t="s">
        <v>205</v>
      </c>
      <c r="C84" s="151">
        <f t="shared" si="6"/>
        <v>101.0394</v>
      </c>
      <c r="D84" s="150">
        <f t="shared" si="6"/>
        <v>112.26599999999999</v>
      </c>
      <c r="E84" s="150">
        <f t="shared" si="6"/>
        <v>124.74</v>
      </c>
      <c r="F84" s="150">
        <f t="shared" si="5"/>
        <v>138.6</v>
      </c>
      <c r="G84" s="184">
        <f>'[1]I-11'!$B$142*4/2</f>
        <v>154</v>
      </c>
      <c r="H84" s="184">
        <f>'[1]I-11'!$B$143*4/2</f>
        <v>146</v>
      </c>
      <c r="I84" s="184">
        <f>'[1]I-11'!$B$144*4/2</f>
        <v>178</v>
      </c>
      <c r="J84" s="184">
        <f>'[1]I-11'!$B$145*4/2</f>
        <v>158</v>
      </c>
      <c r="K84" s="150">
        <f t="shared" si="8"/>
        <v>142.20000000000002</v>
      </c>
      <c r="L84" s="156">
        <f t="shared" si="8"/>
        <v>127.98000000000002</v>
      </c>
    </row>
    <row r="85" spans="1:12" x14ac:dyDescent="0.25">
      <c r="A85" s="41">
        <v>110032</v>
      </c>
      <c r="B85" s="41" t="s">
        <v>206</v>
      </c>
      <c r="C85" s="151">
        <f t="shared" si="6"/>
        <v>284.74740000000003</v>
      </c>
      <c r="D85" s="150">
        <f t="shared" si="6"/>
        <v>316.38600000000002</v>
      </c>
      <c r="E85" s="150">
        <f t="shared" si="6"/>
        <v>351.54</v>
      </c>
      <c r="F85" s="150">
        <f t="shared" si="5"/>
        <v>390.6</v>
      </c>
      <c r="G85" s="184">
        <f>'[1]I-11'!$C$142*4/2</f>
        <v>434</v>
      </c>
      <c r="H85" s="184">
        <f>'[1]I-11'!$C$143*4/2</f>
        <v>446</v>
      </c>
      <c r="I85" s="184">
        <f>'[1]I-11'!$C$144*4/2</f>
        <v>450</v>
      </c>
      <c r="J85" s="184">
        <f>'[1]I-11'!$C$145*4/2</f>
        <v>378</v>
      </c>
      <c r="K85" s="150">
        <f t="shared" si="8"/>
        <v>340.2</v>
      </c>
      <c r="L85" s="156">
        <f t="shared" si="8"/>
        <v>306.18</v>
      </c>
    </row>
    <row r="86" spans="1:12" x14ac:dyDescent="0.25">
      <c r="A86" s="41">
        <v>110041</v>
      </c>
      <c r="B86" s="41" t="s">
        <v>207</v>
      </c>
      <c r="C86" s="151">
        <f t="shared" si="6"/>
        <v>101.0394</v>
      </c>
      <c r="D86" s="150">
        <f t="shared" si="6"/>
        <v>112.26599999999999</v>
      </c>
      <c r="E86" s="150">
        <f t="shared" si="6"/>
        <v>124.74</v>
      </c>
      <c r="F86" s="150">
        <f t="shared" si="5"/>
        <v>138.6</v>
      </c>
      <c r="G86" s="184">
        <f>'[1]I-11'!$B$142*4/2</f>
        <v>154</v>
      </c>
      <c r="H86" s="184">
        <f>'[1]I-11'!$B$143*4/2</f>
        <v>146</v>
      </c>
      <c r="I86" s="184">
        <f>'[1]I-11'!$B$144*4/2</f>
        <v>178</v>
      </c>
      <c r="J86" s="184">
        <f>'[1]I-11'!$B$145*4/2</f>
        <v>158</v>
      </c>
      <c r="K86" s="150">
        <f t="shared" si="8"/>
        <v>142.20000000000002</v>
      </c>
      <c r="L86" s="156">
        <f t="shared" si="8"/>
        <v>127.98000000000002</v>
      </c>
    </row>
    <row r="87" spans="1:12" x14ac:dyDescent="0.25">
      <c r="A87" s="41">
        <v>110042</v>
      </c>
      <c r="B87" s="41" t="s">
        <v>208</v>
      </c>
      <c r="C87" s="151">
        <f t="shared" si="6"/>
        <v>284.74740000000003</v>
      </c>
      <c r="D87" s="150">
        <f t="shared" si="6"/>
        <v>316.38600000000002</v>
      </c>
      <c r="E87" s="150">
        <f t="shared" si="6"/>
        <v>351.54</v>
      </c>
      <c r="F87" s="150">
        <f t="shared" si="5"/>
        <v>390.6</v>
      </c>
      <c r="G87" s="184">
        <f>'[1]I-11'!$C$142*4/2</f>
        <v>434</v>
      </c>
      <c r="H87" s="184">
        <f>'[1]I-11'!$C$143*4/2</f>
        <v>446</v>
      </c>
      <c r="I87" s="184">
        <f>'[1]I-11'!$C$144*4/2</f>
        <v>450</v>
      </c>
      <c r="J87" s="184">
        <f>'[1]I-11'!$C$145*4/2</f>
        <v>378</v>
      </c>
      <c r="K87" s="150">
        <f t="shared" si="8"/>
        <v>340.2</v>
      </c>
      <c r="L87" s="156">
        <f t="shared" si="8"/>
        <v>306.18</v>
      </c>
    </row>
    <row r="88" spans="1:12" x14ac:dyDescent="0.25">
      <c r="A88" s="41">
        <v>120013</v>
      </c>
      <c r="B88" s="41" t="s">
        <v>209</v>
      </c>
      <c r="C88" s="151">
        <f t="shared" si="6"/>
        <v>148.27860000000001</v>
      </c>
      <c r="D88" s="150">
        <f t="shared" si="6"/>
        <v>164.75400000000002</v>
      </c>
      <c r="E88" s="150">
        <f t="shared" si="6"/>
        <v>183.06</v>
      </c>
      <c r="F88" s="150">
        <f t="shared" si="5"/>
        <v>203.4</v>
      </c>
      <c r="G88" s="184">
        <f>'[1]I-12'!$D$142*4/2</f>
        <v>226</v>
      </c>
      <c r="H88" s="184">
        <f>'[1]I-12'!$D$143*4/2</f>
        <v>322</v>
      </c>
      <c r="I88" s="184">
        <f>'[1]I-12'!$D$144*4/2</f>
        <v>260</v>
      </c>
      <c r="J88" s="184">
        <f>'[1]I-12'!$D$145*4/2</f>
        <v>208</v>
      </c>
      <c r="K88" s="150">
        <f t="shared" si="8"/>
        <v>187.20000000000002</v>
      </c>
      <c r="L88" s="156">
        <f t="shared" si="8"/>
        <v>168.48000000000002</v>
      </c>
    </row>
    <row r="89" spans="1:12" x14ac:dyDescent="0.25">
      <c r="A89" s="41">
        <v>120014</v>
      </c>
      <c r="B89" s="41" t="s">
        <v>210</v>
      </c>
      <c r="C89" s="151">
        <f t="shared" si="6"/>
        <v>90.541800000000009</v>
      </c>
      <c r="D89" s="150">
        <f t="shared" si="6"/>
        <v>100.602</v>
      </c>
      <c r="E89" s="150">
        <f t="shared" si="6"/>
        <v>111.78</v>
      </c>
      <c r="F89" s="150">
        <f t="shared" si="5"/>
        <v>124.2</v>
      </c>
      <c r="G89" s="184">
        <f>'[1]I-12'!$E$142*4/2</f>
        <v>138</v>
      </c>
      <c r="H89" s="184">
        <f>'[1]I-12'!$E$143*4/2</f>
        <v>118</v>
      </c>
      <c r="I89" s="184">
        <f>'[1]I-12'!$E$144*4/2</f>
        <v>170</v>
      </c>
      <c r="J89" s="184">
        <f>'[1]I-12'!$E$145*4/2</f>
        <v>154</v>
      </c>
      <c r="K89" s="150">
        <f t="shared" si="8"/>
        <v>138.6</v>
      </c>
      <c r="L89" s="156">
        <f t="shared" si="8"/>
        <v>124.74</v>
      </c>
    </row>
    <row r="90" spans="1:12" x14ac:dyDescent="0.25">
      <c r="A90" s="41">
        <v>120023</v>
      </c>
      <c r="B90" s="41" t="s">
        <v>211</v>
      </c>
      <c r="C90" s="151">
        <f t="shared" si="6"/>
        <v>148.27860000000001</v>
      </c>
      <c r="D90" s="150">
        <f t="shared" si="6"/>
        <v>164.75400000000002</v>
      </c>
      <c r="E90" s="150">
        <f t="shared" si="6"/>
        <v>183.06</v>
      </c>
      <c r="F90" s="150">
        <f t="shared" si="5"/>
        <v>203.4</v>
      </c>
      <c r="G90" s="184">
        <f>'[1]I-12'!$D$142*4/2</f>
        <v>226</v>
      </c>
      <c r="H90" s="184">
        <f>'[1]I-12'!$D$143*4/2</f>
        <v>322</v>
      </c>
      <c r="I90" s="184">
        <f>'[1]I-12'!$D$144*4/2</f>
        <v>260</v>
      </c>
      <c r="J90" s="184">
        <f>'[1]I-12'!$D$145*4/2</f>
        <v>208</v>
      </c>
      <c r="K90" s="150">
        <f t="shared" si="8"/>
        <v>187.20000000000002</v>
      </c>
      <c r="L90" s="156">
        <f t="shared" si="8"/>
        <v>168.48000000000002</v>
      </c>
    </row>
    <row r="91" spans="1:12" x14ac:dyDescent="0.25">
      <c r="A91" s="41">
        <v>120024</v>
      </c>
      <c r="B91" s="41" t="s">
        <v>212</v>
      </c>
      <c r="C91" s="151">
        <f t="shared" si="6"/>
        <v>90.541800000000009</v>
      </c>
      <c r="D91" s="150">
        <f t="shared" si="6"/>
        <v>100.602</v>
      </c>
      <c r="E91" s="150">
        <f t="shared" si="6"/>
        <v>111.78</v>
      </c>
      <c r="F91" s="150">
        <f t="shared" si="5"/>
        <v>124.2</v>
      </c>
      <c r="G91" s="184">
        <f>'[1]I-12'!$E$142*4/2</f>
        <v>138</v>
      </c>
      <c r="H91" s="184">
        <f>'[1]I-12'!$E$143*4/2</f>
        <v>118</v>
      </c>
      <c r="I91" s="184">
        <f>'[1]I-12'!$E$144*4/2</f>
        <v>170</v>
      </c>
      <c r="J91" s="184">
        <f>'[1]I-12'!$E$145*4/2</f>
        <v>154</v>
      </c>
      <c r="K91" s="150">
        <f t="shared" si="8"/>
        <v>138.6</v>
      </c>
      <c r="L91" s="156">
        <f t="shared" si="8"/>
        <v>124.74</v>
      </c>
    </row>
    <row r="92" spans="1:12" x14ac:dyDescent="0.25">
      <c r="A92" s="41">
        <v>120031</v>
      </c>
      <c r="B92" s="41" t="s">
        <v>213</v>
      </c>
      <c r="C92" s="151">
        <f t="shared" si="6"/>
        <v>41.990400000000008</v>
      </c>
      <c r="D92" s="150">
        <f t="shared" si="6"/>
        <v>46.656000000000006</v>
      </c>
      <c r="E92" s="150">
        <f t="shared" si="6"/>
        <v>51.84</v>
      </c>
      <c r="F92" s="150">
        <f t="shared" si="5"/>
        <v>57.6</v>
      </c>
      <c r="G92" s="184">
        <f>'[1]I-12'!$B$142*4/2</f>
        <v>64</v>
      </c>
      <c r="H92" s="184">
        <f>'[1]I-12'!$B$143*4/2</f>
        <v>40</v>
      </c>
      <c r="I92" s="184">
        <f>'[1]I-12'!$B$144*4/2</f>
        <v>74</v>
      </c>
      <c r="J92" s="184">
        <f>'[1]I-12'!$B$145*4/2</f>
        <v>28</v>
      </c>
      <c r="K92" s="150">
        <f t="shared" si="8"/>
        <v>25.2</v>
      </c>
      <c r="L92" s="156">
        <f t="shared" si="8"/>
        <v>22.68</v>
      </c>
    </row>
    <row r="93" spans="1:12" x14ac:dyDescent="0.25">
      <c r="A93" s="41">
        <v>120032</v>
      </c>
      <c r="B93" s="41" t="s">
        <v>214</v>
      </c>
      <c r="C93" s="151">
        <f t="shared" si="6"/>
        <v>86.605200000000011</v>
      </c>
      <c r="D93" s="150">
        <f t="shared" si="6"/>
        <v>96.228000000000009</v>
      </c>
      <c r="E93" s="150">
        <f t="shared" si="6"/>
        <v>106.92</v>
      </c>
      <c r="F93" s="150">
        <f t="shared" si="5"/>
        <v>118.8</v>
      </c>
      <c r="G93" s="184">
        <f>'[1]I-12'!$C$142*4/2</f>
        <v>132</v>
      </c>
      <c r="H93" s="184">
        <f>'[1]I-12'!$C$143*4/2</f>
        <v>180</v>
      </c>
      <c r="I93" s="184">
        <f>'[1]I-12'!$C$144*4/2</f>
        <v>126</v>
      </c>
      <c r="J93" s="184">
        <f>'[1]I-12'!$C$145*4/2</f>
        <v>158</v>
      </c>
      <c r="K93" s="150">
        <f t="shared" si="8"/>
        <v>142.20000000000002</v>
      </c>
      <c r="L93" s="156">
        <f t="shared" si="8"/>
        <v>127.98000000000002</v>
      </c>
    </row>
    <row r="94" spans="1:12" x14ac:dyDescent="0.25">
      <c r="A94" s="41">
        <v>120041</v>
      </c>
      <c r="B94" s="41" t="s">
        <v>215</v>
      </c>
      <c r="C94" s="151">
        <f t="shared" si="6"/>
        <v>41.990400000000008</v>
      </c>
      <c r="D94" s="150">
        <f t="shared" si="6"/>
        <v>46.656000000000006</v>
      </c>
      <c r="E94" s="150">
        <f t="shared" si="6"/>
        <v>51.84</v>
      </c>
      <c r="F94" s="150">
        <f t="shared" si="5"/>
        <v>57.6</v>
      </c>
      <c r="G94" s="184">
        <f>'[1]I-12'!$B$142*4/2</f>
        <v>64</v>
      </c>
      <c r="H94" s="184">
        <f>'[1]I-12'!$B$143*4/2</f>
        <v>40</v>
      </c>
      <c r="I94" s="184">
        <f>'[1]I-12'!$B$144*4/2</f>
        <v>74</v>
      </c>
      <c r="J94" s="184">
        <f>'[1]I-12'!$B$145*4/2</f>
        <v>28</v>
      </c>
      <c r="K94" s="150">
        <f t="shared" si="8"/>
        <v>25.2</v>
      </c>
      <c r="L94" s="156">
        <f t="shared" si="8"/>
        <v>22.68</v>
      </c>
    </row>
    <row r="95" spans="1:12" x14ac:dyDescent="0.25">
      <c r="A95" s="41">
        <v>120042</v>
      </c>
      <c r="B95" s="41" t="s">
        <v>216</v>
      </c>
      <c r="C95" s="151">
        <f t="shared" si="6"/>
        <v>86.605200000000011</v>
      </c>
      <c r="D95" s="150">
        <f t="shared" si="6"/>
        <v>96.228000000000009</v>
      </c>
      <c r="E95" s="150">
        <f t="shared" si="6"/>
        <v>106.92</v>
      </c>
      <c r="F95" s="150">
        <f t="shared" si="5"/>
        <v>118.8</v>
      </c>
      <c r="G95" s="184">
        <f>'[1]I-12'!$C$142*4/2</f>
        <v>132</v>
      </c>
      <c r="H95" s="184">
        <f>'[1]I-12'!$C$143*4/2</f>
        <v>180</v>
      </c>
      <c r="I95" s="184">
        <f>'[1]I-12'!$C$144*4/2</f>
        <v>126</v>
      </c>
      <c r="J95" s="184">
        <f>'[1]I-12'!$C$145*4/2</f>
        <v>158</v>
      </c>
      <c r="K95" s="150">
        <f t="shared" si="8"/>
        <v>142.20000000000002</v>
      </c>
      <c r="L95" s="156">
        <f t="shared" si="8"/>
        <v>127.98000000000002</v>
      </c>
    </row>
    <row r="96" spans="1:12" x14ac:dyDescent="0.25">
      <c r="A96" s="41">
        <v>130013</v>
      </c>
      <c r="B96" s="41" t="s">
        <v>217</v>
      </c>
      <c r="C96" s="151">
        <f t="shared" si="6"/>
        <v>44.614800000000002</v>
      </c>
      <c r="D96" s="150">
        <f t="shared" si="6"/>
        <v>49.572000000000003</v>
      </c>
      <c r="E96" s="150">
        <f t="shared" si="6"/>
        <v>55.080000000000005</v>
      </c>
      <c r="F96" s="150">
        <f t="shared" si="5"/>
        <v>61.2</v>
      </c>
      <c r="G96" s="184">
        <f>'[1]I-13'!$D$142*4/2</f>
        <v>68</v>
      </c>
      <c r="H96" s="184">
        <f>'[1]I-13'!$D$143*4/2</f>
        <v>72</v>
      </c>
      <c r="I96" s="184">
        <f>'[1]I-13'!$D$144*4/2</f>
        <v>64</v>
      </c>
      <c r="J96" s="184">
        <f>'[1]I-13'!$D$145*4/2</f>
        <v>72</v>
      </c>
      <c r="K96" s="150">
        <f t="shared" si="8"/>
        <v>64.8</v>
      </c>
      <c r="L96" s="156">
        <f t="shared" si="8"/>
        <v>58.32</v>
      </c>
    </row>
    <row r="97" spans="1:12" x14ac:dyDescent="0.25">
      <c r="A97" s="41">
        <v>130014</v>
      </c>
      <c r="B97" s="41" t="s">
        <v>218</v>
      </c>
      <c r="C97" s="151">
        <f t="shared" si="6"/>
        <v>68.234400000000022</v>
      </c>
      <c r="D97" s="150">
        <f t="shared" si="6"/>
        <v>75.816000000000017</v>
      </c>
      <c r="E97" s="150">
        <f t="shared" si="6"/>
        <v>84.240000000000009</v>
      </c>
      <c r="F97" s="150">
        <f t="shared" si="5"/>
        <v>93.600000000000009</v>
      </c>
      <c r="G97" s="184">
        <f>'[1]I-13'!$E$142*4/2</f>
        <v>104</v>
      </c>
      <c r="H97" s="184">
        <f>'[1]I-13'!$E$143*4/2</f>
        <v>90</v>
      </c>
      <c r="I97" s="184">
        <f>'[1]I-13'!$E$144*4/2</f>
        <v>102</v>
      </c>
      <c r="J97" s="184">
        <f>'[1]I-13'!$E$145*4/2</f>
        <v>92</v>
      </c>
      <c r="K97" s="150">
        <f t="shared" si="8"/>
        <v>82.8</v>
      </c>
      <c r="L97" s="156">
        <f t="shared" si="8"/>
        <v>74.52</v>
      </c>
    </row>
    <row r="98" spans="1:12" x14ac:dyDescent="0.25">
      <c r="A98" s="41">
        <v>130023</v>
      </c>
      <c r="B98" s="41" t="s">
        <v>219</v>
      </c>
      <c r="C98" s="151">
        <f t="shared" si="6"/>
        <v>44.614800000000002</v>
      </c>
      <c r="D98" s="150">
        <f t="shared" si="6"/>
        <v>49.572000000000003</v>
      </c>
      <c r="E98" s="150">
        <f t="shared" si="6"/>
        <v>55.080000000000005</v>
      </c>
      <c r="F98" s="150">
        <f t="shared" si="5"/>
        <v>61.2</v>
      </c>
      <c r="G98" s="184">
        <f>'[1]I-13'!$D$142*4/2</f>
        <v>68</v>
      </c>
      <c r="H98" s="184">
        <f>'[1]I-13'!$D$143*4/2</f>
        <v>72</v>
      </c>
      <c r="I98" s="184">
        <f>'[1]I-13'!$D$144*4/2</f>
        <v>64</v>
      </c>
      <c r="J98" s="184">
        <f>'[1]I-13'!$D$145*4/2</f>
        <v>72</v>
      </c>
      <c r="K98" s="150">
        <f t="shared" si="8"/>
        <v>64.8</v>
      </c>
      <c r="L98" s="156">
        <f t="shared" si="8"/>
        <v>58.32</v>
      </c>
    </row>
    <row r="99" spans="1:12" x14ac:dyDescent="0.25">
      <c r="A99" s="41">
        <v>130024</v>
      </c>
      <c r="B99" s="41" t="s">
        <v>220</v>
      </c>
      <c r="C99" s="151">
        <f t="shared" si="6"/>
        <v>68.234400000000022</v>
      </c>
      <c r="D99" s="150">
        <f t="shared" si="6"/>
        <v>75.816000000000017</v>
      </c>
      <c r="E99" s="150">
        <f t="shared" si="6"/>
        <v>84.240000000000009</v>
      </c>
      <c r="F99" s="150">
        <f t="shared" si="5"/>
        <v>93.600000000000009</v>
      </c>
      <c r="G99" s="184">
        <f>'[1]I-13'!$E$142*4/2</f>
        <v>104</v>
      </c>
      <c r="H99" s="184">
        <f>'[1]I-13'!$E$143*4/2</f>
        <v>90</v>
      </c>
      <c r="I99" s="184">
        <f>'[1]I-13'!$E$144*4/2</f>
        <v>102</v>
      </c>
      <c r="J99" s="184">
        <f>'[1]I-13'!$E$145*4/2</f>
        <v>92</v>
      </c>
      <c r="K99" s="150">
        <f t="shared" ref="K99:L114" si="9">J99*0.9</f>
        <v>82.8</v>
      </c>
      <c r="L99" s="156">
        <f t="shared" si="9"/>
        <v>74.52</v>
      </c>
    </row>
    <row r="100" spans="1:12" x14ac:dyDescent="0.25">
      <c r="A100" s="41">
        <v>130031</v>
      </c>
      <c r="B100" s="41" t="s">
        <v>221</v>
      </c>
      <c r="C100" s="151">
        <f t="shared" si="6"/>
        <v>49.863600000000012</v>
      </c>
      <c r="D100" s="150">
        <f t="shared" si="6"/>
        <v>55.404000000000011</v>
      </c>
      <c r="E100" s="150">
        <f t="shared" si="6"/>
        <v>61.560000000000009</v>
      </c>
      <c r="F100" s="150">
        <f t="shared" si="5"/>
        <v>68.400000000000006</v>
      </c>
      <c r="G100" s="184">
        <f>'[1]I-13'!$B$142*4/2</f>
        <v>76</v>
      </c>
      <c r="H100" s="184">
        <f>'[1]I-13'!$B$143*4/2</f>
        <v>62</v>
      </c>
      <c r="I100" s="184">
        <f>'[1]I-13'!$B$144*4/2</f>
        <v>96</v>
      </c>
      <c r="J100" s="184">
        <f>'[1]I-13'!$B$145*4/2</f>
        <v>60</v>
      </c>
      <c r="K100" s="150">
        <f t="shared" si="9"/>
        <v>54</v>
      </c>
      <c r="L100" s="156">
        <f t="shared" si="9"/>
        <v>48.6</v>
      </c>
    </row>
    <row r="101" spans="1:12" x14ac:dyDescent="0.25">
      <c r="A101" s="41">
        <v>130032</v>
      </c>
      <c r="B101" s="41" t="s">
        <v>222</v>
      </c>
      <c r="C101" s="151">
        <f t="shared" si="6"/>
        <v>86.605200000000011</v>
      </c>
      <c r="D101" s="150">
        <f t="shared" si="6"/>
        <v>96.228000000000009</v>
      </c>
      <c r="E101" s="150">
        <f t="shared" si="6"/>
        <v>106.92</v>
      </c>
      <c r="F101" s="150">
        <f t="shared" si="5"/>
        <v>118.8</v>
      </c>
      <c r="G101" s="184">
        <f>'[1]I-13'!$C$142*4/2</f>
        <v>132</v>
      </c>
      <c r="H101" s="184">
        <f>'[1]I-13'!$C$143*4/2</f>
        <v>144</v>
      </c>
      <c r="I101" s="184">
        <f>'[1]I-13'!$C$144*4/2</f>
        <v>106</v>
      </c>
      <c r="J101" s="184">
        <f>'[1]I-13'!$C$145*4/2</f>
        <v>116</v>
      </c>
      <c r="K101" s="150">
        <f t="shared" si="9"/>
        <v>104.4</v>
      </c>
      <c r="L101" s="156">
        <f t="shared" si="9"/>
        <v>93.960000000000008</v>
      </c>
    </row>
    <row r="102" spans="1:12" x14ac:dyDescent="0.25">
      <c r="A102" s="41">
        <v>130041</v>
      </c>
      <c r="B102" s="41" t="s">
        <v>223</v>
      </c>
      <c r="C102" s="151">
        <f t="shared" si="6"/>
        <v>49.863600000000012</v>
      </c>
      <c r="D102" s="150">
        <f t="shared" si="6"/>
        <v>55.404000000000011</v>
      </c>
      <c r="E102" s="150">
        <f t="shared" si="6"/>
        <v>61.560000000000009</v>
      </c>
      <c r="F102" s="150">
        <f t="shared" si="5"/>
        <v>68.400000000000006</v>
      </c>
      <c r="G102" s="184">
        <f>'[1]I-13'!$B$142*4/2</f>
        <v>76</v>
      </c>
      <c r="H102" s="184">
        <f>'[1]I-13'!$B$143*4/2</f>
        <v>62</v>
      </c>
      <c r="I102" s="184">
        <f>'[1]I-13'!$B$144*4/2</f>
        <v>96</v>
      </c>
      <c r="J102" s="184">
        <f>'[1]I-13'!$B$145*4/2</f>
        <v>60</v>
      </c>
      <c r="K102" s="150">
        <f t="shared" si="9"/>
        <v>54</v>
      </c>
      <c r="L102" s="156">
        <f t="shared" si="9"/>
        <v>48.6</v>
      </c>
    </row>
    <row r="103" spans="1:12" x14ac:dyDescent="0.25">
      <c r="A103" s="41">
        <v>130042</v>
      </c>
      <c r="B103" s="41" t="s">
        <v>224</v>
      </c>
      <c r="C103" s="151">
        <f t="shared" si="6"/>
        <v>86.605200000000011</v>
      </c>
      <c r="D103" s="150">
        <f t="shared" si="6"/>
        <v>96.228000000000009</v>
      </c>
      <c r="E103" s="150">
        <f t="shared" si="6"/>
        <v>106.92</v>
      </c>
      <c r="F103" s="150">
        <f t="shared" si="5"/>
        <v>118.8</v>
      </c>
      <c r="G103" s="184">
        <f>'[1]I-13'!$C$142*4/2</f>
        <v>132</v>
      </c>
      <c r="H103" s="184">
        <f>'[1]I-13'!$C$143*4/2</f>
        <v>144</v>
      </c>
      <c r="I103" s="184">
        <f>'[1]I-13'!$C$144*4/2</f>
        <v>106</v>
      </c>
      <c r="J103" s="184">
        <f>'[1]I-13'!$C$145*4/2</f>
        <v>116</v>
      </c>
      <c r="K103" s="150">
        <f t="shared" si="9"/>
        <v>104.4</v>
      </c>
      <c r="L103" s="156">
        <f t="shared" si="9"/>
        <v>93.960000000000008</v>
      </c>
    </row>
    <row r="104" spans="1:12" x14ac:dyDescent="0.25">
      <c r="A104" s="41">
        <v>140013</v>
      </c>
      <c r="B104" s="41" t="s">
        <v>225</v>
      </c>
      <c r="C104" s="151">
        <f t="shared" si="6"/>
        <v>51.17580000000001</v>
      </c>
      <c r="D104" s="150">
        <f t="shared" si="6"/>
        <v>56.862000000000009</v>
      </c>
      <c r="E104" s="150">
        <f t="shared" si="6"/>
        <v>63.180000000000007</v>
      </c>
      <c r="F104" s="150">
        <f t="shared" si="5"/>
        <v>70.2</v>
      </c>
      <c r="G104" s="184">
        <f>'[1]I-14'!$D$142*4/2</f>
        <v>78</v>
      </c>
      <c r="H104" s="184">
        <f>'[1]I-14'!$D$143*4/2</f>
        <v>44</v>
      </c>
      <c r="I104" s="184">
        <f>'[1]I-14'!$D$144*4/2</f>
        <v>66</v>
      </c>
      <c r="J104" s="184">
        <f>'[1]I-14'!$D$145*4/2</f>
        <v>58</v>
      </c>
      <c r="K104" s="150">
        <f t="shared" si="9"/>
        <v>52.2</v>
      </c>
      <c r="L104" s="156">
        <f t="shared" si="9"/>
        <v>46.980000000000004</v>
      </c>
    </row>
    <row r="105" spans="1:12" x14ac:dyDescent="0.25">
      <c r="A105" s="41">
        <v>140014</v>
      </c>
      <c r="B105" s="41" t="s">
        <v>226</v>
      </c>
      <c r="C105" s="151">
        <f t="shared" si="6"/>
        <v>57.736800000000002</v>
      </c>
      <c r="D105" s="150">
        <f t="shared" si="6"/>
        <v>64.152000000000001</v>
      </c>
      <c r="E105" s="150">
        <f t="shared" si="6"/>
        <v>71.28</v>
      </c>
      <c r="F105" s="150">
        <f t="shared" si="5"/>
        <v>79.2</v>
      </c>
      <c r="G105" s="184">
        <f>'[1]I-14'!$E$142*4/2</f>
        <v>88</v>
      </c>
      <c r="H105" s="184">
        <f>'[1]I-14'!$E$143*4/2</f>
        <v>96</v>
      </c>
      <c r="I105" s="184">
        <f>'[1]I-14'!$E$144*4/2</f>
        <v>98</v>
      </c>
      <c r="J105" s="184">
        <f>'[1]I-14'!$E$145*4/2</f>
        <v>92</v>
      </c>
      <c r="K105" s="150">
        <f t="shared" si="9"/>
        <v>82.8</v>
      </c>
      <c r="L105" s="156">
        <f t="shared" si="9"/>
        <v>74.52</v>
      </c>
    </row>
    <row r="106" spans="1:12" x14ac:dyDescent="0.25">
      <c r="A106" s="41">
        <v>140023</v>
      </c>
      <c r="B106" s="41" t="s">
        <v>227</v>
      </c>
      <c r="C106" s="151">
        <f t="shared" si="6"/>
        <v>51.17580000000001</v>
      </c>
      <c r="D106" s="150">
        <f t="shared" si="6"/>
        <v>56.862000000000009</v>
      </c>
      <c r="E106" s="150">
        <f t="shared" si="6"/>
        <v>63.180000000000007</v>
      </c>
      <c r="F106" s="150">
        <f t="shared" si="5"/>
        <v>70.2</v>
      </c>
      <c r="G106" s="184">
        <f>'[1]I-14'!$D$142*4/2</f>
        <v>78</v>
      </c>
      <c r="H106" s="184">
        <f>'[1]I-14'!$D$143*4/2</f>
        <v>44</v>
      </c>
      <c r="I106" s="184">
        <f>'[1]I-14'!$D$144*4/2</f>
        <v>66</v>
      </c>
      <c r="J106" s="184">
        <f>'[1]I-14'!$D$145*4/2</f>
        <v>58</v>
      </c>
      <c r="K106" s="150">
        <f t="shared" si="9"/>
        <v>52.2</v>
      </c>
      <c r="L106" s="156">
        <f t="shared" si="9"/>
        <v>46.980000000000004</v>
      </c>
    </row>
    <row r="107" spans="1:12" x14ac:dyDescent="0.25">
      <c r="A107" s="41">
        <v>140024</v>
      </c>
      <c r="B107" s="41" t="s">
        <v>228</v>
      </c>
      <c r="C107" s="151">
        <f t="shared" si="6"/>
        <v>57.736800000000002</v>
      </c>
      <c r="D107" s="150">
        <f t="shared" si="6"/>
        <v>64.152000000000001</v>
      </c>
      <c r="E107" s="150">
        <f t="shared" si="6"/>
        <v>71.28</v>
      </c>
      <c r="F107" s="150">
        <f t="shared" si="5"/>
        <v>79.2</v>
      </c>
      <c r="G107" s="184">
        <f>'[1]I-14'!$E$142*4/2</f>
        <v>88</v>
      </c>
      <c r="H107" s="184">
        <f>'[1]I-14'!$E$143*4/2</f>
        <v>96</v>
      </c>
      <c r="I107" s="184">
        <f>'[1]I-14'!$E$144*4/2</f>
        <v>98</v>
      </c>
      <c r="J107" s="184">
        <f>'[1]I-14'!$E$145*4/2</f>
        <v>92</v>
      </c>
      <c r="K107" s="150">
        <f t="shared" si="9"/>
        <v>82.8</v>
      </c>
      <c r="L107" s="156">
        <f t="shared" si="9"/>
        <v>74.52</v>
      </c>
    </row>
    <row r="108" spans="1:12" x14ac:dyDescent="0.25">
      <c r="A108" s="41">
        <v>140031</v>
      </c>
      <c r="B108" s="41" t="s">
        <v>229</v>
      </c>
      <c r="C108" s="151">
        <f t="shared" si="6"/>
        <v>72.171000000000006</v>
      </c>
      <c r="D108" s="150">
        <f t="shared" si="6"/>
        <v>80.190000000000012</v>
      </c>
      <c r="E108" s="150">
        <f t="shared" si="6"/>
        <v>89.100000000000009</v>
      </c>
      <c r="F108" s="150">
        <f t="shared" si="5"/>
        <v>99</v>
      </c>
      <c r="G108" s="184">
        <f>'[1]I-14'!$B$142*4/2</f>
        <v>110</v>
      </c>
      <c r="H108" s="184">
        <f>'[1]I-14'!$B$143*4/2</f>
        <v>88</v>
      </c>
      <c r="I108" s="184">
        <f>'[1]I-14'!$B$144*4/2</f>
        <v>100</v>
      </c>
      <c r="J108" s="184">
        <f>'[1]I-14'!$B$145*4/2</f>
        <v>58</v>
      </c>
      <c r="K108" s="150">
        <f t="shared" si="9"/>
        <v>52.2</v>
      </c>
      <c r="L108" s="156">
        <f t="shared" si="9"/>
        <v>46.980000000000004</v>
      </c>
    </row>
    <row r="109" spans="1:12" x14ac:dyDescent="0.25">
      <c r="A109" s="41">
        <v>140032</v>
      </c>
      <c r="B109" s="41" t="s">
        <v>230</v>
      </c>
      <c r="C109" s="151">
        <f t="shared" si="6"/>
        <v>89.229600000000005</v>
      </c>
      <c r="D109" s="150">
        <f t="shared" si="6"/>
        <v>99.144000000000005</v>
      </c>
      <c r="E109" s="150">
        <f t="shared" si="6"/>
        <v>110.16000000000001</v>
      </c>
      <c r="F109" s="150">
        <f t="shared" si="5"/>
        <v>122.4</v>
      </c>
      <c r="G109" s="184">
        <f>'[1]I-14'!$C$142*4/2</f>
        <v>136</v>
      </c>
      <c r="H109" s="184">
        <f>'[1]I-14'!$C$143*4/2</f>
        <v>140</v>
      </c>
      <c r="I109" s="184">
        <f>'[1]I-14'!$C$144*4/2</f>
        <v>124</v>
      </c>
      <c r="J109" s="184">
        <f>'[1]I-14'!$C$145*4/2</f>
        <v>126</v>
      </c>
      <c r="K109" s="150">
        <f t="shared" si="9"/>
        <v>113.4</v>
      </c>
      <c r="L109" s="156">
        <f t="shared" si="9"/>
        <v>102.06</v>
      </c>
    </row>
    <row r="110" spans="1:12" x14ac:dyDescent="0.25">
      <c r="A110" s="41">
        <v>140041</v>
      </c>
      <c r="B110" s="41" t="s">
        <v>231</v>
      </c>
      <c r="C110" s="151">
        <f t="shared" si="6"/>
        <v>72.171000000000006</v>
      </c>
      <c r="D110" s="150">
        <f t="shared" si="6"/>
        <v>80.190000000000012</v>
      </c>
      <c r="E110" s="150">
        <f t="shared" si="6"/>
        <v>89.100000000000009</v>
      </c>
      <c r="F110" s="150">
        <f t="shared" si="5"/>
        <v>99</v>
      </c>
      <c r="G110" s="184">
        <f>'[1]I-14'!$B$142*4/2</f>
        <v>110</v>
      </c>
      <c r="H110" s="184">
        <f>'[1]I-14'!$B$143*4/2</f>
        <v>88</v>
      </c>
      <c r="I110" s="184">
        <f>'[1]I-14'!$B$144*4/2</f>
        <v>100</v>
      </c>
      <c r="J110" s="184">
        <f>'[1]I-14'!$B$145*4/2</f>
        <v>58</v>
      </c>
      <c r="K110" s="150">
        <f t="shared" si="9"/>
        <v>52.2</v>
      </c>
      <c r="L110" s="156">
        <f t="shared" si="9"/>
        <v>46.980000000000004</v>
      </c>
    </row>
    <row r="111" spans="1:12" x14ac:dyDescent="0.25">
      <c r="A111" s="41">
        <v>140042</v>
      </c>
      <c r="B111" s="41" t="s">
        <v>232</v>
      </c>
      <c r="C111" s="151">
        <f t="shared" si="6"/>
        <v>89.229600000000005</v>
      </c>
      <c r="D111" s="150">
        <f t="shared" si="6"/>
        <v>99.144000000000005</v>
      </c>
      <c r="E111" s="150">
        <f t="shared" si="6"/>
        <v>110.16000000000001</v>
      </c>
      <c r="F111" s="150">
        <f t="shared" si="5"/>
        <v>122.4</v>
      </c>
      <c r="G111" s="184">
        <f>'[1]I-14'!$C$142*4/2</f>
        <v>136</v>
      </c>
      <c r="H111" s="184">
        <f>'[1]I-14'!$C$143*4/2</f>
        <v>140</v>
      </c>
      <c r="I111" s="184">
        <f>'[1]I-14'!$C$144*4/2</f>
        <v>124</v>
      </c>
      <c r="J111" s="184">
        <f>'[1]I-14'!$C$145*4/2</f>
        <v>126</v>
      </c>
      <c r="K111" s="150">
        <f t="shared" si="9"/>
        <v>113.4</v>
      </c>
      <c r="L111" s="156">
        <f t="shared" si="9"/>
        <v>102.06</v>
      </c>
    </row>
    <row r="112" spans="1:12" x14ac:dyDescent="0.25">
      <c r="A112" s="41">
        <v>150013</v>
      </c>
      <c r="B112" s="41" t="s">
        <v>233</v>
      </c>
      <c r="C112" s="151">
        <f t="shared" si="6"/>
        <v>61.673400000000008</v>
      </c>
      <c r="D112" s="150">
        <f t="shared" si="6"/>
        <v>68.52600000000001</v>
      </c>
      <c r="E112" s="150">
        <f t="shared" si="6"/>
        <v>76.140000000000015</v>
      </c>
      <c r="F112" s="150">
        <f t="shared" si="5"/>
        <v>84.600000000000009</v>
      </c>
      <c r="G112" s="184">
        <f>'[1]I-15'!$D$142*4/2</f>
        <v>94</v>
      </c>
      <c r="H112" s="184">
        <f>'[1]I-15'!$D$143*4/2</f>
        <v>104</v>
      </c>
      <c r="I112" s="184">
        <f>'[1]I-15'!$D$144*4/2</f>
        <v>84</v>
      </c>
      <c r="J112" s="184">
        <f>'[1]I-15'!$D$145*4/2</f>
        <v>58</v>
      </c>
      <c r="K112" s="150">
        <f t="shared" si="9"/>
        <v>52.2</v>
      </c>
      <c r="L112" s="156">
        <f t="shared" si="9"/>
        <v>46.980000000000004</v>
      </c>
    </row>
    <row r="113" spans="1:12" x14ac:dyDescent="0.25">
      <c r="A113" s="41">
        <v>150014</v>
      </c>
      <c r="B113" s="41" t="s">
        <v>234</v>
      </c>
      <c r="C113" s="151">
        <f t="shared" si="6"/>
        <v>60.361199999999997</v>
      </c>
      <c r="D113" s="150">
        <f t="shared" si="6"/>
        <v>67.067999999999998</v>
      </c>
      <c r="E113" s="150">
        <f t="shared" si="6"/>
        <v>74.52</v>
      </c>
      <c r="F113" s="150">
        <f t="shared" si="5"/>
        <v>82.8</v>
      </c>
      <c r="G113" s="184">
        <f>'[1]I-15'!$E$142*4/2</f>
        <v>92</v>
      </c>
      <c r="H113" s="184">
        <f>'[1]I-15'!$E$143*4/2</f>
        <v>118</v>
      </c>
      <c r="I113" s="184">
        <f>'[1]I-15'!$E$144*4/2</f>
        <v>68</v>
      </c>
      <c r="J113" s="184">
        <f>'[1]I-15'!$E$145*4/2</f>
        <v>58</v>
      </c>
      <c r="K113" s="150">
        <f t="shared" si="9"/>
        <v>52.2</v>
      </c>
      <c r="L113" s="156">
        <f t="shared" si="9"/>
        <v>46.980000000000004</v>
      </c>
    </row>
    <row r="114" spans="1:12" x14ac:dyDescent="0.25">
      <c r="A114" s="41">
        <v>150023</v>
      </c>
      <c r="B114" s="41" t="s">
        <v>235</v>
      </c>
      <c r="C114" s="151">
        <f t="shared" si="6"/>
        <v>61.673400000000008</v>
      </c>
      <c r="D114" s="150">
        <f t="shared" si="6"/>
        <v>68.52600000000001</v>
      </c>
      <c r="E114" s="150">
        <f t="shared" si="6"/>
        <v>76.140000000000015</v>
      </c>
      <c r="F114" s="150">
        <f t="shared" si="5"/>
        <v>84.600000000000009</v>
      </c>
      <c r="G114" s="184">
        <f>'[1]I-15'!$D$142*4/2</f>
        <v>94</v>
      </c>
      <c r="H114" s="184">
        <f>'[1]I-15'!$D$143*4/2</f>
        <v>104</v>
      </c>
      <c r="I114" s="184">
        <f>'[1]I-15'!$D$144*4/2</f>
        <v>84</v>
      </c>
      <c r="J114" s="184">
        <f>'[1]I-15'!$D$145*4/2</f>
        <v>58</v>
      </c>
      <c r="K114" s="150">
        <f t="shared" si="9"/>
        <v>52.2</v>
      </c>
      <c r="L114" s="156">
        <f t="shared" si="9"/>
        <v>46.980000000000004</v>
      </c>
    </row>
    <row r="115" spans="1:12" x14ac:dyDescent="0.25">
      <c r="A115" s="41">
        <v>150024</v>
      </c>
      <c r="B115" s="41" t="s">
        <v>236</v>
      </c>
      <c r="C115" s="151">
        <f t="shared" si="6"/>
        <v>60.361199999999997</v>
      </c>
      <c r="D115" s="150">
        <f t="shared" si="6"/>
        <v>67.067999999999998</v>
      </c>
      <c r="E115" s="150">
        <f t="shared" si="6"/>
        <v>74.52</v>
      </c>
      <c r="F115" s="150">
        <f t="shared" si="5"/>
        <v>82.8</v>
      </c>
      <c r="G115" s="184">
        <f>'[1]I-15'!$E$142*4/2</f>
        <v>92</v>
      </c>
      <c r="H115" s="184">
        <f>'[1]I-15'!$E$143*4/2</f>
        <v>118</v>
      </c>
      <c r="I115" s="184">
        <f>'[1]I-15'!$E$144*4/2</f>
        <v>68</v>
      </c>
      <c r="J115" s="184">
        <f>'[1]I-15'!$E$145*4/2</f>
        <v>58</v>
      </c>
      <c r="K115" s="150">
        <f t="shared" ref="K115:L130" si="10">J115*0.9</f>
        <v>52.2</v>
      </c>
      <c r="L115" s="156">
        <f t="shared" si="10"/>
        <v>46.980000000000004</v>
      </c>
    </row>
    <row r="116" spans="1:12" x14ac:dyDescent="0.25">
      <c r="A116" s="41">
        <v>150031</v>
      </c>
      <c r="B116" s="41" t="s">
        <v>237</v>
      </c>
      <c r="C116" s="151">
        <f t="shared" si="6"/>
        <v>61.673400000000008</v>
      </c>
      <c r="D116" s="150">
        <f t="shared" si="6"/>
        <v>68.52600000000001</v>
      </c>
      <c r="E116" s="150">
        <f t="shared" si="6"/>
        <v>76.140000000000015</v>
      </c>
      <c r="F116" s="150">
        <f t="shared" si="5"/>
        <v>84.600000000000009</v>
      </c>
      <c r="G116" s="184">
        <f>'[1]I-15'!$B$142*4/2</f>
        <v>94</v>
      </c>
      <c r="H116" s="184">
        <f>'[1]I-15'!$B$143*4/2</f>
        <v>76</v>
      </c>
      <c r="I116" s="184">
        <f>'[1]I-15'!$B$144*4/2</f>
        <v>62</v>
      </c>
      <c r="J116" s="184">
        <f>'[1]I-15'!$B$145*4/2</f>
        <v>66</v>
      </c>
      <c r="K116" s="150">
        <f t="shared" si="10"/>
        <v>59.4</v>
      </c>
      <c r="L116" s="156">
        <f t="shared" si="10"/>
        <v>53.46</v>
      </c>
    </row>
    <row r="117" spans="1:12" x14ac:dyDescent="0.25">
      <c r="A117" s="41">
        <v>150032</v>
      </c>
      <c r="B117" s="41" t="s">
        <v>238</v>
      </c>
      <c r="C117" s="151">
        <f t="shared" si="6"/>
        <v>51.17580000000001</v>
      </c>
      <c r="D117" s="150">
        <f t="shared" si="6"/>
        <v>56.862000000000009</v>
      </c>
      <c r="E117" s="150">
        <f t="shared" si="6"/>
        <v>63.180000000000007</v>
      </c>
      <c r="F117" s="150">
        <f t="shared" si="5"/>
        <v>70.2</v>
      </c>
      <c r="G117" s="184">
        <f>'[1]I-15'!$C$142*4/2</f>
        <v>78</v>
      </c>
      <c r="H117" s="184">
        <f>'[1]I-15'!$C$143*4/2</f>
        <v>84</v>
      </c>
      <c r="I117" s="184">
        <f>'[1]I-15'!$C$144*4/2</f>
        <v>54</v>
      </c>
      <c r="J117" s="184">
        <f>'[1]I-15'!$C$145*4/2</f>
        <v>56</v>
      </c>
      <c r="K117" s="150">
        <f t="shared" si="10"/>
        <v>50.4</v>
      </c>
      <c r="L117" s="156">
        <f t="shared" si="10"/>
        <v>45.36</v>
      </c>
    </row>
    <row r="118" spans="1:12" x14ac:dyDescent="0.25">
      <c r="A118" s="41">
        <v>150041</v>
      </c>
      <c r="B118" s="41" t="s">
        <v>239</v>
      </c>
      <c r="C118" s="151">
        <f t="shared" si="6"/>
        <v>61.673400000000008</v>
      </c>
      <c r="D118" s="150">
        <f t="shared" si="6"/>
        <v>68.52600000000001</v>
      </c>
      <c r="E118" s="150">
        <f t="shared" si="6"/>
        <v>76.140000000000015</v>
      </c>
      <c r="F118" s="150">
        <f t="shared" si="5"/>
        <v>84.600000000000009</v>
      </c>
      <c r="G118" s="184">
        <f>'[1]I-15'!$B$142*4/2</f>
        <v>94</v>
      </c>
      <c r="H118" s="184">
        <f>'[1]I-15'!$B$143*4/2</f>
        <v>76</v>
      </c>
      <c r="I118" s="184">
        <f>'[1]I-15'!$B$144*4/2</f>
        <v>62</v>
      </c>
      <c r="J118" s="184">
        <f>'[1]I-15'!$B$145*4/2</f>
        <v>66</v>
      </c>
      <c r="K118" s="150">
        <f t="shared" si="10"/>
        <v>59.4</v>
      </c>
      <c r="L118" s="156">
        <f t="shared" si="10"/>
        <v>53.46</v>
      </c>
    </row>
    <row r="119" spans="1:12" x14ac:dyDescent="0.25">
      <c r="A119" s="41">
        <v>150042</v>
      </c>
      <c r="B119" s="41" t="s">
        <v>240</v>
      </c>
      <c r="C119" s="151">
        <f t="shared" si="6"/>
        <v>51.17580000000001</v>
      </c>
      <c r="D119" s="150">
        <f t="shared" si="6"/>
        <v>56.862000000000009</v>
      </c>
      <c r="E119" s="150">
        <f t="shared" si="6"/>
        <v>63.180000000000007</v>
      </c>
      <c r="F119" s="150">
        <f t="shared" si="5"/>
        <v>70.2</v>
      </c>
      <c r="G119" s="184">
        <f>'[1]I-15'!$C$142*4/2</f>
        <v>78</v>
      </c>
      <c r="H119" s="184">
        <f>'[1]I-15'!$C$143*4/2</f>
        <v>84</v>
      </c>
      <c r="I119" s="184">
        <f>'[1]I-15'!$C$144*4/2</f>
        <v>54</v>
      </c>
      <c r="J119" s="184">
        <f>'[1]I-15'!$C$145*4/2</f>
        <v>56</v>
      </c>
      <c r="K119" s="150">
        <f t="shared" si="10"/>
        <v>50.4</v>
      </c>
      <c r="L119" s="156">
        <f t="shared" si="10"/>
        <v>45.36</v>
      </c>
    </row>
    <row r="120" spans="1:12" x14ac:dyDescent="0.25">
      <c r="A120" s="41">
        <v>170013</v>
      </c>
      <c r="B120" s="41" t="s">
        <v>257</v>
      </c>
      <c r="C120" s="151">
        <f t="shared" si="6"/>
        <v>32.805000000000007</v>
      </c>
      <c r="D120" s="150">
        <f t="shared" si="6"/>
        <v>36.450000000000003</v>
      </c>
      <c r="E120" s="150">
        <f t="shared" si="6"/>
        <v>40.5</v>
      </c>
      <c r="F120" s="150">
        <f t="shared" si="5"/>
        <v>45</v>
      </c>
      <c r="G120" s="116">
        <v>50</v>
      </c>
      <c r="H120" s="116">
        <v>50</v>
      </c>
      <c r="I120" s="116">
        <v>50</v>
      </c>
      <c r="J120" s="116">
        <v>50</v>
      </c>
      <c r="K120" s="150">
        <f t="shared" si="10"/>
        <v>45</v>
      </c>
      <c r="L120" s="156">
        <f t="shared" si="10"/>
        <v>40.5</v>
      </c>
    </row>
    <row r="121" spans="1:12" x14ac:dyDescent="0.25">
      <c r="A121" s="41">
        <v>170014</v>
      </c>
      <c r="B121" s="41" t="s">
        <v>258</v>
      </c>
      <c r="C121" s="151">
        <f t="shared" si="6"/>
        <v>32.805000000000007</v>
      </c>
      <c r="D121" s="150">
        <f t="shared" si="6"/>
        <v>36.450000000000003</v>
      </c>
      <c r="E121" s="150">
        <f t="shared" si="6"/>
        <v>40.5</v>
      </c>
      <c r="F121" s="150">
        <f t="shared" si="5"/>
        <v>45</v>
      </c>
      <c r="G121" s="116">
        <v>50</v>
      </c>
      <c r="H121" s="116">
        <v>50</v>
      </c>
      <c r="I121" s="116">
        <v>50</v>
      </c>
      <c r="J121" s="116">
        <v>50</v>
      </c>
      <c r="K121" s="150">
        <f t="shared" si="10"/>
        <v>45</v>
      </c>
      <c r="L121" s="156">
        <f t="shared" si="10"/>
        <v>40.5</v>
      </c>
    </row>
    <row r="122" spans="1:12" x14ac:dyDescent="0.25">
      <c r="A122" s="41">
        <v>170023</v>
      </c>
      <c r="B122" s="41" t="s">
        <v>260</v>
      </c>
      <c r="C122" s="151">
        <f t="shared" si="6"/>
        <v>32.805000000000007</v>
      </c>
      <c r="D122" s="150">
        <f t="shared" si="6"/>
        <v>36.450000000000003</v>
      </c>
      <c r="E122" s="150">
        <f t="shared" si="6"/>
        <v>40.5</v>
      </c>
      <c r="F122" s="150">
        <f t="shared" si="5"/>
        <v>45</v>
      </c>
      <c r="G122" s="116">
        <v>50</v>
      </c>
      <c r="H122" s="116">
        <v>50</v>
      </c>
      <c r="I122" s="116">
        <v>50</v>
      </c>
      <c r="J122" s="116">
        <v>50</v>
      </c>
      <c r="K122" s="150">
        <f t="shared" si="10"/>
        <v>45</v>
      </c>
      <c r="L122" s="156">
        <f t="shared" si="10"/>
        <v>40.5</v>
      </c>
    </row>
    <row r="123" spans="1:12" x14ac:dyDescent="0.25">
      <c r="A123" s="41">
        <v>170024</v>
      </c>
      <c r="B123" s="41" t="s">
        <v>259</v>
      </c>
      <c r="C123" s="151">
        <f t="shared" si="6"/>
        <v>32.805000000000007</v>
      </c>
      <c r="D123" s="150">
        <f t="shared" si="6"/>
        <v>36.450000000000003</v>
      </c>
      <c r="E123" s="150">
        <f t="shared" si="6"/>
        <v>40.5</v>
      </c>
      <c r="F123" s="150">
        <f t="shared" si="5"/>
        <v>45</v>
      </c>
      <c r="G123" s="116">
        <v>50</v>
      </c>
      <c r="H123" s="116">
        <v>50</v>
      </c>
      <c r="I123" s="116">
        <v>50</v>
      </c>
      <c r="J123" s="116">
        <v>50</v>
      </c>
      <c r="K123" s="150">
        <f t="shared" si="10"/>
        <v>45</v>
      </c>
      <c r="L123" s="156">
        <f t="shared" si="10"/>
        <v>40.5</v>
      </c>
    </row>
    <row r="124" spans="1:12" x14ac:dyDescent="0.25">
      <c r="A124" s="41">
        <v>170031</v>
      </c>
      <c r="B124" s="41" t="s">
        <v>261</v>
      </c>
      <c r="C124" s="151">
        <f t="shared" si="6"/>
        <v>32.805000000000007</v>
      </c>
      <c r="D124" s="150">
        <f t="shared" si="6"/>
        <v>36.450000000000003</v>
      </c>
      <c r="E124" s="150">
        <f t="shared" si="6"/>
        <v>40.5</v>
      </c>
      <c r="F124" s="150">
        <f t="shared" si="5"/>
        <v>45</v>
      </c>
      <c r="G124" s="116">
        <v>50</v>
      </c>
      <c r="H124" s="116">
        <v>50</v>
      </c>
      <c r="I124" s="116">
        <v>50</v>
      </c>
      <c r="J124" s="116">
        <v>50</v>
      </c>
      <c r="K124" s="150">
        <f t="shared" si="10"/>
        <v>45</v>
      </c>
      <c r="L124" s="156">
        <f t="shared" si="10"/>
        <v>40.5</v>
      </c>
    </row>
    <row r="125" spans="1:12" x14ac:dyDescent="0.25">
      <c r="A125" s="41">
        <v>170032</v>
      </c>
      <c r="B125" s="41" t="s">
        <v>262</v>
      </c>
      <c r="C125" s="151">
        <f t="shared" si="6"/>
        <v>32.805000000000007</v>
      </c>
      <c r="D125" s="150">
        <f t="shared" si="6"/>
        <v>36.450000000000003</v>
      </c>
      <c r="E125" s="150">
        <f t="shared" si="6"/>
        <v>40.5</v>
      </c>
      <c r="F125" s="150">
        <f t="shared" si="5"/>
        <v>45</v>
      </c>
      <c r="G125" s="116">
        <v>50</v>
      </c>
      <c r="H125" s="116">
        <v>50</v>
      </c>
      <c r="I125" s="116">
        <v>50</v>
      </c>
      <c r="J125" s="116">
        <v>50</v>
      </c>
      <c r="K125" s="150">
        <f t="shared" si="10"/>
        <v>45</v>
      </c>
      <c r="L125" s="156">
        <f t="shared" si="10"/>
        <v>40.5</v>
      </c>
    </row>
    <row r="126" spans="1:12" x14ac:dyDescent="0.25">
      <c r="A126" s="41">
        <v>170041</v>
      </c>
      <c r="B126" s="41" t="s">
        <v>264</v>
      </c>
      <c r="C126" s="151">
        <f t="shared" si="6"/>
        <v>32.805000000000007</v>
      </c>
      <c r="D126" s="150">
        <f t="shared" si="6"/>
        <v>36.450000000000003</v>
      </c>
      <c r="E126" s="150">
        <f t="shared" si="6"/>
        <v>40.5</v>
      </c>
      <c r="F126" s="150">
        <f t="shared" si="5"/>
        <v>45</v>
      </c>
      <c r="G126" s="116">
        <v>50</v>
      </c>
      <c r="H126" s="116">
        <v>50</v>
      </c>
      <c r="I126" s="116">
        <v>50</v>
      </c>
      <c r="J126" s="116">
        <v>50</v>
      </c>
      <c r="K126" s="150">
        <f t="shared" si="10"/>
        <v>45</v>
      </c>
      <c r="L126" s="156">
        <f t="shared" si="10"/>
        <v>40.5</v>
      </c>
    </row>
    <row r="127" spans="1:12" x14ac:dyDescent="0.25">
      <c r="A127" s="41">
        <v>170042</v>
      </c>
      <c r="B127" s="41" t="s">
        <v>263</v>
      </c>
      <c r="C127" s="151">
        <f t="shared" si="6"/>
        <v>32.805000000000007</v>
      </c>
      <c r="D127" s="150">
        <f t="shared" si="6"/>
        <v>36.450000000000003</v>
      </c>
      <c r="E127" s="150">
        <f t="shared" si="6"/>
        <v>40.5</v>
      </c>
      <c r="F127" s="150">
        <f t="shared" si="5"/>
        <v>45</v>
      </c>
      <c r="G127" s="116">
        <v>50</v>
      </c>
      <c r="H127" s="116">
        <v>50</v>
      </c>
      <c r="I127" s="116">
        <v>50</v>
      </c>
      <c r="J127" s="116">
        <v>50</v>
      </c>
      <c r="K127" s="150">
        <f t="shared" si="10"/>
        <v>45</v>
      </c>
      <c r="L127" s="156">
        <f t="shared" si="10"/>
        <v>40.5</v>
      </c>
    </row>
    <row r="128" spans="1:12" x14ac:dyDescent="0.25">
      <c r="A128" s="39">
        <v>180013</v>
      </c>
      <c r="B128" s="39" t="s">
        <v>265</v>
      </c>
      <c r="C128" s="151">
        <f t="shared" si="6"/>
        <v>32.805000000000007</v>
      </c>
      <c r="D128" s="150">
        <f t="shared" si="6"/>
        <v>36.450000000000003</v>
      </c>
      <c r="E128" s="150">
        <f t="shared" si="6"/>
        <v>40.5</v>
      </c>
      <c r="F128" s="150">
        <f t="shared" si="5"/>
        <v>45</v>
      </c>
      <c r="G128" s="116">
        <v>50</v>
      </c>
      <c r="H128" s="116">
        <v>50</v>
      </c>
      <c r="I128" s="116">
        <v>50</v>
      </c>
      <c r="J128" s="116">
        <v>50</v>
      </c>
      <c r="K128" s="150">
        <f t="shared" si="10"/>
        <v>45</v>
      </c>
      <c r="L128" s="156">
        <f t="shared" si="10"/>
        <v>40.5</v>
      </c>
    </row>
    <row r="129" spans="1:12" x14ac:dyDescent="0.25">
      <c r="A129" s="39">
        <v>180014</v>
      </c>
      <c r="B129" s="39" t="s">
        <v>266</v>
      </c>
      <c r="C129" s="151">
        <f t="shared" si="6"/>
        <v>32.805000000000007</v>
      </c>
      <c r="D129" s="150">
        <f t="shared" si="6"/>
        <v>36.450000000000003</v>
      </c>
      <c r="E129" s="150">
        <f t="shared" si="6"/>
        <v>40.5</v>
      </c>
      <c r="F129" s="150">
        <f t="shared" si="5"/>
        <v>45</v>
      </c>
      <c r="G129" s="116">
        <v>50</v>
      </c>
      <c r="H129" s="116">
        <v>50</v>
      </c>
      <c r="I129" s="116">
        <v>50</v>
      </c>
      <c r="J129" s="116">
        <v>50</v>
      </c>
      <c r="K129" s="150">
        <f t="shared" si="10"/>
        <v>45</v>
      </c>
      <c r="L129" s="156">
        <f t="shared" si="10"/>
        <v>40.5</v>
      </c>
    </row>
    <row r="130" spans="1:12" x14ac:dyDescent="0.25">
      <c r="A130" s="39">
        <v>180023</v>
      </c>
      <c r="B130" s="39" t="s">
        <v>267</v>
      </c>
      <c r="C130" s="151">
        <f t="shared" si="6"/>
        <v>32.805000000000007</v>
      </c>
      <c r="D130" s="150">
        <f t="shared" si="6"/>
        <v>36.450000000000003</v>
      </c>
      <c r="E130" s="150">
        <f t="shared" si="6"/>
        <v>40.5</v>
      </c>
      <c r="F130" s="150">
        <f t="shared" si="6"/>
        <v>45</v>
      </c>
      <c r="G130" s="116">
        <v>50</v>
      </c>
      <c r="H130" s="116">
        <v>50</v>
      </c>
      <c r="I130" s="116">
        <v>50</v>
      </c>
      <c r="J130" s="116">
        <v>50</v>
      </c>
      <c r="K130" s="150">
        <f t="shared" si="10"/>
        <v>45</v>
      </c>
      <c r="L130" s="156">
        <f t="shared" si="10"/>
        <v>40.5</v>
      </c>
    </row>
    <row r="131" spans="1:12" x14ac:dyDescent="0.25">
      <c r="A131" s="39">
        <v>180024</v>
      </c>
      <c r="B131" s="39" t="s">
        <v>268</v>
      </c>
      <c r="C131" s="151">
        <f t="shared" ref="C131:F193" si="11">D131*0.9</f>
        <v>32.805000000000007</v>
      </c>
      <c r="D131" s="150">
        <f t="shared" si="11"/>
        <v>36.450000000000003</v>
      </c>
      <c r="E131" s="150">
        <f t="shared" si="11"/>
        <v>40.5</v>
      </c>
      <c r="F131" s="150">
        <f t="shared" si="11"/>
        <v>45</v>
      </c>
      <c r="G131" s="116">
        <v>50</v>
      </c>
      <c r="H131" s="116">
        <v>50</v>
      </c>
      <c r="I131" s="116">
        <v>50</v>
      </c>
      <c r="J131" s="116">
        <v>50</v>
      </c>
      <c r="K131" s="150">
        <f t="shared" ref="K131:L146" si="12">J131*0.9</f>
        <v>45</v>
      </c>
      <c r="L131" s="156">
        <f t="shared" si="12"/>
        <v>40.5</v>
      </c>
    </row>
    <row r="132" spans="1:12" x14ac:dyDescent="0.25">
      <c r="A132" s="39">
        <v>180031</v>
      </c>
      <c r="B132" s="39" t="s">
        <v>269</v>
      </c>
      <c r="C132" s="151">
        <f t="shared" si="11"/>
        <v>32.805000000000007</v>
      </c>
      <c r="D132" s="150">
        <f t="shared" si="11"/>
        <v>36.450000000000003</v>
      </c>
      <c r="E132" s="150">
        <f t="shared" si="11"/>
        <v>40.5</v>
      </c>
      <c r="F132" s="150">
        <f t="shared" si="11"/>
        <v>45</v>
      </c>
      <c r="G132" s="116">
        <v>50</v>
      </c>
      <c r="H132" s="116">
        <v>50</v>
      </c>
      <c r="I132" s="116">
        <v>50</v>
      </c>
      <c r="J132" s="116">
        <v>50</v>
      </c>
      <c r="K132" s="150">
        <f t="shared" si="12"/>
        <v>45</v>
      </c>
      <c r="L132" s="156">
        <f t="shared" si="12"/>
        <v>40.5</v>
      </c>
    </row>
    <row r="133" spans="1:12" x14ac:dyDescent="0.25">
      <c r="A133" s="39">
        <v>180032</v>
      </c>
      <c r="B133" s="39" t="s">
        <v>270</v>
      </c>
      <c r="C133" s="151">
        <f t="shared" si="11"/>
        <v>32.805000000000007</v>
      </c>
      <c r="D133" s="150">
        <f t="shared" si="11"/>
        <v>36.450000000000003</v>
      </c>
      <c r="E133" s="150">
        <f t="shared" si="11"/>
        <v>40.5</v>
      </c>
      <c r="F133" s="150">
        <f t="shared" si="11"/>
        <v>45</v>
      </c>
      <c r="G133" s="116">
        <v>50</v>
      </c>
      <c r="H133" s="116">
        <v>50</v>
      </c>
      <c r="I133" s="116">
        <v>50</v>
      </c>
      <c r="J133" s="116">
        <v>50</v>
      </c>
      <c r="K133" s="150">
        <f t="shared" si="12"/>
        <v>45</v>
      </c>
      <c r="L133" s="156">
        <f t="shared" si="12"/>
        <v>40.5</v>
      </c>
    </row>
    <row r="134" spans="1:12" x14ac:dyDescent="0.25">
      <c r="A134" s="39">
        <v>180041</v>
      </c>
      <c r="B134" s="39" t="s">
        <v>271</v>
      </c>
      <c r="C134" s="151">
        <f t="shared" si="11"/>
        <v>32.805000000000007</v>
      </c>
      <c r="D134" s="150">
        <f t="shared" si="11"/>
        <v>36.450000000000003</v>
      </c>
      <c r="E134" s="150">
        <f t="shared" si="11"/>
        <v>40.5</v>
      </c>
      <c r="F134" s="150">
        <f t="shared" si="11"/>
        <v>45</v>
      </c>
      <c r="G134" s="116">
        <v>50</v>
      </c>
      <c r="H134" s="116">
        <v>50</v>
      </c>
      <c r="I134" s="116">
        <v>50</v>
      </c>
      <c r="J134" s="116">
        <v>50</v>
      </c>
      <c r="K134" s="150">
        <f t="shared" si="12"/>
        <v>45</v>
      </c>
      <c r="L134" s="156">
        <f t="shared" si="12"/>
        <v>40.5</v>
      </c>
    </row>
    <row r="135" spans="1:12" x14ac:dyDescent="0.25">
      <c r="A135" s="39">
        <v>180042</v>
      </c>
      <c r="B135" s="39" t="s">
        <v>272</v>
      </c>
      <c r="C135" s="151">
        <f t="shared" si="11"/>
        <v>32.805000000000007</v>
      </c>
      <c r="D135" s="150">
        <f t="shared" si="11"/>
        <v>36.450000000000003</v>
      </c>
      <c r="E135" s="150">
        <f t="shared" si="11"/>
        <v>40.5</v>
      </c>
      <c r="F135" s="150">
        <f t="shared" si="11"/>
        <v>45</v>
      </c>
      <c r="G135" s="116">
        <v>50</v>
      </c>
      <c r="H135" s="116">
        <v>50</v>
      </c>
      <c r="I135" s="116">
        <v>50</v>
      </c>
      <c r="J135" s="116">
        <v>50</v>
      </c>
      <c r="K135" s="150">
        <f t="shared" si="12"/>
        <v>45</v>
      </c>
      <c r="L135" s="156">
        <f t="shared" si="12"/>
        <v>40.5</v>
      </c>
    </row>
    <row r="136" spans="1:12" x14ac:dyDescent="0.25">
      <c r="A136" s="39">
        <v>180053</v>
      </c>
      <c r="B136" s="39" t="s">
        <v>273</v>
      </c>
      <c r="C136" s="151">
        <f t="shared" si="11"/>
        <v>32.805000000000007</v>
      </c>
      <c r="D136" s="150">
        <f t="shared" si="11"/>
        <v>36.450000000000003</v>
      </c>
      <c r="E136" s="150">
        <f t="shared" si="11"/>
        <v>40.5</v>
      </c>
      <c r="F136" s="150">
        <f t="shared" si="11"/>
        <v>45</v>
      </c>
      <c r="G136" s="116">
        <v>50</v>
      </c>
      <c r="H136" s="116">
        <v>50</v>
      </c>
      <c r="I136" s="116">
        <v>50</v>
      </c>
      <c r="J136" s="116">
        <v>50</v>
      </c>
      <c r="K136" s="150">
        <f t="shared" si="12"/>
        <v>45</v>
      </c>
      <c r="L136" s="156">
        <f t="shared" si="12"/>
        <v>40.5</v>
      </c>
    </row>
    <row r="137" spans="1:12" x14ac:dyDescent="0.25">
      <c r="A137" s="39">
        <v>180054</v>
      </c>
      <c r="B137" s="39" t="s">
        <v>274</v>
      </c>
      <c r="C137" s="151">
        <f t="shared" si="11"/>
        <v>32.805000000000007</v>
      </c>
      <c r="D137" s="150">
        <f t="shared" si="11"/>
        <v>36.450000000000003</v>
      </c>
      <c r="E137" s="150">
        <f t="shared" si="11"/>
        <v>40.5</v>
      </c>
      <c r="F137" s="150">
        <f t="shared" si="11"/>
        <v>45</v>
      </c>
      <c r="G137" s="116">
        <v>50</v>
      </c>
      <c r="H137" s="116">
        <v>50</v>
      </c>
      <c r="I137" s="116">
        <v>50</v>
      </c>
      <c r="J137" s="116">
        <v>50</v>
      </c>
      <c r="K137" s="150">
        <f t="shared" si="12"/>
        <v>45</v>
      </c>
      <c r="L137" s="156">
        <f t="shared" si="12"/>
        <v>40.5</v>
      </c>
    </row>
    <row r="138" spans="1:12" x14ac:dyDescent="0.25">
      <c r="A138" s="41">
        <v>190013</v>
      </c>
      <c r="B138" s="41" t="s">
        <v>275</v>
      </c>
      <c r="C138" s="151">
        <f t="shared" si="11"/>
        <v>32.805000000000007</v>
      </c>
      <c r="D138" s="150">
        <f t="shared" si="11"/>
        <v>36.450000000000003</v>
      </c>
      <c r="E138" s="150">
        <f t="shared" si="11"/>
        <v>40.5</v>
      </c>
      <c r="F138" s="150">
        <f t="shared" si="11"/>
        <v>45</v>
      </c>
      <c r="G138" s="116">
        <v>50</v>
      </c>
      <c r="H138" s="116">
        <v>50</v>
      </c>
      <c r="I138" s="116">
        <v>50</v>
      </c>
      <c r="J138" s="116">
        <v>50</v>
      </c>
      <c r="K138" s="150">
        <f t="shared" si="12"/>
        <v>45</v>
      </c>
      <c r="L138" s="156">
        <f t="shared" si="12"/>
        <v>40.5</v>
      </c>
    </row>
    <row r="139" spans="1:12" x14ac:dyDescent="0.25">
      <c r="A139" s="41">
        <v>190014</v>
      </c>
      <c r="B139" s="41" t="s">
        <v>276</v>
      </c>
      <c r="C139" s="151">
        <f t="shared" si="11"/>
        <v>32.805000000000007</v>
      </c>
      <c r="D139" s="150">
        <f t="shared" si="11"/>
        <v>36.450000000000003</v>
      </c>
      <c r="E139" s="150">
        <f t="shared" si="11"/>
        <v>40.5</v>
      </c>
      <c r="F139" s="150">
        <f t="shared" si="11"/>
        <v>45</v>
      </c>
      <c r="G139" s="116">
        <v>50</v>
      </c>
      <c r="H139" s="116">
        <v>50</v>
      </c>
      <c r="I139" s="116">
        <v>50</v>
      </c>
      <c r="J139" s="116">
        <v>50</v>
      </c>
      <c r="K139" s="150">
        <f t="shared" si="12"/>
        <v>45</v>
      </c>
      <c r="L139" s="156">
        <f t="shared" si="12"/>
        <v>40.5</v>
      </c>
    </row>
    <row r="140" spans="1:12" x14ac:dyDescent="0.25">
      <c r="A140" s="41">
        <v>190023</v>
      </c>
      <c r="B140" s="41" t="s">
        <v>277</v>
      </c>
      <c r="C140" s="151">
        <f t="shared" si="11"/>
        <v>32.805000000000007</v>
      </c>
      <c r="D140" s="150">
        <f t="shared" si="11"/>
        <v>36.450000000000003</v>
      </c>
      <c r="E140" s="150">
        <f t="shared" si="11"/>
        <v>40.5</v>
      </c>
      <c r="F140" s="150">
        <f t="shared" si="11"/>
        <v>45</v>
      </c>
      <c r="G140" s="116">
        <v>50</v>
      </c>
      <c r="H140" s="116">
        <v>50</v>
      </c>
      <c r="I140" s="116">
        <v>50</v>
      </c>
      <c r="J140" s="116">
        <v>50</v>
      </c>
      <c r="K140" s="150">
        <f t="shared" si="12"/>
        <v>45</v>
      </c>
      <c r="L140" s="156">
        <f t="shared" si="12"/>
        <v>40.5</v>
      </c>
    </row>
    <row r="141" spans="1:12" x14ac:dyDescent="0.25">
      <c r="A141" s="41">
        <v>190024</v>
      </c>
      <c r="B141" s="41" t="s">
        <v>278</v>
      </c>
      <c r="C141" s="151">
        <f t="shared" si="11"/>
        <v>32.805000000000007</v>
      </c>
      <c r="D141" s="150">
        <f t="shared" si="11"/>
        <v>36.450000000000003</v>
      </c>
      <c r="E141" s="150">
        <f t="shared" si="11"/>
        <v>40.5</v>
      </c>
      <c r="F141" s="150">
        <f t="shared" si="11"/>
        <v>45</v>
      </c>
      <c r="G141" s="116">
        <v>50</v>
      </c>
      <c r="H141" s="116">
        <v>50</v>
      </c>
      <c r="I141" s="116">
        <v>50</v>
      </c>
      <c r="J141" s="116">
        <v>50</v>
      </c>
      <c r="K141" s="150">
        <f t="shared" si="12"/>
        <v>45</v>
      </c>
      <c r="L141" s="156">
        <f t="shared" si="12"/>
        <v>40.5</v>
      </c>
    </row>
    <row r="142" spans="1:12" x14ac:dyDescent="0.25">
      <c r="A142" s="41">
        <v>190031</v>
      </c>
      <c r="B142" s="41" t="s">
        <v>279</v>
      </c>
      <c r="C142" s="151">
        <f t="shared" si="11"/>
        <v>32.805000000000007</v>
      </c>
      <c r="D142" s="150">
        <f t="shared" si="11"/>
        <v>36.450000000000003</v>
      </c>
      <c r="E142" s="150">
        <f t="shared" si="11"/>
        <v>40.5</v>
      </c>
      <c r="F142" s="150">
        <f t="shared" si="11"/>
        <v>45</v>
      </c>
      <c r="G142" s="116">
        <v>50</v>
      </c>
      <c r="H142" s="116">
        <v>50</v>
      </c>
      <c r="I142" s="116">
        <v>50</v>
      </c>
      <c r="J142" s="116">
        <v>50</v>
      </c>
      <c r="K142" s="150">
        <f t="shared" si="12"/>
        <v>45</v>
      </c>
      <c r="L142" s="156">
        <f t="shared" si="12"/>
        <v>40.5</v>
      </c>
    </row>
    <row r="143" spans="1:12" x14ac:dyDescent="0.25">
      <c r="A143" s="41">
        <v>190032</v>
      </c>
      <c r="B143" s="41" t="s">
        <v>280</v>
      </c>
      <c r="C143" s="151">
        <f t="shared" si="11"/>
        <v>32.805000000000007</v>
      </c>
      <c r="D143" s="150">
        <f t="shared" si="11"/>
        <v>36.450000000000003</v>
      </c>
      <c r="E143" s="150">
        <f t="shared" si="11"/>
        <v>40.5</v>
      </c>
      <c r="F143" s="150">
        <f t="shared" si="11"/>
        <v>45</v>
      </c>
      <c r="G143" s="116">
        <v>50</v>
      </c>
      <c r="H143" s="116">
        <v>50</v>
      </c>
      <c r="I143" s="116">
        <v>50</v>
      </c>
      <c r="J143" s="116">
        <v>50</v>
      </c>
      <c r="K143" s="150">
        <f t="shared" si="12"/>
        <v>45</v>
      </c>
      <c r="L143" s="156">
        <f t="shared" si="12"/>
        <v>40.5</v>
      </c>
    </row>
    <row r="144" spans="1:12" x14ac:dyDescent="0.25">
      <c r="A144" s="41">
        <v>190041</v>
      </c>
      <c r="B144" s="41" t="s">
        <v>281</v>
      </c>
      <c r="C144" s="151">
        <f t="shared" si="11"/>
        <v>32.805000000000007</v>
      </c>
      <c r="D144" s="150">
        <f t="shared" si="11"/>
        <v>36.450000000000003</v>
      </c>
      <c r="E144" s="150">
        <f t="shared" si="11"/>
        <v>40.5</v>
      </c>
      <c r="F144" s="150">
        <f t="shared" si="11"/>
        <v>45</v>
      </c>
      <c r="G144" s="116">
        <v>50</v>
      </c>
      <c r="H144" s="116">
        <v>50</v>
      </c>
      <c r="I144" s="116">
        <v>50</v>
      </c>
      <c r="J144" s="116">
        <v>50</v>
      </c>
      <c r="K144" s="150">
        <f t="shared" si="12"/>
        <v>45</v>
      </c>
      <c r="L144" s="156">
        <f t="shared" si="12"/>
        <v>40.5</v>
      </c>
    </row>
    <row r="145" spans="1:12" x14ac:dyDescent="0.25">
      <c r="A145" s="41">
        <v>190042</v>
      </c>
      <c r="B145" s="41" t="s">
        <v>282</v>
      </c>
      <c r="C145" s="151">
        <f t="shared" si="11"/>
        <v>32.805000000000007</v>
      </c>
      <c r="D145" s="150">
        <f t="shared" si="11"/>
        <v>36.450000000000003</v>
      </c>
      <c r="E145" s="150">
        <f t="shared" si="11"/>
        <v>40.5</v>
      </c>
      <c r="F145" s="150">
        <f t="shared" si="11"/>
        <v>45</v>
      </c>
      <c r="G145" s="116">
        <v>50</v>
      </c>
      <c r="H145" s="116">
        <v>50</v>
      </c>
      <c r="I145" s="116">
        <v>50</v>
      </c>
      <c r="J145" s="116">
        <v>50</v>
      </c>
      <c r="K145" s="150">
        <f t="shared" si="12"/>
        <v>45</v>
      </c>
      <c r="L145" s="156">
        <f t="shared" si="12"/>
        <v>40.5</v>
      </c>
    </row>
    <row r="146" spans="1:12" x14ac:dyDescent="0.25">
      <c r="A146" s="41">
        <v>200013</v>
      </c>
      <c r="B146" s="41" t="s">
        <v>283</v>
      </c>
      <c r="C146" s="151">
        <f t="shared" si="11"/>
        <v>32.805000000000007</v>
      </c>
      <c r="D146" s="150">
        <f t="shared" si="11"/>
        <v>36.450000000000003</v>
      </c>
      <c r="E146" s="150">
        <f t="shared" si="11"/>
        <v>40.5</v>
      </c>
      <c r="F146" s="150">
        <f t="shared" si="11"/>
        <v>45</v>
      </c>
      <c r="G146" s="116">
        <v>50</v>
      </c>
      <c r="H146" s="116">
        <v>50</v>
      </c>
      <c r="I146" s="116">
        <v>50</v>
      </c>
      <c r="J146" s="116">
        <v>50</v>
      </c>
      <c r="K146" s="150">
        <f t="shared" si="12"/>
        <v>45</v>
      </c>
      <c r="L146" s="156">
        <f t="shared" si="12"/>
        <v>40.5</v>
      </c>
    </row>
    <row r="147" spans="1:12" x14ac:dyDescent="0.25">
      <c r="A147" s="41">
        <v>200014</v>
      </c>
      <c r="B147" s="41" t="s">
        <v>284</v>
      </c>
      <c r="C147" s="151">
        <f t="shared" si="11"/>
        <v>32.805000000000007</v>
      </c>
      <c r="D147" s="150">
        <f t="shared" si="11"/>
        <v>36.450000000000003</v>
      </c>
      <c r="E147" s="150">
        <f t="shared" si="11"/>
        <v>40.5</v>
      </c>
      <c r="F147" s="150">
        <f t="shared" si="11"/>
        <v>45</v>
      </c>
      <c r="G147" s="116">
        <v>50</v>
      </c>
      <c r="H147" s="116">
        <v>50</v>
      </c>
      <c r="I147" s="116">
        <v>50</v>
      </c>
      <c r="J147" s="116">
        <v>50</v>
      </c>
      <c r="K147" s="150">
        <f t="shared" ref="K147:L162" si="13">J147*0.9</f>
        <v>45</v>
      </c>
      <c r="L147" s="156">
        <f t="shared" si="13"/>
        <v>40.5</v>
      </c>
    </row>
    <row r="148" spans="1:12" x14ac:dyDescent="0.25">
      <c r="A148" s="41">
        <v>200023</v>
      </c>
      <c r="B148" s="41" t="s">
        <v>285</v>
      </c>
      <c r="C148" s="151">
        <f t="shared" si="11"/>
        <v>32.805000000000007</v>
      </c>
      <c r="D148" s="150">
        <f t="shared" si="11"/>
        <v>36.450000000000003</v>
      </c>
      <c r="E148" s="150">
        <f t="shared" si="11"/>
        <v>40.5</v>
      </c>
      <c r="F148" s="150">
        <f t="shared" si="11"/>
        <v>45</v>
      </c>
      <c r="G148" s="116">
        <v>50</v>
      </c>
      <c r="H148" s="116">
        <v>50</v>
      </c>
      <c r="I148" s="116">
        <v>50</v>
      </c>
      <c r="J148" s="116">
        <v>50</v>
      </c>
      <c r="K148" s="150">
        <f t="shared" si="13"/>
        <v>45</v>
      </c>
      <c r="L148" s="156">
        <f t="shared" si="13"/>
        <v>40.5</v>
      </c>
    </row>
    <row r="149" spans="1:12" x14ac:dyDescent="0.25">
      <c r="A149" s="41">
        <v>200024</v>
      </c>
      <c r="B149" s="41" t="s">
        <v>286</v>
      </c>
      <c r="C149" s="151">
        <f t="shared" si="11"/>
        <v>32.805000000000007</v>
      </c>
      <c r="D149" s="150">
        <f t="shared" si="11"/>
        <v>36.450000000000003</v>
      </c>
      <c r="E149" s="150">
        <f t="shared" si="11"/>
        <v>40.5</v>
      </c>
      <c r="F149" s="150">
        <f t="shared" si="11"/>
        <v>45</v>
      </c>
      <c r="G149" s="116">
        <v>50</v>
      </c>
      <c r="H149" s="116">
        <v>50</v>
      </c>
      <c r="I149" s="116">
        <v>50</v>
      </c>
      <c r="J149" s="116">
        <v>50</v>
      </c>
      <c r="K149" s="150">
        <f t="shared" si="13"/>
        <v>45</v>
      </c>
      <c r="L149" s="156">
        <f t="shared" si="13"/>
        <v>40.5</v>
      </c>
    </row>
    <row r="150" spans="1:12" x14ac:dyDescent="0.25">
      <c r="A150" s="41">
        <v>200031</v>
      </c>
      <c r="B150" s="41" t="s">
        <v>287</v>
      </c>
      <c r="C150" s="151">
        <f t="shared" si="11"/>
        <v>32.805000000000007</v>
      </c>
      <c r="D150" s="150">
        <f t="shared" si="11"/>
        <v>36.450000000000003</v>
      </c>
      <c r="E150" s="150">
        <f t="shared" si="11"/>
        <v>40.5</v>
      </c>
      <c r="F150" s="150">
        <f t="shared" si="11"/>
        <v>45</v>
      </c>
      <c r="G150" s="116">
        <v>50</v>
      </c>
      <c r="H150" s="116">
        <v>50</v>
      </c>
      <c r="I150" s="116">
        <v>50</v>
      </c>
      <c r="J150" s="116">
        <v>50</v>
      </c>
      <c r="K150" s="150">
        <f t="shared" si="13"/>
        <v>45</v>
      </c>
      <c r="L150" s="156">
        <f t="shared" si="13"/>
        <v>40.5</v>
      </c>
    </row>
    <row r="151" spans="1:12" x14ac:dyDescent="0.25">
      <c r="A151" s="41">
        <v>200032</v>
      </c>
      <c r="B151" s="41" t="s">
        <v>288</v>
      </c>
      <c r="C151" s="151">
        <f t="shared" si="11"/>
        <v>32.805000000000007</v>
      </c>
      <c r="D151" s="150">
        <f t="shared" si="11"/>
        <v>36.450000000000003</v>
      </c>
      <c r="E151" s="150">
        <f t="shared" si="11"/>
        <v>40.5</v>
      </c>
      <c r="F151" s="150">
        <f t="shared" si="11"/>
        <v>45</v>
      </c>
      <c r="G151" s="116">
        <v>50</v>
      </c>
      <c r="H151" s="116">
        <v>50</v>
      </c>
      <c r="I151" s="116">
        <v>50</v>
      </c>
      <c r="J151" s="116">
        <v>50</v>
      </c>
      <c r="K151" s="150">
        <f t="shared" si="13"/>
        <v>45</v>
      </c>
      <c r="L151" s="156">
        <f t="shared" si="13"/>
        <v>40.5</v>
      </c>
    </row>
    <row r="152" spans="1:12" x14ac:dyDescent="0.25">
      <c r="A152" s="41">
        <v>200041</v>
      </c>
      <c r="B152" s="41" t="s">
        <v>289</v>
      </c>
      <c r="C152" s="151">
        <f t="shared" si="11"/>
        <v>32.805000000000007</v>
      </c>
      <c r="D152" s="150">
        <f t="shared" si="11"/>
        <v>36.450000000000003</v>
      </c>
      <c r="E152" s="150">
        <f t="shared" si="11"/>
        <v>40.5</v>
      </c>
      <c r="F152" s="150">
        <f t="shared" si="11"/>
        <v>45</v>
      </c>
      <c r="G152" s="116">
        <v>50</v>
      </c>
      <c r="H152" s="116">
        <v>50</v>
      </c>
      <c r="I152" s="116">
        <v>50</v>
      </c>
      <c r="J152" s="116">
        <v>50</v>
      </c>
      <c r="K152" s="150">
        <f t="shared" si="13"/>
        <v>45</v>
      </c>
      <c r="L152" s="156">
        <f t="shared" si="13"/>
        <v>40.5</v>
      </c>
    </row>
    <row r="153" spans="1:12" x14ac:dyDescent="0.25">
      <c r="A153" s="41">
        <v>200042</v>
      </c>
      <c r="B153" s="41" t="s">
        <v>290</v>
      </c>
      <c r="C153" s="151">
        <f t="shared" si="11"/>
        <v>32.805000000000007</v>
      </c>
      <c r="D153" s="150">
        <f t="shared" si="11"/>
        <v>36.450000000000003</v>
      </c>
      <c r="E153" s="150">
        <f t="shared" si="11"/>
        <v>40.5</v>
      </c>
      <c r="F153" s="150">
        <f t="shared" si="11"/>
        <v>45</v>
      </c>
      <c r="G153" s="116">
        <v>50</v>
      </c>
      <c r="H153" s="116">
        <v>50</v>
      </c>
      <c r="I153" s="116">
        <v>50</v>
      </c>
      <c r="J153" s="116">
        <v>50</v>
      </c>
      <c r="K153" s="150">
        <f t="shared" si="13"/>
        <v>45</v>
      </c>
      <c r="L153" s="156">
        <f t="shared" si="13"/>
        <v>40.5</v>
      </c>
    </row>
    <row r="154" spans="1:12" x14ac:dyDescent="0.25">
      <c r="A154" s="41">
        <v>210013</v>
      </c>
      <c r="B154" s="41" t="s">
        <v>291</v>
      </c>
      <c r="C154" s="151">
        <f t="shared" si="11"/>
        <v>32.805000000000007</v>
      </c>
      <c r="D154" s="150">
        <f t="shared" si="11"/>
        <v>36.450000000000003</v>
      </c>
      <c r="E154" s="150">
        <f t="shared" si="11"/>
        <v>40.5</v>
      </c>
      <c r="F154" s="150">
        <f t="shared" si="11"/>
        <v>45</v>
      </c>
      <c r="G154" s="116">
        <v>50</v>
      </c>
      <c r="H154" s="116">
        <v>50</v>
      </c>
      <c r="I154" s="116">
        <v>50</v>
      </c>
      <c r="J154" s="116">
        <v>50</v>
      </c>
      <c r="K154" s="150">
        <f t="shared" si="13"/>
        <v>45</v>
      </c>
      <c r="L154" s="156">
        <f t="shared" si="13"/>
        <v>40.5</v>
      </c>
    </row>
    <row r="155" spans="1:12" x14ac:dyDescent="0.25">
      <c r="A155" s="41">
        <v>210014</v>
      </c>
      <c r="B155" s="41" t="s">
        <v>292</v>
      </c>
      <c r="C155" s="151">
        <f t="shared" si="11"/>
        <v>32.805000000000007</v>
      </c>
      <c r="D155" s="150">
        <f t="shared" si="11"/>
        <v>36.450000000000003</v>
      </c>
      <c r="E155" s="150">
        <f t="shared" si="11"/>
        <v>40.5</v>
      </c>
      <c r="F155" s="150">
        <f t="shared" si="11"/>
        <v>45</v>
      </c>
      <c r="G155" s="116">
        <v>50</v>
      </c>
      <c r="H155" s="116">
        <v>50</v>
      </c>
      <c r="I155" s="116">
        <v>50</v>
      </c>
      <c r="J155" s="116">
        <v>50</v>
      </c>
      <c r="K155" s="150">
        <f t="shared" si="13"/>
        <v>45</v>
      </c>
      <c r="L155" s="156">
        <f t="shared" si="13"/>
        <v>40.5</v>
      </c>
    </row>
    <row r="156" spans="1:12" x14ac:dyDescent="0.25">
      <c r="A156" s="41">
        <v>210023</v>
      </c>
      <c r="B156" s="41" t="s">
        <v>293</v>
      </c>
      <c r="C156" s="151">
        <f t="shared" si="11"/>
        <v>32.805000000000007</v>
      </c>
      <c r="D156" s="150">
        <f t="shared" si="11"/>
        <v>36.450000000000003</v>
      </c>
      <c r="E156" s="150">
        <f t="shared" si="11"/>
        <v>40.5</v>
      </c>
      <c r="F156" s="150">
        <f t="shared" si="11"/>
        <v>45</v>
      </c>
      <c r="G156" s="116">
        <v>50</v>
      </c>
      <c r="H156" s="116">
        <v>50</v>
      </c>
      <c r="I156" s="116">
        <v>50</v>
      </c>
      <c r="J156" s="116">
        <v>50</v>
      </c>
      <c r="K156" s="150">
        <f t="shared" si="13"/>
        <v>45</v>
      </c>
      <c r="L156" s="156">
        <f t="shared" si="13"/>
        <v>40.5</v>
      </c>
    </row>
    <row r="157" spans="1:12" x14ac:dyDescent="0.25">
      <c r="A157" s="41">
        <v>210024</v>
      </c>
      <c r="B157" s="41" t="s">
        <v>294</v>
      </c>
      <c r="C157" s="151">
        <f t="shared" si="11"/>
        <v>32.805000000000007</v>
      </c>
      <c r="D157" s="150">
        <f t="shared" si="11"/>
        <v>36.450000000000003</v>
      </c>
      <c r="E157" s="150">
        <f t="shared" si="11"/>
        <v>40.5</v>
      </c>
      <c r="F157" s="150">
        <f t="shared" si="11"/>
        <v>45</v>
      </c>
      <c r="G157" s="116">
        <v>50</v>
      </c>
      <c r="H157" s="116">
        <v>50</v>
      </c>
      <c r="I157" s="116">
        <v>50</v>
      </c>
      <c r="J157" s="116">
        <v>50</v>
      </c>
      <c r="K157" s="150">
        <f t="shared" si="13"/>
        <v>45</v>
      </c>
      <c r="L157" s="156">
        <f t="shared" si="13"/>
        <v>40.5</v>
      </c>
    </row>
    <row r="158" spans="1:12" x14ac:dyDescent="0.25">
      <c r="A158" s="41">
        <v>210031</v>
      </c>
      <c r="B158" s="41" t="s">
        <v>295</v>
      </c>
      <c r="C158" s="151">
        <f t="shared" si="11"/>
        <v>32.805000000000007</v>
      </c>
      <c r="D158" s="150">
        <f t="shared" si="11"/>
        <v>36.450000000000003</v>
      </c>
      <c r="E158" s="150">
        <f t="shared" si="11"/>
        <v>40.5</v>
      </c>
      <c r="F158" s="150">
        <f t="shared" si="11"/>
        <v>45</v>
      </c>
      <c r="G158" s="116">
        <v>50</v>
      </c>
      <c r="H158" s="116">
        <v>50</v>
      </c>
      <c r="I158" s="116">
        <v>50</v>
      </c>
      <c r="J158" s="116">
        <v>50</v>
      </c>
      <c r="K158" s="150">
        <f t="shared" si="13"/>
        <v>45</v>
      </c>
      <c r="L158" s="156">
        <f t="shared" si="13"/>
        <v>40.5</v>
      </c>
    </row>
    <row r="159" spans="1:12" x14ac:dyDescent="0.25">
      <c r="A159" s="41">
        <v>210032</v>
      </c>
      <c r="B159" s="41" t="s">
        <v>296</v>
      </c>
      <c r="C159" s="151">
        <f t="shared" si="11"/>
        <v>32.805000000000007</v>
      </c>
      <c r="D159" s="150">
        <f t="shared" si="11"/>
        <v>36.450000000000003</v>
      </c>
      <c r="E159" s="150">
        <f t="shared" si="11"/>
        <v>40.5</v>
      </c>
      <c r="F159" s="150">
        <f t="shared" si="11"/>
        <v>45</v>
      </c>
      <c r="G159" s="116">
        <v>50</v>
      </c>
      <c r="H159" s="116">
        <v>50</v>
      </c>
      <c r="I159" s="116">
        <v>50</v>
      </c>
      <c r="J159" s="116">
        <v>50</v>
      </c>
      <c r="K159" s="150">
        <f t="shared" si="13"/>
        <v>45</v>
      </c>
      <c r="L159" s="156">
        <f t="shared" si="13"/>
        <v>40.5</v>
      </c>
    </row>
    <row r="160" spans="1:12" x14ac:dyDescent="0.25">
      <c r="A160" s="41">
        <v>210041</v>
      </c>
      <c r="B160" s="41" t="s">
        <v>297</v>
      </c>
      <c r="C160" s="151">
        <f t="shared" si="11"/>
        <v>32.805000000000007</v>
      </c>
      <c r="D160" s="150">
        <f t="shared" si="11"/>
        <v>36.450000000000003</v>
      </c>
      <c r="E160" s="150">
        <f t="shared" si="11"/>
        <v>40.5</v>
      </c>
      <c r="F160" s="150">
        <f t="shared" si="11"/>
        <v>45</v>
      </c>
      <c r="G160" s="116">
        <v>50</v>
      </c>
      <c r="H160" s="116">
        <v>50</v>
      </c>
      <c r="I160" s="116">
        <v>50</v>
      </c>
      <c r="J160" s="116">
        <v>50</v>
      </c>
      <c r="K160" s="150">
        <f t="shared" si="13"/>
        <v>45</v>
      </c>
      <c r="L160" s="156">
        <f t="shared" si="13"/>
        <v>40.5</v>
      </c>
    </row>
    <row r="161" spans="1:12" x14ac:dyDescent="0.25">
      <c r="A161" s="41">
        <v>210042</v>
      </c>
      <c r="B161" s="41" t="s">
        <v>298</v>
      </c>
      <c r="C161" s="151">
        <f t="shared" si="11"/>
        <v>32.805000000000007</v>
      </c>
      <c r="D161" s="150">
        <f t="shared" si="11"/>
        <v>36.450000000000003</v>
      </c>
      <c r="E161" s="150">
        <f t="shared" si="11"/>
        <v>40.5</v>
      </c>
      <c r="F161" s="150">
        <f t="shared" si="11"/>
        <v>45</v>
      </c>
      <c r="G161" s="116">
        <v>50</v>
      </c>
      <c r="H161" s="116">
        <v>50</v>
      </c>
      <c r="I161" s="116">
        <v>50</v>
      </c>
      <c r="J161" s="116">
        <v>50</v>
      </c>
      <c r="K161" s="150">
        <f t="shared" si="13"/>
        <v>45</v>
      </c>
      <c r="L161" s="156">
        <f t="shared" si="13"/>
        <v>40.5</v>
      </c>
    </row>
    <row r="162" spans="1:12" x14ac:dyDescent="0.25">
      <c r="A162" s="41">
        <v>220013</v>
      </c>
      <c r="B162" s="41" t="s">
        <v>299</v>
      </c>
      <c r="C162" s="151">
        <f t="shared" si="11"/>
        <v>32.805000000000007</v>
      </c>
      <c r="D162" s="150">
        <f t="shared" si="11"/>
        <v>36.450000000000003</v>
      </c>
      <c r="E162" s="150">
        <f t="shared" si="11"/>
        <v>40.5</v>
      </c>
      <c r="F162" s="150">
        <f t="shared" si="11"/>
        <v>45</v>
      </c>
      <c r="G162" s="116">
        <v>50</v>
      </c>
      <c r="H162" s="116">
        <v>50</v>
      </c>
      <c r="I162" s="116">
        <v>50</v>
      </c>
      <c r="J162" s="116">
        <v>50</v>
      </c>
      <c r="K162" s="150">
        <f t="shared" si="13"/>
        <v>45</v>
      </c>
      <c r="L162" s="156">
        <f t="shared" si="13"/>
        <v>40.5</v>
      </c>
    </row>
    <row r="163" spans="1:12" x14ac:dyDescent="0.25">
      <c r="A163" s="41">
        <v>220014</v>
      </c>
      <c r="B163" s="41" t="s">
        <v>300</v>
      </c>
      <c r="C163" s="151">
        <f t="shared" si="11"/>
        <v>32.805000000000007</v>
      </c>
      <c r="D163" s="150">
        <f t="shared" si="11"/>
        <v>36.450000000000003</v>
      </c>
      <c r="E163" s="150">
        <f t="shared" si="11"/>
        <v>40.5</v>
      </c>
      <c r="F163" s="150">
        <f t="shared" si="11"/>
        <v>45</v>
      </c>
      <c r="G163" s="116">
        <v>50</v>
      </c>
      <c r="H163" s="116">
        <v>50</v>
      </c>
      <c r="I163" s="116">
        <v>50</v>
      </c>
      <c r="J163" s="116">
        <v>50</v>
      </c>
      <c r="K163" s="150">
        <f t="shared" ref="K163:L178" si="14">J163*0.9</f>
        <v>45</v>
      </c>
      <c r="L163" s="156">
        <f t="shared" si="14"/>
        <v>40.5</v>
      </c>
    </row>
    <row r="164" spans="1:12" x14ac:dyDescent="0.25">
      <c r="A164" s="41">
        <v>220023</v>
      </c>
      <c r="B164" s="41" t="s">
        <v>301</v>
      </c>
      <c r="C164" s="151">
        <f t="shared" si="11"/>
        <v>32.805000000000007</v>
      </c>
      <c r="D164" s="150">
        <f t="shared" si="11"/>
        <v>36.450000000000003</v>
      </c>
      <c r="E164" s="150">
        <f t="shared" si="11"/>
        <v>40.5</v>
      </c>
      <c r="F164" s="150">
        <f t="shared" si="11"/>
        <v>45</v>
      </c>
      <c r="G164" s="116">
        <v>50</v>
      </c>
      <c r="H164" s="116">
        <v>50</v>
      </c>
      <c r="I164" s="116">
        <v>50</v>
      </c>
      <c r="J164" s="116">
        <v>50</v>
      </c>
      <c r="K164" s="150">
        <f t="shared" si="14"/>
        <v>45</v>
      </c>
      <c r="L164" s="156">
        <f t="shared" si="14"/>
        <v>40.5</v>
      </c>
    </row>
    <row r="165" spans="1:12" x14ac:dyDescent="0.25">
      <c r="A165" s="41">
        <v>220024</v>
      </c>
      <c r="B165" s="41" t="s">
        <v>302</v>
      </c>
      <c r="C165" s="151">
        <f t="shared" si="11"/>
        <v>32.805000000000007</v>
      </c>
      <c r="D165" s="150">
        <f t="shared" si="11"/>
        <v>36.450000000000003</v>
      </c>
      <c r="E165" s="150">
        <f t="shared" si="11"/>
        <v>40.5</v>
      </c>
      <c r="F165" s="150">
        <f t="shared" si="11"/>
        <v>45</v>
      </c>
      <c r="G165" s="116">
        <v>50</v>
      </c>
      <c r="H165" s="116">
        <v>50</v>
      </c>
      <c r="I165" s="116">
        <v>50</v>
      </c>
      <c r="J165" s="116">
        <v>50</v>
      </c>
      <c r="K165" s="150">
        <f t="shared" si="14"/>
        <v>45</v>
      </c>
      <c r="L165" s="156">
        <f t="shared" si="14"/>
        <v>40.5</v>
      </c>
    </row>
    <row r="166" spans="1:12" x14ac:dyDescent="0.25">
      <c r="A166" s="41">
        <v>220031</v>
      </c>
      <c r="B166" s="41" t="s">
        <v>303</v>
      </c>
      <c r="C166" s="151">
        <f t="shared" si="11"/>
        <v>32.805000000000007</v>
      </c>
      <c r="D166" s="150">
        <f t="shared" si="11"/>
        <v>36.450000000000003</v>
      </c>
      <c r="E166" s="150">
        <f t="shared" si="11"/>
        <v>40.5</v>
      </c>
      <c r="F166" s="150">
        <f t="shared" si="11"/>
        <v>45</v>
      </c>
      <c r="G166" s="116">
        <v>50</v>
      </c>
      <c r="H166" s="116">
        <v>50</v>
      </c>
      <c r="I166" s="116">
        <v>50</v>
      </c>
      <c r="J166" s="116">
        <v>50</v>
      </c>
      <c r="K166" s="150">
        <f t="shared" si="14"/>
        <v>45</v>
      </c>
      <c r="L166" s="156">
        <f t="shared" si="14"/>
        <v>40.5</v>
      </c>
    </row>
    <row r="167" spans="1:12" x14ac:dyDescent="0.25">
      <c r="A167" s="41">
        <v>220032</v>
      </c>
      <c r="B167" s="41" t="s">
        <v>304</v>
      </c>
      <c r="C167" s="151">
        <f t="shared" si="11"/>
        <v>32.805000000000007</v>
      </c>
      <c r="D167" s="150">
        <f t="shared" si="11"/>
        <v>36.450000000000003</v>
      </c>
      <c r="E167" s="150">
        <f t="shared" si="11"/>
        <v>40.5</v>
      </c>
      <c r="F167" s="150">
        <f t="shared" si="11"/>
        <v>45</v>
      </c>
      <c r="G167" s="116">
        <v>50</v>
      </c>
      <c r="H167" s="116">
        <v>50</v>
      </c>
      <c r="I167" s="116">
        <v>50</v>
      </c>
      <c r="J167" s="116">
        <v>50</v>
      </c>
      <c r="K167" s="150">
        <f t="shared" si="14"/>
        <v>45</v>
      </c>
      <c r="L167" s="156">
        <f t="shared" si="14"/>
        <v>40.5</v>
      </c>
    </row>
    <row r="168" spans="1:12" x14ac:dyDescent="0.25">
      <c r="A168" s="41">
        <v>220041</v>
      </c>
      <c r="B168" s="41" t="s">
        <v>305</v>
      </c>
      <c r="C168" s="151">
        <f t="shared" si="11"/>
        <v>32.805000000000007</v>
      </c>
      <c r="D168" s="150">
        <f t="shared" si="11"/>
        <v>36.450000000000003</v>
      </c>
      <c r="E168" s="150">
        <f t="shared" si="11"/>
        <v>40.5</v>
      </c>
      <c r="F168" s="152">
        <f t="shared" si="11"/>
        <v>45</v>
      </c>
      <c r="G168" s="116">
        <v>50</v>
      </c>
      <c r="H168" s="116">
        <v>50</v>
      </c>
      <c r="I168" s="116">
        <v>50</v>
      </c>
      <c r="J168" s="116">
        <v>50</v>
      </c>
      <c r="K168" s="150">
        <f t="shared" si="14"/>
        <v>45</v>
      </c>
      <c r="L168" s="156">
        <f t="shared" si="14"/>
        <v>40.5</v>
      </c>
    </row>
    <row r="169" spans="1:12" x14ac:dyDescent="0.25">
      <c r="A169" s="41">
        <v>220042</v>
      </c>
      <c r="B169" s="41" t="s">
        <v>306</v>
      </c>
      <c r="C169" s="151">
        <f t="shared" si="11"/>
        <v>32.805000000000007</v>
      </c>
      <c r="D169" s="150">
        <f t="shared" si="11"/>
        <v>36.450000000000003</v>
      </c>
      <c r="E169" s="150">
        <f t="shared" si="11"/>
        <v>40.5</v>
      </c>
      <c r="F169" s="152">
        <f t="shared" si="11"/>
        <v>45</v>
      </c>
      <c r="G169" s="116">
        <v>50</v>
      </c>
      <c r="H169" s="116">
        <v>50</v>
      </c>
      <c r="I169" s="116">
        <v>50</v>
      </c>
      <c r="J169" s="116">
        <v>50</v>
      </c>
      <c r="K169" s="150">
        <f t="shared" si="14"/>
        <v>45</v>
      </c>
      <c r="L169" s="156">
        <f t="shared" si="14"/>
        <v>40.5</v>
      </c>
    </row>
    <row r="170" spans="1:12" x14ac:dyDescent="0.25">
      <c r="A170" s="41">
        <v>230013</v>
      </c>
      <c r="B170" s="41" t="s">
        <v>307</v>
      </c>
      <c r="C170" s="151">
        <f t="shared" si="11"/>
        <v>32.805000000000007</v>
      </c>
      <c r="D170" s="150">
        <f t="shared" si="11"/>
        <v>36.450000000000003</v>
      </c>
      <c r="E170" s="150">
        <f t="shared" si="11"/>
        <v>40.5</v>
      </c>
      <c r="F170" s="152">
        <f t="shared" si="11"/>
        <v>45</v>
      </c>
      <c r="G170" s="116">
        <v>50</v>
      </c>
      <c r="H170" s="116">
        <v>50</v>
      </c>
      <c r="I170" s="116">
        <v>50</v>
      </c>
      <c r="J170" s="116">
        <v>50</v>
      </c>
      <c r="K170" s="150">
        <f t="shared" si="14"/>
        <v>45</v>
      </c>
      <c r="L170" s="156">
        <f t="shared" si="14"/>
        <v>40.5</v>
      </c>
    </row>
    <row r="171" spans="1:12" x14ac:dyDescent="0.25">
      <c r="A171" s="41">
        <v>230014</v>
      </c>
      <c r="B171" s="41" t="s">
        <v>308</v>
      </c>
      <c r="C171" s="151">
        <f t="shared" si="11"/>
        <v>32.805000000000007</v>
      </c>
      <c r="D171" s="150">
        <f t="shared" si="11"/>
        <v>36.450000000000003</v>
      </c>
      <c r="E171" s="150">
        <f t="shared" si="11"/>
        <v>40.5</v>
      </c>
      <c r="F171" s="152">
        <f t="shared" si="11"/>
        <v>45</v>
      </c>
      <c r="G171" s="116">
        <v>50</v>
      </c>
      <c r="H171" s="116">
        <v>50</v>
      </c>
      <c r="I171" s="116">
        <v>50</v>
      </c>
      <c r="J171" s="116">
        <v>50</v>
      </c>
      <c r="K171" s="150">
        <f t="shared" si="14"/>
        <v>45</v>
      </c>
      <c r="L171" s="156">
        <f t="shared" si="14"/>
        <v>40.5</v>
      </c>
    </row>
    <row r="172" spans="1:12" x14ac:dyDescent="0.25">
      <c r="A172" s="41">
        <v>230023</v>
      </c>
      <c r="B172" s="41" t="s">
        <v>309</v>
      </c>
      <c r="C172" s="151">
        <f t="shared" si="11"/>
        <v>32.805000000000007</v>
      </c>
      <c r="D172" s="150">
        <f t="shared" si="11"/>
        <v>36.450000000000003</v>
      </c>
      <c r="E172" s="150">
        <f t="shared" si="11"/>
        <v>40.5</v>
      </c>
      <c r="F172" s="152">
        <f t="shared" si="11"/>
        <v>45</v>
      </c>
      <c r="G172" s="116">
        <v>50</v>
      </c>
      <c r="H172" s="116">
        <v>50</v>
      </c>
      <c r="I172" s="116">
        <v>50</v>
      </c>
      <c r="J172" s="116">
        <v>50</v>
      </c>
      <c r="K172" s="150">
        <f t="shared" si="14"/>
        <v>45</v>
      </c>
      <c r="L172" s="156">
        <f t="shared" si="14"/>
        <v>40.5</v>
      </c>
    </row>
    <row r="173" spans="1:12" x14ac:dyDescent="0.25">
      <c r="A173" s="41">
        <v>230024</v>
      </c>
      <c r="B173" s="41" t="s">
        <v>310</v>
      </c>
      <c r="C173" s="151">
        <f t="shared" si="11"/>
        <v>32.805000000000007</v>
      </c>
      <c r="D173" s="150">
        <f t="shared" si="11"/>
        <v>36.450000000000003</v>
      </c>
      <c r="E173" s="150">
        <f t="shared" si="11"/>
        <v>40.5</v>
      </c>
      <c r="F173" s="152">
        <f t="shared" si="11"/>
        <v>45</v>
      </c>
      <c r="G173" s="116">
        <v>50</v>
      </c>
      <c r="H173" s="116">
        <v>50</v>
      </c>
      <c r="I173" s="116">
        <v>50</v>
      </c>
      <c r="J173" s="116">
        <v>50</v>
      </c>
      <c r="K173" s="150">
        <f t="shared" si="14"/>
        <v>45</v>
      </c>
      <c r="L173" s="156">
        <f t="shared" si="14"/>
        <v>40.5</v>
      </c>
    </row>
    <row r="174" spans="1:12" x14ac:dyDescent="0.25">
      <c r="A174" s="41">
        <v>230031</v>
      </c>
      <c r="B174" s="41" t="s">
        <v>311</v>
      </c>
      <c r="C174" s="151">
        <f t="shared" si="11"/>
        <v>32.805000000000007</v>
      </c>
      <c r="D174" s="150">
        <f t="shared" si="11"/>
        <v>36.450000000000003</v>
      </c>
      <c r="E174" s="150">
        <f t="shared" si="11"/>
        <v>40.5</v>
      </c>
      <c r="F174" s="152">
        <f t="shared" si="11"/>
        <v>45</v>
      </c>
      <c r="G174" s="116">
        <v>50</v>
      </c>
      <c r="H174" s="116">
        <v>50</v>
      </c>
      <c r="I174" s="116">
        <v>50</v>
      </c>
      <c r="J174" s="116">
        <v>50</v>
      </c>
      <c r="K174" s="150">
        <f t="shared" si="14"/>
        <v>45</v>
      </c>
      <c r="L174" s="156">
        <f t="shared" si="14"/>
        <v>40.5</v>
      </c>
    </row>
    <row r="175" spans="1:12" x14ac:dyDescent="0.25">
      <c r="A175" s="41">
        <v>230032</v>
      </c>
      <c r="B175" s="41" t="s">
        <v>312</v>
      </c>
      <c r="C175" s="151">
        <f t="shared" si="11"/>
        <v>32.805000000000007</v>
      </c>
      <c r="D175" s="150">
        <f t="shared" si="11"/>
        <v>36.450000000000003</v>
      </c>
      <c r="E175" s="150">
        <f t="shared" si="11"/>
        <v>40.5</v>
      </c>
      <c r="F175" s="152">
        <f t="shared" si="11"/>
        <v>45</v>
      </c>
      <c r="G175" s="116">
        <v>50</v>
      </c>
      <c r="H175" s="116">
        <v>50</v>
      </c>
      <c r="I175" s="116">
        <v>50</v>
      </c>
      <c r="J175" s="116">
        <v>50</v>
      </c>
      <c r="K175" s="150">
        <f t="shared" si="14"/>
        <v>45</v>
      </c>
      <c r="L175" s="156">
        <f t="shared" si="14"/>
        <v>40.5</v>
      </c>
    </row>
    <row r="176" spans="1:12" x14ac:dyDescent="0.25">
      <c r="A176" s="41">
        <v>230041</v>
      </c>
      <c r="B176" s="41" t="s">
        <v>313</v>
      </c>
      <c r="C176" s="151">
        <f t="shared" si="11"/>
        <v>32.805000000000007</v>
      </c>
      <c r="D176" s="150">
        <f t="shared" si="11"/>
        <v>36.450000000000003</v>
      </c>
      <c r="E176" s="150">
        <f t="shared" si="11"/>
        <v>40.5</v>
      </c>
      <c r="F176" s="152">
        <f t="shared" si="11"/>
        <v>45</v>
      </c>
      <c r="G176" s="116">
        <v>50</v>
      </c>
      <c r="H176" s="116">
        <v>50</v>
      </c>
      <c r="I176" s="116">
        <v>50</v>
      </c>
      <c r="J176" s="116">
        <v>50</v>
      </c>
      <c r="K176" s="150">
        <f t="shared" si="14"/>
        <v>45</v>
      </c>
      <c r="L176" s="156">
        <f t="shared" si="14"/>
        <v>40.5</v>
      </c>
    </row>
    <row r="177" spans="1:12" x14ac:dyDescent="0.25">
      <c r="A177" s="41">
        <v>230042</v>
      </c>
      <c r="B177" s="41" t="s">
        <v>314</v>
      </c>
      <c r="C177" s="151">
        <f t="shared" si="11"/>
        <v>32.805000000000007</v>
      </c>
      <c r="D177" s="150">
        <f t="shared" si="11"/>
        <v>36.450000000000003</v>
      </c>
      <c r="E177" s="150">
        <f t="shared" si="11"/>
        <v>40.5</v>
      </c>
      <c r="F177" s="152">
        <f t="shared" si="11"/>
        <v>45</v>
      </c>
      <c r="G177" s="116">
        <v>50</v>
      </c>
      <c r="H177" s="116">
        <v>50</v>
      </c>
      <c r="I177" s="116">
        <v>50</v>
      </c>
      <c r="J177" s="116">
        <v>50</v>
      </c>
      <c r="K177" s="150">
        <f t="shared" si="14"/>
        <v>45</v>
      </c>
      <c r="L177" s="156">
        <f t="shared" si="14"/>
        <v>40.5</v>
      </c>
    </row>
    <row r="178" spans="1:12" x14ac:dyDescent="0.25">
      <c r="A178" s="41">
        <v>240013</v>
      </c>
      <c r="B178" s="41" t="s">
        <v>315</v>
      </c>
      <c r="C178" s="151">
        <f t="shared" si="11"/>
        <v>32.805000000000007</v>
      </c>
      <c r="D178" s="150">
        <f t="shared" si="11"/>
        <v>36.450000000000003</v>
      </c>
      <c r="E178" s="150">
        <f t="shared" si="11"/>
        <v>40.5</v>
      </c>
      <c r="F178" s="152">
        <f t="shared" si="11"/>
        <v>45</v>
      </c>
      <c r="G178" s="116">
        <v>50</v>
      </c>
      <c r="H178" s="116">
        <v>50</v>
      </c>
      <c r="I178" s="116">
        <v>50</v>
      </c>
      <c r="J178" s="116">
        <v>50</v>
      </c>
      <c r="K178" s="150">
        <f t="shared" si="14"/>
        <v>45</v>
      </c>
      <c r="L178" s="156">
        <f t="shared" si="14"/>
        <v>40.5</v>
      </c>
    </row>
    <row r="179" spans="1:12" x14ac:dyDescent="0.25">
      <c r="A179" s="41">
        <v>240014</v>
      </c>
      <c r="B179" s="41" t="s">
        <v>316</v>
      </c>
      <c r="C179" s="151">
        <f t="shared" si="11"/>
        <v>32.805000000000007</v>
      </c>
      <c r="D179" s="150">
        <f t="shared" si="11"/>
        <v>36.450000000000003</v>
      </c>
      <c r="E179" s="150">
        <f t="shared" si="11"/>
        <v>40.5</v>
      </c>
      <c r="F179" s="152">
        <f t="shared" si="11"/>
        <v>45</v>
      </c>
      <c r="G179" s="116">
        <v>50</v>
      </c>
      <c r="H179" s="116">
        <v>50</v>
      </c>
      <c r="I179" s="116">
        <v>50</v>
      </c>
      <c r="J179" s="116">
        <v>50</v>
      </c>
      <c r="K179" s="150">
        <f t="shared" ref="K179:L193" si="15">J179*0.9</f>
        <v>45</v>
      </c>
      <c r="L179" s="156">
        <f t="shared" si="15"/>
        <v>40.5</v>
      </c>
    </row>
    <row r="180" spans="1:12" x14ac:dyDescent="0.25">
      <c r="A180" s="41">
        <v>240023</v>
      </c>
      <c r="B180" s="41" t="s">
        <v>317</v>
      </c>
      <c r="C180" s="151">
        <f t="shared" si="11"/>
        <v>32.805000000000007</v>
      </c>
      <c r="D180" s="150">
        <f t="shared" si="11"/>
        <v>36.450000000000003</v>
      </c>
      <c r="E180" s="150">
        <f t="shared" si="11"/>
        <v>40.5</v>
      </c>
      <c r="F180" s="152">
        <f t="shared" si="11"/>
        <v>45</v>
      </c>
      <c r="G180" s="116">
        <v>50</v>
      </c>
      <c r="H180" s="116">
        <v>50</v>
      </c>
      <c r="I180" s="116">
        <v>50</v>
      </c>
      <c r="J180" s="116">
        <v>50</v>
      </c>
      <c r="K180" s="150">
        <f t="shared" si="15"/>
        <v>45</v>
      </c>
      <c r="L180" s="156">
        <f t="shared" si="15"/>
        <v>40.5</v>
      </c>
    </row>
    <row r="181" spans="1:12" x14ac:dyDescent="0.25">
      <c r="A181" s="41">
        <v>240024</v>
      </c>
      <c r="B181" s="41" t="s">
        <v>318</v>
      </c>
      <c r="C181" s="151">
        <f t="shared" si="11"/>
        <v>32.805000000000007</v>
      </c>
      <c r="D181" s="150">
        <f t="shared" si="11"/>
        <v>36.450000000000003</v>
      </c>
      <c r="E181" s="150">
        <f t="shared" si="11"/>
        <v>40.5</v>
      </c>
      <c r="F181" s="152">
        <f t="shared" si="11"/>
        <v>45</v>
      </c>
      <c r="G181" s="116">
        <v>50</v>
      </c>
      <c r="H181" s="116">
        <v>50</v>
      </c>
      <c r="I181" s="116">
        <v>50</v>
      </c>
      <c r="J181" s="116">
        <v>50</v>
      </c>
      <c r="K181" s="150">
        <f t="shared" si="15"/>
        <v>45</v>
      </c>
      <c r="L181" s="156">
        <f t="shared" si="15"/>
        <v>40.5</v>
      </c>
    </row>
    <row r="182" spans="1:12" x14ac:dyDescent="0.25">
      <c r="A182" s="41">
        <v>240031</v>
      </c>
      <c r="B182" s="41" t="s">
        <v>319</v>
      </c>
      <c r="C182" s="151">
        <f t="shared" si="11"/>
        <v>32.805000000000007</v>
      </c>
      <c r="D182" s="150">
        <f t="shared" si="11"/>
        <v>36.450000000000003</v>
      </c>
      <c r="E182" s="150">
        <f t="shared" si="11"/>
        <v>40.5</v>
      </c>
      <c r="F182" s="152">
        <f t="shared" si="11"/>
        <v>45</v>
      </c>
      <c r="G182" s="116">
        <v>50</v>
      </c>
      <c r="H182" s="116">
        <v>50</v>
      </c>
      <c r="I182" s="116">
        <v>50</v>
      </c>
      <c r="J182" s="116">
        <v>50</v>
      </c>
      <c r="K182" s="150">
        <f t="shared" si="15"/>
        <v>45</v>
      </c>
      <c r="L182" s="156">
        <f t="shared" si="15"/>
        <v>40.5</v>
      </c>
    </row>
    <row r="183" spans="1:12" x14ac:dyDescent="0.25">
      <c r="A183" s="41">
        <v>240032</v>
      </c>
      <c r="B183" s="41" t="s">
        <v>320</v>
      </c>
      <c r="C183" s="151">
        <f t="shared" si="11"/>
        <v>32.805000000000007</v>
      </c>
      <c r="D183" s="150">
        <f t="shared" si="11"/>
        <v>36.450000000000003</v>
      </c>
      <c r="E183" s="150">
        <f t="shared" si="11"/>
        <v>40.5</v>
      </c>
      <c r="F183" s="152">
        <f t="shared" si="11"/>
        <v>45</v>
      </c>
      <c r="G183" s="116">
        <v>50</v>
      </c>
      <c r="H183" s="116">
        <v>50</v>
      </c>
      <c r="I183" s="116">
        <v>50</v>
      </c>
      <c r="J183" s="116">
        <v>50</v>
      </c>
      <c r="K183" s="150">
        <f t="shared" si="15"/>
        <v>45</v>
      </c>
      <c r="L183" s="156">
        <f t="shared" si="15"/>
        <v>40.5</v>
      </c>
    </row>
    <row r="184" spans="1:12" x14ac:dyDescent="0.25">
      <c r="A184" s="41">
        <v>240041</v>
      </c>
      <c r="B184" s="41" t="s">
        <v>321</v>
      </c>
      <c r="C184" s="151">
        <f t="shared" si="11"/>
        <v>32.805000000000007</v>
      </c>
      <c r="D184" s="150">
        <f t="shared" si="11"/>
        <v>36.450000000000003</v>
      </c>
      <c r="E184" s="150">
        <f t="shared" si="11"/>
        <v>40.5</v>
      </c>
      <c r="F184" s="152">
        <f t="shared" si="11"/>
        <v>45</v>
      </c>
      <c r="G184" s="116">
        <v>50</v>
      </c>
      <c r="H184" s="116">
        <v>50</v>
      </c>
      <c r="I184" s="116">
        <v>50</v>
      </c>
      <c r="J184" s="116">
        <v>50</v>
      </c>
      <c r="K184" s="150">
        <f t="shared" si="15"/>
        <v>45</v>
      </c>
      <c r="L184" s="156">
        <f t="shared" si="15"/>
        <v>40.5</v>
      </c>
    </row>
    <row r="185" spans="1:12" x14ac:dyDescent="0.25">
      <c r="A185" s="41">
        <v>240042</v>
      </c>
      <c r="B185" s="41" t="s">
        <v>322</v>
      </c>
      <c r="C185" s="151">
        <f t="shared" si="11"/>
        <v>32.805000000000007</v>
      </c>
      <c r="D185" s="150">
        <f t="shared" si="11"/>
        <v>36.450000000000003</v>
      </c>
      <c r="E185" s="150">
        <f t="shared" si="11"/>
        <v>40.5</v>
      </c>
      <c r="F185" s="152">
        <f t="shared" si="11"/>
        <v>45</v>
      </c>
      <c r="G185" s="116">
        <v>50</v>
      </c>
      <c r="H185" s="116">
        <v>50</v>
      </c>
      <c r="I185" s="116">
        <v>50</v>
      </c>
      <c r="J185" s="116">
        <v>50</v>
      </c>
      <c r="K185" s="150">
        <f t="shared" si="15"/>
        <v>45</v>
      </c>
      <c r="L185" s="156">
        <f t="shared" si="15"/>
        <v>40.5</v>
      </c>
    </row>
    <row r="186" spans="1:12" x14ac:dyDescent="0.25">
      <c r="A186" s="41">
        <v>250013</v>
      </c>
      <c r="B186" s="41" t="s">
        <v>323</v>
      </c>
      <c r="C186" s="151">
        <f t="shared" si="11"/>
        <v>32.805000000000007</v>
      </c>
      <c r="D186" s="150">
        <f t="shared" si="11"/>
        <v>36.450000000000003</v>
      </c>
      <c r="E186" s="150">
        <f t="shared" si="11"/>
        <v>40.5</v>
      </c>
      <c r="F186" s="152">
        <f t="shared" si="11"/>
        <v>45</v>
      </c>
      <c r="G186" s="116">
        <v>50</v>
      </c>
      <c r="H186" s="116">
        <v>50</v>
      </c>
      <c r="I186" s="116">
        <v>50</v>
      </c>
      <c r="J186" s="116">
        <v>50</v>
      </c>
      <c r="K186" s="150">
        <f t="shared" si="15"/>
        <v>45</v>
      </c>
      <c r="L186" s="156">
        <f t="shared" si="15"/>
        <v>40.5</v>
      </c>
    </row>
    <row r="187" spans="1:12" x14ac:dyDescent="0.25">
      <c r="A187" s="41">
        <v>250014</v>
      </c>
      <c r="B187" s="41" t="s">
        <v>324</v>
      </c>
      <c r="C187" s="151">
        <f t="shared" si="11"/>
        <v>32.805000000000007</v>
      </c>
      <c r="D187" s="150">
        <f t="shared" si="11"/>
        <v>36.450000000000003</v>
      </c>
      <c r="E187" s="150">
        <f t="shared" si="11"/>
        <v>40.5</v>
      </c>
      <c r="F187" s="152">
        <f t="shared" si="11"/>
        <v>45</v>
      </c>
      <c r="G187" s="116">
        <v>50</v>
      </c>
      <c r="H187" s="116">
        <v>50</v>
      </c>
      <c r="I187" s="116">
        <v>50</v>
      </c>
      <c r="J187" s="116">
        <v>50</v>
      </c>
      <c r="K187" s="150">
        <f t="shared" si="15"/>
        <v>45</v>
      </c>
      <c r="L187" s="156">
        <f t="shared" si="15"/>
        <v>40.5</v>
      </c>
    </row>
    <row r="188" spans="1:12" x14ac:dyDescent="0.25">
      <c r="A188" s="41">
        <v>250023</v>
      </c>
      <c r="B188" s="41" t="s">
        <v>325</v>
      </c>
      <c r="C188" s="151">
        <f t="shared" si="11"/>
        <v>32.805000000000007</v>
      </c>
      <c r="D188" s="150">
        <f t="shared" si="11"/>
        <v>36.450000000000003</v>
      </c>
      <c r="E188" s="150">
        <f t="shared" si="11"/>
        <v>40.5</v>
      </c>
      <c r="F188" s="152">
        <f t="shared" si="11"/>
        <v>45</v>
      </c>
      <c r="G188" s="116">
        <v>50</v>
      </c>
      <c r="H188" s="116">
        <v>50</v>
      </c>
      <c r="I188" s="116">
        <v>50</v>
      </c>
      <c r="J188" s="116">
        <v>50</v>
      </c>
      <c r="K188" s="150">
        <f t="shared" si="15"/>
        <v>45</v>
      </c>
      <c r="L188" s="156">
        <f t="shared" si="15"/>
        <v>40.5</v>
      </c>
    </row>
    <row r="189" spans="1:12" x14ac:dyDescent="0.25">
      <c r="A189" s="41">
        <v>250024</v>
      </c>
      <c r="B189" s="41" t="s">
        <v>326</v>
      </c>
      <c r="C189" s="151">
        <f t="shared" si="11"/>
        <v>32.805000000000007</v>
      </c>
      <c r="D189" s="150">
        <f t="shared" si="11"/>
        <v>36.450000000000003</v>
      </c>
      <c r="E189" s="150">
        <f t="shared" si="11"/>
        <v>40.5</v>
      </c>
      <c r="F189" s="152">
        <f t="shared" si="11"/>
        <v>45</v>
      </c>
      <c r="G189" s="116">
        <v>50</v>
      </c>
      <c r="H189" s="116">
        <v>50</v>
      </c>
      <c r="I189" s="116">
        <v>50</v>
      </c>
      <c r="J189" s="116">
        <v>50</v>
      </c>
      <c r="K189" s="150">
        <f t="shared" si="15"/>
        <v>45</v>
      </c>
      <c r="L189" s="156">
        <f t="shared" si="15"/>
        <v>40.5</v>
      </c>
    </row>
    <row r="190" spans="1:12" x14ac:dyDescent="0.25">
      <c r="A190" s="41">
        <v>250031</v>
      </c>
      <c r="B190" s="41" t="s">
        <v>327</v>
      </c>
      <c r="C190" s="151">
        <f t="shared" si="11"/>
        <v>32.805000000000007</v>
      </c>
      <c r="D190" s="150">
        <f t="shared" si="11"/>
        <v>36.450000000000003</v>
      </c>
      <c r="E190" s="150">
        <f t="shared" si="11"/>
        <v>40.5</v>
      </c>
      <c r="F190" s="152">
        <f t="shared" si="11"/>
        <v>45</v>
      </c>
      <c r="G190" s="116">
        <v>50</v>
      </c>
      <c r="H190" s="116">
        <v>50</v>
      </c>
      <c r="I190" s="116">
        <v>50</v>
      </c>
      <c r="J190" s="116">
        <v>50</v>
      </c>
      <c r="K190" s="150">
        <f t="shared" si="15"/>
        <v>45</v>
      </c>
      <c r="L190" s="156">
        <f t="shared" si="15"/>
        <v>40.5</v>
      </c>
    </row>
    <row r="191" spans="1:12" x14ac:dyDescent="0.25">
      <c r="A191" s="41">
        <v>250032</v>
      </c>
      <c r="B191" s="41" t="s">
        <v>328</v>
      </c>
      <c r="C191" s="151">
        <f t="shared" si="11"/>
        <v>32.805000000000007</v>
      </c>
      <c r="D191" s="150">
        <f t="shared" si="11"/>
        <v>36.450000000000003</v>
      </c>
      <c r="E191" s="150">
        <f t="shared" si="11"/>
        <v>40.5</v>
      </c>
      <c r="F191" s="152">
        <f t="shared" si="11"/>
        <v>45</v>
      </c>
      <c r="G191" s="116">
        <v>50</v>
      </c>
      <c r="H191" s="116">
        <v>50</v>
      </c>
      <c r="I191" s="116">
        <v>50</v>
      </c>
      <c r="J191" s="116">
        <v>50</v>
      </c>
      <c r="K191" s="150">
        <f t="shared" si="15"/>
        <v>45</v>
      </c>
      <c r="L191" s="156">
        <f t="shared" si="15"/>
        <v>40.5</v>
      </c>
    </row>
    <row r="192" spans="1:12" x14ac:dyDescent="0.25">
      <c r="A192" s="41">
        <v>250041</v>
      </c>
      <c r="B192" s="41" t="s">
        <v>329</v>
      </c>
      <c r="C192" s="151">
        <f t="shared" si="11"/>
        <v>32.805000000000007</v>
      </c>
      <c r="D192" s="150">
        <f t="shared" si="11"/>
        <v>36.450000000000003</v>
      </c>
      <c r="E192" s="150">
        <f t="shared" si="11"/>
        <v>40.5</v>
      </c>
      <c r="F192" s="152">
        <f t="shared" si="11"/>
        <v>45</v>
      </c>
      <c r="G192" s="116">
        <v>50</v>
      </c>
      <c r="H192" s="116">
        <v>50</v>
      </c>
      <c r="I192" s="116">
        <v>50</v>
      </c>
      <c r="J192" s="116">
        <v>50</v>
      </c>
      <c r="K192" s="150">
        <f t="shared" si="15"/>
        <v>45</v>
      </c>
      <c r="L192" s="156">
        <f t="shared" si="15"/>
        <v>40.5</v>
      </c>
    </row>
    <row r="193" spans="1:12" ht="15.75" thickBot="1" x14ac:dyDescent="0.3">
      <c r="A193" s="41">
        <v>250042</v>
      </c>
      <c r="B193" s="41" t="s">
        <v>330</v>
      </c>
      <c r="C193" s="153">
        <f t="shared" si="11"/>
        <v>32.805000000000007</v>
      </c>
      <c r="D193" s="154">
        <f t="shared" si="11"/>
        <v>36.450000000000003</v>
      </c>
      <c r="E193" s="154">
        <f t="shared" si="11"/>
        <v>40.5</v>
      </c>
      <c r="F193" s="155">
        <f t="shared" si="11"/>
        <v>45</v>
      </c>
      <c r="G193" s="117">
        <v>50</v>
      </c>
      <c r="H193" s="117">
        <v>50</v>
      </c>
      <c r="I193" s="117">
        <v>50</v>
      </c>
      <c r="J193" s="117">
        <v>50</v>
      </c>
      <c r="K193" s="154">
        <f t="shared" si="15"/>
        <v>45</v>
      </c>
      <c r="L193" s="157">
        <f t="shared" si="15"/>
        <v>40.5</v>
      </c>
    </row>
    <row r="194" spans="1:12" x14ac:dyDescent="0.25">
      <c r="C194" s="184"/>
      <c r="D194" s="184"/>
      <c r="E194" s="184"/>
      <c r="F194" s="184"/>
      <c r="G194" s="184"/>
      <c r="H194" s="184"/>
    </row>
    <row r="195" spans="1:12" x14ac:dyDescent="0.25">
      <c r="C195" s="184"/>
      <c r="D195" s="184"/>
      <c r="E195" s="184"/>
      <c r="F195" s="184"/>
      <c r="G195" s="184"/>
      <c r="H195" s="184"/>
    </row>
    <row r="196" spans="1:12" x14ac:dyDescent="0.25">
      <c r="C196" s="184"/>
      <c r="D196" s="184"/>
      <c r="E196" s="184"/>
      <c r="F196" s="184"/>
      <c r="G196" s="184"/>
    </row>
    <row r="197" spans="1:12" x14ac:dyDescent="0.25">
      <c r="C197" s="184"/>
      <c r="D197" s="184"/>
      <c r="E197" s="184"/>
      <c r="F197" s="184"/>
      <c r="G197" s="184"/>
    </row>
    <row r="198" spans="1:12" x14ac:dyDescent="0.25">
      <c r="C198" s="184"/>
      <c r="D198" s="184"/>
      <c r="E198" s="184"/>
      <c r="F198" s="184"/>
      <c r="G198" s="184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936-B2BF-428F-9B97-8CC42B0B71EE}">
  <sheetPr codeName="Sheet8">
    <tabColor theme="5"/>
  </sheetPr>
  <dimension ref="A1:N198"/>
  <sheetViews>
    <sheetView topLeftCell="A67" zoomScale="70" zoomScaleNormal="70" workbookViewId="0">
      <selection activeCell="C2" sqref="C2"/>
    </sheetView>
  </sheetViews>
  <sheetFormatPr defaultRowHeight="15" x14ac:dyDescent="0.25"/>
  <cols>
    <col min="1" max="1" width="21.140625" bestFit="1" customWidth="1"/>
    <col min="2" max="2" width="47.5703125" bestFit="1" customWidth="1"/>
    <col min="3" max="3" width="10" style="41" customWidth="1"/>
    <col min="4" max="12" width="9.140625" style="41"/>
  </cols>
  <sheetData>
    <row r="1" spans="1:14" ht="15.75" thickBot="1" x14ac:dyDescent="0.3">
      <c r="A1" s="17" t="s">
        <v>54</v>
      </c>
      <c r="B1" s="17" t="s">
        <v>331</v>
      </c>
      <c r="C1" s="18">
        <v>0</v>
      </c>
      <c r="D1" s="18">
        <v>900</v>
      </c>
      <c r="E1" s="18">
        <v>1800</v>
      </c>
      <c r="F1" s="18">
        <v>2700</v>
      </c>
      <c r="G1" s="40">
        <v>3600</v>
      </c>
      <c r="H1" s="40">
        <v>4500</v>
      </c>
      <c r="I1" s="40">
        <v>5400</v>
      </c>
      <c r="J1" s="40">
        <v>6300</v>
      </c>
      <c r="K1" s="18">
        <v>7200</v>
      </c>
      <c r="L1" s="18">
        <v>8100</v>
      </c>
    </row>
    <row r="2" spans="1:14" x14ac:dyDescent="0.25">
      <c r="A2" s="13">
        <v>10013</v>
      </c>
      <c r="B2" s="13" t="s">
        <v>150</v>
      </c>
      <c r="C2" s="158">
        <f>D2*0.9</f>
        <v>20.995200000000004</v>
      </c>
      <c r="D2" s="71">
        <f>E2*0.9</f>
        <v>23.328000000000003</v>
      </c>
      <c r="E2" s="71">
        <f>F2*0.9</f>
        <v>25.92</v>
      </c>
      <c r="F2" s="71">
        <f>G2*0.9</f>
        <v>28.8</v>
      </c>
      <c r="G2" s="72">
        <f>'[1]I-1 (EB WB SL)'!$D$175*4/2</f>
        <v>32</v>
      </c>
      <c r="H2" s="72">
        <f>'[1]I-1 (EB WB SL)'!$D$176*4/2</f>
        <v>16</v>
      </c>
      <c r="I2" s="72">
        <f>'[1]I-1 (EB WB SL)'!$D$177*4/2</f>
        <v>46</v>
      </c>
      <c r="J2" s="72">
        <f>'[1]I-1 (EB WB SL)'!$D$178*4/2</f>
        <v>48</v>
      </c>
      <c r="K2" s="71">
        <f t="shared" ref="K2:L21" si="0">J2*0.9</f>
        <v>43.2</v>
      </c>
      <c r="L2" s="73">
        <f t="shared" si="0"/>
        <v>38.880000000000003</v>
      </c>
    </row>
    <row r="3" spans="1:14" x14ac:dyDescent="0.25">
      <c r="A3" s="13">
        <v>10014</v>
      </c>
      <c r="B3" s="13" t="s">
        <v>149</v>
      </c>
      <c r="C3" s="151">
        <f t="shared" ref="C3:C66" si="1">D3*0.9</f>
        <v>137.78100000000001</v>
      </c>
      <c r="D3" s="150">
        <f t="shared" ref="D3:D66" si="2">E3*0.9</f>
        <v>153.09</v>
      </c>
      <c r="E3" s="150">
        <f t="shared" ref="E3:E66" si="3">F3*0.9</f>
        <v>170.1</v>
      </c>
      <c r="F3" s="150">
        <f t="shared" ref="F3:F66" si="4">G3*0.9</f>
        <v>189</v>
      </c>
      <c r="G3" s="114">
        <f>'[1]I-1 (EB WB SL)'!$E$175*4/2</f>
        <v>210</v>
      </c>
      <c r="H3" s="114">
        <f>'[1]I-1 (EB WB SL)'!$E$176*4/2</f>
        <v>260</v>
      </c>
      <c r="I3" s="114">
        <f>'[1]I-1 (EB WB SL)'!$E$177*4/2</f>
        <v>228</v>
      </c>
      <c r="J3" s="114">
        <f>'[1]I-1 (EB WB SL)'!$E$178*4/2</f>
        <v>214</v>
      </c>
      <c r="K3" s="150">
        <f t="shared" si="0"/>
        <v>192.6</v>
      </c>
      <c r="L3" s="156">
        <f t="shared" si="0"/>
        <v>173.34</v>
      </c>
      <c r="N3" t="s">
        <v>400</v>
      </c>
    </row>
    <row r="4" spans="1:14" x14ac:dyDescent="0.25">
      <c r="A4" s="13">
        <v>10023</v>
      </c>
      <c r="B4" s="13" t="s">
        <v>148</v>
      </c>
      <c r="C4" s="151">
        <f t="shared" si="1"/>
        <v>20.995200000000004</v>
      </c>
      <c r="D4" s="150">
        <f t="shared" si="2"/>
        <v>23.328000000000003</v>
      </c>
      <c r="E4" s="150">
        <f t="shared" si="3"/>
        <v>25.92</v>
      </c>
      <c r="F4" s="150">
        <f t="shared" si="4"/>
        <v>28.8</v>
      </c>
      <c r="G4" s="114">
        <f>'[1]I-1 (EB WB SL)'!$D$175*4/2</f>
        <v>32</v>
      </c>
      <c r="H4" s="114">
        <f>'[1]I-1 (EB WB SL)'!$D$176*4/2</f>
        <v>16</v>
      </c>
      <c r="I4" s="114">
        <f>'[1]I-1 (EB WB SL)'!$D$177*4/2</f>
        <v>46</v>
      </c>
      <c r="J4" s="114">
        <f>'[1]I-1 (EB WB SL)'!$D$178*4/2</f>
        <v>48</v>
      </c>
      <c r="K4" s="150">
        <f t="shared" si="0"/>
        <v>43.2</v>
      </c>
      <c r="L4" s="156">
        <f t="shared" si="0"/>
        <v>38.880000000000003</v>
      </c>
      <c r="N4" s="159" t="s">
        <v>401</v>
      </c>
    </row>
    <row r="5" spans="1:14" x14ac:dyDescent="0.25">
      <c r="A5" s="13">
        <v>10024</v>
      </c>
      <c r="B5" s="13" t="s">
        <v>147</v>
      </c>
      <c r="C5" s="151">
        <f t="shared" si="1"/>
        <v>137.78100000000001</v>
      </c>
      <c r="D5" s="150">
        <f t="shared" si="2"/>
        <v>153.09</v>
      </c>
      <c r="E5" s="150">
        <f t="shared" si="3"/>
        <v>170.1</v>
      </c>
      <c r="F5" s="150">
        <f t="shared" si="4"/>
        <v>189</v>
      </c>
      <c r="G5" s="114">
        <f>'[1]I-1 (EB WB SL)'!$E$175*4/2</f>
        <v>210</v>
      </c>
      <c r="H5" s="114">
        <f>'[1]I-1 (EB WB SL)'!$E$176*4/2</f>
        <v>260</v>
      </c>
      <c r="I5" s="114">
        <f>'[1]I-1 (EB WB SL)'!$E$177*4/2</f>
        <v>228</v>
      </c>
      <c r="J5" s="114">
        <f>'[1]I-1 (EB WB SL)'!$E$178*4/2</f>
        <v>214</v>
      </c>
      <c r="K5" s="150">
        <f t="shared" si="0"/>
        <v>192.6</v>
      </c>
      <c r="L5" s="156">
        <f t="shared" si="0"/>
        <v>173.34</v>
      </c>
      <c r="N5" s="112" t="s">
        <v>402</v>
      </c>
    </row>
    <row r="6" spans="1:14" x14ac:dyDescent="0.25">
      <c r="A6" s="13">
        <v>10031</v>
      </c>
      <c r="B6" s="13" t="s">
        <v>139</v>
      </c>
      <c r="C6" s="151">
        <f t="shared" si="1"/>
        <v>0</v>
      </c>
      <c r="D6" s="150">
        <f t="shared" si="2"/>
        <v>0</v>
      </c>
      <c r="E6" s="150">
        <f t="shared" si="3"/>
        <v>0</v>
      </c>
      <c r="F6" s="150">
        <f t="shared" si="4"/>
        <v>0</v>
      </c>
      <c r="G6" s="114">
        <f>'[1]I-1 (EB WB SL)'!$B$175*4/2</f>
        <v>0</v>
      </c>
      <c r="H6" s="114">
        <f>'[1]I-1 (EB WB SL)'!$B$176*4/2</f>
        <v>0</v>
      </c>
      <c r="I6" s="114">
        <f>'[1]I-1 (EB WB SL)'!$B$177*4/2</f>
        <v>10</v>
      </c>
      <c r="J6" s="114">
        <f>'[1]I-1 (EB WB SL)'!$B$178*4/2</f>
        <v>12</v>
      </c>
      <c r="K6" s="150">
        <f t="shared" si="0"/>
        <v>10.8</v>
      </c>
      <c r="L6" s="156">
        <f t="shared" si="0"/>
        <v>9.7200000000000006</v>
      </c>
    </row>
    <row r="7" spans="1:14" x14ac:dyDescent="0.25">
      <c r="A7" s="13">
        <v>10032</v>
      </c>
      <c r="B7" s="13" t="s">
        <v>146</v>
      </c>
      <c r="C7" s="151">
        <f t="shared" si="1"/>
        <v>17.058600000000006</v>
      </c>
      <c r="D7" s="150">
        <f t="shared" si="2"/>
        <v>18.954000000000004</v>
      </c>
      <c r="E7" s="150">
        <f t="shared" si="3"/>
        <v>21.060000000000002</v>
      </c>
      <c r="F7" s="150">
        <f t="shared" si="4"/>
        <v>23.400000000000002</v>
      </c>
      <c r="G7" s="114">
        <f>'[1]I-1 (EB WB SL)'!$C$175*4/2</f>
        <v>26</v>
      </c>
      <c r="H7" s="114">
        <f>'[1]I-1 (EB WB SL)'!$C$176*4/2</f>
        <v>26</v>
      </c>
      <c r="I7" s="114">
        <f>'[1]I-1 (EB WB SL)'!$C$177*4/2</f>
        <v>52</v>
      </c>
      <c r="J7" s="114">
        <f>'[1]I-1 (EB WB SL)'!$C$178*4/2</f>
        <v>64</v>
      </c>
      <c r="K7" s="150">
        <f t="shared" si="0"/>
        <v>57.6</v>
      </c>
      <c r="L7" s="156">
        <f t="shared" si="0"/>
        <v>51.84</v>
      </c>
    </row>
    <row r="8" spans="1:14" x14ac:dyDescent="0.25">
      <c r="A8" s="25">
        <v>20013</v>
      </c>
      <c r="B8" s="25" t="s">
        <v>145</v>
      </c>
      <c r="C8" s="151">
        <f t="shared" si="1"/>
        <v>41.990400000000008</v>
      </c>
      <c r="D8" s="150">
        <f t="shared" si="2"/>
        <v>46.656000000000006</v>
      </c>
      <c r="E8" s="150">
        <f t="shared" si="3"/>
        <v>51.84</v>
      </c>
      <c r="F8" s="150">
        <f t="shared" si="4"/>
        <v>57.6</v>
      </c>
      <c r="G8" s="114">
        <f>'[1]I-2'!$D$175*4/2</f>
        <v>64</v>
      </c>
      <c r="H8" s="114">
        <f>'[1]I-2'!$D$176*4/2</f>
        <v>86</v>
      </c>
      <c r="I8" s="114">
        <f>'[1]I-2'!$D$177*4/2</f>
        <v>136</v>
      </c>
      <c r="J8" s="114">
        <f>'[1]I-2'!$D$178*4/2</f>
        <v>158</v>
      </c>
      <c r="K8" s="150">
        <f t="shared" si="0"/>
        <v>142.20000000000002</v>
      </c>
      <c r="L8" s="156">
        <f t="shared" si="0"/>
        <v>127.98000000000002</v>
      </c>
    </row>
    <row r="9" spans="1:14" x14ac:dyDescent="0.25">
      <c r="A9" s="25">
        <v>20014</v>
      </c>
      <c r="B9" s="25" t="s">
        <v>144</v>
      </c>
      <c r="C9" s="151">
        <f t="shared" si="1"/>
        <v>129.90780000000001</v>
      </c>
      <c r="D9" s="150">
        <f t="shared" si="2"/>
        <v>144.34200000000001</v>
      </c>
      <c r="E9" s="150">
        <f t="shared" si="3"/>
        <v>160.38000000000002</v>
      </c>
      <c r="F9" s="150">
        <f t="shared" si="4"/>
        <v>178.20000000000002</v>
      </c>
      <c r="G9" s="38">
        <f>'[1]I-2'!$E$175*4/2</f>
        <v>198</v>
      </c>
      <c r="H9" s="114">
        <f>'[1]I-2'!$E$176*4/2</f>
        <v>210</v>
      </c>
      <c r="I9" s="114">
        <f>'[1]I-2'!$E$177*4/2</f>
        <v>242</v>
      </c>
      <c r="J9" s="114">
        <f>'[1]I-2'!$E$178*4/2</f>
        <v>324</v>
      </c>
      <c r="K9" s="150">
        <f t="shared" si="0"/>
        <v>291.60000000000002</v>
      </c>
      <c r="L9" s="156">
        <f t="shared" si="0"/>
        <v>262.44000000000005</v>
      </c>
    </row>
    <row r="10" spans="1:14" x14ac:dyDescent="0.25">
      <c r="A10" s="13">
        <v>20023</v>
      </c>
      <c r="B10" s="13" t="s">
        <v>143</v>
      </c>
      <c r="C10" s="151">
        <f t="shared" si="1"/>
        <v>41.990400000000008</v>
      </c>
      <c r="D10" s="150">
        <f t="shared" si="2"/>
        <v>46.656000000000006</v>
      </c>
      <c r="E10" s="150">
        <f t="shared" si="3"/>
        <v>51.84</v>
      </c>
      <c r="F10" s="150">
        <f t="shared" si="4"/>
        <v>57.6</v>
      </c>
      <c r="G10" s="114">
        <f>'[1]I-2'!$D$175*4/2</f>
        <v>64</v>
      </c>
      <c r="H10" s="114">
        <f>'[1]I-2'!$D$176*4/2</f>
        <v>86</v>
      </c>
      <c r="I10" s="114">
        <f>'[1]I-2'!$D$177*4/2</f>
        <v>136</v>
      </c>
      <c r="J10" s="114">
        <f>'[1]I-2'!$D$178*4/2</f>
        <v>158</v>
      </c>
      <c r="K10" s="150">
        <f t="shared" si="0"/>
        <v>142.20000000000002</v>
      </c>
      <c r="L10" s="156">
        <f t="shared" si="0"/>
        <v>127.98000000000002</v>
      </c>
    </row>
    <row r="11" spans="1:14" x14ac:dyDescent="0.25">
      <c r="A11" s="13">
        <v>20024</v>
      </c>
      <c r="B11" s="25" t="s">
        <v>142</v>
      </c>
      <c r="C11" s="151">
        <f t="shared" si="1"/>
        <v>129.90780000000001</v>
      </c>
      <c r="D11" s="150">
        <f t="shared" si="2"/>
        <v>144.34200000000001</v>
      </c>
      <c r="E11" s="150">
        <f t="shared" si="3"/>
        <v>160.38000000000002</v>
      </c>
      <c r="F11" s="150">
        <f t="shared" si="4"/>
        <v>178.20000000000002</v>
      </c>
      <c r="G11" s="114">
        <f>'[1]I-2'!$E$175*4/2</f>
        <v>198</v>
      </c>
      <c r="H11" s="114">
        <f>'[1]I-2'!$E$176*4/2</f>
        <v>210</v>
      </c>
      <c r="I11" s="114">
        <f>'[1]I-2'!$E$177*4/2</f>
        <v>242</v>
      </c>
      <c r="J11" s="114">
        <f>'[1]I-2'!$E$178*4/2</f>
        <v>324</v>
      </c>
      <c r="K11" s="150">
        <f t="shared" si="0"/>
        <v>291.60000000000002</v>
      </c>
      <c r="L11" s="156">
        <f t="shared" si="0"/>
        <v>262.44000000000005</v>
      </c>
    </row>
    <row r="12" spans="1:14" x14ac:dyDescent="0.25">
      <c r="A12" s="25">
        <v>20031</v>
      </c>
      <c r="B12" s="25" t="s">
        <v>141</v>
      </c>
      <c r="C12" s="151">
        <f t="shared" si="1"/>
        <v>34.117200000000011</v>
      </c>
      <c r="D12" s="150">
        <f t="shared" si="2"/>
        <v>37.908000000000008</v>
      </c>
      <c r="E12" s="150">
        <f t="shared" si="3"/>
        <v>42.120000000000005</v>
      </c>
      <c r="F12" s="150">
        <f t="shared" si="4"/>
        <v>46.800000000000004</v>
      </c>
      <c r="G12" s="114">
        <f>'[1]I-2'!$B$175*4/2</f>
        <v>52</v>
      </c>
      <c r="H12" s="114">
        <f>'[1]I-2'!$B$176*4/2</f>
        <v>94</v>
      </c>
      <c r="I12" s="114">
        <f>'[1]I-2'!$B$177*4/2</f>
        <v>144</v>
      </c>
      <c r="J12" s="114">
        <f>'[1]I-2'!$B$178*4/2</f>
        <v>218</v>
      </c>
      <c r="K12" s="150">
        <f t="shared" si="0"/>
        <v>196.20000000000002</v>
      </c>
      <c r="L12" s="156">
        <f t="shared" si="0"/>
        <v>176.58</v>
      </c>
    </row>
    <row r="13" spans="1:14" x14ac:dyDescent="0.25">
      <c r="A13" s="25">
        <v>20032</v>
      </c>
      <c r="B13" s="25" t="s">
        <v>140</v>
      </c>
      <c r="C13" s="151">
        <f t="shared" si="1"/>
        <v>173.21040000000002</v>
      </c>
      <c r="D13" s="150">
        <f t="shared" si="2"/>
        <v>192.45600000000002</v>
      </c>
      <c r="E13" s="150">
        <f t="shared" si="3"/>
        <v>213.84</v>
      </c>
      <c r="F13" s="150">
        <f t="shared" si="4"/>
        <v>237.6</v>
      </c>
      <c r="G13" s="114">
        <f>'[1]I-2'!$C$175*4/2</f>
        <v>264</v>
      </c>
      <c r="H13" s="114">
        <f>'[1]I-2'!$C$176*4/2</f>
        <v>370</v>
      </c>
      <c r="I13" s="114">
        <f>'[1]I-2'!$C$177*4/2</f>
        <v>186</v>
      </c>
      <c r="J13" s="114">
        <f>'[1]I-2'!$C$178*4/2</f>
        <v>246</v>
      </c>
      <c r="K13" s="150">
        <f t="shared" si="0"/>
        <v>221.4</v>
      </c>
      <c r="L13" s="156">
        <f t="shared" si="0"/>
        <v>199.26000000000002</v>
      </c>
    </row>
    <row r="14" spans="1:14" x14ac:dyDescent="0.25">
      <c r="A14" s="25">
        <v>20041</v>
      </c>
      <c r="B14" s="25" t="s">
        <v>151</v>
      </c>
      <c r="C14" s="151">
        <f t="shared" si="1"/>
        <v>34.117200000000011</v>
      </c>
      <c r="D14" s="150">
        <f t="shared" si="2"/>
        <v>37.908000000000008</v>
      </c>
      <c r="E14" s="150">
        <f t="shared" si="3"/>
        <v>42.120000000000005</v>
      </c>
      <c r="F14" s="150">
        <f t="shared" si="4"/>
        <v>46.800000000000004</v>
      </c>
      <c r="G14" s="114">
        <f>'[1]I-2'!$B$175*4/2</f>
        <v>52</v>
      </c>
      <c r="H14" s="114">
        <f>'[1]I-2'!$B$176*4/2</f>
        <v>94</v>
      </c>
      <c r="I14" s="114">
        <f>'[1]I-2'!$B$177*4/2</f>
        <v>144</v>
      </c>
      <c r="J14" s="114">
        <f>'[1]I-2'!$B$178*4/2</f>
        <v>218</v>
      </c>
      <c r="K14" s="150">
        <f t="shared" si="0"/>
        <v>196.20000000000002</v>
      </c>
      <c r="L14" s="156">
        <f t="shared" si="0"/>
        <v>176.58</v>
      </c>
    </row>
    <row r="15" spans="1:14" x14ac:dyDescent="0.25">
      <c r="A15" s="25">
        <v>20042</v>
      </c>
      <c r="B15" s="25" t="s">
        <v>152</v>
      </c>
      <c r="C15" s="151">
        <f t="shared" si="1"/>
        <v>173.21040000000002</v>
      </c>
      <c r="D15" s="150">
        <f t="shared" si="2"/>
        <v>192.45600000000002</v>
      </c>
      <c r="E15" s="150">
        <f t="shared" si="3"/>
        <v>213.84</v>
      </c>
      <c r="F15" s="150">
        <f t="shared" si="4"/>
        <v>237.6</v>
      </c>
      <c r="G15" s="114">
        <f>'[1]I-2'!$C$175*4/2</f>
        <v>264</v>
      </c>
      <c r="H15" s="114">
        <f>'[1]I-2'!$C$176*4/2</f>
        <v>370</v>
      </c>
      <c r="I15" s="114">
        <f>'[1]I-2'!$C$177*4/2</f>
        <v>186</v>
      </c>
      <c r="J15" s="114">
        <f>'[1]I-2'!$C$178*4/2</f>
        <v>246</v>
      </c>
      <c r="K15" s="150">
        <f t="shared" si="0"/>
        <v>221.4</v>
      </c>
      <c r="L15" s="156">
        <f t="shared" si="0"/>
        <v>199.26000000000002</v>
      </c>
    </row>
    <row r="16" spans="1:14" x14ac:dyDescent="0.25">
      <c r="A16" s="13">
        <v>30013</v>
      </c>
      <c r="B16" s="25" t="s">
        <v>153</v>
      </c>
      <c r="C16" s="151">
        <f t="shared" si="1"/>
        <v>80.044200000000004</v>
      </c>
      <c r="D16" s="150">
        <f t="shared" si="2"/>
        <v>88.938000000000002</v>
      </c>
      <c r="E16" s="150">
        <f t="shared" si="3"/>
        <v>98.82</v>
      </c>
      <c r="F16" s="150">
        <f t="shared" si="4"/>
        <v>109.8</v>
      </c>
      <c r="G16" s="114">
        <f>'[1]I-3'!$D$175*4/2</f>
        <v>122</v>
      </c>
      <c r="H16" s="114">
        <f>'[1]I-3'!$D$176*4/2</f>
        <v>210</v>
      </c>
      <c r="I16" s="114">
        <f>'[1]I-3'!$D$177*4/2</f>
        <v>260</v>
      </c>
      <c r="J16" s="114">
        <f>'[1]I-3'!$D$178*4/2</f>
        <v>194</v>
      </c>
      <c r="K16" s="150">
        <f t="shared" si="0"/>
        <v>174.6</v>
      </c>
      <c r="L16" s="156">
        <f t="shared" si="0"/>
        <v>157.13999999999999</v>
      </c>
    </row>
    <row r="17" spans="1:12" x14ac:dyDescent="0.25">
      <c r="A17" s="13">
        <v>30014</v>
      </c>
      <c r="B17" s="25" t="s">
        <v>154</v>
      </c>
      <c r="C17" s="151">
        <f t="shared" si="1"/>
        <v>86.605200000000011</v>
      </c>
      <c r="D17" s="150">
        <f t="shared" si="2"/>
        <v>96.228000000000009</v>
      </c>
      <c r="E17" s="150">
        <f t="shared" si="3"/>
        <v>106.92</v>
      </c>
      <c r="F17" s="150">
        <f t="shared" si="4"/>
        <v>118.8</v>
      </c>
      <c r="G17" s="114">
        <f>'[1]I-3'!$E$175*4/2</f>
        <v>132</v>
      </c>
      <c r="H17" s="114">
        <f>'[1]I-3'!$E$176*4/2</f>
        <v>210</v>
      </c>
      <c r="I17" s="114">
        <f>'[1]I-3'!$E$177*4/2</f>
        <v>260</v>
      </c>
      <c r="J17" s="114">
        <f>'[1]I-3'!$E$178*4/2</f>
        <v>200</v>
      </c>
      <c r="K17" s="150">
        <f t="shared" si="0"/>
        <v>180</v>
      </c>
      <c r="L17" s="156">
        <f t="shared" si="0"/>
        <v>162</v>
      </c>
    </row>
    <row r="18" spans="1:12" x14ac:dyDescent="0.25">
      <c r="A18" s="25">
        <v>30023</v>
      </c>
      <c r="B18" s="25" t="s">
        <v>155</v>
      </c>
      <c r="C18" s="151">
        <f t="shared" si="1"/>
        <v>80.044200000000004</v>
      </c>
      <c r="D18" s="150">
        <f t="shared" si="2"/>
        <v>88.938000000000002</v>
      </c>
      <c r="E18" s="150">
        <f t="shared" si="3"/>
        <v>98.82</v>
      </c>
      <c r="F18" s="150">
        <f t="shared" si="4"/>
        <v>109.8</v>
      </c>
      <c r="G18" s="114">
        <f>'[1]I-3'!$D$175*4/2</f>
        <v>122</v>
      </c>
      <c r="H18" s="114">
        <f>'[1]I-3'!$D$176*4/2</f>
        <v>210</v>
      </c>
      <c r="I18" s="114">
        <f>'[1]I-3'!$D$177*4/2</f>
        <v>260</v>
      </c>
      <c r="J18" s="114">
        <f>'[1]I-3'!$D$178*4/2</f>
        <v>194</v>
      </c>
      <c r="K18" s="150">
        <f t="shared" si="0"/>
        <v>174.6</v>
      </c>
      <c r="L18" s="156">
        <f t="shared" si="0"/>
        <v>157.13999999999999</v>
      </c>
    </row>
    <row r="19" spans="1:12" x14ac:dyDescent="0.25">
      <c r="A19" s="25">
        <v>30024</v>
      </c>
      <c r="B19" s="25" t="s">
        <v>156</v>
      </c>
      <c r="C19" s="151">
        <f t="shared" si="1"/>
        <v>86.605200000000011</v>
      </c>
      <c r="D19" s="150">
        <f t="shared" si="2"/>
        <v>96.228000000000009</v>
      </c>
      <c r="E19" s="150">
        <f t="shared" si="3"/>
        <v>106.92</v>
      </c>
      <c r="F19" s="150">
        <f t="shared" si="4"/>
        <v>118.8</v>
      </c>
      <c r="G19" s="114">
        <f>'[1]I-3'!$E$175*4/2</f>
        <v>132</v>
      </c>
      <c r="H19" s="114">
        <f>'[1]I-3'!$E$176*4/2</f>
        <v>210</v>
      </c>
      <c r="I19" s="114">
        <f>'[1]I-3'!$E$177*4/2</f>
        <v>260</v>
      </c>
      <c r="J19" s="114">
        <f>'[1]I-3'!$E$178*4/2</f>
        <v>200</v>
      </c>
      <c r="K19" s="150">
        <f t="shared" si="0"/>
        <v>180</v>
      </c>
      <c r="L19" s="156">
        <f t="shared" si="0"/>
        <v>162</v>
      </c>
    </row>
    <row r="20" spans="1:12" x14ac:dyDescent="0.25">
      <c r="A20" s="25">
        <v>30031</v>
      </c>
      <c r="B20" s="25" t="s">
        <v>157</v>
      </c>
      <c r="C20" s="151">
        <f t="shared" si="1"/>
        <v>149.59080000000003</v>
      </c>
      <c r="D20" s="150">
        <f t="shared" si="2"/>
        <v>166.21200000000002</v>
      </c>
      <c r="E20" s="150">
        <f t="shared" si="3"/>
        <v>184.68</v>
      </c>
      <c r="F20" s="150">
        <f t="shared" si="4"/>
        <v>205.20000000000002</v>
      </c>
      <c r="G20" s="114">
        <f>'[1]I-3'!$B$175*4/2</f>
        <v>228</v>
      </c>
      <c r="H20" s="114">
        <f>'[1]I-3'!$B$176*4/2</f>
        <v>256</v>
      </c>
      <c r="I20" s="114">
        <f>'[1]I-3'!$B$177*4/2</f>
        <v>364</v>
      </c>
      <c r="J20" s="114">
        <f>'[1]I-3'!$B$178*4/2</f>
        <v>224</v>
      </c>
      <c r="K20" s="150">
        <f t="shared" si="0"/>
        <v>201.6</v>
      </c>
      <c r="L20" s="156">
        <f t="shared" si="0"/>
        <v>181.44</v>
      </c>
    </row>
    <row r="21" spans="1:12" x14ac:dyDescent="0.25">
      <c r="A21" s="25">
        <v>30032</v>
      </c>
      <c r="B21" s="25" t="s">
        <v>158</v>
      </c>
      <c r="C21" s="151">
        <f t="shared" si="1"/>
        <v>118.09800000000003</v>
      </c>
      <c r="D21" s="150">
        <f t="shared" si="2"/>
        <v>131.22000000000003</v>
      </c>
      <c r="E21" s="150">
        <f t="shared" si="3"/>
        <v>145.80000000000001</v>
      </c>
      <c r="F21" s="150">
        <f t="shared" si="4"/>
        <v>162</v>
      </c>
      <c r="G21" s="114">
        <f>'[1]I-3'!$C$175*4/2</f>
        <v>180</v>
      </c>
      <c r="H21" s="114">
        <f>'[1]I-3'!$C$176*4/2</f>
        <v>210</v>
      </c>
      <c r="I21" s="114">
        <f>'[1]I-3'!$C$177*4/2</f>
        <v>274</v>
      </c>
      <c r="J21" s="114">
        <f>'[1]I-3'!$C$178*4/2</f>
        <v>230</v>
      </c>
      <c r="K21" s="150">
        <f t="shared" si="0"/>
        <v>207</v>
      </c>
      <c r="L21" s="156">
        <f t="shared" si="0"/>
        <v>186.3</v>
      </c>
    </row>
    <row r="22" spans="1:12" x14ac:dyDescent="0.25">
      <c r="A22" s="13">
        <v>30041</v>
      </c>
      <c r="B22" s="25" t="s">
        <v>159</v>
      </c>
      <c r="C22" s="151">
        <f t="shared" si="1"/>
        <v>149.59080000000003</v>
      </c>
      <c r="D22" s="150">
        <f t="shared" si="2"/>
        <v>166.21200000000002</v>
      </c>
      <c r="E22" s="150">
        <f t="shared" si="3"/>
        <v>184.68</v>
      </c>
      <c r="F22" s="150">
        <f t="shared" si="4"/>
        <v>205.20000000000002</v>
      </c>
      <c r="G22" s="114">
        <f>'[1]I-3'!$B$175*4/2</f>
        <v>228</v>
      </c>
      <c r="H22" s="114">
        <f>'[1]I-3'!$B$176*4/2</f>
        <v>256</v>
      </c>
      <c r="I22" s="114">
        <f>'[1]I-3'!$B$177*4/2</f>
        <v>364</v>
      </c>
      <c r="J22" s="114">
        <f>'[1]I-3'!$B$178*4/2</f>
        <v>224</v>
      </c>
      <c r="K22" s="150">
        <f t="shared" ref="K22:L41" si="5">J22*0.9</f>
        <v>201.6</v>
      </c>
      <c r="L22" s="156">
        <f t="shared" si="5"/>
        <v>181.44</v>
      </c>
    </row>
    <row r="23" spans="1:12" x14ac:dyDescent="0.25">
      <c r="A23" s="13">
        <v>30042</v>
      </c>
      <c r="B23" s="25" t="s">
        <v>160</v>
      </c>
      <c r="C23" s="151">
        <f t="shared" si="1"/>
        <v>118.09800000000003</v>
      </c>
      <c r="D23" s="150">
        <f t="shared" si="2"/>
        <v>131.22000000000003</v>
      </c>
      <c r="E23" s="150">
        <f t="shared" si="3"/>
        <v>145.80000000000001</v>
      </c>
      <c r="F23" s="150">
        <f t="shared" si="4"/>
        <v>162</v>
      </c>
      <c r="G23" s="114">
        <f>'[1]I-3'!$C$175*4/2</f>
        <v>180</v>
      </c>
      <c r="H23" s="114">
        <f>'[1]I-3'!$C$176*4/2</f>
        <v>210</v>
      </c>
      <c r="I23" s="114">
        <f>'[1]I-3'!$C$177*4/2</f>
        <v>274</v>
      </c>
      <c r="J23" s="114">
        <f>'[1]I-3'!$C$178*4/2</f>
        <v>230</v>
      </c>
      <c r="K23" s="150">
        <f t="shared" si="5"/>
        <v>207</v>
      </c>
      <c r="L23" s="156">
        <f t="shared" si="5"/>
        <v>186.3</v>
      </c>
    </row>
    <row r="24" spans="1:12" x14ac:dyDescent="0.25">
      <c r="A24" s="13">
        <v>40013</v>
      </c>
      <c r="B24" s="25" t="s">
        <v>161</v>
      </c>
      <c r="C24" s="151">
        <f t="shared" si="1"/>
        <v>153.5274</v>
      </c>
      <c r="D24" s="150">
        <f t="shared" si="2"/>
        <v>170.58599999999998</v>
      </c>
      <c r="E24" s="150">
        <f t="shared" si="3"/>
        <v>189.54</v>
      </c>
      <c r="F24" s="150">
        <f t="shared" si="4"/>
        <v>210.6</v>
      </c>
      <c r="G24" s="114">
        <f>'[1]I-4'!$D$175*4/2</f>
        <v>234</v>
      </c>
      <c r="H24" s="114">
        <f>'[1]I-4'!$D$176*4/2</f>
        <v>274</v>
      </c>
      <c r="I24" s="114">
        <f>'[1]I-4'!$D$177*4/2</f>
        <v>302</v>
      </c>
      <c r="J24" s="114">
        <f>'[1]I-4'!$D$178*4/2</f>
        <v>342</v>
      </c>
      <c r="K24" s="150">
        <f t="shared" si="5"/>
        <v>307.8</v>
      </c>
      <c r="L24" s="156">
        <f t="shared" si="5"/>
        <v>277.02000000000004</v>
      </c>
    </row>
    <row r="25" spans="1:12" x14ac:dyDescent="0.25">
      <c r="A25" s="13">
        <v>40014</v>
      </c>
      <c r="B25" s="25" t="s">
        <v>162</v>
      </c>
      <c r="C25" s="151">
        <f t="shared" si="1"/>
        <v>191.58120000000002</v>
      </c>
      <c r="D25" s="150">
        <f t="shared" si="2"/>
        <v>212.86800000000002</v>
      </c>
      <c r="E25" s="150">
        <f t="shared" si="3"/>
        <v>236.52</v>
      </c>
      <c r="F25" s="150">
        <f t="shared" si="4"/>
        <v>262.8</v>
      </c>
      <c r="G25" s="114">
        <f>'[1]I-4'!$E$175*4/2</f>
        <v>292</v>
      </c>
      <c r="H25" s="114">
        <f>'[1]I-4'!$E$176*4/2</f>
        <v>298</v>
      </c>
      <c r="I25" s="114">
        <f>'[1]I-4'!$E$177*4/2</f>
        <v>294</v>
      </c>
      <c r="J25" s="114">
        <f>'[1]I-4'!$E$178*4/2</f>
        <v>330</v>
      </c>
      <c r="K25" s="150">
        <f t="shared" si="5"/>
        <v>297</v>
      </c>
      <c r="L25" s="156">
        <f t="shared" si="5"/>
        <v>267.3</v>
      </c>
    </row>
    <row r="26" spans="1:12" x14ac:dyDescent="0.25">
      <c r="A26" s="13">
        <v>40023</v>
      </c>
      <c r="B26" s="25" t="s">
        <v>163</v>
      </c>
      <c r="C26" s="151">
        <f t="shared" si="1"/>
        <v>153.5274</v>
      </c>
      <c r="D26" s="150">
        <f t="shared" si="2"/>
        <v>170.58599999999998</v>
      </c>
      <c r="E26" s="150">
        <f t="shared" si="3"/>
        <v>189.54</v>
      </c>
      <c r="F26" s="150">
        <f t="shared" si="4"/>
        <v>210.6</v>
      </c>
      <c r="G26" s="114">
        <f>'[1]I-4'!$D$175*4/2</f>
        <v>234</v>
      </c>
      <c r="H26" s="114">
        <f>'[1]I-4'!$D$176*4/2</f>
        <v>274</v>
      </c>
      <c r="I26" s="114">
        <f>'[1]I-4'!$D$177*4/2</f>
        <v>302</v>
      </c>
      <c r="J26" s="114">
        <f>'[1]I-4'!$D$178*4/2</f>
        <v>342</v>
      </c>
      <c r="K26" s="150">
        <f t="shared" si="5"/>
        <v>307.8</v>
      </c>
      <c r="L26" s="156">
        <f t="shared" si="5"/>
        <v>277.02000000000004</v>
      </c>
    </row>
    <row r="27" spans="1:12" x14ac:dyDescent="0.25">
      <c r="A27" s="13">
        <v>40024</v>
      </c>
      <c r="B27" s="25" t="s">
        <v>164</v>
      </c>
      <c r="C27" s="151">
        <f t="shared" si="1"/>
        <v>191.58120000000002</v>
      </c>
      <c r="D27" s="150">
        <f t="shared" si="2"/>
        <v>212.86800000000002</v>
      </c>
      <c r="E27" s="150">
        <f t="shared" si="3"/>
        <v>236.52</v>
      </c>
      <c r="F27" s="150">
        <f t="shared" si="4"/>
        <v>262.8</v>
      </c>
      <c r="G27" s="114">
        <f>'[1]I-4'!$E$175*4/2</f>
        <v>292</v>
      </c>
      <c r="H27" s="114">
        <f>'[1]I-4'!$E$176*4/2</f>
        <v>298</v>
      </c>
      <c r="I27" s="114">
        <f>'[1]I-4'!$E$177*4/2</f>
        <v>294</v>
      </c>
      <c r="J27" s="114">
        <f>'[1]I-4'!$E$178*4/2</f>
        <v>330</v>
      </c>
      <c r="K27" s="150">
        <f t="shared" si="5"/>
        <v>297</v>
      </c>
      <c r="L27" s="156">
        <f t="shared" si="5"/>
        <v>267.3</v>
      </c>
    </row>
    <row r="28" spans="1:12" x14ac:dyDescent="0.25">
      <c r="A28" s="13">
        <v>40031</v>
      </c>
      <c r="B28" s="25" t="s">
        <v>165</v>
      </c>
      <c r="C28" s="151">
        <f t="shared" si="1"/>
        <v>166.64940000000001</v>
      </c>
      <c r="D28" s="150">
        <f t="shared" si="2"/>
        <v>185.16600000000003</v>
      </c>
      <c r="E28" s="150">
        <f t="shared" si="3"/>
        <v>205.74</v>
      </c>
      <c r="F28" s="150">
        <f t="shared" si="4"/>
        <v>228.6</v>
      </c>
      <c r="G28" s="114">
        <f>'[1]I-4'!$B$175*4/2</f>
        <v>254</v>
      </c>
      <c r="H28" s="114">
        <f>'[1]I-4'!$B$176*4/2</f>
        <v>258</v>
      </c>
      <c r="I28" s="114">
        <f>'[1]I-4'!$B$177*4/2</f>
        <v>326</v>
      </c>
      <c r="J28" s="114">
        <f>'[1]I-4'!$B$178*4/2</f>
        <v>296</v>
      </c>
      <c r="K28" s="150">
        <f t="shared" si="5"/>
        <v>266.40000000000003</v>
      </c>
      <c r="L28" s="156">
        <f t="shared" si="5"/>
        <v>239.76000000000005</v>
      </c>
    </row>
    <row r="29" spans="1:12" x14ac:dyDescent="0.25">
      <c r="A29" s="13">
        <v>40032</v>
      </c>
      <c r="B29" s="25" t="s">
        <v>166</v>
      </c>
      <c r="C29" s="151">
        <f t="shared" si="1"/>
        <v>148.27860000000001</v>
      </c>
      <c r="D29" s="150">
        <f t="shared" si="2"/>
        <v>164.75400000000002</v>
      </c>
      <c r="E29" s="150">
        <f t="shared" si="3"/>
        <v>183.06</v>
      </c>
      <c r="F29" s="150">
        <f t="shared" si="4"/>
        <v>203.4</v>
      </c>
      <c r="G29" s="114">
        <f>'[1]I-4'!$C$175*4/2</f>
        <v>226</v>
      </c>
      <c r="H29" s="114">
        <f>'[1]I-4'!$C$176*4/2</f>
        <v>276</v>
      </c>
      <c r="I29" s="114">
        <f>'[1]I-4'!$C$177*4/2</f>
        <v>316</v>
      </c>
      <c r="J29" s="114">
        <f>'[1]I-4'!$C$178*4/2</f>
        <v>286</v>
      </c>
      <c r="K29" s="150">
        <f t="shared" si="5"/>
        <v>257.40000000000003</v>
      </c>
      <c r="L29" s="156">
        <f t="shared" si="5"/>
        <v>231.66000000000003</v>
      </c>
    </row>
    <row r="30" spans="1:12" x14ac:dyDescent="0.25">
      <c r="A30" s="13">
        <v>40041</v>
      </c>
      <c r="B30" s="25" t="s">
        <v>167</v>
      </c>
      <c r="C30" s="151">
        <f t="shared" si="1"/>
        <v>166.64940000000001</v>
      </c>
      <c r="D30" s="150">
        <f t="shared" si="2"/>
        <v>185.16600000000003</v>
      </c>
      <c r="E30" s="150">
        <f t="shared" si="3"/>
        <v>205.74</v>
      </c>
      <c r="F30" s="150">
        <f t="shared" si="4"/>
        <v>228.6</v>
      </c>
      <c r="G30" s="114">
        <f>'[1]I-4'!$B$175*4/2</f>
        <v>254</v>
      </c>
      <c r="H30" s="114">
        <f>'[1]I-4'!$B$176*4/2</f>
        <v>258</v>
      </c>
      <c r="I30" s="114">
        <f>'[1]I-4'!$B$177*4/2</f>
        <v>326</v>
      </c>
      <c r="J30" s="114">
        <f>'[1]I-4'!$B$178*4/2</f>
        <v>296</v>
      </c>
      <c r="K30" s="150">
        <f t="shared" si="5"/>
        <v>266.40000000000003</v>
      </c>
      <c r="L30" s="156">
        <f t="shared" si="5"/>
        <v>239.76000000000005</v>
      </c>
    </row>
    <row r="31" spans="1:12" x14ac:dyDescent="0.25">
      <c r="A31" s="13">
        <v>40042</v>
      </c>
      <c r="B31" s="25" t="s">
        <v>168</v>
      </c>
      <c r="C31" s="151">
        <f t="shared" si="1"/>
        <v>148.27860000000001</v>
      </c>
      <c r="D31" s="150">
        <f t="shared" si="2"/>
        <v>164.75400000000002</v>
      </c>
      <c r="E31" s="150">
        <f t="shared" si="3"/>
        <v>183.06</v>
      </c>
      <c r="F31" s="150">
        <f t="shared" si="4"/>
        <v>203.4</v>
      </c>
      <c r="G31" s="114">
        <f>'[1]I-4'!$C$175*4/2</f>
        <v>226</v>
      </c>
      <c r="H31" s="114">
        <f>'[1]I-4'!$C$176*4/2</f>
        <v>276</v>
      </c>
      <c r="I31" s="114">
        <f>'[1]I-4'!$C$177*4/2</f>
        <v>316</v>
      </c>
      <c r="J31" s="114">
        <f>'[1]I-4'!$C$178*4/2</f>
        <v>286</v>
      </c>
      <c r="K31" s="150">
        <f t="shared" si="5"/>
        <v>257.40000000000003</v>
      </c>
      <c r="L31" s="156">
        <f t="shared" si="5"/>
        <v>231.66000000000003</v>
      </c>
    </row>
    <row r="32" spans="1:12" x14ac:dyDescent="0.25">
      <c r="A32" s="13">
        <v>50013</v>
      </c>
      <c r="B32" s="25" t="s">
        <v>169</v>
      </c>
      <c r="C32" s="151">
        <f t="shared" si="1"/>
        <v>271.62540000000007</v>
      </c>
      <c r="D32" s="150">
        <f t="shared" si="2"/>
        <v>301.80600000000004</v>
      </c>
      <c r="E32" s="150">
        <f t="shared" si="3"/>
        <v>335.34000000000003</v>
      </c>
      <c r="F32" s="150">
        <f t="shared" si="4"/>
        <v>372.6</v>
      </c>
      <c r="G32" s="114">
        <f>'[1]I-5'!$D$175*4/2</f>
        <v>414</v>
      </c>
      <c r="H32" s="114">
        <f>'[1]I-5'!$D$176*4/2</f>
        <v>472</v>
      </c>
      <c r="I32" s="114">
        <f>'[1]I-5'!$D$177*4/2</f>
        <v>506</v>
      </c>
      <c r="J32" s="114">
        <f>'[1]I-5'!$D$178*4/2</f>
        <v>454</v>
      </c>
      <c r="K32" s="150">
        <f t="shared" si="5"/>
        <v>408.6</v>
      </c>
      <c r="L32" s="156">
        <f t="shared" si="5"/>
        <v>367.74</v>
      </c>
    </row>
    <row r="33" spans="1:12" x14ac:dyDescent="0.25">
      <c r="A33" s="13">
        <v>50014</v>
      </c>
      <c r="B33" s="25" t="s">
        <v>170</v>
      </c>
      <c r="C33" s="151">
        <f t="shared" si="1"/>
        <v>227.01060000000004</v>
      </c>
      <c r="D33" s="150">
        <f t="shared" si="2"/>
        <v>252.23400000000004</v>
      </c>
      <c r="E33" s="150">
        <f t="shared" si="3"/>
        <v>280.26000000000005</v>
      </c>
      <c r="F33" s="150">
        <f t="shared" si="4"/>
        <v>311.40000000000003</v>
      </c>
      <c r="G33" s="114">
        <f>'[1]I-5'!$E$175*4/2</f>
        <v>346</v>
      </c>
      <c r="H33" s="114">
        <f>'[1]I-5'!$E$176*4/2</f>
        <v>232</v>
      </c>
      <c r="I33" s="114">
        <f>'[1]I-5'!$E$177*4/2</f>
        <v>394</v>
      </c>
      <c r="J33" s="114">
        <f>'[1]I-5'!$E$178*4/2</f>
        <v>424</v>
      </c>
      <c r="K33" s="150">
        <f t="shared" si="5"/>
        <v>381.6</v>
      </c>
      <c r="L33" s="156">
        <f t="shared" si="5"/>
        <v>343.44000000000005</v>
      </c>
    </row>
    <row r="34" spans="1:12" x14ac:dyDescent="0.25">
      <c r="A34" s="25">
        <v>50023</v>
      </c>
      <c r="B34" s="25" t="s">
        <v>171</v>
      </c>
      <c r="C34" s="151">
        <f t="shared" si="1"/>
        <v>271.62540000000007</v>
      </c>
      <c r="D34" s="150">
        <f t="shared" si="2"/>
        <v>301.80600000000004</v>
      </c>
      <c r="E34" s="150">
        <f t="shared" si="3"/>
        <v>335.34000000000003</v>
      </c>
      <c r="F34" s="150">
        <f t="shared" si="4"/>
        <v>372.6</v>
      </c>
      <c r="G34" s="114">
        <f>'[1]I-5'!$D$175*4/2</f>
        <v>414</v>
      </c>
      <c r="H34" s="114">
        <f>'[1]I-5'!$D$176*4/2</f>
        <v>472</v>
      </c>
      <c r="I34" s="114">
        <f>'[1]I-5'!$D$177*4/2</f>
        <v>506</v>
      </c>
      <c r="J34" s="114">
        <f>'[1]I-5'!$D$178*4/2</f>
        <v>454</v>
      </c>
      <c r="K34" s="150">
        <f t="shared" si="5"/>
        <v>408.6</v>
      </c>
      <c r="L34" s="156">
        <f t="shared" si="5"/>
        <v>367.74</v>
      </c>
    </row>
    <row r="35" spans="1:12" x14ac:dyDescent="0.25">
      <c r="A35" s="25">
        <v>50024</v>
      </c>
      <c r="B35" s="25" t="s">
        <v>172</v>
      </c>
      <c r="C35" s="151">
        <f t="shared" si="1"/>
        <v>227.01060000000004</v>
      </c>
      <c r="D35" s="150">
        <f t="shared" si="2"/>
        <v>252.23400000000004</v>
      </c>
      <c r="E35" s="150">
        <f t="shared" si="3"/>
        <v>280.26000000000005</v>
      </c>
      <c r="F35" s="150">
        <f t="shared" si="4"/>
        <v>311.40000000000003</v>
      </c>
      <c r="G35" s="114">
        <f>'[1]I-5'!$E$175*4/2</f>
        <v>346</v>
      </c>
      <c r="H35" s="114">
        <f>'[1]I-5'!$E$176*4/2</f>
        <v>232</v>
      </c>
      <c r="I35" s="114">
        <f>'[1]I-5'!$E$177*4/2</f>
        <v>394</v>
      </c>
      <c r="J35" s="114">
        <f>'[1]I-5'!$E$178*4/2</f>
        <v>424</v>
      </c>
      <c r="K35" s="150">
        <f t="shared" si="5"/>
        <v>381.6</v>
      </c>
      <c r="L35" s="156">
        <f t="shared" si="5"/>
        <v>343.44000000000005</v>
      </c>
    </row>
    <row r="36" spans="1:12" x14ac:dyDescent="0.25">
      <c r="A36" s="25">
        <v>50031</v>
      </c>
      <c r="B36" s="25" t="s">
        <v>173</v>
      </c>
      <c r="C36" s="151">
        <f t="shared" si="1"/>
        <v>233.57160000000002</v>
      </c>
      <c r="D36" s="150">
        <f t="shared" si="2"/>
        <v>259.524</v>
      </c>
      <c r="E36" s="150">
        <f t="shared" si="3"/>
        <v>288.36</v>
      </c>
      <c r="F36" s="150">
        <f t="shared" si="4"/>
        <v>320.40000000000003</v>
      </c>
      <c r="G36" s="114">
        <f>'[1]I-5'!$B$175*4/2</f>
        <v>356</v>
      </c>
      <c r="H36" s="114">
        <f>'[1]I-5'!$B$176*4/2</f>
        <v>358</v>
      </c>
      <c r="I36" s="114">
        <f>'[1]I-5'!$B$177*4/2</f>
        <v>420</v>
      </c>
      <c r="J36" s="114">
        <f>'[1]I-5'!$B$178*4/2</f>
        <v>472</v>
      </c>
      <c r="K36" s="150">
        <f t="shared" si="5"/>
        <v>424.8</v>
      </c>
      <c r="L36" s="156">
        <f t="shared" si="5"/>
        <v>382.32</v>
      </c>
    </row>
    <row r="37" spans="1:12" x14ac:dyDescent="0.25">
      <c r="A37" s="25">
        <v>50032</v>
      </c>
      <c r="B37" s="25" t="s">
        <v>174</v>
      </c>
      <c r="C37" s="151">
        <f t="shared" si="1"/>
        <v>207.32760000000005</v>
      </c>
      <c r="D37" s="150">
        <f t="shared" si="2"/>
        <v>230.36400000000003</v>
      </c>
      <c r="E37" s="150">
        <f t="shared" si="3"/>
        <v>255.96000000000004</v>
      </c>
      <c r="F37" s="150">
        <f t="shared" si="4"/>
        <v>284.40000000000003</v>
      </c>
      <c r="G37" s="114">
        <f>'[1]I-5'!$C$175*4/2</f>
        <v>316</v>
      </c>
      <c r="H37" s="114">
        <f>'[1]I-5'!$C$176*4/2</f>
        <v>336</v>
      </c>
      <c r="I37" s="114">
        <f>'[1]I-5'!$C$177*4/2</f>
        <v>384</v>
      </c>
      <c r="J37" s="114">
        <f>'[1]I-5'!$C$178*4/2</f>
        <v>466</v>
      </c>
      <c r="K37" s="150">
        <f t="shared" si="5"/>
        <v>419.40000000000003</v>
      </c>
      <c r="L37" s="156">
        <f t="shared" si="5"/>
        <v>377.46000000000004</v>
      </c>
    </row>
    <row r="38" spans="1:12" x14ac:dyDescent="0.25">
      <c r="A38" s="25">
        <v>50041</v>
      </c>
      <c r="B38" s="25" t="s">
        <v>175</v>
      </c>
      <c r="C38" s="151">
        <f t="shared" si="1"/>
        <v>233.57160000000002</v>
      </c>
      <c r="D38" s="150">
        <f t="shared" si="2"/>
        <v>259.524</v>
      </c>
      <c r="E38" s="150">
        <f t="shared" si="3"/>
        <v>288.36</v>
      </c>
      <c r="F38" s="150">
        <f t="shared" si="4"/>
        <v>320.40000000000003</v>
      </c>
      <c r="G38" s="114">
        <f>'[1]I-5'!$B$175*4/2</f>
        <v>356</v>
      </c>
      <c r="H38" s="114">
        <f>'[1]I-5'!$B$176*4/2</f>
        <v>358</v>
      </c>
      <c r="I38" s="114">
        <f>'[1]I-5'!$B$177*4/2</f>
        <v>420</v>
      </c>
      <c r="J38" s="114">
        <f>'[1]I-5'!$B$178*4/2</f>
        <v>472</v>
      </c>
      <c r="K38" s="150">
        <f t="shared" si="5"/>
        <v>424.8</v>
      </c>
      <c r="L38" s="156">
        <f t="shared" si="5"/>
        <v>382.32</v>
      </c>
    </row>
    <row r="39" spans="1:12" x14ac:dyDescent="0.25">
      <c r="A39" s="25">
        <v>50042</v>
      </c>
      <c r="B39" s="25" t="s">
        <v>176</v>
      </c>
      <c r="C39" s="151">
        <f t="shared" si="1"/>
        <v>207.32760000000005</v>
      </c>
      <c r="D39" s="150">
        <f t="shared" si="2"/>
        <v>230.36400000000003</v>
      </c>
      <c r="E39" s="150">
        <f t="shared" si="3"/>
        <v>255.96000000000004</v>
      </c>
      <c r="F39" s="150">
        <f t="shared" si="4"/>
        <v>284.40000000000003</v>
      </c>
      <c r="G39" s="114">
        <f>'[1]I-5'!$C$175*4/2</f>
        <v>316</v>
      </c>
      <c r="H39" s="114">
        <f>'[1]I-5'!$C$176*4/2</f>
        <v>336</v>
      </c>
      <c r="I39" s="114">
        <f>'[1]I-5'!$C$177*4/2</f>
        <v>384</v>
      </c>
      <c r="J39" s="114">
        <f>'[1]I-5'!$C$178*4/2</f>
        <v>466</v>
      </c>
      <c r="K39" s="150">
        <f t="shared" si="5"/>
        <v>419.40000000000003</v>
      </c>
      <c r="L39" s="156">
        <f t="shared" si="5"/>
        <v>377.46000000000004</v>
      </c>
    </row>
    <row r="40" spans="1:12" x14ac:dyDescent="0.25">
      <c r="A40" s="13">
        <v>60013</v>
      </c>
      <c r="B40" s="25" t="s">
        <v>241</v>
      </c>
      <c r="C40" s="151">
        <f t="shared" si="1"/>
        <v>229.63500000000002</v>
      </c>
      <c r="D40" s="150">
        <f t="shared" si="2"/>
        <v>255.15</v>
      </c>
      <c r="E40" s="150">
        <f t="shared" si="3"/>
        <v>283.5</v>
      </c>
      <c r="F40" s="150">
        <f t="shared" si="4"/>
        <v>315</v>
      </c>
      <c r="G40" s="114">
        <f>'[1]I-6'!$D$175*4/2</f>
        <v>350</v>
      </c>
      <c r="H40" s="114">
        <f>'[1]I-6'!$D$176*4/2</f>
        <v>536</v>
      </c>
      <c r="I40" s="114">
        <f>'[1]I-6'!$D$177*4/2</f>
        <v>700</v>
      </c>
      <c r="J40" s="114">
        <f>'[1]I-6'!$D$178*4/2</f>
        <v>614</v>
      </c>
      <c r="K40" s="150">
        <f t="shared" si="5"/>
        <v>552.6</v>
      </c>
      <c r="L40" s="156">
        <f t="shared" si="5"/>
        <v>497.34000000000003</v>
      </c>
    </row>
    <row r="41" spans="1:12" x14ac:dyDescent="0.25">
      <c r="A41" s="13">
        <v>60014</v>
      </c>
      <c r="B41" s="25" t="s">
        <v>242</v>
      </c>
      <c r="C41" s="151">
        <f t="shared" si="1"/>
        <v>408.09420000000006</v>
      </c>
      <c r="D41" s="150">
        <f t="shared" si="2"/>
        <v>453.43800000000005</v>
      </c>
      <c r="E41" s="150">
        <f t="shared" si="3"/>
        <v>503.82000000000005</v>
      </c>
      <c r="F41" s="150">
        <f t="shared" si="4"/>
        <v>559.80000000000007</v>
      </c>
      <c r="G41" s="114">
        <f>'[1]I-6'!$E$175*4/2</f>
        <v>622</v>
      </c>
      <c r="H41" s="114">
        <f>'[1]I-6'!$E$176*4/2</f>
        <v>866</v>
      </c>
      <c r="I41" s="114">
        <f>'[1]I-6'!$E$177*4/2</f>
        <v>724</v>
      </c>
      <c r="J41" s="114">
        <f>'[1]I-6'!$E$178*4/2</f>
        <v>820</v>
      </c>
      <c r="K41" s="150">
        <f t="shared" si="5"/>
        <v>738</v>
      </c>
      <c r="L41" s="156">
        <f t="shared" si="5"/>
        <v>664.2</v>
      </c>
    </row>
    <row r="42" spans="1:12" x14ac:dyDescent="0.25">
      <c r="A42" s="13">
        <v>60023</v>
      </c>
      <c r="B42" s="25" t="s">
        <v>243</v>
      </c>
      <c r="C42" s="151">
        <f t="shared" si="1"/>
        <v>229.63500000000002</v>
      </c>
      <c r="D42" s="150">
        <f t="shared" si="2"/>
        <v>255.15</v>
      </c>
      <c r="E42" s="150">
        <f t="shared" si="3"/>
        <v>283.5</v>
      </c>
      <c r="F42" s="150">
        <f t="shared" si="4"/>
        <v>315</v>
      </c>
      <c r="G42" s="114">
        <f>'[1]I-6'!$D$175*4/2</f>
        <v>350</v>
      </c>
      <c r="H42" s="114">
        <f>'[1]I-6'!$D$176*4/2</f>
        <v>536</v>
      </c>
      <c r="I42" s="114">
        <f>'[1]I-6'!$D$177*4/2</f>
        <v>700</v>
      </c>
      <c r="J42" s="114">
        <f>'[1]I-6'!$D$178*4/2</f>
        <v>614</v>
      </c>
      <c r="K42" s="150">
        <f t="shared" ref="K42:L61" si="6">J42*0.9</f>
        <v>552.6</v>
      </c>
      <c r="L42" s="156">
        <f t="shared" si="6"/>
        <v>497.34000000000003</v>
      </c>
    </row>
    <row r="43" spans="1:12" x14ac:dyDescent="0.25">
      <c r="A43" s="13">
        <v>60024</v>
      </c>
      <c r="B43" s="25" t="s">
        <v>244</v>
      </c>
      <c r="C43" s="151">
        <f t="shared" si="1"/>
        <v>408.09420000000006</v>
      </c>
      <c r="D43" s="150">
        <f t="shared" si="2"/>
        <v>453.43800000000005</v>
      </c>
      <c r="E43" s="150">
        <f t="shared" si="3"/>
        <v>503.82000000000005</v>
      </c>
      <c r="F43" s="150">
        <f t="shared" si="4"/>
        <v>559.80000000000007</v>
      </c>
      <c r="G43" s="114">
        <f>'[1]I-6'!$E$175*4/2</f>
        <v>622</v>
      </c>
      <c r="H43" s="114">
        <f>'[1]I-6'!$E$176*4/2</f>
        <v>866</v>
      </c>
      <c r="I43" s="114">
        <f>'[1]I-6'!$E$177*4/2</f>
        <v>724</v>
      </c>
      <c r="J43" s="114">
        <f>'[1]I-6'!$E$178*4/2</f>
        <v>820</v>
      </c>
      <c r="K43" s="150">
        <f t="shared" si="6"/>
        <v>738</v>
      </c>
      <c r="L43" s="156">
        <f t="shared" si="6"/>
        <v>664.2</v>
      </c>
    </row>
    <row r="44" spans="1:12" x14ac:dyDescent="0.25">
      <c r="A44" s="13">
        <v>60031</v>
      </c>
      <c r="B44" s="25" t="s">
        <v>245</v>
      </c>
      <c r="C44" s="151">
        <f t="shared" si="1"/>
        <v>276.87419999999997</v>
      </c>
      <c r="D44" s="150">
        <f t="shared" si="2"/>
        <v>307.63799999999998</v>
      </c>
      <c r="E44" s="150">
        <f t="shared" si="3"/>
        <v>341.82</v>
      </c>
      <c r="F44" s="150">
        <f t="shared" si="4"/>
        <v>379.8</v>
      </c>
      <c r="G44" s="114">
        <f>'[1]I-6'!$B$175*4/2</f>
        <v>422</v>
      </c>
      <c r="H44" s="114">
        <f>'[1]I-6'!$B$176*4/2</f>
        <v>532</v>
      </c>
      <c r="I44" s="114">
        <f>'[1]I-6'!$B$177*4/2</f>
        <v>600</v>
      </c>
      <c r="J44" s="114">
        <f>'[1]I-6'!$B$178*4/2</f>
        <v>540</v>
      </c>
      <c r="K44" s="150">
        <f t="shared" si="6"/>
        <v>486</v>
      </c>
      <c r="L44" s="156">
        <f t="shared" si="6"/>
        <v>437.40000000000003</v>
      </c>
    </row>
    <row r="45" spans="1:12" x14ac:dyDescent="0.25">
      <c r="A45" s="13">
        <v>60032</v>
      </c>
      <c r="B45" s="25" t="s">
        <v>246</v>
      </c>
      <c r="C45" s="151">
        <f t="shared" si="1"/>
        <v>400.22100000000006</v>
      </c>
      <c r="D45" s="150">
        <f t="shared" si="2"/>
        <v>444.69000000000005</v>
      </c>
      <c r="E45" s="150">
        <f t="shared" si="3"/>
        <v>494.1</v>
      </c>
      <c r="F45" s="150">
        <f t="shared" si="4"/>
        <v>549</v>
      </c>
      <c r="G45" s="114">
        <f>'[1]I-6'!$C$175*4/2</f>
        <v>610</v>
      </c>
      <c r="H45" s="114">
        <f>'[1]I-6'!$C$176*4/2</f>
        <v>756</v>
      </c>
      <c r="I45" s="114">
        <f>'[1]I-6'!$C$177*4/2</f>
        <v>888</v>
      </c>
      <c r="J45" s="114">
        <f>'[1]I-6'!$C$178*4/2</f>
        <v>702</v>
      </c>
      <c r="K45" s="150">
        <f t="shared" si="6"/>
        <v>631.80000000000007</v>
      </c>
      <c r="L45" s="156">
        <f t="shared" si="6"/>
        <v>568.62000000000012</v>
      </c>
    </row>
    <row r="46" spans="1:12" x14ac:dyDescent="0.25">
      <c r="A46" s="13">
        <v>60041</v>
      </c>
      <c r="B46" s="25" t="s">
        <v>247</v>
      </c>
      <c r="C46" s="151">
        <f t="shared" si="1"/>
        <v>276.87419999999997</v>
      </c>
      <c r="D46" s="150">
        <f t="shared" si="2"/>
        <v>307.63799999999998</v>
      </c>
      <c r="E46" s="150">
        <f t="shared" si="3"/>
        <v>341.82</v>
      </c>
      <c r="F46" s="150">
        <f t="shared" si="4"/>
        <v>379.8</v>
      </c>
      <c r="G46" s="114">
        <f>'[1]I-6'!$B$175*4/2</f>
        <v>422</v>
      </c>
      <c r="H46" s="114">
        <f>'[1]I-6'!$B$176*4/2</f>
        <v>532</v>
      </c>
      <c r="I46" s="114">
        <f>'[1]I-6'!$B$177*4/2</f>
        <v>600</v>
      </c>
      <c r="J46" s="114">
        <f>'[1]I-6'!$B$178*4/2</f>
        <v>540</v>
      </c>
      <c r="K46" s="150">
        <f t="shared" si="6"/>
        <v>486</v>
      </c>
      <c r="L46" s="156">
        <f t="shared" si="6"/>
        <v>437.40000000000003</v>
      </c>
    </row>
    <row r="47" spans="1:12" x14ac:dyDescent="0.25">
      <c r="A47" s="13">
        <v>60042</v>
      </c>
      <c r="B47" s="25" t="s">
        <v>248</v>
      </c>
      <c r="C47" s="151">
        <f t="shared" si="1"/>
        <v>400.22100000000006</v>
      </c>
      <c r="D47" s="150">
        <f t="shared" si="2"/>
        <v>444.69000000000005</v>
      </c>
      <c r="E47" s="150">
        <f t="shared" si="3"/>
        <v>494.1</v>
      </c>
      <c r="F47" s="150">
        <f t="shared" si="4"/>
        <v>549</v>
      </c>
      <c r="G47" s="114">
        <f>'[1]I-6'!$C$175*4/2</f>
        <v>610</v>
      </c>
      <c r="H47" s="114">
        <f>'[1]I-6'!$C$176*4/2</f>
        <v>756</v>
      </c>
      <c r="I47" s="114">
        <f>'[1]I-6'!$C$177*4/2</f>
        <v>888</v>
      </c>
      <c r="J47" s="114">
        <f>'[1]I-6'!$C$178*4/2</f>
        <v>702</v>
      </c>
      <c r="K47" s="150">
        <f t="shared" si="6"/>
        <v>631.80000000000007</v>
      </c>
      <c r="L47" s="156">
        <f t="shared" si="6"/>
        <v>568.62000000000012</v>
      </c>
    </row>
    <row r="48" spans="1:12" x14ac:dyDescent="0.25">
      <c r="A48" s="13">
        <v>70013</v>
      </c>
      <c r="B48" s="25" t="s">
        <v>185</v>
      </c>
      <c r="C48" s="151">
        <f t="shared" si="1"/>
        <v>148.27860000000001</v>
      </c>
      <c r="D48" s="150">
        <f t="shared" si="2"/>
        <v>164.75400000000002</v>
      </c>
      <c r="E48" s="150">
        <f t="shared" si="3"/>
        <v>183.06</v>
      </c>
      <c r="F48" s="150">
        <f t="shared" si="4"/>
        <v>203.4</v>
      </c>
      <c r="G48" s="114">
        <f>'[1]I-7'!$D$175*4/2</f>
        <v>226</v>
      </c>
      <c r="H48" s="114">
        <f>'[1]I-7'!$D$176*4/2</f>
        <v>308</v>
      </c>
      <c r="I48" s="114">
        <f>'[1]I-7'!$D$177*4/2</f>
        <v>310</v>
      </c>
      <c r="J48" s="114">
        <f>'[1]I-7'!$D$178*4/2</f>
        <v>340</v>
      </c>
      <c r="K48" s="150">
        <f t="shared" si="6"/>
        <v>306</v>
      </c>
      <c r="L48" s="156">
        <f t="shared" si="6"/>
        <v>275.40000000000003</v>
      </c>
    </row>
    <row r="49" spans="1:12" x14ac:dyDescent="0.25">
      <c r="A49" s="13">
        <v>70014</v>
      </c>
      <c r="B49" s="25" t="s">
        <v>186</v>
      </c>
      <c r="C49" s="151">
        <f t="shared" si="1"/>
        <v>125.97120000000002</v>
      </c>
      <c r="D49" s="150">
        <f t="shared" si="2"/>
        <v>139.96800000000002</v>
      </c>
      <c r="E49" s="150">
        <f t="shared" si="3"/>
        <v>155.52000000000001</v>
      </c>
      <c r="F49" s="150">
        <f t="shared" si="4"/>
        <v>172.8</v>
      </c>
      <c r="G49" s="114">
        <f>'[1]I-7'!$E$175*4/2</f>
        <v>192</v>
      </c>
      <c r="H49" s="114">
        <f>'[1]I-7'!$E$176*4/2</f>
        <v>278</v>
      </c>
      <c r="I49" s="114">
        <f>'[1]I-7'!$E$177*4/2</f>
        <v>248</v>
      </c>
      <c r="J49" s="114">
        <f>'[1]I-7'!$E$178*4/2</f>
        <v>310</v>
      </c>
      <c r="K49" s="150">
        <f t="shared" si="6"/>
        <v>279</v>
      </c>
      <c r="L49" s="156">
        <f t="shared" si="6"/>
        <v>251.1</v>
      </c>
    </row>
    <row r="50" spans="1:12" x14ac:dyDescent="0.25">
      <c r="A50" s="13">
        <v>70023</v>
      </c>
      <c r="B50" s="25" t="s">
        <v>187</v>
      </c>
      <c r="C50" s="151">
        <f t="shared" si="1"/>
        <v>148.27860000000001</v>
      </c>
      <c r="D50" s="150">
        <f t="shared" si="2"/>
        <v>164.75400000000002</v>
      </c>
      <c r="E50" s="150">
        <f t="shared" si="3"/>
        <v>183.06</v>
      </c>
      <c r="F50" s="150">
        <f t="shared" si="4"/>
        <v>203.4</v>
      </c>
      <c r="G50" s="114">
        <f>'[1]I-7'!$D$175*4/2</f>
        <v>226</v>
      </c>
      <c r="H50" s="114">
        <f>'[1]I-7'!$D$176*4/2</f>
        <v>308</v>
      </c>
      <c r="I50" s="114">
        <f>'[1]I-7'!$D$177*4/2</f>
        <v>310</v>
      </c>
      <c r="J50" s="114">
        <f>'[1]I-7'!$D$178*4/2</f>
        <v>340</v>
      </c>
      <c r="K50" s="150">
        <f t="shared" si="6"/>
        <v>306</v>
      </c>
      <c r="L50" s="156">
        <f t="shared" si="6"/>
        <v>275.40000000000003</v>
      </c>
    </row>
    <row r="51" spans="1:12" x14ac:dyDescent="0.25">
      <c r="A51" s="13">
        <v>70024</v>
      </c>
      <c r="B51" s="25" t="s">
        <v>188</v>
      </c>
      <c r="C51" s="151">
        <f t="shared" si="1"/>
        <v>125.97120000000002</v>
      </c>
      <c r="D51" s="150">
        <f t="shared" si="2"/>
        <v>139.96800000000002</v>
      </c>
      <c r="E51" s="150">
        <f t="shared" si="3"/>
        <v>155.52000000000001</v>
      </c>
      <c r="F51" s="150">
        <f t="shared" si="4"/>
        <v>172.8</v>
      </c>
      <c r="G51" s="114">
        <f>'[1]I-7'!$E$175*4/2</f>
        <v>192</v>
      </c>
      <c r="H51" s="114">
        <f>'[1]I-7'!$E$176*4/2</f>
        <v>278</v>
      </c>
      <c r="I51" s="114">
        <f>'[1]I-7'!$E$177*4/2</f>
        <v>248</v>
      </c>
      <c r="J51" s="114">
        <f>'[1]I-7'!$E$178*4/2</f>
        <v>310</v>
      </c>
      <c r="K51" s="150">
        <f t="shared" si="6"/>
        <v>279</v>
      </c>
      <c r="L51" s="156">
        <f t="shared" si="6"/>
        <v>251.1</v>
      </c>
    </row>
    <row r="52" spans="1:12" x14ac:dyDescent="0.25">
      <c r="A52" s="13">
        <v>70031</v>
      </c>
      <c r="B52" s="25" t="s">
        <v>189</v>
      </c>
      <c r="C52" s="151">
        <f t="shared" si="1"/>
        <v>122.0346</v>
      </c>
      <c r="D52" s="150">
        <f t="shared" si="2"/>
        <v>135.59399999999999</v>
      </c>
      <c r="E52" s="150">
        <f t="shared" si="3"/>
        <v>150.66</v>
      </c>
      <c r="F52" s="150">
        <f t="shared" si="4"/>
        <v>167.4</v>
      </c>
      <c r="G52" s="114">
        <f>'[1]I-7'!$B$175*4/2</f>
        <v>186</v>
      </c>
      <c r="H52" s="114">
        <f>'[1]I-7'!$B$176*4/2</f>
        <v>394</v>
      </c>
      <c r="I52" s="114">
        <f>'[1]I-7'!$B$177*4/2</f>
        <v>314</v>
      </c>
      <c r="J52" s="114">
        <f>'[1]I-7'!$B$178*4/2</f>
        <v>380</v>
      </c>
      <c r="K52" s="150">
        <f t="shared" si="6"/>
        <v>342</v>
      </c>
      <c r="L52" s="156">
        <f t="shared" si="6"/>
        <v>307.8</v>
      </c>
    </row>
    <row r="53" spans="1:12" x14ac:dyDescent="0.25">
      <c r="A53" s="13">
        <v>70032</v>
      </c>
      <c r="B53" s="25" t="s">
        <v>190</v>
      </c>
      <c r="C53" s="151">
        <f t="shared" si="1"/>
        <v>175.83480000000003</v>
      </c>
      <c r="D53" s="150">
        <f t="shared" si="2"/>
        <v>195.37200000000001</v>
      </c>
      <c r="E53" s="150">
        <f t="shared" si="3"/>
        <v>217.08</v>
      </c>
      <c r="F53" s="150">
        <f t="shared" si="4"/>
        <v>241.20000000000002</v>
      </c>
      <c r="G53" s="114">
        <f>'[1]I-7'!$C$175*4/2</f>
        <v>268</v>
      </c>
      <c r="H53" s="114">
        <f>'[1]I-7'!$C$176*4/2</f>
        <v>388</v>
      </c>
      <c r="I53" s="114">
        <f>'[1]I-7'!$C$177*4/2</f>
        <v>354</v>
      </c>
      <c r="J53" s="114">
        <f>'[1]I-7'!$C$178*4/2</f>
        <v>416</v>
      </c>
      <c r="K53" s="150">
        <f t="shared" si="6"/>
        <v>374.40000000000003</v>
      </c>
      <c r="L53" s="156">
        <f t="shared" si="6"/>
        <v>336.96000000000004</v>
      </c>
    </row>
    <row r="54" spans="1:12" x14ac:dyDescent="0.25">
      <c r="A54" s="13">
        <v>70041</v>
      </c>
      <c r="B54" s="25" t="s">
        <v>191</v>
      </c>
      <c r="C54" s="151">
        <f t="shared" si="1"/>
        <v>122.0346</v>
      </c>
      <c r="D54" s="150">
        <f t="shared" si="2"/>
        <v>135.59399999999999</v>
      </c>
      <c r="E54" s="150">
        <f t="shared" si="3"/>
        <v>150.66</v>
      </c>
      <c r="F54" s="150">
        <f t="shared" si="4"/>
        <v>167.4</v>
      </c>
      <c r="G54" s="114">
        <f>'[1]I-7'!$B$175*4/2</f>
        <v>186</v>
      </c>
      <c r="H54" s="114">
        <f>'[1]I-7'!$B$176*4/2</f>
        <v>394</v>
      </c>
      <c r="I54" s="114">
        <f>'[1]I-7'!$B$177*4/2</f>
        <v>314</v>
      </c>
      <c r="J54" s="114">
        <f>'[1]I-7'!$B$178*4/2</f>
        <v>380</v>
      </c>
      <c r="K54" s="150">
        <f t="shared" si="6"/>
        <v>342</v>
      </c>
      <c r="L54" s="156">
        <f t="shared" si="6"/>
        <v>307.8</v>
      </c>
    </row>
    <row r="55" spans="1:12" x14ac:dyDescent="0.25">
      <c r="A55" s="13">
        <v>70042</v>
      </c>
      <c r="B55" s="25" t="s">
        <v>192</v>
      </c>
      <c r="C55" s="151">
        <f t="shared" si="1"/>
        <v>175.83480000000003</v>
      </c>
      <c r="D55" s="150">
        <f t="shared" si="2"/>
        <v>195.37200000000001</v>
      </c>
      <c r="E55" s="150">
        <f t="shared" si="3"/>
        <v>217.08</v>
      </c>
      <c r="F55" s="150">
        <f t="shared" si="4"/>
        <v>241.20000000000002</v>
      </c>
      <c r="G55" s="114">
        <f>'[1]I-7'!$C$175*4/2</f>
        <v>268</v>
      </c>
      <c r="H55" s="114">
        <f>'[1]I-7'!$C$176*4/2</f>
        <v>388</v>
      </c>
      <c r="I55" s="114">
        <f>'[1]I-7'!$C$177*4/2</f>
        <v>354</v>
      </c>
      <c r="J55" s="114">
        <f>'[1]I-7'!$C$178*4/2</f>
        <v>416</v>
      </c>
      <c r="K55" s="150">
        <f t="shared" si="6"/>
        <v>374.40000000000003</v>
      </c>
      <c r="L55" s="156">
        <f t="shared" si="6"/>
        <v>336.96000000000004</v>
      </c>
    </row>
    <row r="56" spans="1:12" x14ac:dyDescent="0.25">
      <c r="A56" s="25">
        <v>80013</v>
      </c>
      <c r="B56" s="25" t="s">
        <v>177</v>
      </c>
      <c r="C56" s="151">
        <f t="shared" si="1"/>
        <v>72.171000000000006</v>
      </c>
      <c r="D56" s="150">
        <f t="shared" si="2"/>
        <v>80.190000000000012</v>
      </c>
      <c r="E56" s="150">
        <f t="shared" si="3"/>
        <v>89.100000000000009</v>
      </c>
      <c r="F56" s="150">
        <f t="shared" si="4"/>
        <v>99</v>
      </c>
      <c r="G56" s="114">
        <f>'[1]I-8'!$D$175*4/2</f>
        <v>110</v>
      </c>
      <c r="H56" s="114">
        <f>'[1]I-8'!$D$176*4/2</f>
        <v>168</v>
      </c>
      <c r="I56" s="114">
        <f>'[1]I-8'!$D$177*4/2</f>
        <v>140</v>
      </c>
      <c r="J56" s="114">
        <f>'[1]I-8'!$D$178*4/2</f>
        <v>104</v>
      </c>
      <c r="K56" s="150">
        <f t="shared" si="6"/>
        <v>93.600000000000009</v>
      </c>
      <c r="L56" s="156">
        <f t="shared" si="6"/>
        <v>84.240000000000009</v>
      </c>
    </row>
    <row r="57" spans="1:12" x14ac:dyDescent="0.25">
      <c r="A57" s="25">
        <v>80014</v>
      </c>
      <c r="B57" s="25" t="s">
        <v>178</v>
      </c>
      <c r="C57" s="151">
        <f t="shared" si="1"/>
        <v>65.610000000000014</v>
      </c>
      <c r="D57" s="150">
        <f t="shared" si="2"/>
        <v>72.900000000000006</v>
      </c>
      <c r="E57" s="150">
        <f t="shared" si="3"/>
        <v>81</v>
      </c>
      <c r="F57" s="150">
        <f t="shared" si="4"/>
        <v>90</v>
      </c>
      <c r="G57" s="114">
        <f>'[1]I-8'!$E$175*4/2</f>
        <v>100</v>
      </c>
      <c r="H57" s="114">
        <f>'[1]I-8'!$E$176*4/2</f>
        <v>142</v>
      </c>
      <c r="I57" s="114">
        <f>'[1]I-8'!$E$177*4/2</f>
        <v>108</v>
      </c>
      <c r="J57" s="114">
        <f>'[1]I-8'!$E$178*4/2</f>
        <v>142</v>
      </c>
      <c r="K57" s="150">
        <f t="shared" si="6"/>
        <v>127.8</v>
      </c>
      <c r="L57" s="156">
        <f t="shared" si="6"/>
        <v>115.02</v>
      </c>
    </row>
    <row r="58" spans="1:12" x14ac:dyDescent="0.25">
      <c r="A58" s="25">
        <v>80023</v>
      </c>
      <c r="B58" s="25" t="s">
        <v>179</v>
      </c>
      <c r="C58" s="151">
        <f t="shared" si="1"/>
        <v>72.171000000000006</v>
      </c>
      <c r="D58" s="150">
        <f t="shared" si="2"/>
        <v>80.190000000000012</v>
      </c>
      <c r="E58" s="150">
        <f t="shared" si="3"/>
        <v>89.100000000000009</v>
      </c>
      <c r="F58" s="150">
        <f t="shared" si="4"/>
        <v>99</v>
      </c>
      <c r="G58" s="114">
        <f>'[1]I-8'!$D$175*4/2</f>
        <v>110</v>
      </c>
      <c r="H58" s="114">
        <f>'[1]I-8'!$D$176*4/2</f>
        <v>168</v>
      </c>
      <c r="I58" s="114">
        <f>'[1]I-8'!$D$177*4/2</f>
        <v>140</v>
      </c>
      <c r="J58" s="114">
        <f>'[1]I-8'!$D$178*4/2</f>
        <v>104</v>
      </c>
      <c r="K58" s="150">
        <f t="shared" si="6"/>
        <v>93.600000000000009</v>
      </c>
      <c r="L58" s="156">
        <f t="shared" si="6"/>
        <v>84.240000000000009</v>
      </c>
    </row>
    <row r="59" spans="1:12" x14ac:dyDescent="0.25">
      <c r="A59" s="25">
        <v>80024</v>
      </c>
      <c r="B59" s="25" t="s">
        <v>180</v>
      </c>
      <c r="C59" s="151">
        <f t="shared" si="1"/>
        <v>65.610000000000014</v>
      </c>
      <c r="D59" s="150">
        <f t="shared" si="2"/>
        <v>72.900000000000006</v>
      </c>
      <c r="E59" s="150">
        <f t="shared" si="3"/>
        <v>81</v>
      </c>
      <c r="F59" s="150">
        <f t="shared" si="4"/>
        <v>90</v>
      </c>
      <c r="G59" s="114">
        <f>'[1]I-8'!$E$175*4/2</f>
        <v>100</v>
      </c>
      <c r="H59" s="114">
        <f>'[1]I-8'!$E$176*4/2</f>
        <v>142</v>
      </c>
      <c r="I59" s="114">
        <f>'[1]I-8'!$E$177*4/2</f>
        <v>108</v>
      </c>
      <c r="J59" s="114">
        <f>'[1]I-8'!$E$178*4/2</f>
        <v>142</v>
      </c>
      <c r="K59" s="150">
        <f t="shared" si="6"/>
        <v>127.8</v>
      </c>
      <c r="L59" s="156">
        <f t="shared" si="6"/>
        <v>115.02</v>
      </c>
    </row>
    <row r="60" spans="1:12" x14ac:dyDescent="0.25">
      <c r="A60" s="25">
        <v>80031</v>
      </c>
      <c r="B60" s="25" t="s">
        <v>181</v>
      </c>
      <c r="C60" s="151">
        <f t="shared" si="1"/>
        <v>65.610000000000014</v>
      </c>
      <c r="D60" s="150">
        <f t="shared" si="2"/>
        <v>72.900000000000006</v>
      </c>
      <c r="E60" s="150">
        <f t="shared" si="3"/>
        <v>81</v>
      </c>
      <c r="F60" s="150">
        <f t="shared" si="4"/>
        <v>90</v>
      </c>
      <c r="G60" s="114">
        <f>'[1]I-8'!$B$175*4/2</f>
        <v>100</v>
      </c>
      <c r="H60" s="114">
        <f>'[1]I-8'!$B$176*4/2</f>
        <v>104</v>
      </c>
      <c r="I60" s="114">
        <f>'[1]I-8'!$B$177*4/2</f>
        <v>112</v>
      </c>
      <c r="J60" s="114">
        <f>'[1]I-8'!$B$178*4/2</f>
        <v>110</v>
      </c>
      <c r="K60" s="150">
        <f t="shared" si="6"/>
        <v>99</v>
      </c>
      <c r="L60" s="156">
        <f t="shared" si="6"/>
        <v>89.100000000000009</v>
      </c>
    </row>
    <row r="61" spans="1:12" x14ac:dyDescent="0.25">
      <c r="A61" s="25">
        <v>80032</v>
      </c>
      <c r="B61" s="25" t="s">
        <v>182</v>
      </c>
      <c r="C61" s="151">
        <f t="shared" si="1"/>
        <v>132.53220000000002</v>
      </c>
      <c r="D61" s="150">
        <f t="shared" si="2"/>
        <v>147.25800000000001</v>
      </c>
      <c r="E61" s="150">
        <f t="shared" si="3"/>
        <v>163.62</v>
      </c>
      <c r="F61" s="150">
        <f t="shared" si="4"/>
        <v>181.8</v>
      </c>
      <c r="G61" s="114">
        <f>'[1]I-8'!$C$175*4/2</f>
        <v>202</v>
      </c>
      <c r="H61" s="114">
        <f>'[1]I-8'!$C$176*4/2</f>
        <v>244</v>
      </c>
      <c r="I61" s="114">
        <f>'[1]I-8'!$C$177*4/2</f>
        <v>254</v>
      </c>
      <c r="J61" s="114">
        <f>'[1]I-8'!$C$178*4/2</f>
        <v>230</v>
      </c>
      <c r="K61" s="150">
        <f t="shared" si="6"/>
        <v>207</v>
      </c>
      <c r="L61" s="156">
        <f t="shared" si="6"/>
        <v>186.3</v>
      </c>
    </row>
    <row r="62" spans="1:12" x14ac:dyDescent="0.25">
      <c r="A62" s="25">
        <v>80041</v>
      </c>
      <c r="B62" s="25" t="s">
        <v>183</v>
      </c>
      <c r="C62" s="151">
        <f t="shared" si="1"/>
        <v>65.610000000000014</v>
      </c>
      <c r="D62" s="150">
        <f t="shared" si="2"/>
        <v>72.900000000000006</v>
      </c>
      <c r="E62" s="150">
        <f t="shared" si="3"/>
        <v>81</v>
      </c>
      <c r="F62" s="150">
        <f t="shared" si="4"/>
        <v>90</v>
      </c>
      <c r="G62" s="114">
        <f>'[1]I-8'!$B$175*4/2</f>
        <v>100</v>
      </c>
      <c r="H62" s="114">
        <f>'[1]I-8'!$B$176*4/2</f>
        <v>104</v>
      </c>
      <c r="I62" s="114">
        <f>'[1]I-8'!$B$177*4/2</f>
        <v>112</v>
      </c>
      <c r="J62" s="114">
        <f>'[1]I-8'!$B$178*4/2</f>
        <v>110</v>
      </c>
      <c r="K62" s="150">
        <f t="shared" ref="K62:L81" si="7">J62*0.9</f>
        <v>99</v>
      </c>
      <c r="L62" s="156">
        <f t="shared" si="7"/>
        <v>89.100000000000009</v>
      </c>
    </row>
    <row r="63" spans="1:12" x14ac:dyDescent="0.25">
      <c r="A63" s="25">
        <v>80042</v>
      </c>
      <c r="B63" s="25" t="s">
        <v>184</v>
      </c>
      <c r="C63" s="151">
        <f t="shared" si="1"/>
        <v>132.53220000000002</v>
      </c>
      <c r="D63" s="150">
        <f t="shared" si="2"/>
        <v>147.25800000000001</v>
      </c>
      <c r="E63" s="150">
        <f t="shared" si="3"/>
        <v>163.62</v>
      </c>
      <c r="F63" s="150">
        <f t="shared" si="4"/>
        <v>181.8</v>
      </c>
      <c r="G63" s="114">
        <f>'[1]I-8'!$C$175*4/2</f>
        <v>202</v>
      </c>
      <c r="H63" s="114">
        <f>'[1]I-8'!$C$176*4/2</f>
        <v>244</v>
      </c>
      <c r="I63" s="114">
        <f>'[1]I-8'!$C$177*4/2</f>
        <v>254</v>
      </c>
      <c r="J63" s="114">
        <f>'[1]I-8'!$C$178*4/2</f>
        <v>230</v>
      </c>
      <c r="K63" s="150">
        <f t="shared" si="7"/>
        <v>207</v>
      </c>
      <c r="L63" s="156">
        <f t="shared" si="7"/>
        <v>186.3</v>
      </c>
    </row>
    <row r="64" spans="1:12" x14ac:dyDescent="0.25">
      <c r="A64" s="25">
        <v>90013</v>
      </c>
      <c r="B64" s="25" t="s">
        <v>249</v>
      </c>
      <c r="C64" s="151">
        <f t="shared" si="1"/>
        <v>250.6302</v>
      </c>
      <c r="D64" s="150">
        <f t="shared" si="2"/>
        <v>278.47800000000001</v>
      </c>
      <c r="E64" s="150">
        <f t="shared" si="3"/>
        <v>309.42</v>
      </c>
      <c r="F64" s="150">
        <f t="shared" si="4"/>
        <v>343.8</v>
      </c>
      <c r="G64" s="114">
        <f>'[1]I-9'!$D$175*4/2</f>
        <v>382</v>
      </c>
      <c r="H64" s="114">
        <f>'[1]I-9'!$D$176*4/2</f>
        <v>404</v>
      </c>
      <c r="I64" s="114">
        <f>'[1]I-9'!$D$177*4/2</f>
        <v>356</v>
      </c>
      <c r="J64" s="114">
        <f>'[1]I-9'!$D$178*4/2</f>
        <v>394</v>
      </c>
      <c r="K64" s="150">
        <f t="shared" si="7"/>
        <v>354.6</v>
      </c>
      <c r="L64" s="156">
        <f t="shared" si="7"/>
        <v>319.14000000000004</v>
      </c>
    </row>
    <row r="65" spans="1:12" x14ac:dyDescent="0.25">
      <c r="A65" s="25">
        <v>90014</v>
      </c>
      <c r="B65" s="25" t="s">
        <v>250</v>
      </c>
      <c r="C65" s="151">
        <f t="shared" si="1"/>
        <v>143.02980000000002</v>
      </c>
      <c r="D65" s="150">
        <f t="shared" si="2"/>
        <v>158.92200000000003</v>
      </c>
      <c r="E65" s="150">
        <f t="shared" si="3"/>
        <v>176.58</v>
      </c>
      <c r="F65" s="150">
        <f t="shared" si="4"/>
        <v>196.20000000000002</v>
      </c>
      <c r="G65" s="114">
        <f>'[1]I-9'!$E$175*4/2</f>
        <v>218</v>
      </c>
      <c r="H65" s="114">
        <f>'[1]I-9'!$E$176*4/2</f>
        <v>206</v>
      </c>
      <c r="I65" s="114">
        <f>'[1]I-9'!$E$177*4/2</f>
        <v>200</v>
      </c>
      <c r="J65" s="114">
        <f>'[1]I-9'!$E$178*4/2</f>
        <v>202</v>
      </c>
      <c r="K65" s="150">
        <f t="shared" si="7"/>
        <v>181.8</v>
      </c>
      <c r="L65" s="156">
        <f t="shared" si="7"/>
        <v>163.62</v>
      </c>
    </row>
    <row r="66" spans="1:12" x14ac:dyDescent="0.25">
      <c r="A66" s="25">
        <v>90023</v>
      </c>
      <c r="B66" s="25" t="s">
        <v>251</v>
      </c>
      <c r="C66" s="151">
        <f t="shared" si="1"/>
        <v>250.6302</v>
      </c>
      <c r="D66" s="150">
        <f t="shared" si="2"/>
        <v>278.47800000000001</v>
      </c>
      <c r="E66" s="150">
        <f t="shared" si="3"/>
        <v>309.42</v>
      </c>
      <c r="F66" s="150">
        <f t="shared" si="4"/>
        <v>343.8</v>
      </c>
      <c r="G66" s="114">
        <f>'[1]I-9'!$D$175*4/2</f>
        <v>382</v>
      </c>
      <c r="H66" s="114">
        <f>'[1]I-9'!$D$176*4/2</f>
        <v>404</v>
      </c>
      <c r="I66" s="114">
        <f>'[1]I-9'!$D$177*4/2</f>
        <v>356</v>
      </c>
      <c r="J66" s="114">
        <f>'[1]I-9'!$D$178*4/2</f>
        <v>394</v>
      </c>
      <c r="K66" s="150">
        <f t="shared" si="7"/>
        <v>354.6</v>
      </c>
      <c r="L66" s="156">
        <f t="shared" si="7"/>
        <v>319.14000000000004</v>
      </c>
    </row>
    <row r="67" spans="1:12" x14ac:dyDescent="0.25">
      <c r="A67" s="25">
        <v>90024</v>
      </c>
      <c r="B67" s="25" t="s">
        <v>252</v>
      </c>
      <c r="C67" s="151">
        <f t="shared" ref="C67:C130" si="8">D67*0.9</f>
        <v>143.02980000000002</v>
      </c>
      <c r="D67" s="150">
        <f t="shared" ref="D67:D130" si="9">E67*0.9</f>
        <v>158.92200000000003</v>
      </c>
      <c r="E67" s="150">
        <f t="shared" ref="E67:E130" si="10">F67*0.9</f>
        <v>176.58</v>
      </c>
      <c r="F67" s="150">
        <f t="shared" ref="F67:F130" si="11">G67*0.9</f>
        <v>196.20000000000002</v>
      </c>
      <c r="G67" s="114">
        <f>'[1]I-9'!$E$175*4/2</f>
        <v>218</v>
      </c>
      <c r="H67" s="114">
        <f>'[1]I-9'!$E$176*4/2</f>
        <v>206</v>
      </c>
      <c r="I67" s="114">
        <f>'[1]I-9'!$E$177*4/2</f>
        <v>200</v>
      </c>
      <c r="J67" s="114">
        <f>'[1]I-9'!$E$178*4/2</f>
        <v>202</v>
      </c>
      <c r="K67" s="150">
        <f t="shared" si="7"/>
        <v>181.8</v>
      </c>
      <c r="L67" s="156">
        <f t="shared" si="7"/>
        <v>163.62</v>
      </c>
    </row>
    <row r="68" spans="1:12" x14ac:dyDescent="0.25">
      <c r="A68" s="25">
        <v>90031</v>
      </c>
      <c r="B68" s="25" t="s">
        <v>253</v>
      </c>
      <c r="C68" s="151">
        <f t="shared" si="8"/>
        <v>99.727200000000025</v>
      </c>
      <c r="D68" s="150">
        <f t="shared" si="9"/>
        <v>110.80800000000002</v>
      </c>
      <c r="E68" s="150">
        <f t="shared" si="10"/>
        <v>123.12000000000002</v>
      </c>
      <c r="F68" s="150">
        <f t="shared" si="11"/>
        <v>136.80000000000001</v>
      </c>
      <c r="G68" s="114">
        <f>'[1]I-9'!$B$175*4/2</f>
        <v>152</v>
      </c>
      <c r="H68" s="114">
        <f>'[1]I-9'!$B$176*4/2</f>
        <v>190</v>
      </c>
      <c r="I68" s="114">
        <f>'[1]I-9'!$B$177*4/2</f>
        <v>162</v>
      </c>
      <c r="J68" s="114">
        <f>'[1]I-9'!$B$178*4/2</f>
        <v>212</v>
      </c>
      <c r="K68" s="150">
        <f t="shared" si="7"/>
        <v>190.8</v>
      </c>
      <c r="L68" s="156">
        <f t="shared" si="7"/>
        <v>171.72000000000003</v>
      </c>
    </row>
    <row r="69" spans="1:12" x14ac:dyDescent="0.25">
      <c r="A69" s="25">
        <v>90032</v>
      </c>
      <c r="B69" s="25" t="s">
        <v>254</v>
      </c>
      <c r="C69" s="151">
        <f t="shared" si="8"/>
        <v>174.52260000000001</v>
      </c>
      <c r="D69" s="150">
        <f t="shared" si="9"/>
        <v>193.91400000000002</v>
      </c>
      <c r="E69" s="150">
        <f t="shared" si="10"/>
        <v>215.46</v>
      </c>
      <c r="F69" s="150">
        <f t="shared" si="11"/>
        <v>239.4</v>
      </c>
      <c r="G69" s="114">
        <f>'[1]I-9'!$C$175*4/2</f>
        <v>266</v>
      </c>
      <c r="H69" s="114">
        <f>'[1]I-9'!$C$176*4/2</f>
        <v>308</v>
      </c>
      <c r="I69" s="114">
        <f>'[1]I-9'!$C$177*4/2</f>
        <v>236</v>
      </c>
      <c r="J69" s="114">
        <f>'[1]I-9'!$C$178*4/2</f>
        <v>288</v>
      </c>
      <c r="K69" s="150">
        <f t="shared" si="7"/>
        <v>259.2</v>
      </c>
      <c r="L69" s="156">
        <f t="shared" si="7"/>
        <v>233.28</v>
      </c>
    </row>
    <row r="70" spans="1:12" x14ac:dyDescent="0.25">
      <c r="A70" s="25">
        <v>90041</v>
      </c>
      <c r="B70" s="25" t="s">
        <v>255</v>
      </c>
      <c r="C70" s="151">
        <f t="shared" si="8"/>
        <v>99.727200000000025</v>
      </c>
      <c r="D70" s="150">
        <f t="shared" si="9"/>
        <v>110.80800000000002</v>
      </c>
      <c r="E70" s="150">
        <f t="shared" si="10"/>
        <v>123.12000000000002</v>
      </c>
      <c r="F70" s="150">
        <f t="shared" si="11"/>
        <v>136.80000000000001</v>
      </c>
      <c r="G70" s="114">
        <f>'[1]I-9'!$B$175*4/2</f>
        <v>152</v>
      </c>
      <c r="H70" s="114">
        <f>'[1]I-9'!$B$176*4/2</f>
        <v>190</v>
      </c>
      <c r="I70" s="114">
        <f>'[1]I-9'!$B$177*4/2</f>
        <v>162</v>
      </c>
      <c r="J70" s="114">
        <f>'[1]I-9'!$B$178*4/2</f>
        <v>212</v>
      </c>
      <c r="K70" s="150">
        <f t="shared" si="7"/>
        <v>190.8</v>
      </c>
      <c r="L70" s="156">
        <f t="shared" si="7"/>
        <v>171.72000000000003</v>
      </c>
    </row>
    <row r="71" spans="1:12" x14ac:dyDescent="0.25">
      <c r="A71" s="25">
        <v>90042</v>
      </c>
      <c r="B71" s="25" t="s">
        <v>256</v>
      </c>
      <c r="C71" s="151">
        <f t="shared" si="8"/>
        <v>174.52260000000001</v>
      </c>
      <c r="D71" s="150">
        <f t="shared" si="9"/>
        <v>193.91400000000002</v>
      </c>
      <c r="E71" s="150">
        <f t="shared" si="10"/>
        <v>215.46</v>
      </c>
      <c r="F71" s="150">
        <f t="shared" si="11"/>
        <v>239.4</v>
      </c>
      <c r="G71" s="114">
        <f>'[1]I-9'!$C$175*4/2</f>
        <v>266</v>
      </c>
      <c r="H71" s="114">
        <f>'[1]I-9'!$C$176*4/2</f>
        <v>308</v>
      </c>
      <c r="I71" s="114">
        <f>'[1]I-9'!$C$177*4/2</f>
        <v>236</v>
      </c>
      <c r="J71" s="114">
        <f>'[1]I-9'!$C$178*4/2</f>
        <v>288</v>
      </c>
      <c r="K71" s="150">
        <f t="shared" si="7"/>
        <v>259.2</v>
      </c>
      <c r="L71" s="156">
        <f t="shared" si="7"/>
        <v>233.28</v>
      </c>
    </row>
    <row r="72" spans="1:12" x14ac:dyDescent="0.25">
      <c r="A72" s="25">
        <v>100013</v>
      </c>
      <c r="B72" s="25" t="s">
        <v>193</v>
      </c>
      <c r="C72" s="151">
        <f t="shared" si="8"/>
        <v>133.84440000000001</v>
      </c>
      <c r="D72" s="150">
        <f t="shared" si="9"/>
        <v>148.71600000000001</v>
      </c>
      <c r="E72" s="150">
        <f t="shared" si="10"/>
        <v>165.24</v>
      </c>
      <c r="F72" s="150">
        <f t="shared" si="11"/>
        <v>183.6</v>
      </c>
      <c r="G72" s="114">
        <f>'[1]I-10'!$D$175*4/2</f>
        <v>204</v>
      </c>
      <c r="H72" s="114">
        <f>'[1]I-10'!$D$176*4/2</f>
        <v>316</v>
      </c>
      <c r="I72" s="114">
        <f>'[1]I-10'!$D$177*4/2</f>
        <v>292</v>
      </c>
      <c r="J72" s="114">
        <f>'[1]I-10'!$D$178*4/2</f>
        <v>240</v>
      </c>
      <c r="K72" s="150">
        <f t="shared" si="7"/>
        <v>216</v>
      </c>
      <c r="L72" s="156">
        <f t="shared" si="7"/>
        <v>194.4</v>
      </c>
    </row>
    <row r="73" spans="1:12" x14ac:dyDescent="0.25">
      <c r="A73" s="25">
        <v>100014</v>
      </c>
      <c r="B73" s="25" t="s">
        <v>194</v>
      </c>
      <c r="C73" s="151">
        <f t="shared" si="8"/>
        <v>98.415000000000006</v>
      </c>
      <c r="D73" s="150">
        <f t="shared" si="9"/>
        <v>109.35000000000001</v>
      </c>
      <c r="E73" s="150">
        <f t="shared" si="10"/>
        <v>121.5</v>
      </c>
      <c r="F73" s="150">
        <f t="shared" si="11"/>
        <v>135</v>
      </c>
      <c r="G73" s="114">
        <f>'[1]I-10'!$E$175*4/2</f>
        <v>150</v>
      </c>
      <c r="H73" s="114">
        <f>'[1]I-10'!$E$176*4/2</f>
        <v>282</v>
      </c>
      <c r="I73" s="114">
        <f>'[1]I-10'!$E$177*4/2</f>
        <v>276</v>
      </c>
      <c r="J73" s="114">
        <f>'[1]I-10'!$E$178*4/2</f>
        <v>220</v>
      </c>
      <c r="K73" s="150">
        <f t="shared" si="7"/>
        <v>198</v>
      </c>
      <c r="L73" s="156">
        <f t="shared" si="7"/>
        <v>178.20000000000002</v>
      </c>
    </row>
    <row r="74" spans="1:12" x14ac:dyDescent="0.25">
      <c r="A74" s="25">
        <v>100023</v>
      </c>
      <c r="B74" s="25" t="s">
        <v>195</v>
      </c>
      <c r="C74" s="151">
        <f t="shared" si="8"/>
        <v>133.84440000000001</v>
      </c>
      <c r="D74" s="150">
        <f t="shared" si="9"/>
        <v>148.71600000000001</v>
      </c>
      <c r="E74" s="150">
        <f t="shared" si="10"/>
        <v>165.24</v>
      </c>
      <c r="F74" s="150">
        <f t="shared" si="11"/>
        <v>183.6</v>
      </c>
      <c r="G74" s="114">
        <f>'[1]I-10'!$D$175*4/2</f>
        <v>204</v>
      </c>
      <c r="H74" s="114">
        <f>'[1]I-10'!$D$176*4/2</f>
        <v>316</v>
      </c>
      <c r="I74" s="114">
        <f>'[1]I-10'!$D$177*4/2</f>
        <v>292</v>
      </c>
      <c r="J74" s="114">
        <f>'[1]I-10'!$D$178*4/2</f>
        <v>240</v>
      </c>
      <c r="K74" s="150">
        <f t="shared" si="7"/>
        <v>216</v>
      </c>
      <c r="L74" s="156">
        <f t="shared" si="7"/>
        <v>194.4</v>
      </c>
    </row>
    <row r="75" spans="1:12" x14ac:dyDescent="0.25">
      <c r="A75" s="25">
        <v>100024</v>
      </c>
      <c r="B75" s="25" t="s">
        <v>196</v>
      </c>
      <c r="C75" s="151">
        <f t="shared" si="8"/>
        <v>98.415000000000006</v>
      </c>
      <c r="D75" s="150">
        <f t="shared" si="9"/>
        <v>109.35000000000001</v>
      </c>
      <c r="E75" s="150">
        <f t="shared" si="10"/>
        <v>121.5</v>
      </c>
      <c r="F75" s="150">
        <f t="shared" si="11"/>
        <v>135</v>
      </c>
      <c r="G75" s="114">
        <f>'[1]I-10'!$E$175*4/2</f>
        <v>150</v>
      </c>
      <c r="H75" s="114">
        <f>'[1]I-10'!$E$176*4/2</f>
        <v>282</v>
      </c>
      <c r="I75" s="114">
        <f>'[1]I-10'!$E$177*4/2</f>
        <v>276</v>
      </c>
      <c r="J75" s="114">
        <f>'[1]I-10'!$E$178*4/2</f>
        <v>220</v>
      </c>
      <c r="K75" s="150">
        <f t="shared" si="7"/>
        <v>198</v>
      </c>
      <c r="L75" s="156">
        <f t="shared" si="7"/>
        <v>178.20000000000002</v>
      </c>
    </row>
    <row r="76" spans="1:12" x14ac:dyDescent="0.25">
      <c r="A76" s="25">
        <v>100031</v>
      </c>
      <c r="B76" s="25" t="s">
        <v>197</v>
      </c>
      <c r="C76" s="151">
        <f t="shared" si="8"/>
        <v>123.34680000000002</v>
      </c>
      <c r="D76" s="150">
        <f t="shared" si="9"/>
        <v>137.05200000000002</v>
      </c>
      <c r="E76" s="150">
        <f t="shared" si="10"/>
        <v>152.28000000000003</v>
      </c>
      <c r="F76" s="150">
        <f t="shared" si="11"/>
        <v>169.20000000000002</v>
      </c>
      <c r="G76" s="114">
        <f>'[1]I-10'!$B$175*4/2</f>
        <v>188</v>
      </c>
      <c r="H76" s="114">
        <f>'[1]I-10'!$B$176*4/2</f>
        <v>274</v>
      </c>
      <c r="I76" s="114">
        <f>'[1]I-10'!$B$177*4/2</f>
        <v>224</v>
      </c>
      <c r="J76" s="114">
        <f>'[1]I-10'!$B$178*4/2</f>
        <v>294</v>
      </c>
      <c r="K76" s="150">
        <f t="shared" si="7"/>
        <v>264.60000000000002</v>
      </c>
      <c r="L76" s="156">
        <f t="shared" si="7"/>
        <v>238.14000000000001</v>
      </c>
    </row>
    <row r="77" spans="1:12" x14ac:dyDescent="0.25">
      <c r="A77" s="25">
        <v>100032</v>
      </c>
      <c r="B77" s="25" t="s">
        <v>198</v>
      </c>
      <c r="C77" s="151">
        <f t="shared" si="8"/>
        <v>140.40540000000001</v>
      </c>
      <c r="D77" s="150">
        <f t="shared" si="9"/>
        <v>156.006</v>
      </c>
      <c r="E77" s="150">
        <f t="shared" si="10"/>
        <v>173.34</v>
      </c>
      <c r="F77" s="150">
        <f t="shared" si="11"/>
        <v>192.6</v>
      </c>
      <c r="G77" s="114">
        <f>'[1]I-10'!$C$175*4/2</f>
        <v>214</v>
      </c>
      <c r="H77" s="114">
        <f>'[1]I-10'!$C$176*4/2</f>
        <v>262</v>
      </c>
      <c r="I77" s="114">
        <f>'[1]I-10'!$C$177*4/2</f>
        <v>220</v>
      </c>
      <c r="J77" s="114">
        <f>'[1]I-10'!$C$178*4/2</f>
        <v>292</v>
      </c>
      <c r="K77" s="150">
        <f t="shared" si="7"/>
        <v>262.8</v>
      </c>
      <c r="L77" s="156">
        <f t="shared" si="7"/>
        <v>236.52</v>
      </c>
    </row>
    <row r="78" spans="1:12" x14ac:dyDescent="0.25">
      <c r="A78" s="25">
        <v>100041</v>
      </c>
      <c r="B78" s="25" t="s">
        <v>199</v>
      </c>
      <c r="C78" s="151">
        <f t="shared" si="8"/>
        <v>123.34680000000002</v>
      </c>
      <c r="D78" s="150">
        <f t="shared" si="9"/>
        <v>137.05200000000002</v>
      </c>
      <c r="E78" s="150">
        <f t="shared" si="10"/>
        <v>152.28000000000003</v>
      </c>
      <c r="F78" s="150">
        <f t="shared" si="11"/>
        <v>169.20000000000002</v>
      </c>
      <c r="G78" s="114">
        <f>'[1]I-10'!$B$175*4/2</f>
        <v>188</v>
      </c>
      <c r="H78" s="114">
        <f>'[1]I-10'!$B$176*4/2</f>
        <v>274</v>
      </c>
      <c r="I78" s="114">
        <f>'[1]I-10'!$B$177*4/2</f>
        <v>224</v>
      </c>
      <c r="J78" s="114">
        <f>'[1]I-10'!$B$178*4/2</f>
        <v>294</v>
      </c>
      <c r="K78" s="150">
        <f t="shared" si="7"/>
        <v>264.60000000000002</v>
      </c>
      <c r="L78" s="156">
        <f t="shared" si="7"/>
        <v>238.14000000000001</v>
      </c>
    </row>
    <row r="79" spans="1:12" x14ac:dyDescent="0.25">
      <c r="A79" s="25">
        <v>100042</v>
      </c>
      <c r="B79" s="25" t="s">
        <v>200</v>
      </c>
      <c r="C79" s="151">
        <f t="shared" si="8"/>
        <v>140.40540000000001</v>
      </c>
      <c r="D79" s="150">
        <f t="shared" si="9"/>
        <v>156.006</v>
      </c>
      <c r="E79" s="150">
        <f t="shared" si="10"/>
        <v>173.34</v>
      </c>
      <c r="F79" s="150">
        <f t="shared" si="11"/>
        <v>192.6</v>
      </c>
      <c r="G79" s="114">
        <f>'[1]I-10'!$C$175*4/2</f>
        <v>214</v>
      </c>
      <c r="H79" s="114">
        <f>'[1]I-10'!$C$176*4/2</f>
        <v>262</v>
      </c>
      <c r="I79" s="114">
        <f>'[1]I-10'!$C$177*4/2</f>
        <v>220</v>
      </c>
      <c r="J79" s="114">
        <f>'[1]I-10'!$C$178*4/2</f>
        <v>292</v>
      </c>
      <c r="K79" s="150">
        <f t="shared" si="7"/>
        <v>262.8</v>
      </c>
      <c r="L79" s="156">
        <f t="shared" si="7"/>
        <v>236.52</v>
      </c>
    </row>
    <row r="80" spans="1:12" x14ac:dyDescent="0.25">
      <c r="A80" s="25">
        <v>110013</v>
      </c>
      <c r="B80" s="25" t="s">
        <v>201</v>
      </c>
      <c r="C80" s="151">
        <f t="shared" si="8"/>
        <v>212.57640000000006</v>
      </c>
      <c r="D80" s="150">
        <f t="shared" si="9"/>
        <v>236.19600000000005</v>
      </c>
      <c r="E80" s="150">
        <f t="shared" si="10"/>
        <v>262.44000000000005</v>
      </c>
      <c r="F80" s="150">
        <f t="shared" si="11"/>
        <v>291.60000000000002</v>
      </c>
      <c r="G80" s="114">
        <f>'[1]I-11'!$D$175*4/2</f>
        <v>324</v>
      </c>
      <c r="H80" s="114">
        <f>'[1]I-11'!$D$176*4/2</f>
        <v>414</v>
      </c>
      <c r="I80" s="114">
        <f>'[1]I-11'!$D$177*4/2</f>
        <v>316</v>
      </c>
      <c r="J80" s="114">
        <f>'[1]I-11'!$D$178*4/2</f>
        <v>444</v>
      </c>
      <c r="K80" s="150">
        <f t="shared" si="7"/>
        <v>399.6</v>
      </c>
      <c r="L80" s="156">
        <f t="shared" si="7"/>
        <v>359.64000000000004</v>
      </c>
    </row>
    <row r="81" spans="1:12" x14ac:dyDescent="0.25">
      <c r="A81" s="25">
        <v>110014</v>
      </c>
      <c r="B81" s="25" t="s">
        <v>202</v>
      </c>
      <c r="C81" s="151">
        <f t="shared" si="8"/>
        <v>124.65900000000002</v>
      </c>
      <c r="D81" s="150">
        <f t="shared" si="9"/>
        <v>138.51000000000002</v>
      </c>
      <c r="E81" s="150">
        <f t="shared" si="10"/>
        <v>153.9</v>
      </c>
      <c r="F81" s="150">
        <f t="shared" si="11"/>
        <v>171</v>
      </c>
      <c r="G81" s="114">
        <f>'[1]I-11'!$E$175*4/2</f>
        <v>190</v>
      </c>
      <c r="H81" s="114">
        <f>'[1]I-11'!$E$176*4/2</f>
        <v>180</v>
      </c>
      <c r="I81" s="114">
        <f>'[1]I-11'!$E$177*4/2</f>
        <v>268</v>
      </c>
      <c r="J81" s="114">
        <f>'[1]I-11'!$E$178*4/2</f>
        <v>356</v>
      </c>
      <c r="K81" s="150">
        <f t="shared" si="7"/>
        <v>320.40000000000003</v>
      </c>
      <c r="L81" s="156">
        <f t="shared" si="7"/>
        <v>288.36</v>
      </c>
    </row>
    <row r="82" spans="1:12" x14ac:dyDescent="0.25">
      <c r="A82" s="25">
        <v>110023</v>
      </c>
      <c r="B82" s="25" t="s">
        <v>203</v>
      </c>
      <c r="C82" s="151">
        <f t="shared" si="8"/>
        <v>212.57640000000006</v>
      </c>
      <c r="D82" s="150">
        <f t="shared" si="9"/>
        <v>236.19600000000005</v>
      </c>
      <c r="E82" s="150">
        <f t="shared" si="10"/>
        <v>262.44000000000005</v>
      </c>
      <c r="F82" s="150">
        <f t="shared" si="11"/>
        <v>291.60000000000002</v>
      </c>
      <c r="G82" s="114">
        <f>'[1]I-11'!$D$175*4/2</f>
        <v>324</v>
      </c>
      <c r="H82" s="114">
        <f>'[1]I-11'!$D$176*4/2</f>
        <v>414</v>
      </c>
      <c r="I82" s="114">
        <f>'[1]I-11'!$D$177*4/2</f>
        <v>316</v>
      </c>
      <c r="J82" s="114">
        <f>'[1]I-11'!$D$178*4/2</f>
        <v>444</v>
      </c>
      <c r="K82" s="150">
        <f t="shared" ref="K82:L101" si="12">J82*0.9</f>
        <v>399.6</v>
      </c>
      <c r="L82" s="156">
        <f t="shared" si="12"/>
        <v>359.64000000000004</v>
      </c>
    </row>
    <row r="83" spans="1:12" x14ac:dyDescent="0.25">
      <c r="A83" s="25">
        <v>110024</v>
      </c>
      <c r="B83" s="25" t="s">
        <v>204</v>
      </c>
      <c r="C83" s="151">
        <f t="shared" si="8"/>
        <v>124.65900000000002</v>
      </c>
      <c r="D83" s="150">
        <f t="shared" si="9"/>
        <v>138.51000000000002</v>
      </c>
      <c r="E83" s="150">
        <f t="shared" si="10"/>
        <v>153.9</v>
      </c>
      <c r="F83" s="150">
        <f t="shared" si="11"/>
        <v>171</v>
      </c>
      <c r="G83" s="114">
        <f>'[1]I-11'!$E$175*4/2</f>
        <v>190</v>
      </c>
      <c r="H83" s="114">
        <f>'[1]I-11'!$E$176*4/2</f>
        <v>180</v>
      </c>
      <c r="I83" s="114">
        <f>'[1]I-11'!$E$177*4/2</f>
        <v>268</v>
      </c>
      <c r="J83" s="114">
        <f>'[1]I-11'!$E$178*4/2</f>
        <v>356</v>
      </c>
      <c r="K83" s="150">
        <f t="shared" si="12"/>
        <v>320.40000000000003</v>
      </c>
      <c r="L83" s="156">
        <f t="shared" si="12"/>
        <v>288.36</v>
      </c>
    </row>
    <row r="84" spans="1:12" x14ac:dyDescent="0.25">
      <c r="A84" s="25">
        <v>110031</v>
      </c>
      <c r="B84" s="25" t="s">
        <v>205</v>
      </c>
      <c r="C84" s="151">
        <f t="shared" si="8"/>
        <v>131.22000000000003</v>
      </c>
      <c r="D84" s="150">
        <f t="shared" si="9"/>
        <v>145.80000000000001</v>
      </c>
      <c r="E84" s="150">
        <f t="shared" si="10"/>
        <v>162</v>
      </c>
      <c r="F84" s="150">
        <f t="shared" si="11"/>
        <v>180</v>
      </c>
      <c r="G84" s="114">
        <f>'[1]I-11'!$B$175*4/2</f>
        <v>200</v>
      </c>
      <c r="H84" s="114">
        <f>'[1]I-11'!$B$176*4/2</f>
        <v>256</v>
      </c>
      <c r="I84" s="114">
        <f>'[1]I-11'!$B$177*4/2</f>
        <v>224</v>
      </c>
      <c r="J84" s="114">
        <f>'[1]I-11'!$B$178*4/2</f>
        <v>280</v>
      </c>
      <c r="K84" s="150">
        <f t="shared" si="12"/>
        <v>252</v>
      </c>
      <c r="L84" s="156">
        <f t="shared" si="12"/>
        <v>226.8</v>
      </c>
    </row>
    <row r="85" spans="1:12" x14ac:dyDescent="0.25">
      <c r="A85" s="25">
        <v>110032</v>
      </c>
      <c r="B85" s="25" t="s">
        <v>206</v>
      </c>
      <c r="C85" s="151">
        <f t="shared" si="8"/>
        <v>122.0346</v>
      </c>
      <c r="D85" s="150">
        <f t="shared" si="9"/>
        <v>135.59399999999999</v>
      </c>
      <c r="E85" s="150">
        <f t="shared" si="10"/>
        <v>150.66</v>
      </c>
      <c r="F85" s="150">
        <f t="shared" si="11"/>
        <v>167.4</v>
      </c>
      <c r="G85" s="114">
        <f>'[1]I-11'!$C$175*4/2</f>
        <v>186</v>
      </c>
      <c r="H85" s="114">
        <f>'[1]I-11'!$C$176*4/2</f>
        <v>328</v>
      </c>
      <c r="I85" s="114">
        <f>'[1]I-11'!$C$177*4/2</f>
        <v>324</v>
      </c>
      <c r="J85" s="114">
        <f>'[1]I-11'!$C$178*4/2</f>
        <v>492</v>
      </c>
      <c r="K85" s="150">
        <f t="shared" si="12"/>
        <v>442.8</v>
      </c>
      <c r="L85" s="156">
        <f t="shared" si="12"/>
        <v>398.52000000000004</v>
      </c>
    </row>
    <row r="86" spans="1:12" x14ac:dyDescent="0.25">
      <c r="A86" s="25">
        <v>110041</v>
      </c>
      <c r="B86" s="25" t="s">
        <v>207</v>
      </c>
      <c r="C86" s="151">
        <f t="shared" si="8"/>
        <v>131.22000000000003</v>
      </c>
      <c r="D86" s="150">
        <f t="shared" si="9"/>
        <v>145.80000000000001</v>
      </c>
      <c r="E86" s="150">
        <f t="shared" si="10"/>
        <v>162</v>
      </c>
      <c r="F86" s="150">
        <f t="shared" si="11"/>
        <v>180</v>
      </c>
      <c r="G86" s="114">
        <f>'[1]I-11'!$B$175*4/2</f>
        <v>200</v>
      </c>
      <c r="H86" s="114">
        <f>'[1]I-11'!$B$176*4/2</f>
        <v>256</v>
      </c>
      <c r="I86" s="114">
        <f>'[1]I-11'!$B$177*4/2</f>
        <v>224</v>
      </c>
      <c r="J86" s="114">
        <f>'[1]I-11'!$B$178*4/2</f>
        <v>280</v>
      </c>
      <c r="K86" s="150">
        <f t="shared" si="12"/>
        <v>252</v>
      </c>
      <c r="L86" s="156">
        <f t="shared" si="12"/>
        <v>226.8</v>
      </c>
    </row>
    <row r="87" spans="1:12" x14ac:dyDescent="0.25">
      <c r="A87" s="25">
        <v>110042</v>
      </c>
      <c r="B87" s="25" t="s">
        <v>208</v>
      </c>
      <c r="C87" s="151">
        <f t="shared" si="8"/>
        <v>122.0346</v>
      </c>
      <c r="D87" s="150">
        <f t="shared" si="9"/>
        <v>135.59399999999999</v>
      </c>
      <c r="E87" s="150">
        <f t="shared" si="10"/>
        <v>150.66</v>
      </c>
      <c r="F87" s="150">
        <f t="shared" si="11"/>
        <v>167.4</v>
      </c>
      <c r="G87" s="114">
        <f>'[1]I-11'!$C$175*4/2</f>
        <v>186</v>
      </c>
      <c r="H87" s="114">
        <f>'[1]I-11'!$C$176*4/2</f>
        <v>328</v>
      </c>
      <c r="I87" s="114">
        <f>'[1]I-11'!$C$177*4/2</f>
        <v>324</v>
      </c>
      <c r="J87" s="114">
        <f>'[1]I-11'!$C$178*4/2</f>
        <v>492</v>
      </c>
      <c r="K87" s="150">
        <f t="shared" si="12"/>
        <v>442.8</v>
      </c>
      <c r="L87" s="156">
        <f t="shared" si="12"/>
        <v>398.52000000000004</v>
      </c>
    </row>
    <row r="88" spans="1:12" x14ac:dyDescent="0.25">
      <c r="A88" s="25">
        <v>120013</v>
      </c>
      <c r="B88" s="25" t="s">
        <v>209</v>
      </c>
      <c r="C88" s="151">
        <f t="shared" si="8"/>
        <v>78.731999999999999</v>
      </c>
      <c r="D88" s="150">
        <f t="shared" si="9"/>
        <v>87.48</v>
      </c>
      <c r="E88" s="150">
        <f t="shared" si="10"/>
        <v>97.2</v>
      </c>
      <c r="F88" s="150">
        <f t="shared" si="11"/>
        <v>108</v>
      </c>
      <c r="G88" s="114">
        <f>'[1]I-12'!$D$175*4/2</f>
        <v>120</v>
      </c>
      <c r="H88" s="114">
        <f>'[1]I-12'!$D$176*4/2</f>
        <v>170</v>
      </c>
      <c r="I88" s="114">
        <f>'[1]I-12'!$D$177*4/2</f>
        <v>156</v>
      </c>
      <c r="J88" s="114">
        <f>'[1]I-12'!$D$178*4/2</f>
        <v>200</v>
      </c>
      <c r="K88" s="150">
        <f t="shared" si="12"/>
        <v>180</v>
      </c>
      <c r="L88" s="156">
        <f t="shared" si="12"/>
        <v>162</v>
      </c>
    </row>
    <row r="89" spans="1:12" x14ac:dyDescent="0.25">
      <c r="A89" s="25">
        <v>120014</v>
      </c>
      <c r="B89" s="25" t="s">
        <v>210</v>
      </c>
      <c r="C89" s="151">
        <f t="shared" si="8"/>
        <v>80.044200000000004</v>
      </c>
      <c r="D89" s="150">
        <f t="shared" si="9"/>
        <v>88.938000000000002</v>
      </c>
      <c r="E89" s="150">
        <f t="shared" si="10"/>
        <v>98.82</v>
      </c>
      <c r="F89" s="150">
        <f t="shared" si="11"/>
        <v>109.8</v>
      </c>
      <c r="G89" s="114">
        <f>'[1]I-12'!$E$175*4/2</f>
        <v>122</v>
      </c>
      <c r="H89" s="114">
        <f>'[1]I-12'!$E$176*4/2</f>
        <v>112</v>
      </c>
      <c r="I89" s="114">
        <f>'[1]I-12'!$E$177*4/2</f>
        <v>106</v>
      </c>
      <c r="J89" s="114">
        <f>'[1]I-12'!$E$178*4/2</f>
        <v>100</v>
      </c>
      <c r="K89" s="150">
        <f t="shared" si="12"/>
        <v>90</v>
      </c>
      <c r="L89" s="156">
        <f t="shared" si="12"/>
        <v>81</v>
      </c>
    </row>
    <row r="90" spans="1:12" x14ac:dyDescent="0.25">
      <c r="A90" s="25">
        <v>120023</v>
      </c>
      <c r="B90" s="25" t="s">
        <v>211</v>
      </c>
      <c r="C90" s="151">
        <f t="shared" si="8"/>
        <v>78.731999999999999</v>
      </c>
      <c r="D90" s="150">
        <f t="shared" si="9"/>
        <v>87.48</v>
      </c>
      <c r="E90" s="150">
        <f t="shared" si="10"/>
        <v>97.2</v>
      </c>
      <c r="F90" s="150">
        <f t="shared" si="11"/>
        <v>108</v>
      </c>
      <c r="G90" s="114">
        <f>'[1]I-12'!$D$175*4/2</f>
        <v>120</v>
      </c>
      <c r="H90" s="114">
        <f>'[1]I-12'!$D$176*4/2</f>
        <v>170</v>
      </c>
      <c r="I90" s="114">
        <f>'[1]I-12'!$D$177*4/2</f>
        <v>156</v>
      </c>
      <c r="J90" s="114">
        <f>'[1]I-12'!$D$178*4/2</f>
        <v>200</v>
      </c>
      <c r="K90" s="150">
        <f t="shared" si="12"/>
        <v>180</v>
      </c>
      <c r="L90" s="156">
        <f t="shared" si="12"/>
        <v>162</v>
      </c>
    </row>
    <row r="91" spans="1:12" x14ac:dyDescent="0.25">
      <c r="A91" s="25">
        <v>120024</v>
      </c>
      <c r="B91" s="25" t="s">
        <v>212</v>
      </c>
      <c r="C91" s="151">
        <f t="shared" si="8"/>
        <v>80.044200000000004</v>
      </c>
      <c r="D91" s="150">
        <f t="shared" si="9"/>
        <v>88.938000000000002</v>
      </c>
      <c r="E91" s="150">
        <f t="shared" si="10"/>
        <v>98.82</v>
      </c>
      <c r="F91" s="150">
        <f t="shared" si="11"/>
        <v>109.8</v>
      </c>
      <c r="G91" s="114">
        <f>'[1]I-12'!$E$175*4/2</f>
        <v>122</v>
      </c>
      <c r="H91" s="114">
        <f>'[1]I-12'!$E$176*4/2</f>
        <v>112</v>
      </c>
      <c r="I91" s="114">
        <f>'[1]I-12'!$E$177*4/2</f>
        <v>106</v>
      </c>
      <c r="J91" s="114">
        <f>'[1]I-12'!$E$178*4/2</f>
        <v>100</v>
      </c>
      <c r="K91" s="150">
        <f t="shared" si="12"/>
        <v>90</v>
      </c>
      <c r="L91" s="156">
        <f t="shared" si="12"/>
        <v>81</v>
      </c>
    </row>
    <row r="92" spans="1:12" x14ac:dyDescent="0.25">
      <c r="A92" s="25">
        <v>120031</v>
      </c>
      <c r="B92" s="25" t="s">
        <v>213</v>
      </c>
      <c r="C92" s="151">
        <f t="shared" si="8"/>
        <v>43.302600000000005</v>
      </c>
      <c r="D92" s="150">
        <f t="shared" si="9"/>
        <v>48.114000000000004</v>
      </c>
      <c r="E92" s="150">
        <f t="shared" si="10"/>
        <v>53.46</v>
      </c>
      <c r="F92" s="150">
        <f t="shared" si="11"/>
        <v>59.4</v>
      </c>
      <c r="G92" s="114">
        <f>'[1]I-12'!$B$175*4/2</f>
        <v>66</v>
      </c>
      <c r="H92" s="114">
        <f>'[1]I-12'!$B$176*4/2</f>
        <v>40</v>
      </c>
      <c r="I92" s="114">
        <f>'[1]I-12'!$B$177*4/2</f>
        <v>26</v>
      </c>
      <c r="J92" s="114">
        <f>'[1]I-12'!$B$178*4/2</f>
        <v>32</v>
      </c>
      <c r="K92" s="150">
        <f t="shared" si="12"/>
        <v>28.8</v>
      </c>
      <c r="L92" s="156">
        <f t="shared" si="12"/>
        <v>25.92</v>
      </c>
    </row>
    <row r="93" spans="1:12" x14ac:dyDescent="0.25">
      <c r="A93" s="25">
        <v>120032</v>
      </c>
      <c r="B93" s="25" t="s">
        <v>214</v>
      </c>
      <c r="C93" s="151">
        <f t="shared" si="8"/>
        <v>90.541800000000009</v>
      </c>
      <c r="D93" s="150">
        <f t="shared" si="9"/>
        <v>100.602</v>
      </c>
      <c r="E93" s="150">
        <f t="shared" si="10"/>
        <v>111.78</v>
      </c>
      <c r="F93" s="150">
        <f t="shared" si="11"/>
        <v>124.2</v>
      </c>
      <c r="G93" s="114">
        <f>'[1]I-12'!$C$175*4/2</f>
        <v>138</v>
      </c>
      <c r="H93" s="114">
        <f>'[1]I-12'!$C$176*4/2</f>
        <v>180</v>
      </c>
      <c r="I93" s="114">
        <f>'[1]I-12'!$C$177*4/2</f>
        <v>124</v>
      </c>
      <c r="J93" s="114">
        <f>'[1]I-12'!$C$178*4/2</f>
        <v>130</v>
      </c>
      <c r="K93" s="150">
        <f t="shared" si="12"/>
        <v>117</v>
      </c>
      <c r="L93" s="156">
        <f t="shared" si="12"/>
        <v>105.3</v>
      </c>
    </row>
    <row r="94" spans="1:12" x14ac:dyDescent="0.25">
      <c r="A94" s="25">
        <v>120041</v>
      </c>
      <c r="B94" s="25" t="s">
        <v>215</v>
      </c>
      <c r="C94" s="151">
        <f t="shared" si="8"/>
        <v>43.302600000000005</v>
      </c>
      <c r="D94" s="150">
        <f t="shared" si="9"/>
        <v>48.114000000000004</v>
      </c>
      <c r="E94" s="150">
        <f t="shared" si="10"/>
        <v>53.46</v>
      </c>
      <c r="F94" s="150">
        <f t="shared" si="11"/>
        <v>59.4</v>
      </c>
      <c r="G94" s="114">
        <f>'[1]I-12'!$B$175*4/2</f>
        <v>66</v>
      </c>
      <c r="H94" s="114">
        <f>'[1]I-12'!$B$176*4/2</f>
        <v>40</v>
      </c>
      <c r="I94" s="114">
        <f>'[1]I-12'!$B$177*4/2</f>
        <v>26</v>
      </c>
      <c r="J94" s="114">
        <f>'[1]I-12'!$B$178*4/2</f>
        <v>32</v>
      </c>
      <c r="K94" s="150">
        <f t="shared" si="12"/>
        <v>28.8</v>
      </c>
      <c r="L94" s="156">
        <f t="shared" si="12"/>
        <v>25.92</v>
      </c>
    </row>
    <row r="95" spans="1:12" x14ac:dyDescent="0.25">
      <c r="A95" s="25">
        <v>120042</v>
      </c>
      <c r="B95" s="25" t="s">
        <v>216</v>
      </c>
      <c r="C95" s="151">
        <f t="shared" si="8"/>
        <v>90.541800000000009</v>
      </c>
      <c r="D95" s="150">
        <f t="shared" si="9"/>
        <v>100.602</v>
      </c>
      <c r="E95" s="150">
        <f t="shared" si="10"/>
        <v>111.78</v>
      </c>
      <c r="F95" s="150">
        <f t="shared" si="11"/>
        <v>124.2</v>
      </c>
      <c r="G95" s="114">
        <f>'[1]I-12'!$C$175*4/2</f>
        <v>138</v>
      </c>
      <c r="H95" s="114">
        <f>'[1]I-12'!$C$176*4/2</f>
        <v>180</v>
      </c>
      <c r="I95" s="114">
        <f>'[1]I-12'!$C$177*4/2</f>
        <v>124</v>
      </c>
      <c r="J95" s="114">
        <f>'[1]I-12'!$C$178*4/2</f>
        <v>130</v>
      </c>
      <c r="K95" s="150">
        <f t="shared" si="12"/>
        <v>117</v>
      </c>
      <c r="L95" s="156">
        <f t="shared" si="12"/>
        <v>105.3</v>
      </c>
    </row>
    <row r="96" spans="1:12" x14ac:dyDescent="0.25">
      <c r="A96" s="25">
        <v>130013</v>
      </c>
      <c r="B96" s="25" t="s">
        <v>217</v>
      </c>
      <c r="C96" s="151">
        <f t="shared" si="8"/>
        <v>30.180599999999998</v>
      </c>
      <c r="D96" s="150">
        <f t="shared" si="9"/>
        <v>33.533999999999999</v>
      </c>
      <c r="E96" s="150">
        <f t="shared" si="10"/>
        <v>37.26</v>
      </c>
      <c r="F96" s="150">
        <f t="shared" si="11"/>
        <v>41.4</v>
      </c>
      <c r="G96" s="114">
        <f>'[1]I-13'!$D$175*4/2</f>
        <v>46</v>
      </c>
      <c r="H96" s="114">
        <f>'[1]I-13'!$D$176*4/2</f>
        <v>66</v>
      </c>
      <c r="I96" s="114">
        <f>'[1]I-13'!$D$177*4/2</f>
        <v>54</v>
      </c>
      <c r="J96" s="114">
        <f>'[1]I-13'!$D$178*4/2</f>
        <v>88</v>
      </c>
      <c r="K96" s="150">
        <f t="shared" si="12"/>
        <v>79.2</v>
      </c>
      <c r="L96" s="156">
        <f t="shared" si="12"/>
        <v>71.28</v>
      </c>
    </row>
    <row r="97" spans="1:12" x14ac:dyDescent="0.25">
      <c r="A97" s="25">
        <v>130014</v>
      </c>
      <c r="B97" s="25" t="s">
        <v>218</v>
      </c>
      <c r="C97" s="151">
        <f t="shared" si="8"/>
        <v>19.683</v>
      </c>
      <c r="D97" s="150">
        <f t="shared" si="9"/>
        <v>21.87</v>
      </c>
      <c r="E97" s="150">
        <f t="shared" si="10"/>
        <v>24.3</v>
      </c>
      <c r="F97" s="150">
        <f t="shared" si="11"/>
        <v>27</v>
      </c>
      <c r="G97" s="114">
        <f>'[1]I-13'!$E$175*4/2</f>
        <v>30</v>
      </c>
      <c r="H97" s="114">
        <f>'[1]I-13'!$E$176*4/2</f>
        <v>76</v>
      </c>
      <c r="I97" s="114">
        <f>'[1]I-13'!$E$177*4/2</f>
        <v>80</v>
      </c>
      <c r="J97" s="114">
        <f>'[1]I-13'!$E$178*4/2</f>
        <v>126</v>
      </c>
      <c r="K97" s="150">
        <f t="shared" si="12"/>
        <v>113.4</v>
      </c>
      <c r="L97" s="156">
        <f t="shared" si="12"/>
        <v>102.06</v>
      </c>
    </row>
    <row r="98" spans="1:12" x14ac:dyDescent="0.25">
      <c r="A98" s="25">
        <v>130023</v>
      </c>
      <c r="B98" s="25" t="s">
        <v>219</v>
      </c>
      <c r="C98" s="151">
        <f t="shared" si="8"/>
        <v>30.180599999999998</v>
      </c>
      <c r="D98" s="150">
        <f t="shared" si="9"/>
        <v>33.533999999999999</v>
      </c>
      <c r="E98" s="150">
        <f t="shared" si="10"/>
        <v>37.26</v>
      </c>
      <c r="F98" s="150">
        <f t="shared" si="11"/>
        <v>41.4</v>
      </c>
      <c r="G98" s="114">
        <f>'[1]I-13'!$D$175*4/2</f>
        <v>46</v>
      </c>
      <c r="H98" s="114">
        <f>'[1]I-13'!$D$176*4/2</f>
        <v>66</v>
      </c>
      <c r="I98" s="114">
        <f>'[1]I-13'!$D$177*4/2</f>
        <v>54</v>
      </c>
      <c r="J98" s="114">
        <f>'[1]I-13'!$D$178*4/2</f>
        <v>88</v>
      </c>
      <c r="K98" s="150">
        <f t="shared" si="12"/>
        <v>79.2</v>
      </c>
      <c r="L98" s="156">
        <f t="shared" si="12"/>
        <v>71.28</v>
      </c>
    </row>
    <row r="99" spans="1:12" x14ac:dyDescent="0.25">
      <c r="A99" s="25">
        <v>130024</v>
      </c>
      <c r="B99" s="25" t="s">
        <v>220</v>
      </c>
      <c r="C99" s="151">
        <f t="shared" si="8"/>
        <v>19.683</v>
      </c>
      <c r="D99" s="150">
        <f t="shared" si="9"/>
        <v>21.87</v>
      </c>
      <c r="E99" s="150">
        <f t="shared" si="10"/>
        <v>24.3</v>
      </c>
      <c r="F99" s="150">
        <f t="shared" si="11"/>
        <v>27</v>
      </c>
      <c r="G99" s="114">
        <f>'[1]I-13'!$E$175*4/2</f>
        <v>30</v>
      </c>
      <c r="H99" s="114">
        <f>'[1]I-13'!$E$176*4/2</f>
        <v>76</v>
      </c>
      <c r="I99" s="114">
        <f>'[1]I-13'!$E$177*4/2</f>
        <v>80</v>
      </c>
      <c r="J99" s="114">
        <f>'[1]I-13'!$E$178*4/2</f>
        <v>126</v>
      </c>
      <c r="K99" s="150">
        <f t="shared" si="12"/>
        <v>113.4</v>
      </c>
      <c r="L99" s="156">
        <f t="shared" si="12"/>
        <v>102.06</v>
      </c>
    </row>
    <row r="100" spans="1:12" x14ac:dyDescent="0.25">
      <c r="A100" s="25">
        <v>130031</v>
      </c>
      <c r="B100" s="25" t="s">
        <v>221</v>
      </c>
      <c r="C100" s="151">
        <f t="shared" si="8"/>
        <v>28.868400000000001</v>
      </c>
      <c r="D100" s="150">
        <f t="shared" si="9"/>
        <v>32.076000000000001</v>
      </c>
      <c r="E100" s="150">
        <f t="shared" si="10"/>
        <v>35.64</v>
      </c>
      <c r="F100" s="150">
        <f t="shared" si="11"/>
        <v>39.6</v>
      </c>
      <c r="G100" s="114">
        <f>'[1]I-13'!$B$175*4/2</f>
        <v>44</v>
      </c>
      <c r="H100" s="114">
        <f>'[1]I-13'!$B$176*4/2</f>
        <v>72</v>
      </c>
      <c r="I100" s="114">
        <f>'[1]I-13'!$B$177*4/2</f>
        <v>54</v>
      </c>
      <c r="J100" s="114">
        <f>'[1]I-13'!$B$178*4/2</f>
        <v>98</v>
      </c>
      <c r="K100" s="150">
        <f t="shared" si="12"/>
        <v>88.2</v>
      </c>
      <c r="L100" s="156">
        <f t="shared" si="12"/>
        <v>79.38000000000001</v>
      </c>
    </row>
    <row r="101" spans="1:12" x14ac:dyDescent="0.25">
      <c r="A101" s="25">
        <v>130032</v>
      </c>
      <c r="B101" s="25" t="s">
        <v>222</v>
      </c>
      <c r="C101" s="151">
        <f t="shared" si="8"/>
        <v>52.488</v>
      </c>
      <c r="D101" s="150">
        <f t="shared" si="9"/>
        <v>58.32</v>
      </c>
      <c r="E101" s="150">
        <f t="shared" si="10"/>
        <v>64.8</v>
      </c>
      <c r="F101" s="150">
        <f t="shared" si="11"/>
        <v>72</v>
      </c>
      <c r="G101" s="114">
        <f>'[1]I-13'!$C$175*4/2</f>
        <v>80</v>
      </c>
      <c r="H101" s="114">
        <f>'[1]I-13'!$C$176*4/2</f>
        <v>122</v>
      </c>
      <c r="I101" s="114">
        <f>'[1]I-13'!$C$177*4/2</f>
        <v>98</v>
      </c>
      <c r="J101" s="114">
        <f>'[1]I-13'!$C$178*4/2</f>
        <v>164</v>
      </c>
      <c r="K101" s="150">
        <f t="shared" si="12"/>
        <v>147.6</v>
      </c>
      <c r="L101" s="156">
        <f t="shared" si="12"/>
        <v>132.84</v>
      </c>
    </row>
    <row r="102" spans="1:12" x14ac:dyDescent="0.25">
      <c r="A102" s="25">
        <v>130041</v>
      </c>
      <c r="B102" s="25" t="s">
        <v>223</v>
      </c>
      <c r="C102" s="151">
        <f t="shared" si="8"/>
        <v>28.868400000000001</v>
      </c>
      <c r="D102" s="150">
        <f t="shared" si="9"/>
        <v>32.076000000000001</v>
      </c>
      <c r="E102" s="150">
        <f t="shared" si="10"/>
        <v>35.64</v>
      </c>
      <c r="F102" s="150">
        <f t="shared" si="11"/>
        <v>39.6</v>
      </c>
      <c r="G102" s="114">
        <f>'[1]I-13'!$B$175*4/2</f>
        <v>44</v>
      </c>
      <c r="H102" s="114">
        <f>'[1]I-13'!$B$176*4/2</f>
        <v>72</v>
      </c>
      <c r="I102" s="114">
        <f>'[1]I-13'!$B$177*4/2</f>
        <v>54</v>
      </c>
      <c r="J102" s="114">
        <f>'[1]I-13'!$B$178*4/2</f>
        <v>98</v>
      </c>
      <c r="K102" s="150">
        <f t="shared" ref="K102:L121" si="13">J102*0.9</f>
        <v>88.2</v>
      </c>
      <c r="L102" s="156">
        <f t="shared" si="13"/>
        <v>79.38000000000001</v>
      </c>
    </row>
    <row r="103" spans="1:12" x14ac:dyDescent="0.25">
      <c r="A103" s="25">
        <v>130042</v>
      </c>
      <c r="B103" s="25" t="s">
        <v>224</v>
      </c>
      <c r="C103" s="151">
        <f t="shared" si="8"/>
        <v>52.488</v>
      </c>
      <c r="D103" s="150">
        <f t="shared" si="9"/>
        <v>58.32</v>
      </c>
      <c r="E103" s="150">
        <f t="shared" si="10"/>
        <v>64.8</v>
      </c>
      <c r="F103" s="150">
        <f t="shared" si="11"/>
        <v>72</v>
      </c>
      <c r="G103" s="114">
        <f>'[1]I-13'!$C$175*4/2</f>
        <v>80</v>
      </c>
      <c r="H103" s="114">
        <f>'[1]I-13'!$C$176*4/2</f>
        <v>122</v>
      </c>
      <c r="I103" s="114">
        <f>'[1]I-13'!$C$177*4/2</f>
        <v>98</v>
      </c>
      <c r="J103" s="114">
        <f>'[1]I-13'!$C$178*4/2</f>
        <v>164</v>
      </c>
      <c r="K103" s="150">
        <f t="shared" si="13"/>
        <v>147.6</v>
      </c>
      <c r="L103" s="156">
        <f t="shared" si="13"/>
        <v>132.84</v>
      </c>
    </row>
    <row r="104" spans="1:12" x14ac:dyDescent="0.25">
      <c r="A104" s="25">
        <v>140013</v>
      </c>
      <c r="B104" s="25" t="s">
        <v>225</v>
      </c>
      <c r="C104" s="151">
        <f t="shared" si="8"/>
        <v>5.248800000000001</v>
      </c>
      <c r="D104" s="150">
        <f t="shared" si="9"/>
        <v>5.8320000000000007</v>
      </c>
      <c r="E104" s="150">
        <f t="shared" si="10"/>
        <v>6.48</v>
      </c>
      <c r="F104" s="150">
        <f t="shared" si="11"/>
        <v>7.2</v>
      </c>
      <c r="G104" s="114">
        <f>'[1]I-14'!$D$175*4/2</f>
        <v>8</v>
      </c>
      <c r="H104" s="114">
        <f>'[1]I-14'!$D$176*4/2</f>
        <v>60</v>
      </c>
      <c r="I104" s="114">
        <f>'[1]I-14'!$D$177*4/2</f>
        <v>38</v>
      </c>
      <c r="J104" s="114">
        <f>'[1]I-14'!$D$178*4/2</f>
        <v>50</v>
      </c>
      <c r="K104" s="150">
        <f t="shared" si="13"/>
        <v>45</v>
      </c>
      <c r="L104" s="156">
        <f t="shared" si="13"/>
        <v>40.5</v>
      </c>
    </row>
    <row r="105" spans="1:12" x14ac:dyDescent="0.25">
      <c r="A105" s="25">
        <v>140014</v>
      </c>
      <c r="B105" s="25" t="s">
        <v>226</v>
      </c>
      <c r="C105" s="151">
        <f t="shared" si="8"/>
        <v>36.741599999999998</v>
      </c>
      <c r="D105" s="150">
        <f t="shared" si="9"/>
        <v>40.823999999999998</v>
      </c>
      <c r="E105" s="150">
        <f t="shared" si="10"/>
        <v>45.36</v>
      </c>
      <c r="F105" s="150">
        <f t="shared" si="11"/>
        <v>50.4</v>
      </c>
      <c r="G105" s="114">
        <f>'[1]I-14'!$E$175*4/2</f>
        <v>56</v>
      </c>
      <c r="H105" s="114">
        <f>'[1]I-14'!$E$176*4/2</f>
        <v>48</v>
      </c>
      <c r="I105" s="114">
        <f>'[1]I-14'!$E$177*4/2</f>
        <v>48</v>
      </c>
      <c r="J105" s="114">
        <f>'[1]I-14'!$E$178*4/2</f>
        <v>34</v>
      </c>
      <c r="K105" s="150">
        <f t="shared" si="13"/>
        <v>30.6</v>
      </c>
      <c r="L105" s="156">
        <f t="shared" si="13"/>
        <v>27.540000000000003</v>
      </c>
    </row>
    <row r="106" spans="1:12" x14ac:dyDescent="0.25">
      <c r="A106" s="25">
        <v>140023</v>
      </c>
      <c r="B106" s="25" t="s">
        <v>227</v>
      </c>
      <c r="C106" s="151">
        <f t="shared" si="8"/>
        <v>5.248800000000001</v>
      </c>
      <c r="D106" s="150">
        <f t="shared" si="9"/>
        <v>5.8320000000000007</v>
      </c>
      <c r="E106" s="150">
        <f t="shared" si="10"/>
        <v>6.48</v>
      </c>
      <c r="F106" s="150">
        <f t="shared" si="11"/>
        <v>7.2</v>
      </c>
      <c r="G106" s="114">
        <f>'[1]I-14'!$D$175*4/2</f>
        <v>8</v>
      </c>
      <c r="H106" s="114">
        <f>'[1]I-14'!$D$176*4/2</f>
        <v>60</v>
      </c>
      <c r="I106" s="114">
        <f>'[1]I-14'!$D$177*4/2</f>
        <v>38</v>
      </c>
      <c r="J106" s="114">
        <f>'[1]I-14'!$D$178*4/2</f>
        <v>50</v>
      </c>
      <c r="K106" s="150">
        <f t="shared" si="13"/>
        <v>45</v>
      </c>
      <c r="L106" s="156">
        <f t="shared" si="13"/>
        <v>40.5</v>
      </c>
    </row>
    <row r="107" spans="1:12" x14ac:dyDescent="0.25">
      <c r="A107" s="25">
        <v>140024</v>
      </c>
      <c r="B107" s="25" t="s">
        <v>228</v>
      </c>
      <c r="C107" s="151">
        <f t="shared" si="8"/>
        <v>36.741599999999998</v>
      </c>
      <c r="D107" s="150">
        <f t="shared" si="9"/>
        <v>40.823999999999998</v>
      </c>
      <c r="E107" s="150">
        <f t="shared" si="10"/>
        <v>45.36</v>
      </c>
      <c r="F107" s="150">
        <f t="shared" si="11"/>
        <v>50.4</v>
      </c>
      <c r="G107" s="114">
        <f>'[1]I-14'!$E$175*4/2</f>
        <v>56</v>
      </c>
      <c r="H107" s="114">
        <f>'[1]I-14'!$E$176*4/2</f>
        <v>48</v>
      </c>
      <c r="I107" s="114">
        <f>'[1]I-14'!$E$177*4/2</f>
        <v>48</v>
      </c>
      <c r="J107" s="114">
        <f>'[1]I-14'!$E$178*4/2</f>
        <v>34</v>
      </c>
      <c r="K107" s="150">
        <f t="shared" si="13"/>
        <v>30.6</v>
      </c>
      <c r="L107" s="156">
        <f t="shared" si="13"/>
        <v>27.540000000000003</v>
      </c>
    </row>
    <row r="108" spans="1:12" x14ac:dyDescent="0.25">
      <c r="A108" s="25">
        <v>140031</v>
      </c>
      <c r="B108" s="25" t="s">
        <v>229</v>
      </c>
      <c r="C108" s="151">
        <f t="shared" si="8"/>
        <v>43.302600000000005</v>
      </c>
      <c r="D108" s="150">
        <f t="shared" si="9"/>
        <v>48.114000000000004</v>
      </c>
      <c r="E108" s="150">
        <f t="shared" si="10"/>
        <v>53.46</v>
      </c>
      <c r="F108" s="150">
        <f t="shared" si="11"/>
        <v>59.4</v>
      </c>
      <c r="G108" s="114">
        <f>'[1]I-14'!$B$175*4/2</f>
        <v>66</v>
      </c>
      <c r="H108" s="114">
        <f>'[1]I-14'!$B$176*4/2</f>
        <v>102</v>
      </c>
      <c r="I108" s="114">
        <f>'[1]I-14'!$B$177*4/2</f>
        <v>108</v>
      </c>
      <c r="J108" s="114">
        <f>'[1]I-14'!$B$178*4/2</f>
        <v>112</v>
      </c>
      <c r="K108" s="150">
        <f t="shared" si="13"/>
        <v>100.8</v>
      </c>
      <c r="L108" s="156">
        <f t="shared" si="13"/>
        <v>90.72</v>
      </c>
    </row>
    <row r="109" spans="1:12" x14ac:dyDescent="0.25">
      <c r="A109" s="25">
        <v>140032</v>
      </c>
      <c r="B109" s="25" t="s">
        <v>230</v>
      </c>
      <c r="C109" s="151">
        <f t="shared" si="8"/>
        <v>45.927</v>
      </c>
      <c r="D109" s="150">
        <f t="shared" si="9"/>
        <v>51.03</v>
      </c>
      <c r="E109" s="150">
        <f t="shared" si="10"/>
        <v>56.7</v>
      </c>
      <c r="F109" s="150">
        <f t="shared" si="11"/>
        <v>63</v>
      </c>
      <c r="G109" s="114">
        <f>'[1]I-14'!$C$175*4/2</f>
        <v>70</v>
      </c>
      <c r="H109" s="114">
        <f>'[1]I-14'!$C$176*4/2</f>
        <v>116</v>
      </c>
      <c r="I109" s="114">
        <f>'[1]I-14'!$C$177*4/2</f>
        <v>92</v>
      </c>
      <c r="J109" s="114">
        <f>'[1]I-14'!$C$178*4/2</f>
        <v>116</v>
      </c>
      <c r="K109" s="150">
        <f t="shared" si="13"/>
        <v>104.4</v>
      </c>
      <c r="L109" s="156">
        <f t="shared" si="13"/>
        <v>93.960000000000008</v>
      </c>
    </row>
    <row r="110" spans="1:12" x14ac:dyDescent="0.25">
      <c r="A110" s="25">
        <v>140041</v>
      </c>
      <c r="B110" s="25" t="s">
        <v>231</v>
      </c>
      <c r="C110" s="151">
        <f t="shared" si="8"/>
        <v>43.302600000000005</v>
      </c>
      <c r="D110" s="150">
        <f t="shared" si="9"/>
        <v>48.114000000000004</v>
      </c>
      <c r="E110" s="150">
        <f t="shared" si="10"/>
        <v>53.46</v>
      </c>
      <c r="F110" s="150">
        <f t="shared" si="11"/>
        <v>59.4</v>
      </c>
      <c r="G110" s="114">
        <f>'[1]I-14'!$B$175*4/2</f>
        <v>66</v>
      </c>
      <c r="H110" s="114">
        <f>'[1]I-14'!$B$176*4/2</f>
        <v>102</v>
      </c>
      <c r="I110" s="114">
        <f>'[1]I-14'!$B$177*4/2</f>
        <v>108</v>
      </c>
      <c r="J110" s="114">
        <f>'[1]I-14'!$B$178*4/2</f>
        <v>112</v>
      </c>
      <c r="K110" s="150">
        <f t="shared" si="13"/>
        <v>100.8</v>
      </c>
      <c r="L110" s="156">
        <f t="shared" si="13"/>
        <v>90.72</v>
      </c>
    </row>
    <row r="111" spans="1:12" x14ac:dyDescent="0.25">
      <c r="A111" s="25">
        <v>140042</v>
      </c>
      <c r="B111" s="25" t="s">
        <v>232</v>
      </c>
      <c r="C111" s="151">
        <f t="shared" si="8"/>
        <v>45.927</v>
      </c>
      <c r="D111" s="150">
        <f t="shared" si="9"/>
        <v>51.03</v>
      </c>
      <c r="E111" s="150">
        <f t="shared" si="10"/>
        <v>56.7</v>
      </c>
      <c r="F111" s="150">
        <f t="shared" si="11"/>
        <v>63</v>
      </c>
      <c r="G111" s="114">
        <f>'[1]I-14'!$C$175*4/2</f>
        <v>70</v>
      </c>
      <c r="H111" s="114">
        <f>'[1]I-14'!$C$176*4/2</f>
        <v>116</v>
      </c>
      <c r="I111" s="114">
        <f>'[1]I-14'!$C$177*4/2</f>
        <v>92</v>
      </c>
      <c r="J111" s="114">
        <f>'[1]I-14'!$C$178*4/2</f>
        <v>116</v>
      </c>
      <c r="K111" s="150">
        <f t="shared" si="13"/>
        <v>104.4</v>
      </c>
      <c r="L111" s="156">
        <f t="shared" si="13"/>
        <v>93.960000000000008</v>
      </c>
    </row>
    <row r="112" spans="1:12" x14ac:dyDescent="0.25">
      <c r="A112" s="25">
        <v>150013</v>
      </c>
      <c r="B112" s="25" t="s">
        <v>233</v>
      </c>
      <c r="C112" s="151">
        <f t="shared" si="8"/>
        <v>18.370799999999999</v>
      </c>
      <c r="D112" s="150">
        <f t="shared" si="9"/>
        <v>20.411999999999999</v>
      </c>
      <c r="E112" s="150">
        <f t="shared" si="10"/>
        <v>22.68</v>
      </c>
      <c r="F112" s="150">
        <f t="shared" si="11"/>
        <v>25.2</v>
      </c>
      <c r="G112" s="114">
        <f>'[1]I-15'!$D$175*4/2</f>
        <v>28</v>
      </c>
      <c r="H112" s="114">
        <f>'[1]I-15'!$D$176*4/2</f>
        <v>62</v>
      </c>
      <c r="I112" s="114">
        <f>'[1]I-15'!$D$177*4/2</f>
        <v>102</v>
      </c>
      <c r="J112" s="114">
        <f>'[1]I-15'!$D$178*4/2</f>
        <v>134</v>
      </c>
      <c r="K112" s="150">
        <f t="shared" si="13"/>
        <v>120.60000000000001</v>
      </c>
      <c r="L112" s="156">
        <f t="shared" si="13"/>
        <v>108.54</v>
      </c>
    </row>
    <row r="113" spans="1:12" x14ac:dyDescent="0.25">
      <c r="A113" s="25">
        <v>150014</v>
      </c>
      <c r="B113" s="25" t="s">
        <v>234</v>
      </c>
      <c r="C113" s="151">
        <f t="shared" si="8"/>
        <v>39.366</v>
      </c>
      <c r="D113" s="150">
        <f t="shared" si="9"/>
        <v>43.74</v>
      </c>
      <c r="E113" s="150">
        <f t="shared" si="10"/>
        <v>48.6</v>
      </c>
      <c r="F113" s="150">
        <f t="shared" si="11"/>
        <v>54</v>
      </c>
      <c r="G113" s="114">
        <f>'[1]I-15'!$E$175*4/2</f>
        <v>60</v>
      </c>
      <c r="H113" s="114">
        <f>'[1]I-15'!$E$176*4/2</f>
        <v>78</v>
      </c>
      <c r="I113" s="114">
        <f>'[1]I-15'!$E$177*4/2</f>
        <v>80</v>
      </c>
      <c r="J113" s="114">
        <f>'[1]I-15'!$E$178*4/2</f>
        <v>98</v>
      </c>
      <c r="K113" s="150">
        <f t="shared" si="13"/>
        <v>88.2</v>
      </c>
      <c r="L113" s="156">
        <f t="shared" si="13"/>
        <v>79.38000000000001</v>
      </c>
    </row>
    <row r="114" spans="1:12" x14ac:dyDescent="0.25">
      <c r="A114" s="25">
        <v>150023</v>
      </c>
      <c r="B114" s="25" t="s">
        <v>235</v>
      </c>
      <c r="C114" s="151">
        <f t="shared" si="8"/>
        <v>18.370799999999999</v>
      </c>
      <c r="D114" s="150">
        <f t="shared" si="9"/>
        <v>20.411999999999999</v>
      </c>
      <c r="E114" s="150">
        <f t="shared" si="10"/>
        <v>22.68</v>
      </c>
      <c r="F114" s="150">
        <f t="shared" si="11"/>
        <v>25.2</v>
      </c>
      <c r="G114" s="114">
        <f>'[1]I-15'!$D$175*4/2</f>
        <v>28</v>
      </c>
      <c r="H114" s="114">
        <f>'[1]I-15'!$D$176*4/2</f>
        <v>62</v>
      </c>
      <c r="I114" s="114">
        <f>'[1]I-15'!$D$177*4/2</f>
        <v>102</v>
      </c>
      <c r="J114" s="114">
        <f>'[1]I-15'!$D$178*4/2</f>
        <v>134</v>
      </c>
      <c r="K114" s="150">
        <f t="shared" si="13"/>
        <v>120.60000000000001</v>
      </c>
      <c r="L114" s="156">
        <f t="shared" si="13"/>
        <v>108.54</v>
      </c>
    </row>
    <row r="115" spans="1:12" x14ac:dyDescent="0.25">
      <c r="A115" s="25">
        <v>150024</v>
      </c>
      <c r="B115" s="25" t="s">
        <v>236</v>
      </c>
      <c r="C115" s="151">
        <f t="shared" si="8"/>
        <v>39.366</v>
      </c>
      <c r="D115" s="150">
        <f t="shared" si="9"/>
        <v>43.74</v>
      </c>
      <c r="E115" s="150">
        <f t="shared" si="10"/>
        <v>48.6</v>
      </c>
      <c r="F115" s="150">
        <f t="shared" si="11"/>
        <v>54</v>
      </c>
      <c r="G115" s="114">
        <f>'[1]I-15'!$E$175*4/2</f>
        <v>60</v>
      </c>
      <c r="H115" s="114">
        <f>'[1]I-15'!$E$176*4/2</f>
        <v>78</v>
      </c>
      <c r="I115" s="114">
        <f>'[1]I-15'!$E$177*4/2</f>
        <v>80</v>
      </c>
      <c r="J115" s="114">
        <f>'[1]I-15'!$E$178*4/2</f>
        <v>98</v>
      </c>
      <c r="K115" s="150">
        <f t="shared" si="13"/>
        <v>88.2</v>
      </c>
      <c r="L115" s="156">
        <f t="shared" si="13"/>
        <v>79.38000000000001</v>
      </c>
    </row>
    <row r="116" spans="1:12" x14ac:dyDescent="0.25">
      <c r="A116" s="25">
        <v>150031</v>
      </c>
      <c r="B116" s="25" t="s">
        <v>237</v>
      </c>
      <c r="C116" s="151">
        <f t="shared" si="8"/>
        <v>27.556200000000004</v>
      </c>
      <c r="D116" s="150">
        <f t="shared" si="9"/>
        <v>30.618000000000002</v>
      </c>
      <c r="E116" s="150">
        <f t="shared" si="10"/>
        <v>34.020000000000003</v>
      </c>
      <c r="F116" s="150">
        <f t="shared" si="11"/>
        <v>37.800000000000004</v>
      </c>
      <c r="G116" s="114">
        <f>'[1]I-15'!$B$175*4/2</f>
        <v>42</v>
      </c>
      <c r="H116" s="114">
        <f>'[1]I-15'!$B$176*4/2</f>
        <v>68</v>
      </c>
      <c r="I116" s="114">
        <f>'[1]I-15'!$B$177*4/2</f>
        <v>98</v>
      </c>
      <c r="J116" s="114">
        <f>'[1]I-15'!$B$178*4/2</f>
        <v>86</v>
      </c>
      <c r="K116" s="150">
        <f t="shared" si="13"/>
        <v>77.400000000000006</v>
      </c>
      <c r="L116" s="156">
        <f t="shared" si="13"/>
        <v>69.660000000000011</v>
      </c>
    </row>
    <row r="117" spans="1:12" x14ac:dyDescent="0.25">
      <c r="A117" s="25">
        <v>150032</v>
      </c>
      <c r="B117" s="25" t="s">
        <v>238</v>
      </c>
      <c r="C117" s="151">
        <f t="shared" si="8"/>
        <v>23.619600000000002</v>
      </c>
      <c r="D117" s="150">
        <f t="shared" si="9"/>
        <v>26.244</v>
      </c>
      <c r="E117" s="150">
        <f t="shared" si="10"/>
        <v>29.16</v>
      </c>
      <c r="F117" s="150">
        <f t="shared" si="11"/>
        <v>32.4</v>
      </c>
      <c r="G117" s="114">
        <f>'[1]I-15'!$C$175*4/2</f>
        <v>36</v>
      </c>
      <c r="H117" s="114">
        <f>'[1]I-15'!$C$176*4/2</f>
        <v>78</v>
      </c>
      <c r="I117" s="114">
        <f>'[1]I-15'!$C$177*4/2</f>
        <v>92</v>
      </c>
      <c r="J117" s="114">
        <f>'[1]I-15'!$C$178*4/2</f>
        <v>114</v>
      </c>
      <c r="K117" s="150">
        <f t="shared" si="13"/>
        <v>102.60000000000001</v>
      </c>
      <c r="L117" s="156">
        <f t="shared" si="13"/>
        <v>92.34</v>
      </c>
    </row>
    <row r="118" spans="1:12" x14ac:dyDescent="0.25">
      <c r="A118" s="25">
        <v>150041</v>
      </c>
      <c r="B118" s="25" t="s">
        <v>239</v>
      </c>
      <c r="C118" s="151">
        <f t="shared" si="8"/>
        <v>27.556200000000004</v>
      </c>
      <c r="D118" s="150">
        <f t="shared" si="9"/>
        <v>30.618000000000002</v>
      </c>
      <c r="E118" s="150">
        <f t="shared" si="10"/>
        <v>34.020000000000003</v>
      </c>
      <c r="F118" s="150">
        <f t="shared" si="11"/>
        <v>37.800000000000004</v>
      </c>
      <c r="G118" s="114">
        <f>'[1]I-15'!$B$175*4/2</f>
        <v>42</v>
      </c>
      <c r="H118" s="114">
        <f>'[1]I-15'!$B$176*4/2</f>
        <v>68</v>
      </c>
      <c r="I118" s="114">
        <f>'[1]I-15'!$B$177*4/2</f>
        <v>98</v>
      </c>
      <c r="J118" s="114">
        <f>'[1]I-15'!$B$178*4/2</f>
        <v>86</v>
      </c>
      <c r="K118" s="150">
        <f t="shared" si="13"/>
        <v>77.400000000000006</v>
      </c>
      <c r="L118" s="156">
        <f t="shared" si="13"/>
        <v>69.660000000000011</v>
      </c>
    </row>
    <row r="119" spans="1:12" x14ac:dyDescent="0.25">
      <c r="A119" s="25">
        <v>150042</v>
      </c>
      <c r="B119" s="25" t="s">
        <v>240</v>
      </c>
      <c r="C119" s="151">
        <f t="shared" si="8"/>
        <v>23.619600000000002</v>
      </c>
      <c r="D119" s="150">
        <f t="shared" si="9"/>
        <v>26.244</v>
      </c>
      <c r="E119" s="150">
        <f t="shared" si="10"/>
        <v>29.16</v>
      </c>
      <c r="F119" s="150">
        <f t="shared" si="11"/>
        <v>32.4</v>
      </c>
      <c r="G119" s="114">
        <f>'[1]I-15'!$C$175*4/2</f>
        <v>36</v>
      </c>
      <c r="H119" s="114">
        <f>'[1]I-15'!$C$176*4/2</f>
        <v>78</v>
      </c>
      <c r="I119" s="114">
        <f>'[1]I-15'!$C$177*4/2</f>
        <v>92</v>
      </c>
      <c r="J119" s="114">
        <f>'[1]I-15'!$C$178*4/2</f>
        <v>114</v>
      </c>
      <c r="K119" s="150">
        <f t="shared" si="13"/>
        <v>102.60000000000001</v>
      </c>
      <c r="L119" s="156">
        <f t="shared" si="13"/>
        <v>92.34</v>
      </c>
    </row>
    <row r="120" spans="1:12" x14ac:dyDescent="0.25">
      <c r="A120" s="25">
        <v>170013</v>
      </c>
      <c r="B120" s="25" t="s">
        <v>257</v>
      </c>
      <c r="C120" s="151">
        <f t="shared" si="8"/>
        <v>32.805000000000007</v>
      </c>
      <c r="D120" s="150">
        <f t="shared" si="9"/>
        <v>36.450000000000003</v>
      </c>
      <c r="E120" s="150">
        <f t="shared" si="10"/>
        <v>40.5</v>
      </c>
      <c r="F120" s="150">
        <f t="shared" si="11"/>
        <v>45</v>
      </c>
      <c r="G120" s="116">
        <v>50</v>
      </c>
      <c r="H120" s="116">
        <v>50</v>
      </c>
      <c r="I120" s="116">
        <v>50</v>
      </c>
      <c r="J120" s="116">
        <v>50</v>
      </c>
      <c r="K120" s="150">
        <f t="shared" si="13"/>
        <v>45</v>
      </c>
      <c r="L120" s="156">
        <f t="shared" si="13"/>
        <v>40.5</v>
      </c>
    </row>
    <row r="121" spans="1:12" x14ac:dyDescent="0.25">
      <c r="A121" s="25">
        <v>170014</v>
      </c>
      <c r="B121" s="27" t="s">
        <v>258</v>
      </c>
      <c r="C121" s="151">
        <f t="shared" si="8"/>
        <v>32.805000000000007</v>
      </c>
      <c r="D121" s="150">
        <f t="shared" si="9"/>
        <v>36.450000000000003</v>
      </c>
      <c r="E121" s="150">
        <f t="shared" si="10"/>
        <v>40.5</v>
      </c>
      <c r="F121" s="150">
        <f t="shared" si="11"/>
        <v>45</v>
      </c>
      <c r="G121" s="116">
        <v>50</v>
      </c>
      <c r="H121" s="116">
        <v>50</v>
      </c>
      <c r="I121" s="116">
        <v>50</v>
      </c>
      <c r="J121" s="116">
        <v>50</v>
      </c>
      <c r="K121" s="150">
        <f t="shared" si="13"/>
        <v>45</v>
      </c>
      <c r="L121" s="156">
        <f t="shared" si="13"/>
        <v>40.5</v>
      </c>
    </row>
    <row r="122" spans="1:12" x14ac:dyDescent="0.25">
      <c r="A122" s="25">
        <v>170023</v>
      </c>
      <c r="B122" s="27" t="s">
        <v>260</v>
      </c>
      <c r="C122" s="151">
        <f t="shared" si="8"/>
        <v>32.805000000000007</v>
      </c>
      <c r="D122" s="150">
        <f t="shared" si="9"/>
        <v>36.450000000000003</v>
      </c>
      <c r="E122" s="150">
        <f t="shared" si="10"/>
        <v>40.5</v>
      </c>
      <c r="F122" s="150">
        <f t="shared" si="11"/>
        <v>45</v>
      </c>
      <c r="G122" s="116">
        <v>50</v>
      </c>
      <c r="H122" s="116">
        <v>50</v>
      </c>
      <c r="I122" s="116">
        <v>50</v>
      </c>
      <c r="J122" s="116">
        <v>50</v>
      </c>
      <c r="K122" s="150">
        <f t="shared" ref="K122:L141" si="14">J122*0.9</f>
        <v>45</v>
      </c>
      <c r="L122" s="156">
        <f t="shared" si="14"/>
        <v>40.5</v>
      </c>
    </row>
    <row r="123" spans="1:12" x14ac:dyDescent="0.25">
      <c r="A123" s="25">
        <v>170024</v>
      </c>
      <c r="B123" s="27" t="s">
        <v>259</v>
      </c>
      <c r="C123" s="151">
        <f t="shared" si="8"/>
        <v>32.805000000000007</v>
      </c>
      <c r="D123" s="150">
        <f t="shared" si="9"/>
        <v>36.450000000000003</v>
      </c>
      <c r="E123" s="150">
        <f t="shared" si="10"/>
        <v>40.5</v>
      </c>
      <c r="F123" s="150">
        <f t="shared" si="11"/>
        <v>45</v>
      </c>
      <c r="G123" s="116">
        <v>50</v>
      </c>
      <c r="H123" s="116">
        <v>50</v>
      </c>
      <c r="I123" s="116">
        <v>50</v>
      </c>
      <c r="J123" s="116">
        <v>50</v>
      </c>
      <c r="K123" s="150">
        <f t="shared" si="14"/>
        <v>45</v>
      </c>
      <c r="L123" s="156">
        <f t="shared" si="14"/>
        <v>40.5</v>
      </c>
    </row>
    <row r="124" spans="1:12" x14ac:dyDescent="0.25">
      <c r="A124" s="25">
        <v>170031</v>
      </c>
      <c r="B124" s="27" t="s">
        <v>261</v>
      </c>
      <c r="C124" s="151">
        <f t="shared" si="8"/>
        <v>32.805000000000007</v>
      </c>
      <c r="D124" s="150">
        <f t="shared" si="9"/>
        <v>36.450000000000003</v>
      </c>
      <c r="E124" s="150">
        <f t="shared" si="10"/>
        <v>40.5</v>
      </c>
      <c r="F124" s="150">
        <f t="shared" si="11"/>
        <v>45</v>
      </c>
      <c r="G124" s="116">
        <v>50</v>
      </c>
      <c r="H124" s="116">
        <v>50</v>
      </c>
      <c r="I124" s="116">
        <v>50</v>
      </c>
      <c r="J124" s="116">
        <v>50</v>
      </c>
      <c r="K124" s="150">
        <f t="shared" si="14"/>
        <v>45</v>
      </c>
      <c r="L124" s="156">
        <f t="shared" si="14"/>
        <v>40.5</v>
      </c>
    </row>
    <row r="125" spans="1:12" x14ac:dyDescent="0.25">
      <c r="A125" s="25">
        <v>170032</v>
      </c>
      <c r="B125" s="27" t="s">
        <v>262</v>
      </c>
      <c r="C125" s="151">
        <f t="shared" si="8"/>
        <v>32.805000000000007</v>
      </c>
      <c r="D125" s="150">
        <f t="shared" si="9"/>
        <v>36.450000000000003</v>
      </c>
      <c r="E125" s="150">
        <f t="shared" si="10"/>
        <v>40.5</v>
      </c>
      <c r="F125" s="150">
        <f t="shared" si="11"/>
        <v>45</v>
      </c>
      <c r="G125" s="116">
        <v>50</v>
      </c>
      <c r="H125" s="116">
        <v>50</v>
      </c>
      <c r="I125" s="116">
        <v>50</v>
      </c>
      <c r="J125" s="116">
        <v>50</v>
      </c>
      <c r="K125" s="150">
        <f t="shared" si="14"/>
        <v>45</v>
      </c>
      <c r="L125" s="156">
        <f t="shared" si="14"/>
        <v>40.5</v>
      </c>
    </row>
    <row r="126" spans="1:12" x14ac:dyDescent="0.25">
      <c r="A126" s="25">
        <v>170041</v>
      </c>
      <c r="B126" s="27" t="s">
        <v>264</v>
      </c>
      <c r="C126" s="151">
        <f t="shared" si="8"/>
        <v>32.805000000000007</v>
      </c>
      <c r="D126" s="150">
        <f t="shared" si="9"/>
        <v>36.450000000000003</v>
      </c>
      <c r="E126" s="150">
        <f t="shared" si="10"/>
        <v>40.5</v>
      </c>
      <c r="F126" s="150">
        <f t="shared" si="11"/>
        <v>45</v>
      </c>
      <c r="G126" s="116">
        <v>50</v>
      </c>
      <c r="H126" s="116">
        <v>50</v>
      </c>
      <c r="I126" s="116">
        <v>50</v>
      </c>
      <c r="J126" s="116">
        <v>50</v>
      </c>
      <c r="K126" s="150">
        <f t="shared" si="14"/>
        <v>45</v>
      </c>
      <c r="L126" s="156">
        <f t="shared" si="14"/>
        <v>40.5</v>
      </c>
    </row>
    <row r="127" spans="1:12" x14ac:dyDescent="0.25">
      <c r="A127" s="25">
        <v>170042</v>
      </c>
      <c r="B127" s="27" t="s">
        <v>263</v>
      </c>
      <c r="C127" s="151">
        <f t="shared" si="8"/>
        <v>32.805000000000007</v>
      </c>
      <c r="D127" s="150">
        <f t="shared" si="9"/>
        <v>36.450000000000003</v>
      </c>
      <c r="E127" s="150">
        <f t="shared" si="10"/>
        <v>40.5</v>
      </c>
      <c r="F127" s="150">
        <f t="shared" si="11"/>
        <v>45</v>
      </c>
      <c r="G127" s="116">
        <v>50</v>
      </c>
      <c r="H127" s="116">
        <v>50</v>
      </c>
      <c r="I127" s="116">
        <v>50</v>
      </c>
      <c r="J127" s="116">
        <v>50</v>
      </c>
      <c r="K127" s="150">
        <f t="shared" si="14"/>
        <v>45</v>
      </c>
      <c r="L127" s="156">
        <f t="shared" si="14"/>
        <v>40.5</v>
      </c>
    </row>
    <row r="128" spans="1:12" x14ac:dyDescent="0.25">
      <c r="A128" s="39">
        <v>180013</v>
      </c>
      <c r="B128" s="39" t="s">
        <v>265</v>
      </c>
      <c r="C128" s="151">
        <f t="shared" si="8"/>
        <v>32.805000000000007</v>
      </c>
      <c r="D128" s="150">
        <f t="shared" si="9"/>
        <v>36.450000000000003</v>
      </c>
      <c r="E128" s="150">
        <f t="shared" si="10"/>
        <v>40.5</v>
      </c>
      <c r="F128" s="150">
        <f t="shared" si="11"/>
        <v>45</v>
      </c>
      <c r="G128" s="116">
        <v>50</v>
      </c>
      <c r="H128" s="116">
        <v>50</v>
      </c>
      <c r="I128" s="116">
        <v>50</v>
      </c>
      <c r="J128" s="116">
        <v>50</v>
      </c>
      <c r="K128" s="150">
        <f t="shared" si="14"/>
        <v>45</v>
      </c>
      <c r="L128" s="156">
        <f t="shared" si="14"/>
        <v>40.5</v>
      </c>
    </row>
    <row r="129" spans="1:12" x14ac:dyDescent="0.25">
      <c r="A129" s="39">
        <v>180014</v>
      </c>
      <c r="B129" s="39" t="s">
        <v>266</v>
      </c>
      <c r="C129" s="151">
        <f t="shared" si="8"/>
        <v>32.805000000000007</v>
      </c>
      <c r="D129" s="150">
        <f t="shared" si="9"/>
        <v>36.450000000000003</v>
      </c>
      <c r="E129" s="150">
        <f t="shared" si="10"/>
        <v>40.5</v>
      </c>
      <c r="F129" s="150">
        <f t="shared" si="11"/>
        <v>45</v>
      </c>
      <c r="G129" s="116">
        <v>50</v>
      </c>
      <c r="H129" s="116">
        <v>50</v>
      </c>
      <c r="I129" s="116">
        <v>50</v>
      </c>
      <c r="J129" s="116">
        <v>50</v>
      </c>
      <c r="K129" s="150">
        <f t="shared" si="14"/>
        <v>45</v>
      </c>
      <c r="L129" s="156">
        <f t="shared" si="14"/>
        <v>40.5</v>
      </c>
    </row>
    <row r="130" spans="1:12" x14ac:dyDescent="0.25">
      <c r="A130" s="39">
        <v>180023</v>
      </c>
      <c r="B130" s="39" t="s">
        <v>267</v>
      </c>
      <c r="C130" s="151">
        <f t="shared" si="8"/>
        <v>32.805000000000007</v>
      </c>
      <c r="D130" s="150">
        <f t="shared" si="9"/>
        <v>36.450000000000003</v>
      </c>
      <c r="E130" s="150">
        <f t="shared" si="10"/>
        <v>40.5</v>
      </c>
      <c r="F130" s="150">
        <f t="shared" si="11"/>
        <v>45</v>
      </c>
      <c r="G130" s="116">
        <v>50</v>
      </c>
      <c r="H130" s="116">
        <v>50</v>
      </c>
      <c r="I130" s="116">
        <v>50</v>
      </c>
      <c r="J130" s="116">
        <v>50</v>
      </c>
      <c r="K130" s="150">
        <f t="shared" si="14"/>
        <v>45</v>
      </c>
      <c r="L130" s="156">
        <f t="shared" si="14"/>
        <v>40.5</v>
      </c>
    </row>
    <row r="131" spans="1:12" x14ac:dyDescent="0.25">
      <c r="A131" s="39">
        <v>180024</v>
      </c>
      <c r="B131" s="39" t="s">
        <v>268</v>
      </c>
      <c r="C131" s="151">
        <f t="shared" ref="C131:C193" si="15">D131*0.9</f>
        <v>32.805000000000007</v>
      </c>
      <c r="D131" s="150">
        <f t="shared" ref="D131:D193" si="16">E131*0.9</f>
        <v>36.450000000000003</v>
      </c>
      <c r="E131" s="150">
        <f t="shared" ref="E131:E193" si="17">F131*0.9</f>
        <v>40.5</v>
      </c>
      <c r="F131" s="150">
        <f t="shared" ref="F131:F193" si="18">G131*0.9</f>
        <v>45</v>
      </c>
      <c r="G131" s="116">
        <v>50</v>
      </c>
      <c r="H131" s="116">
        <v>50</v>
      </c>
      <c r="I131" s="116">
        <v>50</v>
      </c>
      <c r="J131" s="116">
        <v>50</v>
      </c>
      <c r="K131" s="150">
        <f t="shared" si="14"/>
        <v>45</v>
      </c>
      <c r="L131" s="156">
        <f t="shared" si="14"/>
        <v>40.5</v>
      </c>
    </row>
    <row r="132" spans="1:12" x14ac:dyDescent="0.25">
      <c r="A132" s="39">
        <v>180031</v>
      </c>
      <c r="B132" s="39" t="s">
        <v>269</v>
      </c>
      <c r="C132" s="151">
        <f t="shared" si="15"/>
        <v>32.805000000000007</v>
      </c>
      <c r="D132" s="150">
        <f t="shared" si="16"/>
        <v>36.450000000000003</v>
      </c>
      <c r="E132" s="150">
        <f t="shared" si="17"/>
        <v>40.5</v>
      </c>
      <c r="F132" s="150">
        <f t="shared" si="18"/>
        <v>45</v>
      </c>
      <c r="G132" s="116">
        <v>50</v>
      </c>
      <c r="H132" s="116">
        <v>50</v>
      </c>
      <c r="I132" s="116">
        <v>50</v>
      </c>
      <c r="J132" s="116">
        <v>50</v>
      </c>
      <c r="K132" s="150">
        <f t="shared" si="14"/>
        <v>45</v>
      </c>
      <c r="L132" s="156">
        <f t="shared" si="14"/>
        <v>40.5</v>
      </c>
    </row>
    <row r="133" spans="1:12" x14ac:dyDescent="0.25">
      <c r="A133" s="39">
        <v>180032</v>
      </c>
      <c r="B133" s="39" t="s">
        <v>270</v>
      </c>
      <c r="C133" s="151">
        <f t="shared" si="15"/>
        <v>32.805000000000007</v>
      </c>
      <c r="D133" s="150">
        <f t="shared" si="16"/>
        <v>36.450000000000003</v>
      </c>
      <c r="E133" s="150">
        <f t="shared" si="17"/>
        <v>40.5</v>
      </c>
      <c r="F133" s="150">
        <f t="shared" si="18"/>
        <v>45</v>
      </c>
      <c r="G133" s="116">
        <v>50</v>
      </c>
      <c r="H133" s="116">
        <v>50</v>
      </c>
      <c r="I133" s="116">
        <v>50</v>
      </c>
      <c r="J133" s="116">
        <v>50</v>
      </c>
      <c r="K133" s="150">
        <f t="shared" si="14"/>
        <v>45</v>
      </c>
      <c r="L133" s="156">
        <f t="shared" si="14"/>
        <v>40.5</v>
      </c>
    </row>
    <row r="134" spans="1:12" x14ac:dyDescent="0.25">
      <c r="A134" s="39">
        <v>180041</v>
      </c>
      <c r="B134" s="39" t="s">
        <v>271</v>
      </c>
      <c r="C134" s="151">
        <f t="shared" si="15"/>
        <v>32.805000000000007</v>
      </c>
      <c r="D134" s="150">
        <f t="shared" si="16"/>
        <v>36.450000000000003</v>
      </c>
      <c r="E134" s="150">
        <f t="shared" si="17"/>
        <v>40.5</v>
      </c>
      <c r="F134" s="150">
        <f t="shared" si="18"/>
        <v>45</v>
      </c>
      <c r="G134" s="116">
        <v>50</v>
      </c>
      <c r="H134" s="116">
        <v>50</v>
      </c>
      <c r="I134" s="116">
        <v>50</v>
      </c>
      <c r="J134" s="116">
        <v>50</v>
      </c>
      <c r="K134" s="150">
        <f t="shared" si="14"/>
        <v>45</v>
      </c>
      <c r="L134" s="156">
        <f t="shared" si="14"/>
        <v>40.5</v>
      </c>
    </row>
    <row r="135" spans="1:12" x14ac:dyDescent="0.25">
      <c r="A135" s="39">
        <v>180042</v>
      </c>
      <c r="B135" s="39" t="s">
        <v>272</v>
      </c>
      <c r="C135" s="151">
        <f t="shared" si="15"/>
        <v>32.805000000000007</v>
      </c>
      <c r="D135" s="150">
        <f t="shared" si="16"/>
        <v>36.450000000000003</v>
      </c>
      <c r="E135" s="150">
        <f t="shared" si="17"/>
        <v>40.5</v>
      </c>
      <c r="F135" s="150">
        <f t="shared" si="18"/>
        <v>45</v>
      </c>
      <c r="G135" s="116">
        <v>50</v>
      </c>
      <c r="H135" s="116">
        <v>50</v>
      </c>
      <c r="I135" s="116">
        <v>50</v>
      </c>
      <c r="J135" s="116">
        <v>50</v>
      </c>
      <c r="K135" s="150">
        <f t="shared" si="14"/>
        <v>45</v>
      </c>
      <c r="L135" s="156">
        <f t="shared" si="14"/>
        <v>40.5</v>
      </c>
    </row>
    <row r="136" spans="1:12" x14ac:dyDescent="0.25">
      <c r="A136" s="39">
        <v>180053</v>
      </c>
      <c r="B136" s="39" t="s">
        <v>273</v>
      </c>
      <c r="C136" s="151">
        <f t="shared" si="15"/>
        <v>32.805000000000007</v>
      </c>
      <c r="D136" s="150">
        <f t="shared" si="16"/>
        <v>36.450000000000003</v>
      </c>
      <c r="E136" s="150">
        <f t="shared" si="17"/>
        <v>40.5</v>
      </c>
      <c r="F136" s="150">
        <f t="shared" si="18"/>
        <v>45</v>
      </c>
      <c r="G136" s="116">
        <v>50</v>
      </c>
      <c r="H136" s="116">
        <v>50</v>
      </c>
      <c r="I136" s="116">
        <v>50</v>
      </c>
      <c r="J136" s="116">
        <v>50</v>
      </c>
      <c r="K136" s="150">
        <f t="shared" si="14"/>
        <v>45</v>
      </c>
      <c r="L136" s="156">
        <f t="shared" si="14"/>
        <v>40.5</v>
      </c>
    </row>
    <row r="137" spans="1:12" x14ac:dyDescent="0.25">
      <c r="A137" s="39">
        <v>180054</v>
      </c>
      <c r="B137" s="39" t="s">
        <v>274</v>
      </c>
      <c r="C137" s="151">
        <f t="shared" si="15"/>
        <v>32.805000000000007</v>
      </c>
      <c r="D137" s="150">
        <f t="shared" si="16"/>
        <v>36.450000000000003</v>
      </c>
      <c r="E137" s="150">
        <f t="shared" si="17"/>
        <v>40.5</v>
      </c>
      <c r="F137" s="150">
        <f t="shared" si="18"/>
        <v>45</v>
      </c>
      <c r="G137" s="116">
        <v>50</v>
      </c>
      <c r="H137" s="116">
        <v>50</v>
      </c>
      <c r="I137" s="116">
        <v>50</v>
      </c>
      <c r="J137" s="116">
        <v>50</v>
      </c>
      <c r="K137" s="150">
        <f t="shared" si="14"/>
        <v>45</v>
      </c>
      <c r="L137" s="156">
        <f t="shared" si="14"/>
        <v>40.5</v>
      </c>
    </row>
    <row r="138" spans="1:12" x14ac:dyDescent="0.25">
      <c r="A138" s="25">
        <v>190013</v>
      </c>
      <c r="B138" s="27" t="s">
        <v>275</v>
      </c>
      <c r="C138" s="151">
        <f t="shared" si="15"/>
        <v>32.805000000000007</v>
      </c>
      <c r="D138" s="150">
        <f t="shared" si="16"/>
        <v>36.450000000000003</v>
      </c>
      <c r="E138" s="150">
        <f t="shared" si="17"/>
        <v>40.5</v>
      </c>
      <c r="F138" s="150">
        <f t="shared" si="18"/>
        <v>45</v>
      </c>
      <c r="G138" s="116">
        <v>50</v>
      </c>
      <c r="H138" s="116">
        <v>50</v>
      </c>
      <c r="I138" s="116">
        <v>50</v>
      </c>
      <c r="J138" s="116">
        <v>50</v>
      </c>
      <c r="K138" s="150">
        <f t="shared" si="14"/>
        <v>45</v>
      </c>
      <c r="L138" s="156">
        <f t="shared" si="14"/>
        <v>40.5</v>
      </c>
    </row>
    <row r="139" spans="1:12" x14ac:dyDescent="0.25">
      <c r="A139" s="25">
        <v>190014</v>
      </c>
      <c r="B139" s="27" t="s">
        <v>276</v>
      </c>
      <c r="C139" s="151">
        <f t="shared" si="15"/>
        <v>32.805000000000007</v>
      </c>
      <c r="D139" s="150">
        <f t="shared" si="16"/>
        <v>36.450000000000003</v>
      </c>
      <c r="E139" s="150">
        <f t="shared" si="17"/>
        <v>40.5</v>
      </c>
      <c r="F139" s="150">
        <f t="shared" si="18"/>
        <v>45</v>
      </c>
      <c r="G139" s="116">
        <v>50</v>
      </c>
      <c r="H139" s="116">
        <v>50</v>
      </c>
      <c r="I139" s="116">
        <v>50</v>
      </c>
      <c r="J139" s="116">
        <v>50</v>
      </c>
      <c r="K139" s="150">
        <f t="shared" si="14"/>
        <v>45</v>
      </c>
      <c r="L139" s="156">
        <f t="shared" si="14"/>
        <v>40.5</v>
      </c>
    </row>
    <row r="140" spans="1:12" x14ac:dyDescent="0.25">
      <c r="A140" s="25">
        <v>190023</v>
      </c>
      <c r="B140" s="27" t="s">
        <v>277</v>
      </c>
      <c r="C140" s="151">
        <f t="shared" si="15"/>
        <v>32.805000000000007</v>
      </c>
      <c r="D140" s="150">
        <f t="shared" si="16"/>
        <v>36.450000000000003</v>
      </c>
      <c r="E140" s="150">
        <f t="shared" si="17"/>
        <v>40.5</v>
      </c>
      <c r="F140" s="150">
        <f t="shared" si="18"/>
        <v>45</v>
      </c>
      <c r="G140" s="116">
        <v>50</v>
      </c>
      <c r="H140" s="116">
        <v>50</v>
      </c>
      <c r="I140" s="116">
        <v>50</v>
      </c>
      <c r="J140" s="116">
        <v>50</v>
      </c>
      <c r="K140" s="150">
        <f t="shared" si="14"/>
        <v>45</v>
      </c>
      <c r="L140" s="156">
        <f t="shared" si="14"/>
        <v>40.5</v>
      </c>
    </row>
    <row r="141" spans="1:12" x14ac:dyDescent="0.25">
      <c r="A141" s="25">
        <v>190024</v>
      </c>
      <c r="B141" s="27" t="s">
        <v>278</v>
      </c>
      <c r="C141" s="151">
        <f t="shared" si="15"/>
        <v>32.805000000000007</v>
      </c>
      <c r="D141" s="150">
        <f t="shared" si="16"/>
        <v>36.450000000000003</v>
      </c>
      <c r="E141" s="150">
        <f t="shared" si="17"/>
        <v>40.5</v>
      </c>
      <c r="F141" s="150">
        <f t="shared" si="18"/>
        <v>45</v>
      </c>
      <c r="G141" s="116">
        <v>50</v>
      </c>
      <c r="H141" s="116">
        <v>50</v>
      </c>
      <c r="I141" s="116">
        <v>50</v>
      </c>
      <c r="J141" s="116">
        <v>50</v>
      </c>
      <c r="K141" s="150">
        <f t="shared" si="14"/>
        <v>45</v>
      </c>
      <c r="L141" s="156">
        <f t="shared" si="14"/>
        <v>40.5</v>
      </c>
    </row>
    <row r="142" spans="1:12" x14ac:dyDescent="0.25">
      <c r="A142" s="25">
        <v>190031</v>
      </c>
      <c r="B142" s="27" t="s">
        <v>279</v>
      </c>
      <c r="C142" s="151">
        <f t="shared" si="15"/>
        <v>32.805000000000007</v>
      </c>
      <c r="D142" s="150">
        <f t="shared" si="16"/>
        <v>36.450000000000003</v>
      </c>
      <c r="E142" s="150">
        <f t="shared" si="17"/>
        <v>40.5</v>
      </c>
      <c r="F142" s="150">
        <f t="shared" si="18"/>
        <v>45</v>
      </c>
      <c r="G142" s="116">
        <v>50</v>
      </c>
      <c r="H142" s="116">
        <v>50</v>
      </c>
      <c r="I142" s="116">
        <v>50</v>
      </c>
      <c r="J142" s="116">
        <v>50</v>
      </c>
      <c r="K142" s="150">
        <f t="shared" ref="K142:L161" si="19">J142*0.9</f>
        <v>45</v>
      </c>
      <c r="L142" s="156">
        <f t="shared" si="19"/>
        <v>40.5</v>
      </c>
    </row>
    <row r="143" spans="1:12" x14ac:dyDescent="0.25">
      <c r="A143" s="25">
        <v>190032</v>
      </c>
      <c r="B143" s="27" t="s">
        <v>280</v>
      </c>
      <c r="C143" s="151">
        <f t="shared" si="15"/>
        <v>32.805000000000007</v>
      </c>
      <c r="D143" s="150">
        <f t="shared" si="16"/>
        <v>36.450000000000003</v>
      </c>
      <c r="E143" s="150">
        <f t="shared" si="17"/>
        <v>40.5</v>
      </c>
      <c r="F143" s="150">
        <f t="shared" si="18"/>
        <v>45</v>
      </c>
      <c r="G143" s="116">
        <v>50</v>
      </c>
      <c r="H143" s="116">
        <v>50</v>
      </c>
      <c r="I143" s="116">
        <v>50</v>
      </c>
      <c r="J143" s="116">
        <v>50</v>
      </c>
      <c r="K143" s="150">
        <f t="shared" si="19"/>
        <v>45</v>
      </c>
      <c r="L143" s="156">
        <f t="shared" si="19"/>
        <v>40.5</v>
      </c>
    </row>
    <row r="144" spans="1:12" x14ac:dyDescent="0.25">
      <c r="A144" s="25">
        <v>190041</v>
      </c>
      <c r="B144" s="27" t="s">
        <v>281</v>
      </c>
      <c r="C144" s="151">
        <f t="shared" si="15"/>
        <v>32.805000000000007</v>
      </c>
      <c r="D144" s="150">
        <f t="shared" si="16"/>
        <v>36.450000000000003</v>
      </c>
      <c r="E144" s="150">
        <f t="shared" si="17"/>
        <v>40.5</v>
      </c>
      <c r="F144" s="150">
        <f t="shared" si="18"/>
        <v>45</v>
      </c>
      <c r="G144" s="116">
        <v>50</v>
      </c>
      <c r="H144" s="116">
        <v>50</v>
      </c>
      <c r="I144" s="116">
        <v>50</v>
      </c>
      <c r="J144" s="116">
        <v>50</v>
      </c>
      <c r="K144" s="150">
        <f t="shared" si="19"/>
        <v>45</v>
      </c>
      <c r="L144" s="156">
        <f t="shared" si="19"/>
        <v>40.5</v>
      </c>
    </row>
    <row r="145" spans="1:12" x14ac:dyDescent="0.25">
      <c r="A145" s="25">
        <v>190042</v>
      </c>
      <c r="B145" s="27" t="s">
        <v>282</v>
      </c>
      <c r="C145" s="151">
        <f t="shared" si="15"/>
        <v>32.805000000000007</v>
      </c>
      <c r="D145" s="150">
        <f t="shared" si="16"/>
        <v>36.450000000000003</v>
      </c>
      <c r="E145" s="150">
        <f t="shared" si="17"/>
        <v>40.5</v>
      </c>
      <c r="F145" s="150">
        <f t="shared" si="18"/>
        <v>45</v>
      </c>
      <c r="G145" s="116">
        <v>50</v>
      </c>
      <c r="H145" s="116">
        <v>50</v>
      </c>
      <c r="I145" s="116">
        <v>50</v>
      </c>
      <c r="J145" s="116">
        <v>50</v>
      </c>
      <c r="K145" s="150">
        <f t="shared" si="19"/>
        <v>45</v>
      </c>
      <c r="L145" s="156">
        <f t="shared" si="19"/>
        <v>40.5</v>
      </c>
    </row>
    <row r="146" spans="1:12" x14ac:dyDescent="0.25">
      <c r="A146" s="25">
        <v>200013</v>
      </c>
      <c r="B146" s="27" t="s">
        <v>283</v>
      </c>
      <c r="C146" s="151">
        <f t="shared" si="15"/>
        <v>32.805000000000007</v>
      </c>
      <c r="D146" s="150">
        <f t="shared" si="16"/>
        <v>36.450000000000003</v>
      </c>
      <c r="E146" s="150">
        <f t="shared" si="17"/>
        <v>40.5</v>
      </c>
      <c r="F146" s="150">
        <f t="shared" si="18"/>
        <v>45</v>
      </c>
      <c r="G146" s="116">
        <v>50</v>
      </c>
      <c r="H146" s="116">
        <v>50</v>
      </c>
      <c r="I146" s="116">
        <v>50</v>
      </c>
      <c r="J146" s="116">
        <v>50</v>
      </c>
      <c r="K146" s="150">
        <f t="shared" si="19"/>
        <v>45</v>
      </c>
      <c r="L146" s="156">
        <f t="shared" si="19"/>
        <v>40.5</v>
      </c>
    </row>
    <row r="147" spans="1:12" x14ac:dyDescent="0.25">
      <c r="A147" s="25">
        <v>200014</v>
      </c>
      <c r="B147" s="27" t="s">
        <v>284</v>
      </c>
      <c r="C147" s="151">
        <f t="shared" si="15"/>
        <v>32.805000000000007</v>
      </c>
      <c r="D147" s="150">
        <f t="shared" si="16"/>
        <v>36.450000000000003</v>
      </c>
      <c r="E147" s="150">
        <f t="shared" si="17"/>
        <v>40.5</v>
      </c>
      <c r="F147" s="150">
        <f t="shared" si="18"/>
        <v>45</v>
      </c>
      <c r="G147" s="116">
        <v>50</v>
      </c>
      <c r="H147" s="116">
        <v>50</v>
      </c>
      <c r="I147" s="116">
        <v>50</v>
      </c>
      <c r="J147" s="116">
        <v>50</v>
      </c>
      <c r="K147" s="150">
        <f t="shared" si="19"/>
        <v>45</v>
      </c>
      <c r="L147" s="156">
        <f t="shared" si="19"/>
        <v>40.5</v>
      </c>
    </row>
    <row r="148" spans="1:12" x14ac:dyDescent="0.25">
      <c r="A148" s="25">
        <v>200023</v>
      </c>
      <c r="B148" s="27" t="s">
        <v>285</v>
      </c>
      <c r="C148" s="151">
        <f t="shared" si="15"/>
        <v>32.805000000000007</v>
      </c>
      <c r="D148" s="150">
        <f t="shared" si="16"/>
        <v>36.450000000000003</v>
      </c>
      <c r="E148" s="150">
        <f t="shared" si="17"/>
        <v>40.5</v>
      </c>
      <c r="F148" s="150">
        <f t="shared" si="18"/>
        <v>45</v>
      </c>
      <c r="G148" s="116">
        <v>50</v>
      </c>
      <c r="H148" s="116">
        <v>50</v>
      </c>
      <c r="I148" s="116">
        <v>50</v>
      </c>
      <c r="J148" s="116">
        <v>50</v>
      </c>
      <c r="K148" s="150">
        <f t="shared" si="19"/>
        <v>45</v>
      </c>
      <c r="L148" s="156">
        <f t="shared" si="19"/>
        <v>40.5</v>
      </c>
    </row>
    <row r="149" spans="1:12" x14ac:dyDescent="0.25">
      <c r="A149" s="25">
        <v>200024</v>
      </c>
      <c r="B149" s="27" t="s">
        <v>286</v>
      </c>
      <c r="C149" s="151">
        <f t="shared" si="15"/>
        <v>32.805000000000007</v>
      </c>
      <c r="D149" s="150">
        <f t="shared" si="16"/>
        <v>36.450000000000003</v>
      </c>
      <c r="E149" s="150">
        <f t="shared" si="17"/>
        <v>40.5</v>
      </c>
      <c r="F149" s="150">
        <f t="shared" si="18"/>
        <v>45</v>
      </c>
      <c r="G149" s="116">
        <v>50</v>
      </c>
      <c r="H149" s="116">
        <v>50</v>
      </c>
      <c r="I149" s="116">
        <v>50</v>
      </c>
      <c r="J149" s="116">
        <v>50</v>
      </c>
      <c r="K149" s="150">
        <f t="shared" si="19"/>
        <v>45</v>
      </c>
      <c r="L149" s="156">
        <f t="shared" si="19"/>
        <v>40.5</v>
      </c>
    </row>
    <row r="150" spans="1:12" x14ac:dyDescent="0.25">
      <c r="A150" s="25">
        <v>200031</v>
      </c>
      <c r="B150" s="27" t="s">
        <v>287</v>
      </c>
      <c r="C150" s="151">
        <f t="shared" si="15"/>
        <v>32.805000000000007</v>
      </c>
      <c r="D150" s="150">
        <f t="shared" si="16"/>
        <v>36.450000000000003</v>
      </c>
      <c r="E150" s="150">
        <f t="shared" si="17"/>
        <v>40.5</v>
      </c>
      <c r="F150" s="150">
        <f t="shared" si="18"/>
        <v>45</v>
      </c>
      <c r="G150" s="116">
        <v>50</v>
      </c>
      <c r="H150" s="116">
        <v>50</v>
      </c>
      <c r="I150" s="116">
        <v>50</v>
      </c>
      <c r="J150" s="116">
        <v>50</v>
      </c>
      <c r="K150" s="150">
        <f t="shared" si="19"/>
        <v>45</v>
      </c>
      <c r="L150" s="156">
        <f t="shared" si="19"/>
        <v>40.5</v>
      </c>
    </row>
    <row r="151" spans="1:12" x14ac:dyDescent="0.25">
      <c r="A151" s="25">
        <v>200032</v>
      </c>
      <c r="B151" s="27" t="s">
        <v>288</v>
      </c>
      <c r="C151" s="151">
        <f t="shared" si="15"/>
        <v>32.805000000000007</v>
      </c>
      <c r="D151" s="150">
        <f t="shared" si="16"/>
        <v>36.450000000000003</v>
      </c>
      <c r="E151" s="150">
        <f t="shared" si="17"/>
        <v>40.5</v>
      </c>
      <c r="F151" s="150">
        <f t="shared" si="18"/>
        <v>45</v>
      </c>
      <c r="G151" s="116">
        <v>50</v>
      </c>
      <c r="H151" s="116">
        <v>50</v>
      </c>
      <c r="I151" s="116">
        <v>50</v>
      </c>
      <c r="J151" s="116">
        <v>50</v>
      </c>
      <c r="K151" s="150">
        <f t="shared" si="19"/>
        <v>45</v>
      </c>
      <c r="L151" s="156">
        <f t="shared" si="19"/>
        <v>40.5</v>
      </c>
    </row>
    <row r="152" spans="1:12" x14ac:dyDescent="0.25">
      <c r="A152" s="25">
        <v>200041</v>
      </c>
      <c r="B152" s="27" t="s">
        <v>289</v>
      </c>
      <c r="C152" s="151">
        <f t="shared" si="15"/>
        <v>32.805000000000007</v>
      </c>
      <c r="D152" s="150">
        <f t="shared" si="16"/>
        <v>36.450000000000003</v>
      </c>
      <c r="E152" s="150">
        <f t="shared" si="17"/>
        <v>40.5</v>
      </c>
      <c r="F152" s="150">
        <f t="shared" si="18"/>
        <v>45</v>
      </c>
      <c r="G152" s="116">
        <v>50</v>
      </c>
      <c r="H152" s="116">
        <v>50</v>
      </c>
      <c r="I152" s="116">
        <v>50</v>
      </c>
      <c r="J152" s="116">
        <v>50</v>
      </c>
      <c r="K152" s="150">
        <f t="shared" si="19"/>
        <v>45</v>
      </c>
      <c r="L152" s="156">
        <f t="shared" si="19"/>
        <v>40.5</v>
      </c>
    </row>
    <row r="153" spans="1:12" x14ac:dyDescent="0.25">
      <c r="A153" s="25">
        <v>200042</v>
      </c>
      <c r="B153" s="27" t="s">
        <v>290</v>
      </c>
      <c r="C153" s="151">
        <f t="shared" si="15"/>
        <v>32.805000000000007</v>
      </c>
      <c r="D153" s="150">
        <f t="shared" si="16"/>
        <v>36.450000000000003</v>
      </c>
      <c r="E153" s="150">
        <f t="shared" si="17"/>
        <v>40.5</v>
      </c>
      <c r="F153" s="150">
        <f t="shared" si="18"/>
        <v>45</v>
      </c>
      <c r="G153" s="116">
        <v>50</v>
      </c>
      <c r="H153" s="116">
        <v>50</v>
      </c>
      <c r="I153" s="116">
        <v>50</v>
      </c>
      <c r="J153" s="116">
        <v>50</v>
      </c>
      <c r="K153" s="150">
        <f t="shared" si="19"/>
        <v>45</v>
      </c>
      <c r="L153" s="156">
        <f t="shared" si="19"/>
        <v>40.5</v>
      </c>
    </row>
    <row r="154" spans="1:12" x14ac:dyDescent="0.25">
      <c r="A154" s="25">
        <v>210013</v>
      </c>
      <c r="B154" s="27" t="s">
        <v>291</v>
      </c>
      <c r="C154" s="151">
        <f t="shared" si="15"/>
        <v>32.805000000000007</v>
      </c>
      <c r="D154" s="150">
        <f t="shared" si="16"/>
        <v>36.450000000000003</v>
      </c>
      <c r="E154" s="150">
        <f t="shared" si="17"/>
        <v>40.5</v>
      </c>
      <c r="F154" s="150">
        <f t="shared" si="18"/>
        <v>45</v>
      </c>
      <c r="G154" s="116">
        <v>50</v>
      </c>
      <c r="H154" s="116">
        <v>50</v>
      </c>
      <c r="I154" s="116">
        <v>50</v>
      </c>
      <c r="J154" s="116">
        <v>50</v>
      </c>
      <c r="K154" s="150">
        <f t="shared" si="19"/>
        <v>45</v>
      </c>
      <c r="L154" s="156">
        <f t="shared" si="19"/>
        <v>40.5</v>
      </c>
    </row>
    <row r="155" spans="1:12" x14ac:dyDescent="0.25">
      <c r="A155" s="25">
        <v>210014</v>
      </c>
      <c r="B155" s="27" t="s">
        <v>292</v>
      </c>
      <c r="C155" s="151">
        <f t="shared" si="15"/>
        <v>32.805000000000007</v>
      </c>
      <c r="D155" s="150">
        <f t="shared" si="16"/>
        <v>36.450000000000003</v>
      </c>
      <c r="E155" s="150">
        <f t="shared" si="17"/>
        <v>40.5</v>
      </c>
      <c r="F155" s="150">
        <f t="shared" si="18"/>
        <v>45</v>
      </c>
      <c r="G155" s="116">
        <v>50</v>
      </c>
      <c r="H155" s="116">
        <v>50</v>
      </c>
      <c r="I155" s="116">
        <v>50</v>
      </c>
      <c r="J155" s="116">
        <v>50</v>
      </c>
      <c r="K155" s="150">
        <f t="shared" si="19"/>
        <v>45</v>
      </c>
      <c r="L155" s="156">
        <f t="shared" si="19"/>
        <v>40.5</v>
      </c>
    </row>
    <row r="156" spans="1:12" x14ac:dyDescent="0.25">
      <c r="A156" s="25">
        <v>210023</v>
      </c>
      <c r="B156" s="27" t="s">
        <v>293</v>
      </c>
      <c r="C156" s="151">
        <f t="shared" si="15"/>
        <v>32.805000000000007</v>
      </c>
      <c r="D156" s="150">
        <f t="shared" si="16"/>
        <v>36.450000000000003</v>
      </c>
      <c r="E156" s="150">
        <f t="shared" si="17"/>
        <v>40.5</v>
      </c>
      <c r="F156" s="150">
        <f t="shared" si="18"/>
        <v>45</v>
      </c>
      <c r="G156" s="116">
        <v>50</v>
      </c>
      <c r="H156" s="116">
        <v>50</v>
      </c>
      <c r="I156" s="116">
        <v>50</v>
      </c>
      <c r="J156" s="116">
        <v>50</v>
      </c>
      <c r="K156" s="150">
        <f t="shared" si="19"/>
        <v>45</v>
      </c>
      <c r="L156" s="156">
        <f t="shared" si="19"/>
        <v>40.5</v>
      </c>
    </row>
    <row r="157" spans="1:12" x14ac:dyDescent="0.25">
      <c r="A157" s="25">
        <v>210024</v>
      </c>
      <c r="B157" s="27" t="s">
        <v>294</v>
      </c>
      <c r="C157" s="151">
        <f t="shared" si="15"/>
        <v>32.805000000000007</v>
      </c>
      <c r="D157" s="150">
        <f t="shared" si="16"/>
        <v>36.450000000000003</v>
      </c>
      <c r="E157" s="150">
        <f t="shared" si="17"/>
        <v>40.5</v>
      </c>
      <c r="F157" s="150">
        <f t="shared" si="18"/>
        <v>45</v>
      </c>
      <c r="G157" s="116">
        <v>50</v>
      </c>
      <c r="H157" s="116">
        <v>50</v>
      </c>
      <c r="I157" s="116">
        <v>50</v>
      </c>
      <c r="J157" s="116">
        <v>50</v>
      </c>
      <c r="K157" s="150">
        <f t="shared" si="19"/>
        <v>45</v>
      </c>
      <c r="L157" s="156">
        <f t="shared" si="19"/>
        <v>40.5</v>
      </c>
    </row>
    <row r="158" spans="1:12" x14ac:dyDescent="0.25">
      <c r="A158" s="25">
        <v>210031</v>
      </c>
      <c r="B158" s="27" t="s">
        <v>295</v>
      </c>
      <c r="C158" s="151">
        <f t="shared" si="15"/>
        <v>32.805000000000007</v>
      </c>
      <c r="D158" s="150">
        <f t="shared" si="16"/>
        <v>36.450000000000003</v>
      </c>
      <c r="E158" s="150">
        <f t="shared" si="17"/>
        <v>40.5</v>
      </c>
      <c r="F158" s="150">
        <f t="shared" si="18"/>
        <v>45</v>
      </c>
      <c r="G158" s="116">
        <v>50</v>
      </c>
      <c r="H158" s="116">
        <v>50</v>
      </c>
      <c r="I158" s="116">
        <v>50</v>
      </c>
      <c r="J158" s="116">
        <v>50</v>
      </c>
      <c r="K158" s="150">
        <f t="shared" si="19"/>
        <v>45</v>
      </c>
      <c r="L158" s="156">
        <f t="shared" si="19"/>
        <v>40.5</v>
      </c>
    </row>
    <row r="159" spans="1:12" x14ac:dyDescent="0.25">
      <c r="A159" s="25">
        <v>210032</v>
      </c>
      <c r="B159" s="27" t="s">
        <v>296</v>
      </c>
      <c r="C159" s="151">
        <f t="shared" si="15"/>
        <v>32.805000000000007</v>
      </c>
      <c r="D159" s="150">
        <f t="shared" si="16"/>
        <v>36.450000000000003</v>
      </c>
      <c r="E159" s="150">
        <f t="shared" si="17"/>
        <v>40.5</v>
      </c>
      <c r="F159" s="150">
        <f t="shared" si="18"/>
        <v>45</v>
      </c>
      <c r="G159" s="116">
        <v>50</v>
      </c>
      <c r="H159" s="116">
        <v>50</v>
      </c>
      <c r="I159" s="116">
        <v>50</v>
      </c>
      <c r="J159" s="116">
        <v>50</v>
      </c>
      <c r="K159" s="150">
        <f t="shared" si="19"/>
        <v>45</v>
      </c>
      <c r="L159" s="156">
        <f t="shared" si="19"/>
        <v>40.5</v>
      </c>
    </row>
    <row r="160" spans="1:12" x14ac:dyDescent="0.25">
      <c r="A160" s="25">
        <v>210041</v>
      </c>
      <c r="B160" s="27" t="s">
        <v>297</v>
      </c>
      <c r="C160" s="151">
        <f t="shared" si="15"/>
        <v>32.805000000000007</v>
      </c>
      <c r="D160" s="150">
        <f t="shared" si="16"/>
        <v>36.450000000000003</v>
      </c>
      <c r="E160" s="150">
        <f t="shared" si="17"/>
        <v>40.5</v>
      </c>
      <c r="F160" s="150">
        <f t="shared" si="18"/>
        <v>45</v>
      </c>
      <c r="G160" s="116">
        <v>50</v>
      </c>
      <c r="H160" s="116">
        <v>50</v>
      </c>
      <c r="I160" s="116">
        <v>50</v>
      </c>
      <c r="J160" s="116">
        <v>50</v>
      </c>
      <c r="K160" s="150">
        <f t="shared" si="19"/>
        <v>45</v>
      </c>
      <c r="L160" s="156">
        <f t="shared" si="19"/>
        <v>40.5</v>
      </c>
    </row>
    <row r="161" spans="1:12" x14ac:dyDescent="0.25">
      <c r="A161" s="25">
        <v>210042</v>
      </c>
      <c r="B161" s="27" t="s">
        <v>298</v>
      </c>
      <c r="C161" s="151">
        <f t="shared" si="15"/>
        <v>32.805000000000007</v>
      </c>
      <c r="D161" s="150">
        <f t="shared" si="16"/>
        <v>36.450000000000003</v>
      </c>
      <c r="E161" s="150">
        <f t="shared" si="17"/>
        <v>40.5</v>
      </c>
      <c r="F161" s="150">
        <f t="shared" si="18"/>
        <v>45</v>
      </c>
      <c r="G161" s="116">
        <v>50</v>
      </c>
      <c r="H161" s="116">
        <v>50</v>
      </c>
      <c r="I161" s="116">
        <v>50</v>
      </c>
      <c r="J161" s="116">
        <v>50</v>
      </c>
      <c r="K161" s="150">
        <f t="shared" si="19"/>
        <v>45</v>
      </c>
      <c r="L161" s="156">
        <f t="shared" si="19"/>
        <v>40.5</v>
      </c>
    </row>
    <row r="162" spans="1:12" x14ac:dyDescent="0.25">
      <c r="A162" s="25">
        <v>220013</v>
      </c>
      <c r="B162" s="27" t="s">
        <v>299</v>
      </c>
      <c r="C162" s="151">
        <f t="shared" si="15"/>
        <v>32.805000000000007</v>
      </c>
      <c r="D162" s="150">
        <f t="shared" si="16"/>
        <v>36.450000000000003</v>
      </c>
      <c r="E162" s="150">
        <f t="shared" si="17"/>
        <v>40.5</v>
      </c>
      <c r="F162" s="150">
        <f t="shared" si="18"/>
        <v>45</v>
      </c>
      <c r="G162" s="116">
        <v>50</v>
      </c>
      <c r="H162" s="116">
        <v>50</v>
      </c>
      <c r="I162" s="116">
        <v>50</v>
      </c>
      <c r="J162" s="116">
        <v>50</v>
      </c>
      <c r="K162" s="150">
        <f t="shared" ref="K162:L181" si="20">J162*0.9</f>
        <v>45</v>
      </c>
      <c r="L162" s="156">
        <f t="shared" si="20"/>
        <v>40.5</v>
      </c>
    </row>
    <row r="163" spans="1:12" x14ac:dyDescent="0.25">
      <c r="A163" s="25">
        <v>220014</v>
      </c>
      <c r="B163" s="27" t="s">
        <v>300</v>
      </c>
      <c r="C163" s="151">
        <f t="shared" si="15"/>
        <v>32.805000000000007</v>
      </c>
      <c r="D163" s="150">
        <f t="shared" si="16"/>
        <v>36.450000000000003</v>
      </c>
      <c r="E163" s="150">
        <f t="shared" si="17"/>
        <v>40.5</v>
      </c>
      <c r="F163" s="150">
        <f t="shared" si="18"/>
        <v>45</v>
      </c>
      <c r="G163" s="116">
        <v>50</v>
      </c>
      <c r="H163" s="116">
        <v>50</v>
      </c>
      <c r="I163" s="116">
        <v>50</v>
      </c>
      <c r="J163" s="116">
        <v>50</v>
      </c>
      <c r="K163" s="150">
        <f t="shared" si="20"/>
        <v>45</v>
      </c>
      <c r="L163" s="156">
        <f t="shared" si="20"/>
        <v>40.5</v>
      </c>
    </row>
    <row r="164" spans="1:12" x14ac:dyDescent="0.25">
      <c r="A164" s="25">
        <v>220023</v>
      </c>
      <c r="B164" s="27" t="s">
        <v>301</v>
      </c>
      <c r="C164" s="151">
        <f t="shared" si="15"/>
        <v>32.805000000000007</v>
      </c>
      <c r="D164" s="150">
        <f t="shared" si="16"/>
        <v>36.450000000000003</v>
      </c>
      <c r="E164" s="150">
        <f t="shared" si="17"/>
        <v>40.5</v>
      </c>
      <c r="F164" s="150">
        <f t="shared" si="18"/>
        <v>45</v>
      </c>
      <c r="G164" s="116">
        <v>50</v>
      </c>
      <c r="H164" s="116">
        <v>50</v>
      </c>
      <c r="I164" s="116">
        <v>50</v>
      </c>
      <c r="J164" s="116">
        <v>50</v>
      </c>
      <c r="K164" s="150">
        <f t="shared" si="20"/>
        <v>45</v>
      </c>
      <c r="L164" s="156">
        <f t="shared" si="20"/>
        <v>40.5</v>
      </c>
    </row>
    <row r="165" spans="1:12" x14ac:dyDescent="0.25">
      <c r="A165" s="25">
        <v>220024</v>
      </c>
      <c r="B165" s="27" t="s">
        <v>302</v>
      </c>
      <c r="C165" s="151">
        <f t="shared" si="15"/>
        <v>32.805000000000007</v>
      </c>
      <c r="D165" s="150">
        <f t="shared" si="16"/>
        <v>36.450000000000003</v>
      </c>
      <c r="E165" s="150">
        <f t="shared" si="17"/>
        <v>40.5</v>
      </c>
      <c r="F165" s="150">
        <f t="shared" si="18"/>
        <v>45</v>
      </c>
      <c r="G165" s="116">
        <v>50</v>
      </c>
      <c r="H165" s="116">
        <v>50</v>
      </c>
      <c r="I165" s="116">
        <v>50</v>
      </c>
      <c r="J165" s="116">
        <v>50</v>
      </c>
      <c r="K165" s="150">
        <f t="shared" si="20"/>
        <v>45</v>
      </c>
      <c r="L165" s="156">
        <f t="shared" si="20"/>
        <v>40.5</v>
      </c>
    </row>
    <row r="166" spans="1:12" x14ac:dyDescent="0.25">
      <c r="A166" s="25">
        <v>220031</v>
      </c>
      <c r="B166" s="27" t="s">
        <v>303</v>
      </c>
      <c r="C166" s="151">
        <f t="shared" si="15"/>
        <v>32.805000000000007</v>
      </c>
      <c r="D166" s="150">
        <f t="shared" si="16"/>
        <v>36.450000000000003</v>
      </c>
      <c r="E166" s="150">
        <f t="shared" si="17"/>
        <v>40.5</v>
      </c>
      <c r="F166" s="150">
        <f t="shared" si="18"/>
        <v>45</v>
      </c>
      <c r="G166" s="116">
        <v>50</v>
      </c>
      <c r="H166" s="116">
        <v>50</v>
      </c>
      <c r="I166" s="116">
        <v>50</v>
      </c>
      <c r="J166" s="116">
        <v>50</v>
      </c>
      <c r="K166" s="150">
        <f t="shared" si="20"/>
        <v>45</v>
      </c>
      <c r="L166" s="156">
        <f t="shared" si="20"/>
        <v>40.5</v>
      </c>
    </row>
    <row r="167" spans="1:12" x14ac:dyDescent="0.25">
      <c r="A167" s="25">
        <v>220032</v>
      </c>
      <c r="B167" s="27" t="s">
        <v>304</v>
      </c>
      <c r="C167" s="151">
        <f t="shared" si="15"/>
        <v>32.805000000000007</v>
      </c>
      <c r="D167" s="150">
        <f t="shared" si="16"/>
        <v>36.450000000000003</v>
      </c>
      <c r="E167" s="150">
        <f t="shared" si="17"/>
        <v>40.5</v>
      </c>
      <c r="F167" s="150">
        <f t="shared" si="18"/>
        <v>45</v>
      </c>
      <c r="G167" s="116">
        <v>50</v>
      </c>
      <c r="H167" s="116">
        <v>50</v>
      </c>
      <c r="I167" s="116">
        <v>50</v>
      </c>
      <c r="J167" s="116">
        <v>50</v>
      </c>
      <c r="K167" s="150">
        <f t="shared" si="20"/>
        <v>45</v>
      </c>
      <c r="L167" s="156">
        <f t="shared" si="20"/>
        <v>40.5</v>
      </c>
    </row>
    <row r="168" spans="1:12" x14ac:dyDescent="0.25">
      <c r="A168" s="25">
        <v>220041</v>
      </c>
      <c r="B168" s="27" t="s">
        <v>305</v>
      </c>
      <c r="C168" s="151">
        <f t="shared" si="15"/>
        <v>32.805000000000007</v>
      </c>
      <c r="D168" s="150">
        <f t="shared" si="16"/>
        <v>36.450000000000003</v>
      </c>
      <c r="E168" s="150">
        <f t="shared" si="17"/>
        <v>40.5</v>
      </c>
      <c r="F168" s="152">
        <f t="shared" si="18"/>
        <v>45</v>
      </c>
      <c r="G168" s="116">
        <v>50</v>
      </c>
      <c r="H168" s="116">
        <v>50</v>
      </c>
      <c r="I168" s="116">
        <v>50</v>
      </c>
      <c r="J168" s="116">
        <v>50</v>
      </c>
      <c r="K168" s="150">
        <f t="shared" si="20"/>
        <v>45</v>
      </c>
      <c r="L168" s="156">
        <f t="shared" si="20"/>
        <v>40.5</v>
      </c>
    </row>
    <row r="169" spans="1:12" x14ac:dyDescent="0.25">
      <c r="A169" s="25">
        <v>220042</v>
      </c>
      <c r="B169" s="27" t="s">
        <v>306</v>
      </c>
      <c r="C169" s="151">
        <f t="shared" si="15"/>
        <v>32.805000000000007</v>
      </c>
      <c r="D169" s="150">
        <f t="shared" si="16"/>
        <v>36.450000000000003</v>
      </c>
      <c r="E169" s="150">
        <f t="shared" si="17"/>
        <v>40.5</v>
      </c>
      <c r="F169" s="152">
        <f t="shared" si="18"/>
        <v>45</v>
      </c>
      <c r="G169" s="116">
        <v>50</v>
      </c>
      <c r="H169" s="116">
        <v>50</v>
      </c>
      <c r="I169" s="116">
        <v>50</v>
      </c>
      <c r="J169" s="116">
        <v>50</v>
      </c>
      <c r="K169" s="150">
        <f t="shared" si="20"/>
        <v>45</v>
      </c>
      <c r="L169" s="156">
        <f t="shared" si="20"/>
        <v>40.5</v>
      </c>
    </row>
    <row r="170" spans="1:12" x14ac:dyDescent="0.25">
      <c r="A170" s="25">
        <v>230013</v>
      </c>
      <c r="B170" s="27" t="s">
        <v>307</v>
      </c>
      <c r="C170" s="151">
        <f t="shared" si="15"/>
        <v>32.805000000000007</v>
      </c>
      <c r="D170" s="150">
        <f t="shared" si="16"/>
        <v>36.450000000000003</v>
      </c>
      <c r="E170" s="150">
        <f t="shared" si="17"/>
        <v>40.5</v>
      </c>
      <c r="F170" s="152">
        <f t="shared" si="18"/>
        <v>45</v>
      </c>
      <c r="G170" s="116">
        <v>50</v>
      </c>
      <c r="H170" s="116">
        <v>50</v>
      </c>
      <c r="I170" s="116">
        <v>50</v>
      </c>
      <c r="J170" s="116">
        <v>50</v>
      </c>
      <c r="K170" s="150">
        <f t="shared" si="20"/>
        <v>45</v>
      </c>
      <c r="L170" s="156">
        <f t="shared" si="20"/>
        <v>40.5</v>
      </c>
    </row>
    <row r="171" spans="1:12" x14ac:dyDescent="0.25">
      <c r="A171" s="25">
        <v>230014</v>
      </c>
      <c r="B171" s="27" t="s">
        <v>308</v>
      </c>
      <c r="C171" s="151">
        <f t="shared" si="15"/>
        <v>32.805000000000007</v>
      </c>
      <c r="D171" s="150">
        <f t="shared" si="16"/>
        <v>36.450000000000003</v>
      </c>
      <c r="E171" s="150">
        <f t="shared" si="17"/>
        <v>40.5</v>
      </c>
      <c r="F171" s="152">
        <f t="shared" si="18"/>
        <v>45</v>
      </c>
      <c r="G171" s="116">
        <v>50</v>
      </c>
      <c r="H171" s="116">
        <v>50</v>
      </c>
      <c r="I171" s="116">
        <v>50</v>
      </c>
      <c r="J171" s="116">
        <v>50</v>
      </c>
      <c r="K171" s="150">
        <f t="shared" si="20"/>
        <v>45</v>
      </c>
      <c r="L171" s="156">
        <f t="shared" si="20"/>
        <v>40.5</v>
      </c>
    </row>
    <row r="172" spans="1:12" x14ac:dyDescent="0.25">
      <c r="A172" s="25">
        <v>230023</v>
      </c>
      <c r="B172" s="27" t="s">
        <v>309</v>
      </c>
      <c r="C172" s="151">
        <f t="shared" si="15"/>
        <v>32.805000000000007</v>
      </c>
      <c r="D172" s="150">
        <f t="shared" si="16"/>
        <v>36.450000000000003</v>
      </c>
      <c r="E172" s="150">
        <f t="shared" si="17"/>
        <v>40.5</v>
      </c>
      <c r="F172" s="152">
        <f t="shared" si="18"/>
        <v>45</v>
      </c>
      <c r="G172" s="116">
        <v>50</v>
      </c>
      <c r="H172" s="116">
        <v>50</v>
      </c>
      <c r="I172" s="116">
        <v>50</v>
      </c>
      <c r="J172" s="116">
        <v>50</v>
      </c>
      <c r="K172" s="150">
        <f t="shared" si="20"/>
        <v>45</v>
      </c>
      <c r="L172" s="156">
        <f t="shared" si="20"/>
        <v>40.5</v>
      </c>
    </row>
    <row r="173" spans="1:12" x14ac:dyDescent="0.25">
      <c r="A173" s="25">
        <v>230024</v>
      </c>
      <c r="B173" s="27" t="s">
        <v>310</v>
      </c>
      <c r="C173" s="151">
        <f t="shared" si="15"/>
        <v>32.805000000000007</v>
      </c>
      <c r="D173" s="150">
        <f t="shared" si="16"/>
        <v>36.450000000000003</v>
      </c>
      <c r="E173" s="150">
        <f t="shared" si="17"/>
        <v>40.5</v>
      </c>
      <c r="F173" s="152">
        <f t="shared" si="18"/>
        <v>45</v>
      </c>
      <c r="G173" s="116">
        <v>50</v>
      </c>
      <c r="H173" s="116">
        <v>50</v>
      </c>
      <c r="I173" s="116">
        <v>50</v>
      </c>
      <c r="J173" s="116">
        <v>50</v>
      </c>
      <c r="K173" s="150">
        <f t="shared" si="20"/>
        <v>45</v>
      </c>
      <c r="L173" s="156">
        <f t="shared" si="20"/>
        <v>40.5</v>
      </c>
    </row>
    <row r="174" spans="1:12" x14ac:dyDescent="0.25">
      <c r="A174" s="25">
        <v>230031</v>
      </c>
      <c r="B174" s="27" t="s">
        <v>311</v>
      </c>
      <c r="C174" s="151">
        <f t="shared" si="15"/>
        <v>32.805000000000007</v>
      </c>
      <c r="D174" s="150">
        <f t="shared" si="16"/>
        <v>36.450000000000003</v>
      </c>
      <c r="E174" s="150">
        <f t="shared" si="17"/>
        <v>40.5</v>
      </c>
      <c r="F174" s="152">
        <f t="shared" si="18"/>
        <v>45</v>
      </c>
      <c r="G174" s="116">
        <v>50</v>
      </c>
      <c r="H174" s="116">
        <v>50</v>
      </c>
      <c r="I174" s="116">
        <v>50</v>
      </c>
      <c r="J174" s="116">
        <v>50</v>
      </c>
      <c r="K174" s="150">
        <f t="shared" si="20"/>
        <v>45</v>
      </c>
      <c r="L174" s="156">
        <f t="shared" si="20"/>
        <v>40.5</v>
      </c>
    </row>
    <row r="175" spans="1:12" x14ac:dyDescent="0.25">
      <c r="A175" s="25">
        <v>230032</v>
      </c>
      <c r="B175" s="27" t="s">
        <v>312</v>
      </c>
      <c r="C175" s="151">
        <f t="shared" si="15"/>
        <v>32.805000000000007</v>
      </c>
      <c r="D175" s="150">
        <f t="shared" si="16"/>
        <v>36.450000000000003</v>
      </c>
      <c r="E175" s="150">
        <f t="shared" si="17"/>
        <v>40.5</v>
      </c>
      <c r="F175" s="152">
        <f t="shared" si="18"/>
        <v>45</v>
      </c>
      <c r="G175" s="116">
        <v>50</v>
      </c>
      <c r="H175" s="116">
        <v>50</v>
      </c>
      <c r="I175" s="116">
        <v>50</v>
      </c>
      <c r="J175" s="116">
        <v>50</v>
      </c>
      <c r="K175" s="150">
        <f t="shared" si="20"/>
        <v>45</v>
      </c>
      <c r="L175" s="156">
        <f t="shared" si="20"/>
        <v>40.5</v>
      </c>
    </row>
    <row r="176" spans="1:12" x14ac:dyDescent="0.25">
      <c r="A176" s="25">
        <v>230041</v>
      </c>
      <c r="B176" s="27" t="s">
        <v>313</v>
      </c>
      <c r="C176" s="151">
        <f t="shared" si="15"/>
        <v>32.805000000000007</v>
      </c>
      <c r="D176" s="150">
        <f t="shared" si="16"/>
        <v>36.450000000000003</v>
      </c>
      <c r="E176" s="150">
        <f t="shared" si="17"/>
        <v>40.5</v>
      </c>
      <c r="F176" s="152">
        <f t="shared" si="18"/>
        <v>45</v>
      </c>
      <c r="G176" s="116">
        <v>50</v>
      </c>
      <c r="H176" s="116">
        <v>50</v>
      </c>
      <c r="I176" s="116">
        <v>50</v>
      </c>
      <c r="J176" s="116">
        <v>50</v>
      </c>
      <c r="K176" s="150">
        <f t="shared" si="20"/>
        <v>45</v>
      </c>
      <c r="L176" s="156">
        <f t="shared" si="20"/>
        <v>40.5</v>
      </c>
    </row>
    <row r="177" spans="1:12" x14ac:dyDescent="0.25">
      <c r="A177" s="25">
        <v>230042</v>
      </c>
      <c r="B177" s="27" t="s">
        <v>314</v>
      </c>
      <c r="C177" s="151">
        <f t="shared" si="15"/>
        <v>32.805000000000007</v>
      </c>
      <c r="D177" s="150">
        <f t="shared" si="16"/>
        <v>36.450000000000003</v>
      </c>
      <c r="E177" s="150">
        <f t="shared" si="17"/>
        <v>40.5</v>
      </c>
      <c r="F177" s="152">
        <f t="shared" si="18"/>
        <v>45</v>
      </c>
      <c r="G177" s="116">
        <v>50</v>
      </c>
      <c r="H177" s="116">
        <v>50</v>
      </c>
      <c r="I177" s="116">
        <v>50</v>
      </c>
      <c r="J177" s="116">
        <v>50</v>
      </c>
      <c r="K177" s="150">
        <f t="shared" si="20"/>
        <v>45</v>
      </c>
      <c r="L177" s="156">
        <f t="shared" si="20"/>
        <v>40.5</v>
      </c>
    </row>
    <row r="178" spans="1:12" x14ac:dyDescent="0.25">
      <c r="A178" s="25">
        <v>240013</v>
      </c>
      <c r="B178" s="27" t="s">
        <v>315</v>
      </c>
      <c r="C178" s="151">
        <f t="shared" si="15"/>
        <v>32.805000000000007</v>
      </c>
      <c r="D178" s="150">
        <f t="shared" si="16"/>
        <v>36.450000000000003</v>
      </c>
      <c r="E178" s="150">
        <f t="shared" si="17"/>
        <v>40.5</v>
      </c>
      <c r="F178" s="152">
        <f t="shared" si="18"/>
        <v>45</v>
      </c>
      <c r="G178" s="116">
        <v>50</v>
      </c>
      <c r="H178" s="116">
        <v>50</v>
      </c>
      <c r="I178" s="116">
        <v>50</v>
      </c>
      <c r="J178" s="116">
        <v>50</v>
      </c>
      <c r="K178" s="150">
        <f t="shared" si="20"/>
        <v>45</v>
      </c>
      <c r="L178" s="156">
        <f t="shared" si="20"/>
        <v>40.5</v>
      </c>
    </row>
    <row r="179" spans="1:12" x14ac:dyDescent="0.25">
      <c r="A179" s="25">
        <v>240014</v>
      </c>
      <c r="B179" s="27" t="s">
        <v>316</v>
      </c>
      <c r="C179" s="151">
        <f t="shared" si="15"/>
        <v>32.805000000000007</v>
      </c>
      <c r="D179" s="150">
        <f t="shared" si="16"/>
        <v>36.450000000000003</v>
      </c>
      <c r="E179" s="150">
        <f t="shared" si="17"/>
        <v>40.5</v>
      </c>
      <c r="F179" s="152">
        <f t="shared" si="18"/>
        <v>45</v>
      </c>
      <c r="G179" s="116">
        <v>50</v>
      </c>
      <c r="H179" s="116">
        <v>50</v>
      </c>
      <c r="I179" s="116">
        <v>50</v>
      </c>
      <c r="J179" s="116">
        <v>50</v>
      </c>
      <c r="K179" s="150">
        <f t="shared" si="20"/>
        <v>45</v>
      </c>
      <c r="L179" s="156">
        <f t="shared" si="20"/>
        <v>40.5</v>
      </c>
    </row>
    <row r="180" spans="1:12" x14ac:dyDescent="0.25">
      <c r="A180" s="25">
        <v>240023</v>
      </c>
      <c r="B180" s="27" t="s">
        <v>317</v>
      </c>
      <c r="C180" s="151">
        <f t="shared" si="15"/>
        <v>32.805000000000007</v>
      </c>
      <c r="D180" s="150">
        <f t="shared" si="16"/>
        <v>36.450000000000003</v>
      </c>
      <c r="E180" s="150">
        <f t="shared" si="17"/>
        <v>40.5</v>
      </c>
      <c r="F180" s="152">
        <f t="shared" si="18"/>
        <v>45</v>
      </c>
      <c r="G180" s="116">
        <v>50</v>
      </c>
      <c r="H180" s="116">
        <v>50</v>
      </c>
      <c r="I180" s="116">
        <v>50</v>
      </c>
      <c r="J180" s="116">
        <v>50</v>
      </c>
      <c r="K180" s="150">
        <f t="shared" si="20"/>
        <v>45</v>
      </c>
      <c r="L180" s="156">
        <f t="shared" si="20"/>
        <v>40.5</v>
      </c>
    </row>
    <row r="181" spans="1:12" x14ac:dyDescent="0.25">
      <c r="A181" s="25">
        <v>240024</v>
      </c>
      <c r="B181" s="27" t="s">
        <v>318</v>
      </c>
      <c r="C181" s="151">
        <f t="shared" si="15"/>
        <v>32.805000000000007</v>
      </c>
      <c r="D181" s="150">
        <f t="shared" si="16"/>
        <v>36.450000000000003</v>
      </c>
      <c r="E181" s="150">
        <f t="shared" si="17"/>
        <v>40.5</v>
      </c>
      <c r="F181" s="152">
        <f t="shared" si="18"/>
        <v>45</v>
      </c>
      <c r="G181" s="116">
        <v>50</v>
      </c>
      <c r="H181" s="116">
        <v>50</v>
      </c>
      <c r="I181" s="116">
        <v>50</v>
      </c>
      <c r="J181" s="116">
        <v>50</v>
      </c>
      <c r="K181" s="150">
        <f t="shared" si="20"/>
        <v>45</v>
      </c>
      <c r="L181" s="156">
        <f t="shared" si="20"/>
        <v>40.5</v>
      </c>
    </row>
    <row r="182" spans="1:12" x14ac:dyDescent="0.25">
      <c r="A182" s="25">
        <v>240031</v>
      </c>
      <c r="B182" s="27" t="s">
        <v>319</v>
      </c>
      <c r="C182" s="151">
        <f t="shared" si="15"/>
        <v>32.805000000000007</v>
      </c>
      <c r="D182" s="150">
        <f t="shared" si="16"/>
        <v>36.450000000000003</v>
      </c>
      <c r="E182" s="150">
        <f t="shared" si="17"/>
        <v>40.5</v>
      </c>
      <c r="F182" s="152">
        <f t="shared" si="18"/>
        <v>45</v>
      </c>
      <c r="G182" s="116">
        <v>50</v>
      </c>
      <c r="H182" s="116">
        <v>50</v>
      </c>
      <c r="I182" s="116">
        <v>50</v>
      </c>
      <c r="J182" s="116">
        <v>50</v>
      </c>
      <c r="K182" s="150">
        <f t="shared" ref="K182:L193" si="21">J182*0.9</f>
        <v>45</v>
      </c>
      <c r="L182" s="156">
        <f t="shared" si="21"/>
        <v>40.5</v>
      </c>
    </row>
    <row r="183" spans="1:12" x14ac:dyDescent="0.25">
      <c r="A183" s="25">
        <v>240032</v>
      </c>
      <c r="B183" s="27" t="s">
        <v>320</v>
      </c>
      <c r="C183" s="151">
        <f t="shared" si="15"/>
        <v>32.805000000000007</v>
      </c>
      <c r="D183" s="150">
        <f t="shared" si="16"/>
        <v>36.450000000000003</v>
      </c>
      <c r="E183" s="150">
        <f t="shared" si="17"/>
        <v>40.5</v>
      </c>
      <c r="F183" s="152">
        <f t="shared" si="18"/>
        <v>45</v>
      </c>
      <c r="G183" s="116">
        <v>50</v>
      </c>
      <c r="H183" s="116">
        <v>50</v>
      </c>
      <c r="I183" s="116">
        <v>50</v>
      </c>
      <c r="J183" s="116">
        <v>50</v>
      </c>
      <c r="K183" s="150">
        <f t="shared" si="21"/>
        <v>45</v>
      </c>
      <c r="L183" s="156">
        <f t="shared" si="21"/>
        <v>40.5</v>
      </c>
    </row>
    <row r="184" spans="1:12" x14ac:dyDescent="0.25">
      <c r="A184" s="25">
        <v>240041</v>
      </c>
      <c r="B184" s="27" t="s">
        <v>321</v>
      </c>
      <c r="C184" s="151">
        <f t="shared" si="15"/>
        <v>32.805000000000007</v>
      </c>
      <c r="D184" s="150">
        <f t="shared" si="16"/>
        <v>36.450000000000003</v>
      </c>
      <c r="E184" s="150">
        <f t="shared" si="17"/>
        <v>40.5</v>
      </c>
      <c r="F184" s="152">
        <f t="shared" si="18"/>
        <v>45</v>
      </c>
      <c r="G184" s="116">
        <v>50</v>
      </c>
      <c r="H184" s="116">
        <v>50</v>
      </c>
      <c r="I184" s="116">
        <v>50</v>
      </c>
      <c r="J184" s="116">
        <v>50</v>
      </c>
      <c r="K184" s="150">
        <f t="shared" si="21"/>
        <v>45</v>
      </c>
      <c r="L184" s="156">
        <f t="shared" si="21"/>
        <v>40.5</v>
      </c>
    </row>
    <row r="185" spans="1:12" x14ac:dyDescent="0.25">
      <c r="A185" s="25">
        <v>240042</v>
      </c>
      <c r="B185" s="27" t="s">
        <v>322</v>
      </c>
      <c r="C185" s="151">
        <f t="shared" si="15"/>
        <v>32.805000000000007</v>
      </c>
      <c r="D185" s="150">
        <f t="shared" si="16"/>
        <v>36.450000000000003</v>
      </c>
      <c r="E185" s="150">
        <f t="shared" si="17"/>
        <v>40.5</v>
      </c>
      <c r="F185" s="152">
        <f t="shared" si="18"/>
        <v>45</v>
      </c>
      <c r="G185" s="116">
        <v>50</v>
      </c>
      <c r="H185" s="116">
        <v>50</v>
      </c>
      <c r="I185" s="116">
        <v>50</v>
      </c>
      <c r="J185" s="116">
        <v>50</v>
      </c>
      <c r="K185" s="150">
        <f t="shared" si="21"/>
        <v>45</v>
      </c>
      <c r="L185" s="156">
        <f t="shared" si="21"/>
        <v>40.5</v>
      </c>
    </row>
    <row r="186" spans="1:12" x14ac:dyDescent="0.25">
      <c r="A186" s="25">
        <v>250013</v>
      </c>
      <c r="B186" s="27" t="s">
        <v>323</v>
      </c>
      <c r="C186" s="151">
        <f t="shared" si="15"/>
        <v>32.805000000000007</v>
      </c>
      <c r="D186" s="150">
        <f t="shared" si="16"/>
        <v>36.450000000000003</v>
      </c>
      <c r="E186" s="150">
        <f t="shared" si="17"/>
        <v>40.5</v>
      </c>
      <c r="F186" s="152">
        <f t="shared" si="18"/>
        <v>45</v>
      </c>
      <c r="G186" s="116">
        <v>50</v>
      </c>
      <c r="H186" s="116">
        <v>50</v>
      </c>
      <c r="I186" s="116">
        <v>50</v>
      </c>
      <c r="J186" s="116">
        <v>50</v>
      </c>
      <c r="K186" s="150">
        <f t="shared" si="21"/>
        <v>45</v>
      </c>
      <c r="L186" s="156">
        <f t="shared" si="21"/>
        <v>40.5</v>
      </c>
    </row>
    <row r="187" spans="1:12" x14ac:dyDescent="0.25">
      <c r="A187" s="25">
        <v>250014</v>
      </c>
      <c r="B187" s="27" t="s">
        <v>324</v>
      </c>
      <c r="C187" s="151">
        <f t="shared" si="15"/>
        <v>32.805000000000007</v>
      </c>
      <c r="D187" s="150">
        <f t="shared" si="16"/>
        <v>36.450000000000003</v>
      </c>
      <c r="E187" s="150">
        <f t="shared" si="17"/>
        <v>40.5</v>
      </c>
      <c r="F187" s="152">
        <f t="shared" si="18"/>
        <v>45</v>
      </c>
      <c r="G187" s="116">
        <v>50</v>
      </c>
      <c r="H187" s="116">
        <v>50</v>
      </c>
      <c r="I187" s="116">
        <v>50</v>
      </c>
      <c r="J187" s="116">
        <v>50</v>
      </c>
      <c r="K187" s="150">
        <f t="shared" si="21"/>
        <v>45</v>
      </c>
      <c r="L187" s="156">
        <f t="shared" si="21"/>
        <v>40.5</v>
      </c>
    </row>
    <row r="188" spans="1:12" x14ac:dyDescent="0.25">
      <c r="A188" s="25">
        <v>250023</v>
      </c>
      <c r="B188" s="27" t="s">
        <v>325</v>
      </c>
      <c r="C188" s="151">
        <f t="shared" si="15"/>
        <v>32.805000000000007</v>
      </c>
      <c r="D188" s="150">
        <f t="shared" si="16"/>
        <v>36.450000000000003</v>
      </c>
      <c r="E188" s="150">
        <f t="shared" si="17"/>
        <v>40.5</v>
      </c>
      <c r="F188" s="152">
        <f t="shared" si="18"/>
        <v>45</v>
      </c>
      <c r="G188" s="116">
        <v>50</v>
      </c>
      <c r="H188" s="116">
        <v>50</v>
      </c>
      <c r="I188" s="116">
        <v>50</v>
      </c>
      <c r="J188" s="116">
        <v>50</v>
      </c>
      <c r="K188" s="150">
        <f t="shared" si="21"/>
        <v>45</v>
      </c>
      <c r="L188" s="156">
        <f t="shared" si="21"/>
        <v>40.5</v>
      </c>
    </row>
    <row r="189" spans="1:12" x14ac:dyDescent="0.25">
      <c r="A189" s="25">
        <v>250024</v>
      </c>
      <c r="B189" s="27" t="s">
        <v>326</v>
      </c>
      <c r="C189" s="151">
        <f t="shared" si="15"/>
        <v>32.805000000000007</v>
      </c>
      <c r="D189" s="150">
        <f t="shared" si="16"/>
        <v>36.450000000000003</v>
      </c>
      <c r="E189" s="150">
        <f t="shared" si="17"/>
        <v>40.5</v>
      </c>
      <c r="F189" s="152">
        <f t="shared" si="18"/>
        <v>45</v>
      </c>
      <c r="G189" s="116">
        <v>50</v>
      </c>
      <c r="H189" s="116">
        <v>50</v>
      </c>
      <c r="I189" s="116">
        <v>50</v>
      </c>
      <c r="J189" s="116">
        <v>50</v>
      </c>
      <c r="K189" s="150">
        <f t="shared" si="21"/>
        <v>45</v>
      </c>
      <c r="L189" s="156">
        <f t="shared" si="21"/>
        <v>40.5</v>
      </c>
    </row>
    <row r="190" spans="1:12" x14ac:dyDescent="0.25">
      <c r="A190" s="25">
        <v>250031</v>
      </c>
      <c r="B190" s="27" t="s">
        <v>327</v>
      </c>
      <c r="C190" s="151">
        <f t="shared" si="15"/>
        <v>32.805000000000007</v>
      </c>
      <c r="D190" s="150">
        <f t="shared" si="16"/>
        <v>36.450000000000003</v>
      </c>
      <c r="E190" s="150">
        <f t="shared" si="17"/>
        <v>40.5</v>
      </c>
      <c r="F190" s="152">
        <f t="shared" si="18"/>
        <v>45</v>
      </c>
      <c r="G190" s="116">
        <v>50</v>
      </c>
      <c r="H190" s="116">
        <v>50</v>
      </c>
      <c r="I190" s="116">
        <v>50</v>
      </c>
      <c r="J190" s="116">
        <v>50</v>
      </c>
      <c r="K190" s="150">
        <f t="shared" si="21"/>
        <v>45</v>
      </c>
      <c r="L190" s="156">
        <f t="shared" si="21"/>
        <v>40.5</v>
      </c>
    </row>
    <row r="191" spans="1:12" x14ac:dyDescent="0.25">
      <c r="A191" s="25">
        <v>250032</v>
      </c>
      <c r="B191" s="27" t="s">
        <v>328</v>
      </c>
      <c r="C191" s="151">
        <f t="shared" si="15"/>
        <v>32.805000000000007</v>
      </c>
      <c r="D191" s="150">
        <f t="shared" si="16"/>
        <v>36.450000000000003</v>
      </c>
      <c r="E191" s="150">
        <f t="shared" si="17"/>
        <v>40.5</v>
      </c>
      <c r="F191" s="152">
        <f t="shared" si="18"/>
        <v>45</v>
      </c>
      <c r="G191" s="116">
        <v>50</v>
      </c>
      <c r="H191" s="116">
        <v>50</v>
      </c>
      <c r="I191" s="116">
        <v>50</v>
      </c>
      <c r="J191" s="116">
        <v>50</v>
      </c>
      <c r="K191" s="150">
        <f t="shared" si="21"/>
        <v>45</v>
      </c>
      <c r="L191" s="156">
        <f t="shared" si="21"/>
        <v>40.5</v>
      </c>
    </row>
    <row r="192" spans="1:12" x14ac:dyDescent="0.25">
      <c r="A192" s="25">
        <v>250041</v>
      </c>
      <c r="B192" s="27" t="s">
        <v>329</v>
      </c>
      <c r="C192" s="151">
        <f t="shared" si="15"/>
        <v>32.805000000000007</v>
      </c>
      <c r="D192" s="150">
        <f t="shared" si="16"/>
        <v>36.450000000000003</v>
      </c>
      <c r="E192" s="150">
        <f t="shared" si="17"/>
        <v>40.5</v>
      </c>
      <c r="F192" s="152">
        <f t="shared" si="18"/>
        <v>45</v>
      </c>
      <c r="G192" s="116">
        <v>50</v>
      </c>
      <c r="H192" s="116">
        <v>50</v>
      </c>
      <c r="I192" s="116">
        <v>50</v>
      </c>
      <c r="J192" s="116">
        <v>50</v>
      </c>
      <c r="K192" s="150">
        <f t="shared" si="21"/>
        <v>45</v>
      </c>
      <c r="L192" s="156">
        <f t="shared" si="21"/>
        <v>40.5</v>
      </c>
    </row>
    <row r="193" spans="1:12" ht="15.75" thickBot="1" x14ac:dyDescent="0.3">
      <c r="A193" s="25">
        <v>250042</v>
      </c>
      <c r="B193" s="27" t="s">
        <v>330</v>
      </c>
      <c r="C193" s="153">
        <f t="shared" si="15"/>
        <v>32.805000000000007</v>
      </c>
      <c r="D193" s="154">
        <f t="shared" si="16"/>
        <v>36.450000000000003</v>
      </c>
      <c r="E193" s="154">
        <f t="shared" si="17"/>
        <v>40.5</v>
      </c>
      <c r="F193" s="155">
        <f t="shared" si="18"/>
        <v>45</v>
      </c>
      <c r="G193" s="117">
        <v>50</v>
      </c>
      <c r="H193" s="117">
        <v>50</v>
      </c>
      <c r="I193" s="117">
        <v>50</v>
      </c>
      <c r="J193" s="117">
        <v>50</v>
      </c>
      <c r="K193" s="154">
        <f t="shared" si="21"/>
        <v>45</v>
      </c>
      <c r="L193" s="157">
        <f t="shared" si="21"/>
        <v>40.5</v>
      </c>
    </row>
    <row r="194" spans="1:12" x14ac:dyDescent="0.25">
      <c r="C194" s="42"/>
      <c r="D194" s="42"/>
      <c r="E194" s="42"/>
      <c r="F194" s="42"/>
      <c r="G194" s="42"/>
      <c r="H194" s="42"/>
    </row>
    <row r="195" spans="1:12" x14ac:dyDescent="0.25">
      <c r="C195" s="42"/>
      <c r="D195" s="42"/>
      <c r="E195" s="42"/>
      <c r="F195" s="42"/>
      <c r="G195" s="42"/>
      <c r="H195" s="42"/>
    </row>
    <row r="196" spans="1:12" x14ac:dyDescent="0.25">
      <c r="C196" s="42"/>
      <c r="D196" s="42"/>
      <c r="E196" s="42"/>
      <c r="F196" s="42"/>
      <c r="G196" s="42"/>
    </row>
    <row r="197" spans="1:12" x14ac:dyDescent="0.25">
      <c r="C197" s="42"/>
      <c r="D197" s="42"/>
      <c r="E197" s="42"/>
      <c r="F197" s="42"/>
      <c r="G197" s="42"/>
    </row>
    <row r="198" spans="1:12" x14ac:dyDescent="0.25">
      <c r="C198" s="42"/>
      <c r="D198" s="42"/>
      <c r="E198" s="42"/>
      <c r="F198" s="42"/>
      <c r="G198" s="42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F90F-3D95-401F-9181-12A606D47090}">
  <sheetPr codeName="Sheet10">
    <tabColor theme="1"/>
  </sheetPr>
  <dimension ref="A1:AU64"/>
  <sheetViews>
    <sheetView zoomScale="55" zoomScaleNormal="55" workbookViewId="0">
      <pane ySplit="1" topLeftCell="A2" activePane="bottomLeft" state="frozen"/>
      <selection activeCell="A2" sqref="A2"/>
      <selection pane="bottomLeft" activeCell="A59" sqref="A59"/>
    </sheetView>
  </sheetViews>
  <sheetFormatPr defaultRowHeight="15" x14ac:dyDescent="0.25"/>
  <cols>
    <col min="1" max="1" width="29.140625" style="45" bestFit="1" customWidth="1"/>
    <col min="2" max="34" width="9.28515625" customWidth="1"/>
  </cols>
  <sheetData>
    <row r="1" spans="1:42" x14ac:dyDescent="0.25">
      <c r="A1" s="43" t="s">
        <v>333</v>
      </c>
      <c r="B1" s="43" t="s">
        <v>80</v>
      </c>
      <c r="C1" s="43" t="s">
        <v>11</v>
      </c>
      <c r="D1" s="43" t="s">
        <v>10</v>
      </c>
      <c r="E1" s="43" t="s">
        <v>9</v>
      </c>
      <c r="F1" s="43" t="s">
        <v>334</v>
      </c>
      <c r="G1" s="43" t="s">
        <v>335</v>
      </c>
      <c r="H1" s="43" t="s">
        <v>8</v>
      </c>
      <c r="I1" s="43" t="s">
        <v>7</v>
      </c>
      <c r="J1" s="43" t="s">
        <v>6</v>
      </c>
      <c r="K1" s="43" t="s">
        <v>81</v>
      </c>
      <c r="L1" s="43" t="s">
        <v>5</v>
      </c>
      <c r="M1" s="43" t="s">
        <v>4</v>
      </c>
      <c r="N1" s="43" t="s">
        <v>3</v>
      </c>
      <c r="O1" s="43" t="s">
        <v>82</v>
      </c>
      <c r="P1" s="43" t="s">
        <v>2</v>
      </c>
      <c r="Q1" s="43" t="s">
        <v>1</v>
      </c>
      <c r="R1" s="43" t="s">
        <v>0</v>
      </c>
      <c r="S1" s="43" t="s">
        <v>83</v>
      </c>
      <c r="T1" s="43" t="s">
        <v>84</v>
      </c>
      <c r="U1" s="43" t="s">
        <v>344</v>
      </c>
      <c r="V1" s="43" t="s">
        <v>85</v>
      </c>
      <c r="W1" s="43" t="s">
        <v>86</v>
      </c>
      <c r="X1" s="43" t="s">
        <v>345</v>
      </c>
      <c r="Y1" s="43" t="s">
        <v>90</v>
      </c>
      <c r="Z1" s="43" t="s">
        <v>346</v>
      </c>
      <c r="AA1" s="43" t="s">
        <v>336</v>
      </c>
      <c r="AB1" s="43" t="s">
        <v>337</v>
      </c>
      <c r="AC1" s="43" t="s">
        <v>338</v>
      </c>
      <c r="AD1" s="43" t="s">
        <v>339</v>
      </c>
      <c r="AE1" s="43" t="s">
        <v>87</v>
      </c>
      <c r="AF1" s="43" t="s">
        <v>88</v>
      </c>
      <c r="AG1" s="43" t="s">
        <v>340</v>
      </c>
      <c r="AH1" s="43" t="s">
        <v>89</v>
      </c>
      <c r="AI1" s="176" t="s">
        <v>49</v>
      </c>
      <c r="AJ1" s="176" t="s">
        <v>50</v>
      </c>
      <c r="AK1" s="176" t="s">
        <v>51</v>
      </c>
      <c r="AL1" s="176" t="s">
        <v>52</v>
      </c>
      <c r="AM1" s="176" t="s">
        <v>394</v>
      </c>
      <c r="AN1" s="176" t="s">
        <v>395</v>
      </c>
      <c r="AO1" s="176" t="s">
        <v>396</v>
      </c>
      <c r="AP1" s="176" t="s">
        <v>397</v>
      </c>
    </row>
    <row r="2" spans="1:42" x14ac:dyDescent="0.25">
      <c r="A2" s="43">
        <v>2</v>
      </c>
      <c r="B2" s="44">
        <f>INDEX('[2]AM TMCs (VISTRO)'!$1:$225,MATCH($A2,'[2]AM TMCs (VISTRO)'!$A$1:$A$225,0),MATCH(B$1,'[2]AM TMCs (VISTRO)'!$2:$2,0))</f>
        <v>0</v>
      </c>
      <c r="C2" s="44">
        <f>INDEX('[2]AM TMCs (VISTRO)'!$1:$225,MATCH($A2,'[2]AM TMCs (VISTRO)'!$A$1:$A$225,0),MATCH(C$1,'[2]AM TMCs (VISTRO)'!$2:$2,0))</f>
        <v>0</v>
      </c>
      <c r="D2" s="44">
        <f>INDEX('[2]AM TMCs (VISTRO)'!$1:$225,MATCH($A2,'[2]AM TMCs (VISTRO)'!$A$1:$A$225,0),MATCH(D$1,'[2]AM TMCs (VISTRO)'!$2:$2,0))</f>
        <v>0</v>
      </c>
      <c r="E2" s="44">
        <f>INDEX('[2]AM TMCs (VISTRO)'!$1:$225,MATCH($A2,'[2]AM TMCs (VISTRO)'!$A$1:$A$225,0),MATCH(E$1,'[2]AM TMCs (VISTRO)'!$2:$2,0))</f>
        <v>0</v>
      </c>
      <c r="F2" s="44">
        <f>INDEX('[2]AM TMCs (VISTRO)'!$1:$225,MATCH($A2,'[2]AM TMCs (VISTRO)'!$A$1:$A$225,0),MATCH(F$1,'[2]AM TMCs (VISTRO)'!$2:$2,0))</f>
        <v>0</v>
      </c>
      <c r="G2" s="44">
        <f>INDEX('[2]AM TMCs (VISTRO)'!$1:$225,MATCH($A2,'[2]AM TMCs (VISTRO)'!$A$1:$A$225,0),MATCH(G$1,'[2]AM TMCs (VISTRO)'!$2:$2,0))</f>
        <v>41</v>
      </c>
      <c r="H2" s="44">
        <f>INDEX('[2]AM TMCs (VISTRO)'!$1:$225,MATCH($A2,'[2]AM TMCs (VISTRO)'!$A$1:$A$225,0),MATCH(H$1,'[2]AM TMCs (VISTRO)'!$2:$2,0))</f>
        <v>21</v>
      </c>
      <c r="I2" s="44">
        <f>INDEX('[2]AM TMCs (VISTRO)'!$1:$225,MATCH($A2,'[2]AM TMCs (VISTRO)'!$A$1:$A$225,0),MATCH(I$1,'[2]AM TMCs (VISTRO)'!$2:$2,0))</f>
        <v>357</v>
      </c>
      <c r="J2" s="44">
        <f>INDEX('[2]AM TMCs (VISTRO)'!$1:$225,MATCH($A2,'[2]AM TMCs (VISTRO)'!$A$1:$A$225,0),MATCH(J$1,'[2]AM TMCs (VISTRO)'!$2:$2,0))</f>
        <v>72</v>
      </c>
      <c r="K2" s="44">
        <f>INDEX('[2]AM TMCs (VISTRO)'!$1:$225,MATCH($A2,'[2]AM TMCs (VISTRO)'!$A$1:$A$225,0),MATCH(K$1,'[2]AM TMCs (VISTRO)'!$2:$2,0))</f>
        <v>103</v>
      </c>
      <c r="L2" s="44">
        <f>INDEX('[2]AM TMCs (VISTRO)'!$1:$225,MATCH($A2,'[2]AM TMCs (VISTRO)'!$A$1:$A$225,0),MATCH(L$1,'[2]AM TMCs (VISTRO)'!$2:$2,0))</f>
        <v>0</v>
      </c>
      <c r="M2" s="44">
        <f>INDEX('[2]AM TMCs (VISTRO)'!$1:$225,MATCH($A2,'[2]AM TMCs (VISTRO)'!$A$1:$A$225,0),MATCH(M$1,'[2]AM TMCs (VISTRO)'!$2:$2,0))</f>
        <v>621</v>
      </c>
      <c r="N2" s="44">
        <f>INDEX('[2]AM TMCs (VISTRO)'!$1:$225,MATCH($A2,'[2]AM TMCs (VISTRO)'!$A$1:$A$225,0),MATCH(N$1,'[2]AM TMCs (VISTRO)'!$2:$2,0))</f>
        <v>39</v>
      </c>
      <c r="O2" s="44">
        <f>INDEX('[2]AM TMCs (VISTRO)'!$1:$225,MATCH($A2,'[2]AM TMCs (VISTRO)'!$A$1:$A$225,0),MATCH(O$1,'[2]AM TMCs (VISTRO)'!$2:$2,0))</f>
        <v>6</v>
      </c>
      <c r="P2" s="44">
        <f>INDEX('[2]AM TMCs (VISTRO)'!$1:$225,MATCH($A2,'[2]AM TMCs (VISTRO)'!$A$1:$A$225,0),MATCH(P$1,'[2]AM TMCs (VISTRO)'!$2:$2,0))</f>
        <v>27</v>
      </c>
      <c r="Q2" s="44">
        <f>INDEX('[2]AM TMCs (VISTRO)'!$1:$225,MATCH($A2,'[2]AM TMCs (VISTRO)'!$A$1:$A$225,0),MATCH(Q$1,'[2]AM TMCs (VISTRO)'!$2:$2,0))</f>
        <v>451</v>
      </c>
      <c r="R2" s="44">
        <f>INDEX('[2]AM TMCs (VISTRO)'!$1:$225,MATCH($A2,'[2]AM TMCs (VISTRO)'!$A$1:$A$225,0),MATCH(R$1,'[2]AM TMCs (VISTRO)'!$2:$2,0))</f>
        <v>28</v>
      </c>
      <c r="S2" s="44">
        <f>INDEX('[2]AM TMCs (VISTRO)'!$1:$225,MATCH($A2,'[2]AM TMCs (VISTRO)'!$A$1:$A$225,0),MATCH(S$1,'[2]AM TMCs (VISTRO)'!$2:$2,0))</f>
        <v>0</v>
      </c>
      <c r="T2" s="44">
        <f>INDEX('[2]AM TMCs (VISTRO)'!$1:$225,MATCH($A2,'[2]AM TMCs (VISTRO)'!$A$1:$A$225,0),MATCH(T$1,'[2]AM TMCs (VISTRO)'!$2:$2,0))</f>
        <v>0</v>
      </c>
      <c r="U2" s="44">
        <f>INDEX('[2]AM TMCs (VISTRO)'!$1:$225,MATCH($A2,'[2]AM TMCs (VISTRO)'!$A$1:$A$225,0),MATCH(U$1,'[2]AM TMCs (VISTRO)'!$2:$2,0))</f>
        <v>22</v>
      </c>
      <c r="V2" s="44">
        <f>INDEX('[2]AM TMCs (VISTRO)'!$1:$225,MATCH($A2,'[2]AM TMCs (VISTRO)'!$A$1:$A$225,0),MATCH(V$1,'[2]AM TMCs (VISTRO)'!$2:$2,0))</f>
        <v>154</v>
      </c>
      <c r="W2" s="44">
        <f>INDEX('[2]AM TMCs (VISTRO)'!$1:$225,MATCH($A2,'[2]AM TMCs (VISTRO)'!$A$1:$A$225,0),MATCH(W$1,'[2]AM TMCs (VISTRO)'!$2:$2,0))</f>
        <v>134</v>
      </c>
      <c r="X2" s="44">
        <f>INDEX('[2]AM TMCs (VISTRO)'!$1:$225,MATCH($A2,'[2]AM TMCs (VISTRO)'!$A$1:$A$225,0),MATCH(X$1,'[2]AM TMCs (VISTRO)'!$2:$2,0))</f>
        <v>4</v>
      </c>
      <c r="Y2" s="44">
        <f>INDEX('[2]AM TMCs (VISTRO)'!$1:$225,MATCH($A2,'[2]AM TMCs (VISTRO)'!$A$1:$A$225,0),MATCH(Y$1,'[2]AM TMCs (VISTRO)'!$2:$2,0))</f>
        <v>104</v>
      </c>
      <c r="Z2" s="44">
        <f>INDEX('[2]AM TMCs (VISTRO)'!$1:$225,MATCH($A2,'[2]AM TMCs (VISTRO)'!$A$1:$A$225,0),MATCH(Z$1,'[2]AM TMCs (VISTRO)'!$2:$2,0))</f>
        <v>0</v>
      </c>
      <c r="AA2" s="44">
        <f>INDEX('[2]AM TMCs (VISTRO)'!$1:$225,MATCH($A2,'[2]AM TMCs (VISTRO)'!$A$1:$A$225,0),MATCH(AA$1,'[2]AM TMCs (VISTRO)'!$2:$2,0))</f>
        <v>0</v>
      </c>
      <c r="AB2" s="44">
        <f>INDEX('[2]AM TMCs (VISTRO)'!$1:$225,MATCH($A2,'[2]AM TMCs (VISTRO)'!$A$1:$A$225,0),MATCH(AB$1,'[2]AM TMCs (VISTRO)'!$2:$2,0))</f>
        <v>0</v>
      </c>
      <c r="AC2" s="44">
        <f>INDEX('[2]AM TMCs (VISTRO)'!$1:$225,MATCH($A2,'[2]AM TMCs (VISTRO)'!$A$1:$A$225,0),MATCH(AC$1,'[2]AM TMCs (VISTRO)'!$2:$2,0))</f>
        <v>0</v>
      </c>
      <c r="AD2" s="44">
        <f>INDEX('[2]AM TMCs (VISTRO)'!$1:$225,MATCH($A2,'[2]AM TMCs (VISTRO)'!$A$1:$A$225,0),MATCH(AD$1,'[2]AM TMCs (VISTRO)'!$2:$2,0))</f>
        <v>0</v>
      </c>
      <c r="AE2" s="44">
        <f>INDEX('[2]AM TMCs (VISTRO)'!$1:$225,MATCH($A2,'[2]AM TMCs (VISTRO)'!$A$1:$A$225,0),MATCH(AE$1,'[2]AM TMCs (VISTRO)'!$2:$2,0))</f>
        <v>0</v>
      </c>
      <c r="AF2" s="44">
        <f>INDEX('[2]AM TMCs (VISTRO)'!$1:$225,MATCH($A2,'[2]AM TMCs (VISTRO)'!$A$1:$A$225,0),MATCH(AF$1,'[2]AM TMCs (VISTRO)'!$2:$2,0))</f>
        <v>0</v>
      </c>
      <c r="AG2" s="44">
        <f>INDEX('[2]AM TMCs (VISTRO)'!$1:$225,MATCH($A2,'[2]AM TMCs (VISTRO)'!$A$1:$A$225,0),MATCH(AG$1,'[2]AM TMCs (VISTRO)'!$2:$2,0))</f>
        <v>0</v>
      </c>
      <c r="AH2" s="44">
        <f>INDEX('[2]AM TMCs (VISTRO)'!$1:$225,MATCH($A2,'[2]AM TMCs (VISTRO)'!$A$1:$A$225,0),MATCH(AH$1,'[2]AM TMCs (VISTRO)'!$2:$2,0))</f>
        <v>0</v>
      </c>
      <c r="AI2" s="52">
        <f>SUM(B2:F2)</f>
        <v>0</v>
      </c>
      <c r="AJ2" s="52">
        <f>SUM(G2:K2)</f>
        <v>594</v>
      </c>
      <c r="AK2" s="52">
        <f>SUM(L2:O2)</f>
        <v>666</v>
      </c>
      <c r="AL2" s="52">
        <f>SUM(P2:S2)</f>
        <v>506</v>
      </c>
      <c r="AM2" s="52">
        <f>SUM(T2:W2)</f>
        <v>310</v>
      </c>
      <c r="AN2" s="52">
        <f>SUM(X2:Z2)</f>
        <v>108</v>
      </c>
      <c r="AO2" s="52">
        <f>SUM(AA2:AD2)</f>
        <v>0</v>
      </c>
      <c r="AP2" s="52">
        <f>SUM(AE2:AH2)</f>
        <v>0</v>
      </c>
    </row>
    <row r="3" spans="1:42" x14ac:dyDescent="0.25">
      <c r="A3" s="43">
        <v>3</v>
      </c>
      <c r="B3" s="44">
        <f>INDEX('[2]AM TMCs (VISTRO)'!$1:$225,MATCH($A3,'[2]AM TMCs (VISTRO)'!$A$1:$A$225,0),MATCH(B$1,'[2]AM TMCs (VISTRO)'!$2:$2,0))</f>
        <v>58</v>
      </c>
      <c r="C3" s="44">
        <f>INDEX('[2]AM TMCs (VISTRO)'!$1:$225,MATCH($A3,'[2]AM TMCs (VISTRO)'!$A$1:$A$225,0),MATCH(C$1,'[2]AM TMCs (VISTRO)'!$2:$2,0))</f>
        <v>22</v>
      </c>
      <c r="D3" s="44">
        <f>INDEX('[2]AM TMCs (VISTRO)'!$1:$225,MATCH($A3,'[2]AM TMCs (VISTRO)'!$A$1:$A$225,0),MATCH(D$1,'[2]AM TMCs (VISTRO)'!$2:$2,0))</f>
        <v>792</v>
      </c>
      <c r="E3" s="44">
        <f>INDEX('[2]AM TMCs (VISTRO)'!$1:$225,MATCH($A3,'[2]AM TMCs (VISTRO)'!$A$1:$A$225,0),MATCH(E$1,'[2]AM TMCs (VISTRO)'!$2:$2,0))</f>
        <v>41</v>
      </c>
      <c r="F3" s="44">
        <f>INDEX('[2]AM TMCs (VISTRO)'!$1:$225,MATCH($A3,'[2]AM TMCs (VISTRO)'!$A$1:$A$225,0),MATCH(F$1,'[2]AM TMCs (VISTRO)'!$2:$2,0))</f>
        <v>51</v>
      </c>
      <c r="G3" s="44">
        <f>INDEX('[2]AM TMCs (VISTRO)'!$1:$225,MATCH($A3,'[2]AM TMCs (VISTRO)'!$A$1:$A$225,0),MATCH(G$1,'[2]AM TMCs (VISTRO)'!$2:$2,0))</f>
        <v>0</v>
      </c>
      <c r="H3" s="44">
        <f>INDEX('[2]AM TMCs (VISTRO)'!$1:$225,MATCH($A3,'[2]AM TMCs (VISTRO)'!$A$1:$A$225,0),MATCH(H$1,'[2]AM TMCs (VISTRO)'!$2:$2,0))</f>
        <v>0</v>
      </c>
      <c r="I3" s="44">
        <f>INDEX('[2]AM TMCs (VISTRO)'!$1:$225,MATCH($A3,'[2]AM TMCs (VISTRO)'!$A$1:$A$225,0),MATCH(I$1,'[2]AM TMCs (VISTRO)'!$2:$2,0))</f>
        <v>0</v>
      </c>
      <c r="J3" s="44">
        <f>INDEX('[2]AM TMCs (VISTRO)'!$1:$225,MATCH($A3,'[2]AM TMCs (VISTRO)'!$A$1:$A$225,0),MATCH(J$1,'[2]AM TMCs (VISTRO)'!$2:$2,0))</f>
        <v>0</v>
      </c>
      <c r="K3" s="44">
        <f>INDEX('[2]AM TMCs (VISTRO)'!$1:$225,MATCH($A3,'[2]AM TMCs (VISTRO)'!$A$1:$A$225,0),MATCH(K$1,'[2]AM TMCs (VISTRO)'!$2:$2,0))</f>
        <v>0</v>
      </c>
      <c r="L3" s="44">
        <f>INDEX('[2]AM TMCs (VISTRO)'!$1:$225,MATCH($A3,'[2]AM TMCs (VISTRO)'!$A$1:$A$225,0),MATCH(L$1,'[2]AM TMCs (VISTRO)'!$2:$2,0))</f>
        <v>14</v>
      </c>
      <c r="M3" s="44">
        <f>INDEX('[2]AM TMCs (VISTRO)'!$1:$225,MATCH($A3,'[2]AM TMCs (VISTRO)'!$A$1:$A$225,0),MATCH(M$1,'[2]AM TMCs (VISTRO)'!$2:$2,0))</f>
        <v>733</v>
      </c>
      <c r="N3" s="44">
        <f>INDEX('[2]AM TMCs (VISTRO)'!$1:$225,MATCH($A3,'[2]AM TMCs (VISTRO)'!$A$1:$A$225,0),MATCH(N$1,'[2]AM TMCs (VISTRO)'!$2:$2,0))</f>
        <v>14</v>
      </c>
      <c r="O3" s="44">
        <f>INDEX('[2]AM TMCs (VISTRO)'!$1:$225,MATCH($A3,'[2]AM TMCs (VISTRO)'!$A$1:$A$225,0),MATCH(O$1,'[2]AM TMCs (VISTRO)'!$2:$2,0))</f>
        <v>0</v>
      </c>
      <c r="P3" s="44">
        <f>INDEX('[2]AM TMCs (VISTRO)'!$1:$225,MATCH($A3,'[2]AM TMCs (VISTRO)'!$A$1:$A$225,0),MATCH(P$1,'[2]AM TMCs (VISTRO)'!$2:$2,0))</f>
        <v>0</v>
      </c>
      <c r="Q3" s="44">
        <f>INDEX('[2]AM TMCs (VISTRO)'!$1:$225,MATCH($A3,'[2]AM TMCs (VISTRO)'!$A$1:$A$225,0),MATCH(Q$1,'[2]AM TMCs (VISTRO)'!$2:$2,0))</f>
        <v>445</v>
      </c>
      <c r="R3" s="44">
        <f>INDEX('[2]AM TMCs (VISTRO)'!$1:$225,MATCH($A3,'[2]AM TMCs (VISTRO)'!$A$1:$A$225,0),MATCH(R$1,'[2]AM TMCs (VISTRO)'!$2:$2,0))</f>
        <v>2</v>
      </c>
      <c r="S3" s="44">
        <f>INDEX('[2]AM TMCs (VISTRO)'!$1:$225,MATCH($A3,'[2]AM TMCs (VISTRO)'!$A$1:$A$225,0),MATCH(S$1,'[2]AM TMCs (VISTRO)'!$2:$2,0))</f>
        <v>10</v>
      </c>
      <c r="T3" s="44">
        <f>INDEX('[2]AM TMCs (VISTRO)'!$1:$225,MATCH($A3,'[2]AM TMCs (VISTRO)'!$A$1:$A$225,0),MATCH(T$1,'[2]AM TMCs (VISTRO)'!$2:$2,0))</f>
        <v>0</v>
      </c>
      <c r="U3" s="44">
        <f>INDEX('[2]AM TMCs (VISTRO)'!$1:$225,MATCH($A3,'[2]AM TMCs (VISTRO)'!$A$1:$A$225,0),MATCH(U$1,'[2]AM TMCs (VISTRO)'!$2:$2,0))</f>
        <v>7</v>
      </c>
      <c r="V3" s="44">
        <f>INDEX('[2]AM TMCs (VISTRO)'!$1:$225,MATCH($A3,'[2]AM TMCs (VISTRO)'!$A$1:$A$225,0),MATCH(V$1,'[2]AM TMCs (VISTRO)'!$2:$2,0))</f>
        <v>115</v>
      </c>
      <c r="W3" s="44">
        <f>INDEX('[2]AM TMCs (VISTRO)'!$1:$225,MATCH($A3,'[2]AM TMCs (VISTRO)'!$A$1:$A$225,0),MATCH(W$1,'[2]AM TMCs (VISTRO)'!$2:$2,0))</f>
        <v>0</v>
      </c>
      <c r="X3" s="44">
        <f>INDEX('[2]AM TMCs (VISTRO)'!$1:$225,MATCH($A3,'[2]AM TMCs (VISTRO)'!$A$1:$A$225,0),MATCH(X$1,'[2]AM TMCs (VISTRO)'!$2:$2,0))</f>
        <v>2</v>
      </c>
      <c r="Y3" s="44">
        <f>INDEX('[2]AM TMCs (VISTRO)'!$1:$225,MATCH($A3,'[2]AM TMCs (VISTRO)'!$A$1:$A$225,0),MATCH(Y$1,'[2]AM TMCs (VISTRO)'!$2:$2,0))</f>
        <v>36</v>
      </c>
      <c r="Z3" s="44">
        <f>INDEX('[2]AM TMCs (VISTRO)'!$1:$225,MATCH($A3,'[2]AM TMCs (VISTRO)'!$A$1:$A$225,0),MATCH(Z$1,'[2]AM TMCs (VISTRO)'!$2:$2,0))</f>
        <v>165</v>
      </c>
      <c r="AA3" s="44">
        <f>INDEX('[2]AM TMCs (VISTRO)'!$1:$225,MATCH($A3,'[2]AM TMCs (VISTRO)'!$A$1:$A$225,0),MATCH(AA$1,'[2]AM TMCs (VISTRO)'!$2:$2,0))</f>
        <v>0</v>
      </c>
      <c r="AB3" s="44">
        <f>INDEX('[2]AM TMCs (VISTRO)'!$1:$225,MATCH($A3,'[2]AM TMCs (VISTRO)'!$A$1:$A$225,0),MATCH(AB$1,'[2]AM TMCs (VISTRO)'!$2:$2,0))</f>
        <v>0</v>
      </c>
      <c r="AC3" s="44">
        <f>INDEX('[2]AM TMCs (VISTRO)'!$1:$225,MATCH($A3,'[2]AM TMCs (VISTRO)'!$A$1:$A$225,0),MATCH(AC$1,'[2]AM TMCs (VISTRO)'!$2:$2,0))</f>
        <v>0</v>
      </c>
      <c r="AD3" s="44">
        <f>INDEX('[2]AM TMCs (VISTRO)'!$1:$225,MATCH($A3,'[2]AM TMCs (VISTRO)'!$A$1:$A$225,0),MATCH(AD$1,'[2]AM TMCs (VISTRO)'!$2:$2,0))</f>
        <v>0</v>
      </c>
      <c r="AE3" s="44">
        <f>INDEX('[2]AM TMCs (VISTRO)'!$1:$225,MATCH($A3,'[2]AM TMCs (VISTRO)'!$A$1:$A$225,0),MATCH(AE$1,'[2]AM TMCs (VISTRO)'!$2:$2,0))</f>
        <v>0</v>
      </c>
      <c r="AF3" s="44">
        <f>INDEX('[2]AM TMCs (VISTRO)'!$1:$225,MATCH($A3,'[2]AM TMCs (VISTRO)'!$A$1:$A$225,0),MATCH(AF$1,'[2]AM TMCs (VISTRO)'!$2:$2,0))</f>
        <v>0</v>
      </c>
      <c r="AG3" s="44">
        <f>INDEX('[2]AM TMCs (VISTRO)'!$1:$225,MATCH($A3,'[2]AM TMCs (VISTRO)'!$A$1:$A$225,0),MATCH(AG$1,'[2]AM TMCs (VISTRO)'!$2:$2,0))</f>
        <v>0</v>
      </c>
      <c r="AH3" s="44">
        <f>INDEX('[2]AM TMCs (VISTRO)'!$1:$225,MATCH($A3,'[2]AM TMCs (VISTRO)'!$A$1:$A$225,0),MATCH(AH$1,'[2]AM TMCs (VISTRO)'!$2:$2,0))</f>
        <v>0</v>
      </c>
      <c r="AI3" s="52">
        <f t="shared" ref="AI3:AI64" si="0">SUM(B3:F3)</f>
        <v>964</v>
      </c>
      <c r="AJ3" s="52">
        <f t="shared" ref="AJ3:AJ64" si="1">SUM(G3:K3)</f>
        <v>0</v>
      </c>
      <c r="AK3" s="52">
        <f t="shared" ref="AK3:AK64" si="2">SUM(L3:O3)</f>
        <v>761</v>
      </c>
      <c r="AL3" s="52">
        <f t="shared" ref="AL3:AL64" si="3">SUM(P3:S3)</f>
        <v>457</v>
      </c>
      <c r="AM3" s="52">
        <f t="shared" ref="AM3:AM63" si="4">SUM(T3:W3)</f>
        <v>122</v>
      </c>
      <c r="AN3" s="52">
        <f t="shared" ref="AN3:AN64" si="5">SUM(X3:Z3)</f>
        <v>203</v>
      </c>
      <c r="AO3" s="52">
        <f t="shared" ref="AO3:AO64" si="6">SUM(AA3:AD3)</f>
        <v>0</v>
      </c>
      <c r="AP3" s="52">
        <f t="shared" ref="AP3:AP64" si="7">SUM(AE3:AH3)</f>
        <v>0</v>
      </c>
    </row>
    <row r="4" spans="1:42" x14ac:dyDescent="0.25">
      <c r="A4" s="43">
        <v>4</v>
      </c>
      <c r="B4" s="44">
        <f>INDEX('[2]AM TMCs (VISTRO)'!$1:$225,MATCH($A4,'[2]AM TMCs (VISTRO)'!$A$1:$A$225,0),MATCH(B$1,'[2]AM TMCs (VISTRO)'!$2:$2,0))</f>
        <v>0</v>
      </c>
      <c r="C4" s="44">
        <f>INDEX('[2]AM TMCs (VISTRO)'!$1:$225,MATCH($A4,'[2]AM TMCs (VISTRO)'!$A$1:$A$225,0),MATCH(C$1,'[2]AM TMCs (VISTRO)'!$2:$2,0))</f>
        <v>0</v>
      </c>
      <c r="D4" s="44">
        <f>INDEX('[2]AM TMCs (VISTRO)'!$1:$225,MATCH($A4,'[2]AM TMCs (VISTRO)'!$A$1:$A$225,0),MATCH(D$1,'[2]AM TMCs (VISTRO)'!$2:$2,0))</f>
        <v>0</v>
      </c>
      <c r="E4" s="44">
        <f>INDEX('[2]AM TMCs (VISTRO)'!$1:$225,MATCH($A4,'[2]AM TMCs (VISTRO)'!$A$1:$A$225,0),MATCH(E$1,'[2]AM TMCs (VISTRO)'!$2:$2,0))</f>
        <v>0</v>
      </c>
      <c r="F4" s="44">
        <f>INDEX('[2]AM TMCs (VISTRO)'!$1:$225,MATCH($A4,'[2]AM TMCs (VISTRO)'!$A$1:$A$225,0),MATCH(F$1,'[2]AM TMCs (VISTRO)'!$2:$2,0))</f>
        <v>0</v>
      </c>
      <c r="G4" s="44">
        <f>INDEX('[2]AM TMCs (VISTRO)'!$1:$225,MATCH($A4,'[2]AM TMCs (VISTRO)'!$A$1:$A$225,0),MATCH(G$1,'[2]AM TMCs (VISTRO)'!$2:$2,0))</f>
        <v>42</v>
      </c>
      <c r="H4" s="44">
        <f>INDEX('[2]AM TMCs (VISTRO)'!$1:$225,MATCH($A4,'[2]AM TMCs (VISTRO)'!$A$1:$A$225,0),MATCH(H$1,'[2]AM TMCs (VISTRO)'!$2:$2,0))</f>
        <v>15</v>
      </c>
      <c r="I4" s="44">
        <f>INDEX('[2]AM TMCs (VISTRO)'!$1:$225,MATCH($A4,'[2]AM TMCs (VISTRO)'!$A$1:$A$225,0),MATCH(I$1,'[2]AM TMCs (VISTRO)'!$2:$2,0))</f>
        <v>383</v>
      </c>
      <c r="J4" s="44">
        <f>INDEX('[2]AM TMCs (VISTRO)'!$1:$225,MATCH($A4,'[2]AM TMCs (VISTRO)'!$A$1:$A$225,0),MATCH(J$1,'[2]AM TMCs (VISTRO)'!$2:$2,0))</f>
        <v>26</v>
      </c>
      <c r="K4" s="44">
        <f>INDEX('[2]AM TMCs (VISTRO)'!$1:$225,MATCH($A4,'[2]AM TMCs (VISTRO)'!$A$1:$A$225,0),MATCH(K$1,'[2]AM TMCs (VISTRO)'!$2:$2,0))</f>
        <v>56</v>
      </c>
      <c r="L4" s="44">
        <f>INDEX('[2]AM TMCs (VISTRO)'!$1:$225,MATCH($A4,'[2]AM TMCs (VISTRO)'!$A$1:$A$225,0),MATCH(L$1,'[2]AM TMCs (VISTRO)'!$2:$2,0))</f>
        <v>0</v>
      </c>
      <c r="M4" s="44">
        <f>INDEX('[2]AM TMCs (VISTRO)'!$1:$225,MATCH($A4,'[2]AM TMCs (VISTRO)'!$A$1:$A$225,0),MATCH(M$1,'[2]AM TMCs (VISTRO)'!$2:$2,0))</f>
        <v>730</v>
      </c>
      <c r="N4" s="44">
        <f>INDEX('[2]AM TMCs (VISTRO)'!$1:$225,MATCH($A4,'[2]AM TMCs (VISTRO)'!$A$1:$A$225,0),MATCH(N$1,'[2]AM TMCs (VISTRO)'!$2:$2,0))</f>
        <v>7</v>
      </c>
      <c r="O4" s="44">
        <f>INDEX('[2]AM TMCs (VISTRO)'!$1:$225,MATCH($A4,'[2]AM TMCs (VISTRO)'!$A$1:$A$225,0),MATCH(O$1,'[2]AM TMCs (VISTRO)'!$2:$2,0))</f>
        <v>8</v>
      </c>
      <c r="P4" s="44">
        <f>INDEX('[2]AM TMCs (VISTRO)'!$1:$225,MATCH($A4,'[2]AM TMCs (VISTRO)'!$A$1:$A$225,0),MATCH(P$1,'[2]AM TMCs (VISTRO)'!$2:$2,0))</f>
        <v>32</v>
      </c>
      <c r="Q4" s="44">
        <f>INDEX('[2]AM TMCs (VISTRO)'!$1:$225,MATCH($A4,'[2]AM TMCs (VISTRO)'!$A$1:$A$225,0),MATCH(Q$1,'[2]AM TMCs (VISTRO)'!$2:$2,0))</f>
        <v>505</v>
      </c>
      <c r="R4" s="44">
        <f>INDEX('[2]AM TMCs (VISTRO)'!$1:$225,MATCH($A4,'[2]AM TMCs (VISTRO)'!$A$1:$A$225,0),MATCH(R$1,'[2]AM TMCs (VISTRO)'!$2:$2,0))</f>
        <v>6</v>
      </c>
      <c r="S4" s="44">
        <f>INDEX('[2]AM TMCs (VISTRO)'!$1:$225,MATCH($A4,'[2]AM TMCs (VISTRO)'!$A$1:$A$225,0),MATCH(S$1,'[2]AM TMCs (VISTRO)'!$2:$2,0))</f>
        <v>0</v>
      </c>
      <c r="T4" s="44">
        <f>INDEX('[2]AM TMCs (VISTRO)'!$1:$225,MATCH($A4,'[2]AM TMCs (VISTRO)'!$A$1:$A$225,0),MATCH(T$1,'[2]AM TMCs (VISTRO)'!$2:$2,0))</f>
        <v>0</v>
      </c>
      <c r="U4" s="44">
        <f>INDEX('[2]AM TMCs (VISTRO)'!$1:$225,MATCH($A4,'[2]AM TMCs (VISTRO)'!$A$1:$A$225,0),MATCH(U$1,'[2]AM TMCs (VISTRO)'!$2:$2,0))</f>
        <v>6</v>
      </c>
      <c r="V4" s="44">
        <f>INDEX('[2]AM TMCs (VISTRO)'!$1:$225,MATCH($A4,'[2]AM TMCs (VISTRO)'!$A$1:$A$225,0),MATCH(V$1,'[2]AM TMCs (VISTRO)'!$2:$2,0))</f>
        <v>45</v>
      </c>
      <c r="W4" s="44">
        <f>INDEX('[2]AM TMCs (VISTRO)'!$1:$225,MATCH($A4,'[2]AM TMCs (VISTRO)'!$A$1:$A$225,0),MATCH(W$1,'[2]AM TMCs (VISTRO)'!$2:$2,0))</f>
        <v>169</v>
      </c>
      <c r="X4" s="44">
        <f>INDEX('[2]AM TMCs (VISTRO)'!$1:$225,MATCH($A4,'[2]AM TMCs (VISTRO)'!$A$1:$A$225,0),MATCH(X$1,'[2]AM TMCs (VISTRO)'!$2:$2,0))</f>
        <v>0</v>
      </c>
      <c r="Y4" s="44">
        <f>INDEX('[2]AM TMCs (VISTRO)'!$1:$225,MATCH($A4,'[2]AM TMCs (VISTRO)'!$A$1:$A$225,0),MATCH(Y$1,'[2]AM TMCs (VISTRO)'!$2:$2,0))</f>
        <v>60</v>
      </c>
      <c r="Z4" s="44">
        <f>INDEX('[2]AM TMCs (VISTRO)'!$1:$225,MATCH($A4,'[2]AM TMCs (VISTRO)'!$A$1:$A$225,0),MATCH(Z$1,'[2]AM TMCs (VISTRO)'!$2:$2,0))</f>
        <v>0</v>
      </c>
      <c r="AA4" s="44">
        <f>INDEX('[2]AM TMCs (VISTRO)'!$1:$225,MATCH($A4,'[2]AM TMCs (VISTRO)'!$A$1:$A$225,0),MATCH(AA$1,'[2]AM TMCs (VISTRO)'!$2:$2,0))</f>
        <v>0</v>
      </c>
      <c r="AB4" s="44">
        <f>INDEX('[2]AM TMCs (VISTRO)'!$1:$225,MATCH($A4,'[2]AM TMCs (VISTRO)'!$A$1:$A$225,0),MATCH(AB$1,'[2]AM TMCs (VISTRO)'!$2:$2,0))</f>
        <v>0</v>
      </c>
      <c r="AC4" s="44">
        <f>INDEX('[2]AM TMCs (VISTRO)'!$1:$225,MATCH($A4,'[2]AM TMCs (VISTRO)'!$A$1:$A$225,0),MATCH(AC$1,'[2]AM TMCs (VISTRO)'!$2:$2,0))</f>
        <v>0</v>
      </c>
      <c r="AD4" s="44">
        <f>INDEX('[2]AM TMCs (VISTRO)'!$1:$225,MATCH($A4,'[2]AM TMCs (VISTRO)'!$A$1:$A$225,0),MATCH(AD$1,'[2]AM TMCs (VISTRO)'!$2:$2,0))</f>
        <v>0</v>
      </c>
      <c r="AE4" s="44">
        <f>INDEX('[2]AM TMCs (VISTRO)'!$1:$225,MATCH($A4,'[2]AM TMCs (VISTRO)'!$A$1:$A$225,0),MATCH(AE$1,'[2]AM TMCs (VISTRO)'!$2:$2,0))</f>
        <v>0</v>
      </c>
      <c r="AF4" s="44">
        <f>INDEX('[2]AM TMCs (VISTRO)'!$1:$225,MATCH($A4,'[2]AM TMCs (VISTRO)'!$A$1:$A$225,0),MATCH(AF$1,'[2]AM TMCs (VISTRO)'!$2:$2,0))</f>
        <v>0</v>
      </c>
      <c r="AG4" s="44">
        <f>INDEX('[2]AM TMCs (VISTRO)'!$1:$225,MATCH($A4,'[2]AM TMCs (VISTRO)'!$A$1:$A$225,0),MATCH(AG$1,'[2]AM TMCs (VISTRO)'!$2:$2,0))</f>
        <v>0</v>
      </c>
      <c r="AH4" s="44">
        <f>INDEX('[2]AM TMCs (VISTRO)'!$1:$225,MATCH($A4,'[2]AM TMCs (VISTRO)'!$A$1:$A$225,0),MATCH(AH$1,'[2]AM TMCs (VISTRO)'!$2:$2,0))</f>
        <v>0</v>
      </c>
      <c r="AI4" s="52">
        <f t="shared" si="0"/>
        <v>0</v>
      </c>
      <c r="AJ4" s="52">
        <f t="shared" si="1"/>
        <v>522</v>
      </c>
      <c r="AK4" s="52">
        <f t="shared" si="2"/>
        <v>745</v>
      </c>
      <c r="AL4" s="52">
        <f t="shared" si="3"/>
        <v>543</v>
      </c>
      <c r="AM4" s="52">
        <f t="shared" si="4"/>
        <v>220</v>
      </c>
      <c r="AN4" s="52">
        <f t="shared" si="5"/>
        <v>60</v>
      </c>
      <c r="AO4" s="52">
        <f t="shared" si="6"/>
        <v>0</v>
      </c>
      <c r="AP4" s="52">
        <f t="shared" si="7"/>
        <v>0</v>
      </c>
    </row>
    <row r="5" spans="1:42" x14ac:dyDescent="0.25">
      <c r="A5" s="43">
        <v>5</v>
      </c>
      <c r="B5" s="44">
        <f>INDEX('[2]AM TMCs (VISTRO)'!$1:$225,MATCH($A5,'[2]AM TMCs (VISTRO)'!$A$1:$A$225,0),MATCH(B$1,'[2]AM TMCs (VISTRO)'!$2:$2,0))</f>
        <v>57</v>
      </c>
      <c r="C5" s="44">
        <f>INDEX('[2]AM TMCs (VISTRO)'!$1:$225,MATCH($A5,'[2]AM TMCs (VISTRO)'!$A$1:$A$225,0),MATCH(C$1,'[2]AM TMCs (VISTRO)'!$2:$2,0))</f>
        <v>9</v>
      </c>
      <c r="D5" s="44">
        <f>INDEX('[2]AM TMCs (VISTRO)'!$1:$225,MATCH($A5,'[2]AM TMCs (VISTRO)'!$A$1:$A$225,0),MATCH(D$1,'[2]AM TMCs (VISTRO)'!$2:$2,0))</f>
        <v>788</v>
      </c>
      <c r="E5" s="44">
        <f>INDEX('[2]AM TMCs (VISTRO)'!$1:$225,MATCH($A5,'[2]AM TMCs (VISTRO)'!$A$1:$A$225,0),MATCH(E$1,'[2]AM TMCs (VISTRO)'!$2:$2,0))</f>
        <v>47</v>
      </c>
      <c r="F5" s="44">
        <f>INDEX('[2]AM TMCs (VISTRO)'!$1:$225,MATCH($A5,'[2]AM TMCs (VISTRO)'!$A$1:$A$225,0),MATCH(F$1,'[2]AM TMCs (VISTRO)'!$2:$2,0))</f>
        <v>46</v>
      </c>
      <c r="G5" s="44">
        <f>INDEX('[2]AM TMCs (VISTRO)'!$1:$225,MATCH($A5,'[2]AM TMCs (VISTRO)'!$A$1:$A$225,0),MATCH(G$1,'[2]AM TMCs (VISTRO)'!$2:$2,0))</f>
        <v>0</v>
      </c>
      <c r="H5" s="44">
        <f>INDEX('[2]AM TMCs (VISTRO)'!$1:$225,MATCH($A5,'[2]AM TMCs (VISTRO)'!$A$1:$A$225,0),MATCH(H$1,'[2]AM TMCs (VISTRO)'!$2:$2,0))</f>
        <v>0</v>
      </c>
      <c r="I5" s="44">
        <f>INDEX('[2]AM TMCs (VISTRO)'!$1:$225,MATCH($A5,'[2]AM TMCs (VISTRO)'!$A$1:$A$225,0),MATCH(I$1,'[2]AM TMCs (VISTRO)'!$2:$2,0))</f>
        <v>0</v>
      </c>
      <c r="J5" s="44">
        <f>INDEX('[2]AM TMCs (VISTRO)'!$1:$225,MATCH($A5,'[2]AM TMCs (VISTRO)'!$A$1:$A$225,0),MATCH(J$1,'[2]AM TMCs (VISTRO)'!$2:$2,0))</f>
        <v>0</v>
      </c>
      <c r="K5" s="44">
        <f>INDEX('[2]AM TMCs (VISTRO)'!$1:$225,MATCH($A5,'[2]AM TMCs (VISTRO)'!$A$1:$A$225,0),MATCH(K$1,'[2]AM TMCs (VISTRO)'!$2:$2,0))</f>
        <v>0</v>
      </c>
      <c r="L5" s="44">
        <f>INDEX('[2]AM TMCs (VISTRO)'!$1:$225,MATCH($A5,'[2]AM TMCs (VISTRO)'!$A$1:$A$225,0),MATCH(L$1,'[2]AM TMCs (VISTRO)'!$2:$2,0))</f>
        <v>5</v>
      </c>
      <c r="M5" s="44">
        <f>INDEX('[2]AM TMCs (VISTRO)'!$1:$225,MATCH($A5,'[2]AM TMCs (VISTRO)'!$A$1:$A$225,0),MATCH(M$1,'[2]AM TMCs (VISTRO)'!$2:$2,0))</f>
        <v>652</v>
      </c>
      <c r="N5" s="44">
        <f>INDEX('[2]AM TMCs (VISTRO)'!$1:$225,MATCH($A5,'[2]AM TMCs (VISTRO)'!$A$1:$A$225,0),MATCH(N$1,'[2]AM TMCs (VISTRO)'!$2:$2,0))</f>
        <v>10</v>
      </c>
      <c r="O5" s="44">
        <f>INDEX('[2]AM TMCs (VISTRO)'!$1:$225,MATCH($A5,'[2]AM TMCs (VISTRO)'!$A$1:$A$225,0),MATCH(O$1,'[2]AM TMCs (VISTRO)'!$2:$2,0))</f>
        <v>0</v>
      </c>
      <c r="P5" s="44">
        <f>INDEX('[2]AM TMCs (VISTRO)'!$1:$225,MATCH($A5,'[2]AM TMCs (VISTRO)'!$A$1:$A$225,0),MATCH(P$1,'[2]AM TMCs (VISTRO)'!$2:$2,0))</f>
        <v>0</v>
      </c>
      <c r="Q5" s="44">
        <f>INDEX('[2]AM TMCs (VISTRO)'!$1:$225,MATCH($A5,'[2]AM TMCs (VISTRO)'!$A$1:$A$225,0),MATCH(Q$1,'[2]AM TMCs (VISTRO)'!$2:$2,0))</f>
        <v>615</v>
      </c>
      <c r="R5" s="44">
        <f>INDEX('[2]AM TMCs (VISTRO)'!$1:$225,MATCH($A5,'[2]AM TMCs (VISTRO)'!$A$1:$A$225,0),MATCH(R$1,'[2]AM TMCs (VISTRO)'!$2:$2,0))</f>
        <v>6</v>
      </c>
      <c r="S5" s="44">
        <f>INDEX('[2]AM TMCs (VISTRO)'!$1:$225,MATCH($A5,'[2]AM TMCs (VISTRO)'!$A$1:$A$225,0),MATCH(S$1,'[2]AM TMCs (VISTRO)'!$2:$2,0))</f>
        <v>1</v>
      </c>
      <c r="T5" s="44">
        <f>INDEX('[2]AM TMCs (VISTRO)'!$1:$225,MATCH($A5,'[2]AM TMCs (VISTRO)'!$A$1:$A$225,0),MATCH(T$1,'[2]AM TMCs (VISTRO)'!$2:$2,0))</f>
        <v>0</v>
      </c>
      <c r="U5" s="44">
        <f>INDEX('[2]AM TMCs (VISTRO)'!$1:$225,MATCH($A5,'[2]AM TMCs (VISTRO)'!$A$1:$A$225,0),MATCH(U$1,'[2]AM TMCs (VISTRO)'!$2:$2,0))</f>
        <v>3</v>
      </c>
      <c r="V5" s="44">
        <f>INDEX('[2]AM TMCs (VISTRO)'!$1:$225,MATCH($A5,'[2]AM TMCs (VISTRO)'!$A$1:$A$225,0),MATCH(V$1,'[2]AM TMCs (VISTRO)'!$2:$2,0))</f>
        <v>40</v>
      </c>
      <c r="W5" s="44">
        <f>INDEX('[2]AM TMCs (VISTRO)'!$1:$225,MATCH($A5,'[2]AM TMCs (VISTRO)'!$A$1:$A$225,0),MATCH(W$1,'[2]AM TMCs (VISTRO)'!$2:$2,0))</f>
        <v>0</v>
      </c>
      <c r="X5" s="44">
        <f>INDEX('[2]AM TMCs (VISTRO)'!$1:$225,MATCH($A5,'[2]AM TMCs (VISTRO)'!$A$1:$A$225,0),MATCH(X$1,'[2]AM TMCs (VISTRO)'!$2:$2,0))</f>
        <v>0</v>
      </c>
      <c r="Y5" s="44">
        <f>INDEX('[2]AM TMCs (VISTRO)'!$1:$225,MATCH($A5,'[2]AM TMCs (VISTRO)'!$A$1:$A$225,0),MATCH(Y$1,'[2]AM TMCs (VISTRO)'!$2:$2,0))</f>
        <v>29</v>
      </c>
      <c r="Z5" s="44">
        <f>INDEX('[2]AM TMCs (VISTRO)'!$1:$225,MATCH($A5,'[2]AM TMCs (VISTRO)'!$A$1:$A$225,0),MATCH(Z$1,'[2]AM TMCs (VISTRO)'!$2:$2,0))</f>
        <v>138</v>
      </c>
      <c r="AA5" s="44">
        <f>INDEX('[2]AM TMCs (VISTRO)'!$1:$225,MATCH($A5,'[2]AM TMCs (VISTRO)'!$A$1:$A$225,0),MATCH(AA$1,'[2]AM TMCs (VISTRO)'!$2:$2,0))</f>
        <v>0</v>
      </c>
      <c r="AB5" s="44">
        <f>INDEX('[2]AM TMCs (VISTRO)'!$1:$225,MATCH($A5,'[2]AM TMCs (VISTRO)'!$A$1:$A$225,0),MATCH(AB$1,'[2]AM TMCs (VISTRO)'!$2:$2,0))</f>
        <v>0</v>
      </c>
      <c r="AC5" s="44">
        <f>INDEX('[2]AM TMCs (VISTRO)'!$1:$225,MATCH($A5,'[2]AM TMCs (VISTRO)'!$A$1:$A$225,0),MATCH(AC$1,'[2]AM TMCs (VISTRO)'!$2:$2,0))</f>
        <v>0</v>
      </c>
      <c r="AD5" s="44">
        <f>INDEX('[2]AM TMCs (VISTRO)'!$1:$225,MATCH($A5,'[2]AM TMCs (VISTRO)'!$A$1:$A$225,0),MATCH(AD$1,'[2]AM TMCs (VISTRO)'!$2:$2,0))</f>
        <v>0</v>
      </c>
      <c r="AE5" s="44">
        <f>INDEX('[2]AM TMCs (VISTRO)'!$1:$225,MATCH($A5,'[2]AM TMCs (VISTRO)'!$A$1:$A$225,0),MATCH(AE$1,'[2]AM TMCs (VISTRO)'!$2:$2,0))</f>
        <v>0</v>
      </c>
      <c r="AF5" s="44">
        <f>INDEX('[2]AM TMCs (VISTRO)'!$1:$225,MATCH($A5,'[2]AM TMCs (VISTRO)'!$A$1:$A$225,0),MATCH(AF$1,'[2]AM TMCs (VISTRO)'!$2:$2,0))</f>
        <v>0</v>
      </c>
      <c r="AG5" s="44">
        <f>INDEX('[2]AM TMCs (VISTRO)'!$1:$225,MATCH($A5,'[2]AM TMCs (VISTRO)'!$A$1:$A$225,0),MATCH(AG$1,'[2]AM TMCs (VISTRO)'!$2:$2,0))</f>
        <v>0</v>
      </c>
      <c r="AH5" s="44">
        <f>INDEX('[2]AM TMCs (VISTRO)'!$1:$225,MATCH($A5,'[2]AM TMCs (VISTRO)'!$A$1:$A$225,0),MATCH(AH$1,'[2]AM TMCs (VISTRO)'!$2:$2,0))</f>
        <v>0</v>
      </c>
      <c r="AI5" s="52">
        <f t="shared" si="0"/>
        <v>947</v>
      </c>
      <c r="AJ5" s="52">
        <f t="shared" si="1"/>
        <v>0</v>
      </c>
      <c r="AK5" s="52">
        <f t="shared" si="2"/>
        <v>667</v>
      </c>
      <c r="AL5" s="52">
        <f t="shared" si="3"/>
        <v>622</v>
      </c>
      <c r="AM5" s="52">
        <f t="shared" si="4"/>
        <v>43</v>
      </c>
      <c r="AN5" s="52">
        <f t="shared" si="5"/>
        <v>167</v>
      </c>
      <c r="AO5" s="52">
        <f t="shared" si="6"/>
        <v>0</v>
      </c>
      <c r="AP5" s="52">
        <f t="shared" si="7"/>
        <v>0</v>
      </c>
    </row>
    <row r="6" spans="1:42" x14ac:dyDescent="0.25">
      <c r="A6" s="43">
        <v>6</v>
      </c>
      <c r="B6" s="44">
        <f>INDEX('[2]AM TMCs (VISTRO)'!$1:$225,MATCH($A6,'[2]AM TMCs (VISTRO)'!$A$1:$A$225,0),MATCH(B$1,'[2]AM TMCs (VISTRO)'!$2:$2,0))</f>
        <v>0</v>
      </c>
      <c r="C6" s="44">
        <f>INDEX('[2]AM TMCs (VISTRO)'!$1:$225,MATCH($A6,'[2]AM TMCs (VISTRO)'!$A$1:$A$225,0),MATCH(C$1,'[2]AM TMCs (VISTRO)'!$2:$2,0))</f>
        <v>0</v>
      </c>
      <c r="D6" s="44">
        <f>INDEX('[2]AM TMCs (VISTRO)'!$1:$225,MATCH($A6,'[2]AM TMCs (VISTRO)'!$A$1:$A$225,0),MATCH(D$1,'[2]AM TMCs (VISTRO)'!$2:$2,0))</f>
        <v>710</v>
      </c>
      <c r="E6" s="44">
        <f>INDEX('[2]AM TMCs (VISTRO)'!$1:$225,MATCH($A6,'[2]AM TMCs (VISTRO)'!$A$1:$A$225,0),MATCH(E$1,'[2]AM TMCs (VISTRO)'!$2:$2,0))</f>
        <v>54</v>
      </c>
      <c r="F6" s="44">
        <f>INDEX('[2]AM TMCs (VISTRO)'!$1:$225,MATCH($A6,'[2]AM TMCs (VISTRO)'!$A$1:$A$225,0),MATCH(F$1,'[2]AM TMCs (VISTRO)'!$2:$2,0))</f>
        <v>0</v>
      </c>
      <c r="G6" s="44">
        <f>INDEX('[2]AM TMCs (VISTRO)'!$1:$225,MATCH($A6,'[2]AM TMCs (VISTRO)'!$A$1:$A$225,0),MATCH(G$1,'[2]AM TMCs (VISTRO)'!$2:$2,0))</f>
        <v>0</v>
      </c>
      <c r="H6" s="44">
        <f>INDEX('[2]AM TMCs (VISTRO)'!$1:$225,MATCH($A6,'[2]AM TMCs (VISTRO)'!$A$1:$A$225,0),MATCH(H$1,'[2]AM TMCs (VISTRO)'!$2:$2,0))</f>
        <v>6</v>
      </c>
      <c r="I6" s="44">
        <f>INDEX('[2]AM TMCs (VISTRO)'!$1:$225,MATCH($A6,'[2]AM TMCs (VISTRO)'!$A$1:$A$225,0),MATCH(I$1,'[2]AM TMCs (VISTRO)'!$2:$2,0))</f>
        <v>478</v>
      </c>
      <c r="J6" s="44">
        <f>INDEX('[2]AM TMCs (VISTRO)'!$1:$225,MATCH($A6,'[2]AM TMCs (VISTRO)'!$A$1:$A$225,0),MATCH(J$1,'[2]AM TMCs (VISTRO)'!$2:$2,0))</f>
        <v>34</v>
      </c>
      <c r="K6" s="44">
        <f>INDEX('[2]AM TMCs (VISTRO)'!$1:$225,MATCH($A6,'[2]AM TMCs (VISTRO)'!$A$1:$A$225,0),MATCH(K$1,'[2]AM TMCs (VISTRO)'!$2:$2,0))</f>
        <v>110</v>
      </c>
      <c r="L6" s="44">
        <f>INDEX('[2]AM TMCs (VISTRO)'!$1:$225,MATCH($A6,'[2]AM TMCs (VISTRO)'!$A$1:$A$225,0),MATCH(L$1,'[2]AM TMCs (VISTRO)'!$2:$2,0))</f>
        <v>1</v>
      </c>
      <c r="M6" s="44">
        <f>INDEX('[2]AM TMCs (VISTRO)'!$1:$225,MATCH($A6,'[2]AM TMCs (VISTRO)'!$A$1:$A$225,0),MATCH(M$1,'[2]AM TMCs (VISTRO)'!$2:$2,0))</f>
        <v>604</v>
      </c>
      <c r="N6" s="44">
        <f>INDEX('[2]AM TMCs (VISTRO)'!$1:$225,MATCH($A6,'[2]AM TMCs (VISTRO)'!$A$1:$A$225,0),MATCH(N$1,'[2]AM TMCs (VISTRO)'!$2:$2,0))</f>
        <v>1</v>
      </c>
      <c r="O6" s="44">
        <f>INDEX('[2]AM TMCs (VISTRO)'!$1:$225,MATCH($A6,'[2]AM TMCs (VISTRO)'!$A$1:$A$225,0),MATCH(O$1,'[2]AM TMCs (VISTRO)'!$2:$2,0))</f>
        <v>0</v>
      </c>
      <c r="P6" s="44">
        <f>INDEX('[2]AM TMCs (VISTRO)'!$1:$225,MATCH($A6,'[2]AM TMCs (VISTRO)'!$A$1:$A$225,0),MATCH(P$1,'[2]AM TMCs (VISTRO)'!$2:$2,0))</f>
        <v>1</v>
      </c>
      <c r="Q6" s="44">
        <f>INDEX('[2]AM TMCs (VISTRO)'!$1:$225,MATCH($A6,'[2]AM TMCs (VISTRO)'!$A$1:$A$225,0),MATCH(Q$1,'[2]AM TMCs (VISTRO)'!$2:$2,0))</f>
        <v>737</v>
      </c>
      <c r="R6" s="44">
        <f>INDEX('[2]AM TMCs (VISTRO)'!$1:$225,MATCH($A6,'[2]AM TMCs (VISTRO)'!$A$1:$A$225,0),MATCH(R$1,'[2]AM TMCs (VISTRO)'!$2:$2,0))</f>
        <v>76</v>
      </c>
      <c r="S6" s="44">
        <f>INDEX('[2]AM TMCs (VISTRO)'!$1:$225,MATCH($A6,'[2]AM TMCs (VISTRO)'!$A$1:$A$225,0),MATCH(S$1,'[2]AM TMCs (VISTRO)'!$2:$2,0))</f>
        <v>3</v>
      </c>
      <c r="T6" s="44">
        <f>INDEX('[2]AM TMCs (VISTRO)'!$1:$225,MATCH($A6,'[2]AM TMCs (VISTRO)'!$A$1:$A$225,0),MATCH(T$1,'[2]AM TMCs (VISTRO)'!$2:$2,0))</f>
        <v>0</v>
      </c>
      <c r="U6" s="44">
        <f>INDEX('[2]AM TMCs (VISTRO)'!$1:$225,MATCH($A6,'[2]AM TMCs (VISTRO)'!$A$1:$A$225,0),MATCH(U$1,'[2]AM TMCs (VISTRO)'!$2:$2,0))</f>
        <v>3</v>
      </c>
      <c r="V6" s="44">
        <f>INDEX('[2]AM TMCs (VISTRO)'!$1:$225,MATCH($A6,'[2]AM TMCs (VISTRO)'!$A$1:$A$225,0),MATCH(V$1,'[2]AM TMCs (VISTRO)'!$2:$2,0))</f>
        <v>91</v>
      </c>
      <c r="W6" s="44">
        <f>INDEX('[2]AM TMCs (VISTRO)'!$1:$225,MATCH($A6,'[2]AM TMCs (VISTRO)'!$A$1:$A$225,0),MATCH(W$1,'[2]AM TMCs (VISTRO)'!$2:$2,0))</f>
        <v>0</v>
      </c>
      <c r="X6" s="44">
        <f>INDEX('[2]AM TMCs (VISTRO)'!$1:$225,MATCH($A6,'[2]AM TMCs (VISTRO)'!$A$1:$A$225,0),MATCH(X$1,'[2]AM TMCs (VISTRO)'!$2:$2,0))</f>
        <v>0</v>
      </c>
      <c r="Y6" s="44">
        <f>INDEX('[2]AM TMCs (VISTRO)'!$1:$225,MATCH($A6,'[2]AM TMCs (VISTRO)'!$A$1:$A$225,0),MATCH(Y$1,'[2]AM TMCs (VISTRO)'!$2:$2,0))</f>
        <v>0</v>
      </c>
      <c r="Z6" s="44">
        <f>INDEX('[2]AM TMCs (VISTRO)'!$1:$225,MATCH($A6,'[2]AM TMCs (VISTRO)'!$A$1:$A$225,0),MATCH(Z$1,'[2]AM TMCs (VISTRO)'!$2:$2,0))</f>
        <v>132</v>
      </c>
      <c r="AA6" s="44">
        <f>INDEX('[2]AM TMCs (VISTRO)'!$1:$225,MATCH($A6,'[2]AM TMCs (VISTRO)'!$A$1:$A$225,0),MATCH(AA$1,'[2]AM TMCs (VISTRO)'!$2:$2,0))</f>
        <v>0</v>
      </c>
      <c r="AB6" s="44">
        <f>INDEX('[2]AM TMCs (VISTRO)'!$1:$225,MATCH($A6,'[2]AM TMCs (VISTRO)'!$A$1:$A$225,0),MATCH(AB$1,'[2]AM TMCs (VISTRO)'!$2:$2,0))</f>
        <v>0</v>
      </c>
      <c r="AC6" s="44">
        <f>INDEX('[2]AM TMCs (VISTRO)'!$1:$225,MATCH($A6,'[2]AM TMCs (VISTRO)'!$A$1:$A$225,0),MATCH(AC$1,'[2]AM TMCs (VISTRO)'!$2:$2,0))</f>
        <v>0</v>
      </c>
      <c r="AD6" s="44">
        <f>INDEX('[2]AM TMCs (VISTRO)'!$1:$225,MATCH($A6,'[2]AM TMCs (VISTRO)'!$A$1:$A$225,0),MATCH(AD$1,'[2]AM TMCs (VISTRO)'!$2:$2,0))</f>
        <v>0</v>
      </c>
      <c r="AE6" s="44">
        <f>INDEX('[2]AM TMCs (VISTRO)'!$1:$225,MATCH($A6,'[2]AM TMCs (VISTRO)'!$A$1:$A$225,0),MATCH(AE$1,'[2]AM TMCs (VISTRO)'!$2:$2,0))</f>
        <v>0</v>
      </c>
      <c r="AF6" s="44">
        <f>INDEX('[2]AM TMCs (VISTRO)'!$1:$225,MATCH($A6,'[2]AM TMCs (VISTRO)'!$A$1:$A$225,0),MATCH(AF$1,'[2]AM TMCs (VISTRO)'!$2:$2,0))</f>
        <v>0</v>
      </c>
      <c r="AG6" s="44">
        <f>INDEX('[2]AM TMCs (VISTRO)'!$1:$225,MATCH($A6,'[2]AM TMCs (VISTRO)'!$A$1:$A$225,0),MATCH(AG$1,'[2]AM TMCs (VISTRO)'!$2:$2,0))</f>
        <v>0</v>
      </c>
      <c r="AH6" s="44">
        <f>INDEX('[2]AM TMCs (VISTRO)'!$1:$225,MATCH($A6,'[2]AM TMCs (VISTRO)'!$A$1:$A$225,0),MATCH(AH$1,'[2]AM TMCs (VISTRO)'!$2:$2,0))</f>
        <v>0</v>
      </c>
      <c r="AI6" s="52">
        <f t="shared" si="0"/>
        <v>764</v>
      </c>
      <c r="AJ6" s="52">
        <f t="shared" si="1"/>
        <v>628</v>
      </c>
      <c r="AK6" s="52">
        <f t="shared" si="2"/>
        <v>606</v>
      </c>
      <c r="AL6" s="52">
        <f t="shared" si="3"/>
        <v>817</v>
      </c>
      <c r="AM6" s="52">
        <f t="shared" si="4"/>
        <v>94</v>
      </c>
      <c r="AN6" s="52">
        <f t="shared" si="5"/>
        <v>132</v>
      </c>
      <c r="AO6" s="52">
        <f t="shared" si="6"/>
        <v>0</v>
      </c>
      <c r="AP6" s="52">
        <f t="shared" si="7"/>
        <v>0</v>
      </c>
    </row>
    <row r="7" spans="1:42" x14ac:dyDescent="0.25">
      <c r="A7" s="43">
        <v>7</v>
      </c>
      <c r="B7" s="44">
        <f>INDEX('[2]AM TMCs (VISTRO)'!$1:$225,MATCH($A7,'[2]AM TMCs (VISTRO)'!$A$1:$A$225,0),MATCH(B$1,'[2]AM TMCs (VISTRO)'!$2:$2,0))</f>
        <v>4</v>
      </c>
      <c r="C7" s="44">
        <f>INDEX('[2]AM TMCs (VISTRO)'!$1:$225,MATCH($A7,'[2]AM TMCs (VISTRO)'!$A$1:$A$225,0),MATCH(C$1,'[2]AM TMCs (VISTRO)'!$2:$2,0))</f>
        <v>3</v>
      </c>
      <c r="D7" s="44">
        <f>INDEX('[2]AM TMCs (VISTRO)'!$1:$225,MATCH($A7,'[2]AM TMCs (VISTRO)'!$A$1:$A$225,0),MATCH(D$1,'[2]AM TMCs (VISTRO)'!$2:$2,0))</f>
        <v>38</v>
      </c>
      <c r="E7" s="44">
        <f>INDEX('[2]AM TMCs (VISTRO)'!$1:$225,MATCH($A7,'[2]AM TMCs (VISTRO)'!$A$1:$A$225,0),MATCH(E$1,'[2]AM TMCs (VISTRO)'!$2:$2,0))</f>
        <v>7</v>
      </c>
      <c r="F7" s="44">
        <f>INDEX('[2]AM TMCs (VISTRO)'!$1:$225,MATCH($A7,'[2]AM TMCs (VISTRO)'!$A$1:$A$225,0),MATCH(F$1,'[2]AM TMCs (VISTRO)'!$2:$2,0))</f>
        <v>7</v>
      </c>
      <c r="G7" s="44">
        <f>INDEX('[2]AM TMCs (VISTRO)'!$1:$225,MATCH($A7,'[2]AM TMCs (VISTRO)'!$A$1:$A$225,0),MATCH(G$1,'[2]AM TMCs (VISTRO)'!$2:$2,0))</f>
        <v>37</v>
      </c>
      <c r="H7" s="44">
        <f>INDEX('[2]AM TMCs (VISTRO)'!$1:$225,MATCH($A7,'[2]AM TMCs (VISTRO)'!$A$1:$A$225,0),MATCH(H$1,'[2]AM TMCs (VISTRO)'!$2:$2,0))</f>
        <v>5</v>
      </c>
      <c r="I7" s="44">
        <f>INDEX('[2]AM TMCs (VISTRO)'!$1:$225,MATCH($A7,'[2]AM TMCs (VISTRO)'!$A$1:$A$225,0),MATCH(I$1,'[2]AM TMCs (VISTRO)'!$2:$2,0))</f>
        <v>181</v>
      </c>
      <c r="J7" s="44">
        <f>INDEX('[2]AM TMCs (VISTRO)'!$1:$225,MATCH($A7,'[2]AM TMCs (VISTRO)'!$A$1:$A$225,0),MATCH(J$1,'[2]AM TMCs (VISTRO)'!$2:$2,0))</f>
        <v>73</v>
      </c>
      <c r="K7" s="44">
        <f>INDEX('[2]AM TMCs (VISTRO)'!$1:$225,MATCH($A7,'[2]AM TMCs (VISTRO)'!$A$1:$A$225,0),MATCH(K$1,'[2]AM TMCs (VISTRO)'!$2:$2,0))</f>
        <v>41</v>
      </c>
      <c r="L7" s="44">
        <f>INDEX('[2]AM TMCs (VISTRO)'!$1:$225,MATCH($A7,'[2]AM TMCs (VISTRO)'!$A$1:$A$225,0),MATCH(L$1,'[2]AM TMCs (VISTRO)'!$2:$2,0))</f>
        <v>2</v>
      </c>
      <c r="M7" s="44">
        <f>INDEX('[2]AM TMCs (VISTRO)'!$1:$225,MATCH($A7,'[2]AM TMCs (VISTRO)'!$A$1:$A$225,0),MATCH(M$1,'[2]AM TMCs (VISTRO)'!$2:$2,0))</f>
        <v>535</v>
      </c>
      <c r="N7" s="44">
        <f>INDEX('[2]AM TMCs (VISTRO)'!$1:$225,MATCH($A7,'[2]AM TMCs (VISTRO)'!$A$1:$A$225,0),MATCH(N$1,'[2]AM TMCs (VISTRO)'!$2:$2,0))</f>
        <v>31</v>
      </c>
      <c r="O7" s="44">
        <f>INDEX('[2]AM TMCs (VISTRO)'!$1:$225,MATCH($A7,'[2]AM TMCs (VISTRO)'!$A$1:$A$225,0),MATCH(O$1,'[2]AM TMCs (VISTRO)'!$2:$2,0))</f>
        <v>99</v>
      </c>
      <c r="P7" s="44">
        <f>INDEX('[2]AM TMCs (VISTRO)'!$1:$225,MATCH($A7,'[2]AM TMCs (VISTRO)'!$A$1:$A$225,0),MATCH(P$1,'[2]AM TMCs (VISTRO)'!$2:$2,0))</f>
        <v>1</v>
      </c>
      <c r="Q7" s="44">
        <f>INDEX('[2]AM TMCs (VISTRO)'!$1:$225,MATCH($A7,'[2]AM TMCs (VISTRO)'!$A$1:$A$225,0),MATCH(Q$1,'[2]AM TMCs (VISTRO)'!$2:$2,0))</f>
        <v>732</v>
      </c>
      <c r="R7" s="44">
        <f>INDEX('[2]AM TMCs (VISTRO)'!$1:$225,MATCH($A7,'[2]AM TMCs (VISTRO)'!$A$1:$A$225,0),MATCH(R$1,'[2]AM TMCs (VISTRO)'!$2:$2,0))</f>
        <v>25</v>
      </c>
      <c r="S7" s="44">
        <f>INDEX('[2]AM TMCs (VISTRO)'!$1:$225,MATCH($A7,'[2]AM TMCs (VISTRO)'!$A$1:$A$225,0),MATCH(S$1,'[2]AM TMCs (VISTRO)'!$2:$2,0))</f>
        <v>0</v>
      </c>
      <c r="T7" s="44">
        <f>INDEX('[2]AM TMCs (VISTRO)'!$1:$225,MATCH($A7,'[2]AM TMCs (VISTRO)'!$A$1:$A$225,0),MATCH(T$1,'[2]AM TMCs (VISTRO)'!$2:$2,0))</f>
        <v>0</v>
      </c>
      <c r="U7" s="44">
        <f>INDEX('[2]AM TMCs (VISTRO)'!$1:$225,MATCH($A7,'[2]AM TMCs (VISTRO)'!$A$1:$A$225,0),MATCH(U$1,'[2]AM TMCs (VISTRO)'!$2:$2,0))</f>
        <v>0</v>
      </c>
      <c r="V7" s="44">
        <f>INDEX('[2]AM TMCs (VISTRO)'!$1:$225,MATCH($A7,'[2]AM TMCs (VISTRO)'!$A$1:$A$225,0),MATCH(V$1,'[2]AM TMCs (VISTRO)'!$2:$2,0))</f>
        <v>0</v>
      </c>
      <c r="W7" s="44">
        <f>INDEX('[2]AM TMCs (VISTRO)'!$1:$225,MATCH($A7,'[2]AM TMCs (VISTRO)'!$A$1:$A$225,0),MATCH(W$1,'[2]AM TMCs (VISTRO)'!$2:$2,0))</f>
        <v>0</v>
      </c>
      <c r="X7" s="44">
        <f>INDEX('[2]AM TMCs (VISTRO)'!$1:$225,MATCH($A7,'[2]AM TMCs (VISTRO)'!$A$1:$A$225,0),MATCH(X$1,'[2]AM TMCs (VISTRO)'!$2:$2,0))</f>
        <v>8</v>
      </c>
      <c r="Y7" s="44">
        <f>INDEX('[2]AM TMCs (VISTRO)'!$1:$225,MATCH($A7,'[2]AM TMCs (VISTRO)'!$A$1:$A$225,0),MATCH(Y$1,'[2]AM TMCs (VISTRO)'!$2:$2,0))</f>
        <v>63</v>
      </c>
      <c r="Z7" s="44">
        <f>INDEX('[2]AM TMCs (VISTRO)'!$1:$225,MATCH($A7,'[2]AM TMCs (VISTRO)'!$A$1:$A$225,0),MATCH(Z$1,'[2]AM TMCs (VISTRO)'!$2:$2,0))</f>
        <v>46</v>
      </c>
      <c r="AA7" s="44">
        <f>INDEX('[2]AM TMCs (VISTRO)'!$1:$225,MATCH($A7,'[2]AM TMCs (VISTRO)'!$A$1:$A$225,0),MATCH(AA$1,'[2]AM TMCs (VISTRO)'!$2:$2,0))</f>
        <v>0</v>
      </c>
      <c r="AB7" s="44">
        <f>INDEX('[2]AM TMCs (VISTRO)'!$1:$225,MATCH($A7,'[2]AM TMCs (VISTRO)'!$A$1:$A$225,0),MATCH(AB$1,'[2]AM TMCs (VISTRO)'!$2:$2,0))</f>
        <v>0</v>
      </c>
      <c r="AC7" s="44">
        <f>INDEX('[2]AM TMCs (VISTRO)'!$1:$225,MATCH($A7,'[2]AM TMCs (VISTRO)'!$A$1:$A$225,0),MATCH(AC$1,'[2]AM TMCs (VISTRO)'!$2:$2,0))</f>
        <v>0</v>
      </c>
      <c r="AD7" s="44">
        <f>INDEX('[2]AM TMCs (VISTRO)'!$1:$225,MATCH($A7,'[2]AM TMCs (VISTRO)'!$A$1:$A$225,0),MATCH(AD$1,'[2]AM TMCs (VISTRO)'!$2:$2,0))</f>
        <v>0</v>
      </c>
      <c r="AE7" s="44">
        <f>INDEX('[2]AM TMCs (VISTRO)'!$1:$225,MATCH($A7,'[2]AM TMCs (VISTRO)'!$A$1:$A$225,0),MATCH(AE$1,'[2]AM TMCs (VISTRO)'!$2:$2,0))</f>
        <v>0</v>
      </c>
      <c r="AF7" s="44">
        <f>INDEX('[2]AM TMCs (VISTRO)'!$1:$225,MATCH($A7,'[2]AM TMCs (VISTRO)'!$A$1:$A$225,0),MATCH(AF$1,'[2]AM TMCs (VISTRO)'!$2:$2,0))</f>
        <v>0</v>
      </c>
      <c r="AG7" s="44">
        <f>INDEX('[2]AM TMCs (VISTRO)'!$1:$225,MATCH($A7,'[2]AM TMCs (VISTRO)'!$A$1:$A$225,0),MATCH(AG$1,'[2]AM TMCs (VISTRO)'!$2:$2,0))</f>
        <v>0</v>
      </c>
      <c r="AH7" s="44">
        <f>INDEX('[2]AM TMCs (VISTRO)'!$1:$225,MATCH($A7,'[2]AM TMCs (VISTRO)'!$A$1:$A$225,0),MATCH(AH$1,'[2]AM TMCs (VISTRO)'!$2:$2,0))</f>
        <v>0</v>
      </c>
      <c r="AI7" s="52">
        <f t="shared" si="0"/>
        <v>59</v>
      </c>
      <c r="AJ7" s="52">
        <f t="shared" si="1"/>
        <v>337</v>
      </c>
      <c r="AK7" s="52">
        <f t="shared" si="2"/>
        <v>667</v>
      </c>
      <c r="AL7" s="52">
        <f t="shared" si="3"/>
        <v>758</v>
      </c>
      <c r="AM7" s="52">
        <f t="shared" si="4"/>
        <v>0</v>
      </c>
      <c r="AN7" s="52">
        <f t="shared" si="5"/>
        <v>117</v>
      </c>
      <c r="AO7" s="52">
        <f t="shared" si="6"/>
        <v>0</v>
      </c>
      <c r="AP7" s="52">
        <f t="shared" si="7"/>
        <v>0</v>
      </c>
    </row>
    <row r="8" spans="1:42" x14ac:dyDescent="0.25">
      <c r="A8" s="43">
        <v>8</v>
      </c>
      <c r="B8" s="44">
        <f>INDEX('[2]AM TMCs (VISTRO)'!$1:$225,MATCH($A8,'[2]AM TMCs (VISTRO)'!$A$1:$A$225,0),MATCH(B$1,'[2]AM TMCs (VISTRO)'!$2:$2,0))</f>
        <v>2</v>
      </c>
      <c r="C8" s="44">
        <f>INDEX('[2]AM TMCs (VISTRO)'!$1:$225,MATCH($A8,'[2]AM TMCs (VISTRO)'!$A$1:$A$225,0),MATCH(C$1,'[2]AM TMCs (VISTRO)'!$2:$2,0))</f>
        <v>1</v>
      </c>
      <c r="D8" s="44">
        <f>INDEX('[2]AM TMCs (VISTRO)'!$1:$225,MATCH($A8,'[2]AM TMCs (VISTRO)'!$A$1:$A$225,0),MATCH(D$1,'[2]AM TMCs (VISTRO)'!$2:$2,0))</f>
        <v>308</v>
      </c>
      <c r="E8" s="44">
        <f>INDEX('[2]AM TMCs (VISTRO)'!$1:$225,MATCH($A8,'[2]AM TMCs (VISTRO)'!$A$1:$A$225,0),MATCH(E$1,'[2]AM TMCs (VISTRO)'!$2:$2,0))</f>
        <v>16</v>
      </c>
      <c r="F8" s="44">
        <f>INDEX('[2]AM TMCs (VISTRO)'!$1:$225,MATCH($A8,'[2]AM TMCs (VISTRO)'!$A$1:$A$225,0),MATCH(F$1,'[2]AM TMCs (VISTRO)'!$2:$2,0))</f>
        <v>8</v>
      </c>
      <c r="G8" s="44">
        <f>INDEX('[2]AM TMCs (VISTRO)'!$1:$225,MATCH($A8,'[2]AM TMCs (VISTRO)'!$A$1:$A$225,0),MATCH(G$1,'[2]AM TMCs (VISTRO)'!$2:$2,0))</f>
        <v>67</v>
      </c>
      <c r="H8" s="44">
        <f>INDEX('[2]AM TMCs (VISTRO)'!$1:$225,MATCH($A8,'[2]AM TMCs (VISTRO)'!$A$1:$A$225,0),MATCH(H$1,'[2]AM TMCs (VISTRO)'!$2:$2,0))</f>
        <v>0</v>
      </c>
      <c r="I8" s="44">
        <f>INDEX('[2]AM TMCs (VISTRO)'!$1:$225,MATCH($A8,'[2]AM TMCs (VISTRO)'!$A$1:$A$225,0),MATCH(I$1,'[2]AM TMCs (VISTRO)'!$2:$2,0))</f>
        <v>453</v>
      </c>
      <c r="J8" s="44">
        <f>INDEX('[2]AM TMCs (VISTRO)'!$1:$225,MATCH($A8,'[2]AM TMCs (VISTRO)'!$A$1:$A$225,0),MATCH(J$1,'[2]AM TMCs (VISTRO)'!$2:$2,0))</f>
        <v>78</v>
      </c>
      <c r="K8" s="44">
        <f>INDEX('[2]AM TMCs (VISTRO)'!$1:$225,MATCH($A8,'[2]AM TMCs (VISTRO)'!$A$1:$A$225,0),MATCH(K$1,'[2]AM TMCs (VISTRO)'!$2:$2,0))</f>
        <v>51</v>
      </c>
      <c r="L8" s="44">
        <f>INDEX('[2]AM TMCs (VISTRO)'!$1:$225,MATCH($A8,'[2]AM TMCs (VISTRO)'!$A$1:$A$225,0),MATCH(L$1,'[2]AM TMCs (VISTRO)'!$2:$2,0))</f>
        <v>3</v>
      </c>
      <c r="M8" s="44">
        <f>INDEX('[2]AM TMCs (VISTRO)'!$1:$225,MATCH($A8,'[2]AM TMCs (VISTRO)'!$A$1:$A$225,0),MATCH(M$1,'[2]AM TMCs (VISTRO)'!$2:$2,0))</f>
        <v>495</v>
      </c>
      <c r="N8" s="44">
        <f>INDEX('[2]AM TMCs (VISTRO)'!$1:$225,MATCH($A8,'[2]AM TMCs (VISTRO)'!$A$1:$A$225,0),MATCH(N$1,'[2]AM TMCs (VISTRO)'!$2:$2,0))</f>
        <v>5</v>
      </c>
      <c r="O8" s="44">
        <f>INDEX('[2]AM TMCs (VISTRO)'!$1:$225,MATCH($A8,'[2]AM TMCs (VISTRO)'!$A$1:$A$225,0),MATCH(O$1,'[2]AM TMCs (VISTRO)'!$2:$2,0))</f>
        <v>2</v>
      </c>
      <c r="P8" s="44">
        <f>INDEX('[2]AM TMCs (VISTRO)'!$1:$225,MATCH($A8,'[2]AM TMCs (VISTRO)'!$A$1:$A$225,0),MATCH(P$1,'[2]AM TMCs (VISTRO)'!$2:$2,0))</f>
        <v>0</v>
      </c>
      <c r="Q8" s="44">
        <f>INDEX('[2]AM TMCs (VISTRO)'!$1:$225,MATCH($A8,'[2]AM TMCs (VISTRO)'!$A$1:$A$225,0),MATCH(Q$1,'[2]AM TMCs (VISTRO)'!$2:$2,0))</f>
        <v>561</v>
      </c>
      <c r="R8" s="44">
        <f>INDEX('[2]AM TMCs (VISTRO)'!$1:$225,MATCH($A8,'[2]AM TMCs (VISTRO)'!$A$1:$A$225,0),MATCH(R$1,'[2]AM TMCs (VISTRO)'!$2:$2,0))</f>
        <v>23</v>
      </c>
      <c r="S8" s="44">
        <f>INDEX('[2]AM TMCs (VISTRO)'!$1:$225,MATCH($A8,'[2]AM TMCs (VISTRO)'!$A$1:$A$225,0),MATCH(S$1,'[2]AM TMCs (VISTRO)'!$2:$2,0))</f>
        <v>5</v>
      </c>
      <c r="T8" s="44">
        <f>INDEX('[2]AM TMCs (VISTRO)'!$1:$225,MATCH($A8,'[2]AM TMCs (VISTRO)'!$A$1:$A$225,0),MATCH(T$1,'[2]AM TMCs (VISTRO)'!$2:$2,0))</f>
        <v>0</v>
      </c>
      <c r="U8" s="44">
        <f>INDEX('[2]AM TMCs (VISTRO)'!$1:$225,MATCH($A8,'[2]AM TMCs (VISTRO)'!$A$1:$A$225,0),MATCH(U$1,'[2]AM TMCs (VISTRO)'!$2:$2,0))</f>
        <v>1</v>
      </c>
      <c r="V8" s="44">
        <f>INDEX('[2]AM TMCs (VISTRO)'!$1:$225,MATCH($A8,'[2]AM TMCs (VISTRO)'!$A$1:$A$225,0),MATCH(V$1,'[2]AM TMCs (VISTRO)'!$2:$2,0))</f>
        <v>11</v>
      </c>
      <c r="W8" s="44">
        <f>INDEX('[2]AM TMCs (VISTRO)'!$1:$225,MATCH($A8,'[2]AM TMCs (VISTRO)'!$A$1:$A$225,0),MATCH(W$1,'[2]AM TMCs (VISTRO)'!$2:$2,0))</f>
        <v>40</v>
      </c>
      <c r="X8" s="44">
        <f>INDEX('[2]AM TMCs (VISTRO)'!$1:$225,MATCH($A8,'[2]AM TMCs (VISTRO)'!$A$1:$A$225,0),MATCH(X$1,'[2]AM TMCs (VISTRO)'!$2:$2,0))</f>
        <v>1</v>
      </c>
      <c r="Y8" s="44">
        <f>INDEX('[2]AM TMCs (VISTRO)'!$1:$225,MATCH($A8,'[2]AM TMCs (VISTRO)'!$A$1:$A$225,0),MATCH(Y$1,'[2]AM TMCs (VISTRO)'!$2:$2,0))</f>
        <v>42</v>
      </c>
      <c r="Z8" s="44">
        <f>INDEX('[2]AM TMCs (VISTRO)'!$1:$225,MATCH($A8,'[2]AM TMCs (VISTRO)'!$A$1:$A$225,0),MATCH(Z$1,'[2]AM TMCs (VISTRO)'!$2:$2,0))</f>
        <v>146</v>
      </c>
      <c r="AA8" s="44">
        <f>INDEX('[2]AM TMCs (VISTRO)'!$1:$225,MATCH($A8,'[2]AM TMCs (VISTRO)'!$A$1:$A$225,0),MATCH(AA$1,'[2]AM TMCs (VISTRO)'!$2:$2,0))</f>
        <v>0</v>
      </c>
      <c r="AB8" s="44">
        <f>INDEX('[2]AM TMCs (VISTRO)'!$1:$225,MATCH($A8,'[2]AM TMCs (VISTRO)'!$A$1:$A$225,0),MATCH(AB$1,'[2]AM TMCs (VISTRO)'!$2:$2,0))</f>
        <v>0</v>
      </c>
      <c r="AC8" s="44">
        <f>INDEX('[2]AM TMCs (VISTRO)'!$1:$225,MATCH($A8,'[2]AM TMCs (VISTRO)'!$A$1:$A$225,0),MATCH(AC$1,'[2]AM TMCs (VISTRO)'!$2:$2,0))</f>
        <v>0</v>
      </c>
      <c r="AD8" s="44">
        <f>INDEX('[2]AM TMCs (VISTRO)'!$1:$225,MATCH($A8,'[2]AM TMCs (VISTRO)'!$A$1:$A$225,0),MATCH(AD$1,'[2]AM TMCs (VISTRO)'!$2:$2,0))</f>
        <v>0</v>
      </c>
      <c r="AE8" s="44">
        <f>INDEX('[2]AM TMCs (VISTRO)'!$1:$225,MATCH($A8,'[2]AM TMCs (VISTRO)'!$A$1:$A$225,0),MATCH(AE$1,'[2]AM TMCs (VISTRO)'!$2:$2,0))</f>
        <v>0</v>
      </c>
      <c r="AF8" s="44">
        <f>INDEX('[2]AM TMCs (VISTRO)'!$1:$225,MATCH($A8,'[2]AM TMCs (VISTRO)'!$A$1:$A$225,0),MATCH(AF$1,'[2]AM TMCs (VISTRO)'!$2:$2,0))</f>
        <v>0</v>
      </c>
      <c r="AG8" s="44">
        <f>INDEX('[2]AM TMCs (VISTRO)'!$1:$225,MATCH($A8,'[2]AM TMCs (VISTRO)'!$A$1:$A$225,0),MATCH(AG$1,'[2]AM TMCs (VISTRO)'!$2:$2,0))</f>
        <v>0</v>
      </c>
      <c r="AH8" s="44">
        <f>INDEX('[2]AM TMCs (VISTRO)'!$1:$225,MATCH($A8,'[2]AM TMCs (VISTRO)'!$A$1:$A$225,0),MATCH(AH$1,'[2]AM TMCs (VISTRO)'!$2:$2,0))</f>
        <v>0</v>
      </c>
      <c r="AI8" s="52">
        <f t="shared" si="0"/>
        <v>335</v>
      </c>
      <c r="AJ8" s="52">
        <f t="shared" si="1"/>
        <v>649</v>
      </c>
      <c r="AK8" s="52">
        <f t="shared" si="2"/>
        <v>505</v>
      </c>
      <c r="AL8" s="52">
        <f t="shared" si="3"/>
        <v>589</v>
      </c>
      <c r="AM8" s="52">
        <f t="shared" si="4"/>
        <v>52</v>
      </c>
      <c r="AN8" s="52">
        <f t="shared" si="5"/>
        <v>189</v>
      </c>
      <c r="AO8" s="52">
        <f t="shared" si="6"/>
        <v>0</v>
      </c>
      <c r="AP8" s="52">
        <f t="shared" si="7"/>
        <v>0</v>
      </c>
    </row>
    <row r="9" spans="1:42" x14ac:dyDescent="0.25">
      <c r="A9" s="43">
        <v>9</v>
      </c>
      <c r="B9" s="44">
        <f>INDEX('[2]AM TMCs (VISTRO)'!$1:$225,MATCH($A9,'[2]AM TMCs (VISTRO)'!$A$1:$A$225,0),MATCH(B$1,'[2]AM TMCs (VISTRO)'!$2:$2,0))</f>
        <v>21</v>
      </c>
      <c r="C9" s="44">
        <f>INDEX('[2]AM TMCs (VISTRO)'!$1:$225,MATCH($A9,'[2]AM TMCs (VISTRO)'!$A$1:$A$225,0),MATCH(C$1,'[2]AM TMCs (VISTRO)'!$2:$2,0))</f>
        <v>9</v>
      </c>
      <c r="D9" s="44">
        <f>INDEX('[2]AM TMCs (VISTRO)'!$1:$225,MATCH($A9,'[2]AM TMCs (VISTRO)'!$A$1:$A$225,0),MATCH(D$1,'[2]AM TMCs (VISTRO)'!$2:$2,0))</f>
        <v>364</v>
      </c>
      <c r="E9" s="44">
        <f>INDEX('[2]AM TMCs (VISTRO)'!$1:$225,MATCH($A9,'[2]AM TMCs (VISTRO)'!$A$1:$A$225,0),MATCH(E$1,'[2]AM TMCs (VISTRO)'!$2:$2,0))</f>
        <v>16</v>
      </c>
      <c r="F9" s="44">
        <f>INDEX('[2]AM TMCs (VISTRO)'!$1:$225,MATCH($A9,'[2]AM TMCs (VISTRO)'!$A$1:$A$225,0),MATCH(F$1,'[2]AM TMCs (VISTRO)'!$2:$2,0))</f>
        <v>0</v>
      </c>
      <c r="G9" s="44">
        <f>INDEX('[2]AM TMCs (VISTRO)'!$1:$225,MATCH($A9,'[2]AM TMCs (VISTRO)'!$A$1:$A$225,0),MATCH(G$1,'[2]AM TMCs (VISTRO)'!$2:$2,0))</f>
        <v>0</v>
      </c>
      <c r="H9" s="44">
        <f>INDEX('[2]AM TMCs (VISTRO)'!$1:$225,MATCH($A9,'[2]AM TMCs (VISTRO)'!$A$1:$A$225,0),MATCH(H$1,'[2]AM TMCs (VISTRO)'!$2:$2,0))</f>
        <v>5</v>
      </c>
      <c r="I9" s="44">
        <f>INDEX('[2]AM TMCs (VISTRO)'!$1:$225,MATCH($A9,'[2]AM TMCs (VISTRO)'!$A$1:$A$225,0),MATCH(I$1,'[2]AM TMCs (VISTRO)'!$2:$2,0))</f>
        <v>77</v>
      </c>
      <c r="J9" s="44">
        <f>INDEX('[2]AM TMCs (VISTRO)'!$1:$225,MATCH($A9,'[2]AM TMCs (VISTRO)'!$A$1:$A$225,0),MATCH(J$1,'[2]AM TMCs (VISTRO)'!$2:$2,0))</f>
        <v>16</v>
      </c>
      <c r="K9" s="44">
        <f>INDEX('[2]AM TMCs (VISTRO)'!$1:$225,MATCH($A9,'[2]AM TMCs (VISTRO)'!$A$1:$A$225,0),MATCH(K$1,'[2]AM TMCs (VISTRO)'!$2:$2,0))</f>
        <v>22</v>
      </c>
      <c r="L9" s="44">
        <f>INDEX('[2]AM TMCs (VISTRO)'!$1:$225,MATCH($A9,'[2]AM TMCs (VISTRO)'!$A$1:$A$225,0),MATCH(L$1,'[2]AM TMCs (VISTRO)'!$2:$2,0))</f>
        <v>71</v>
      </c>
      <c r="M9" s="44">
        <f>INDEX('[2]AM TMCs (VISTRO)'!$1:$225,MATCH($A9,'[2]AM TMCs (VISTRO)'!$A$1:$A$225,0),MATCH(M$1,'[2]AM TMCs (VISTRO)'!$2:$2,0))</f>
        <v>520</v>
      </c>
      <c r="N9" s="44">
        <f>INDEX('[2]AM TMCs (VISTRO)'!$1:$225,MATCH($A9,'[2]AM TMCs (VISTRO)'!$A$1:$A$225,0),MATCH(N$1,'[2]AM TMCs (VISTRO)'!$2:$2,0))</f>
        <v>1</v>
      </c>
      <c r="O9" s="44">
        <f>INDEX('[2]AM TMCs (VISTRO)'!$1:$225,MATCH($A9,'[2]AM TMCs (VISTRO)'!$A$1:$A$225,0),MATCH(O$1,'[2]AM TMCs (VISTRO)'!$2:$2,0))</f>
        <v>0</v>
      </c>
      <c r="P9" s="44">
        <f>INDEX('[2]AM TMCs (VISTRO)'!$1:$225,MATCH($A9,'[2]AM TMCs (VISTRO)'!$A$1:$A$225,0),MATCH(P$1,'[2]AM TMCs (VISTRO)'!$2:$2,0))</f>
        <v>28</v>
      </c>
      <c r="Q9" s="44">
        <f>INDEX('[2]AM TMCs (VISTRO)'!$1:$225,MATCH($A9,'[2]AM TMCs (VISTRO)'!$A$1:$A$225,0),MATCH(Q$1,'[2]AM TMCs (VISTRO)'!$2:$2,0))</f>
        <v>893</v>
      </c>
      <c r="R9" s="44">
        <f>INDEX('[2]AM TMCs (VISTRO)'!$1:$225,MATCH($A9,'[2]AM TMCs (VISTRO)'!$A$1:$A$225,0),MATCH(R$1,'[2]AM TMCs (VISTRO)'!$2:$2,0))</f>
        <v>15</v>
      </c>
      <c r="S9" s="44">
        <f>INDEX('[2]AM TMCs (VISTRO)'!$1:$225,MATCH($A9,'[2]AM TMCs (VISTRO)'!$A$1:$A$225,0),MATCH(S$1,'[2]AM TMCs (VISTRO)'!$2:$2,0))</f>
        <v>5</v>
      </c>
      <c r="T9" s="44">
        <f>INDEX('[2]AM TMCs (VISTRO)'!$1:$225,MATCH($A9,'[2]AM TMCs (VISTRO)'!$A$1:$A$225,0),MATCH(T$1,'[2]AM TMCs (VISTRO)'!$2:$2,0))</f>
        <v>4</v>
      </c>
      <c r="U9" s="44">
        <f>INDEX('[2]AM TMCs (VISTRO)'!$1:$225,MATCH($A9,'[2]AM TMCs (VISTRO)'!$A$1:$A$225,0),MATCH(U$1,'[2]AM TMCs (VISTRO)'!$2:$2,0))</f>
        <v>3</v>
      </c>
      <c r="V9" s="44">
        <f>INDEX('[2]AM TMCs (VISTRO)'!$1:$225,MATCH($A9,'[2]AM TMCs (VISTRO)'!$A$1:$A$225,0),MATCH(V$1,'[2]AM TMCs (VISTRO)'!$2:$2,0))</f>
        <v>32</v>
      </c>
      <c r="W9" s="44">
        <f>INDEX('[2]AM TMCs (VISTRO)'!$1:$225,MATCH($A9,'[2]AM TMCs (VISTRO)'!$A$1:$A$225,0),MATCH(W$1,'[2]AM TMCs (VISTRO)'!$2:$2,0))</f>
        <v>0</v>
      </c>
      <c r="X9" s="44">
        <f>INDEX('[2]AM TMCs (VISTRO)'!$1:$225,MATCH($A9,'[2]AM TMCs (VISTRO)'!$A$1:$A$225,0),MATCH(X$1,'[2]AM TMCs (VISTRO)'!$2:$2,0))</f>
        <v>0</v>
      </c>
      <c r="Y9" s="44">
        <f>INDEX('[2]AM TMCs (VISTRO)'!$1:$225,MATCH($A9,'[2]AM TMCs (VISTRO)'!$A$1:$A$225,0),MATCH(Y$1,'[2]AM TMCs (VISTRO)'!$2:$2,0))</f>
        <v>57</v>
      </c>
      <c r="Z9" s="44">
        <f>INDEX('[2]AM TMCs (VISTRO)'!$1:$225,MATCH($A9,'[2]AM TMCs (VISTRO)'!$A$1:$A$225,0),MATCH(Z$1,'[2]AM TMCs (VISTRO)'!$2:$2,0))</f>
        <v>181</v>
      </c>
      <c r="AA9" s="44">
        <f>INDEX('[2]AM TMCs (VISTRO)'!$1:$225,MATCH($A9,'[2]AM TMCs (VISTRO)'!$A$1:$A$225,0),MATCH(AA$1,'[2]AM TMCs (VISTRO)'!$2:$2,0))</f>
        <v>0</v>
      </c>
      <c r="AB9" s="44">
        <f>INDEX('[2]AM TMCs (VISTRO)'!$1:$225,MATCH($A9,'[2]AM TMCs (VISTRO)'!$A$1:$A$225,0),MATCH(AB$1,'[2]AM TMCs (VISTRO)'!$2:$2,0))</f>
        <v>0</v>
      </c>
      <c r="AC9" s="44">
        <f>INDEX('[2]AM TMCs (VISTRO)'!$1:$225,MATCH($A9,'[2]AM TMCs (VISTRO)'!$A$1:$A$225,0),MATCH(AC$1,'[2]AM TMCs (VISTRO)'!$2:$2,0))</f>
        <v>0</v>
      </c>
      <c r="AD9" s="44">
        <f>INDEX('[2]AM TMCs (VISTRO)'!$1:$225,MATCH($A9,'[2]AM TMCs (VISTRO)'!$A$1:$A$225,0),MATCH(AD$1,'[2]AM TMCs (VISTRO)'!$2:$2,0))</f>
        <v>0</v>
      </c>
      <c r="AE9" s="44">
        <f>INDEX('[2]AM TMCs (VISTRO)'!$1:$225,MATCH($A9,'[2]AM TMCs (VISTRO)'!$A$1:$A$225,0),MATCH(AE$1,'[2]AM TMCs (VISTRO)'!$2:$2,0))</f>
        <v>0</v>
      </c>
      <c r="AF9" s="44">
        <f>INDEX('[2]AM TMCs (VISTRO)'!$1:$225,MATCH($A9,'[2]AM TMCs (VISTRO)'!$A$1:$A$225,0),MATCH(AF$1,'[2]AM TMCs (VISTRO)'!$2:$2,0))</f>
        <v>0</v>
      </c>
      <c r="AG9" s="44">
        <f>INDEX('[2]AM TMCs (VISTRO)'!$1:$225,MATCH($A9,'[2]AM TMCs (VISTRO)'!$A$1:$A$225,0),MATCH(AG$1,'[2]AM TMCs (VISTRO)'!$2:$2,0))</f>
        <v>0</v>
      </c>
      <c r="AH9" s="44">
        <f>INDEX('[2]AM TMCs (VISTRO)'!$1:$225,MATCH($A9,'[2]AM TMCs (VISTRO)'!$A$1:$A$225,0),MATCH(AH$1,'[2]AM TMCs (VISTRO)'!$2:$2,0))</f>
        <v>0</v>
      </c>
      <c r="AI9" s="52">
        <f t="shared" si="0"/>
        <v>410</v>
      </c>
      <c r="AJ9" s="52">
        <f t="shared" si="1"/>
        <v>120</v>
      </c>
      <c r="AK9" s="52">
        <f t="shared" si="2"/>
        <v>592</v>
      </c>
      <c r="AL9" s="52">
        <f t="shared" si="3"/>
        <v>941</v>
      </c>
      <c r="AM9" s="52">
        <f t="shared" si="4"/>
        <v>39</v>
      </c>
      <c r="AN9" s="52">
        <f t="shared" si="5"/>
        <v>238</v>
      </c>
      <c r="AO9" s="52">
        <f t="shared" si="6"/>
        <v>0</v>
      </c>
      <c r="AP9" s="52">
        <f t="shared" si="7"/>
        <v>0</v>
      </c>
    </row>
    <row r="10" spans="1:42" x14ac:dyDescent="0.25">
      <c r="A10" s="43">
        <v>10</v>
      </c>
      <c r="B10" s="44">
        <f>INDEX('[2]AM TMCs (VISTRO)'!$1:$225,MATCH($A10,'[2]AM TMCs (VISTRO)'!$A$1:$A$225,0),MATCH(B$1,'[2]AM TMCs (VISTRO)'!$2:$2,0))</f>
        <v>117</v>
      </c>
      <c r="C10" s="44">
        <f>INDEX('[2]AM TMCs (VISTRO)'!$1:$225,MATCH($A10,'[2]AM TMCs (VISTRO)'!$A$1:$A$225,0),MATCH(C$1,'[2]AM TMCs (VISTRO)'!$2:$2,0))</f>
        <v>55</v>
      </c>
      <c r="D10" s="44">
        <f>INDEX('[2]AM TMCs (VISTRO)'!$1:$225,MATCH($A10,'[2]AM TMCs (VISTRO)'!$A$1:$A$225,0),MATCH(D$1,'[2]AM TMCs (VISTRO)'!$2:$2,0))</f>
        <v>199</v>
      </c>
      <c r="E10" s="44">
        <f>INDEX('[2]AM TMCs (VISTRO)'!$1:$225,MATCH($A10,'[2]AM TMCs (VISTRO)'!$A$1:$A$225,0),MATCH(E$1,'[2]AM TMCs (VISTRO)'!$2:$2,0))</f>
        <v>33</v>
      </c>
      <c r="F10" s="44">
        <f>INDEX('[2]AM TMCs (VISTRO)'!$1:$225,MATCH($A10,'[2]AM TMCs (VISTRO)'!$A$1:$A$225,0),MATCH(F$1,'[2]AM TMCs (VISTRO)'!$2:$2,0))</f>
        <v>40</v>
      </c>
      <c r="G10" s="44">
        <f>INDEX('[2]AM TMCs (VISTRO)'!$1:$225,MATCH($A10,'[2]AM TMCs (VISTRO)'!$A$1:$A$225,0),MATCH(G$1,'[2]AM TMCs (VISTRO)'!$2:$2,0))</f>
        <v>24</v>
      </c>
      <c r="H10" s="44">
        <f>INDEX('[2]AM TMCs (VISTRO)'!$1:$225,MATCH($A10,'[2]AM TMCs (VISTRO)'!$A$1:$A$225,0),MATCH(H$1,'[2]AM TMCs (VISTRO)'!$2:$2,0))</f>
        <v>12</v>
      </c>
      <c r="I10" s="44">
        <f>INDEX('[2]AM TMCs (VISTRO)'!$1:$225,MATCH($A10,'[2]AM TMCs (VISTRO)'!$A$1:$A$225,0),MATCH(I$1,'[2]AM TMCs (VISTRO)'!$2:$2,0))</f>
        <v>0</v>
      </c>
      <c r="J10" s="44">
        <f>INDEX('[2]AM TMCs (VISTRO)'!$1:$225,MATCH($A10,'[2]AM TMCs (VISTRO)'!$A$1:$A$225,0),MATCH(J$1,'[2]AM TMCs (VISTRO)'!$2:$2,0))</f>
        <v>50</v>
      </c>
      <c r="K10" s="44">
        <f>INDEX('[2]AM TMCs (VISTRO)'!$1:$225,MATCH($A10,'[2]AM TMCs (VISTRO)'!$A$1:$A$225,0),MATCH(K$1,'[2]AM TMCs (VISTRO)'!$2:$2,0))</f>
        <v>25</v>
      </c>
      <c r="L10" s="44">
        <f>INDEX('[2]AM TMCs (VISTRO)'!$1:$225,MATCH($A10,'[2]AM TMCs (VISTRO)'!$A$1:$A$225,0),MATCH(L$1,'[2]AM TMCs (VISTRO)'!$2:$2,0))</f>
        <v>45</v>
      </c>
      <c r="M10" s="44">
        <f>INDEX('[2]AM TMCs (VISTRO)'!$1:$225,MATCH($A10,'[2]AM TMCs (VISTRO)'!$A$1:$A$225,0),MATCH(M$1,'[2]AM TMCs (VISTRO)'!$2:$2,0))</f>
        <v>452</v>
      </c>
      <c r="N10" s="44">
        <f>INDEX('[2]AM TMCs (VISTRO)'!$1:$225,MATCH($A10,'[2]AM TMCs (VISTRO)'!$A$1:$A$225,0),MATCH(N$1,'[2]AM TMCs (VISTRO)'!$2:$2,0))</f>
        <v>47</v>
      </c>
      <c r="O10" s="44">
        <f>INDEX('[2]AM TMCs (VISTRO)'!$1:$225,MATCH($A10,'[2]AM TMCs (VISTRO)'!$A$1:$A$225,0),MATCH(O$1,'[2]AM TMCs (VISTRO)'!$2:$2,0))</f>
        <v>0</v>
      </c>
      <c r="P10" s="44">
        <f>INDEX('[2]AM TMCs (VISTRO)'!$1:$225,MATCH($A10,'[2]AM TMCs (VISTRO)'!$A$1:$A$225,0),MATCH(P$1,'[2]AM TMCs (VISTRO)'!$2:$2,0))</f>
        <v>0</v>
      </c>
      <c r="Q10" s="44">
        <f>INDEX('[2]AM TMCs (VISTRO)'!$1:$225,MATCH($A10,'[2]AM TMCs (VISTRO)'!$A$1:$A$225,0),MATCH(Q$1,'[2]AM TMCs (VISTRO)'!$2:$2,0))</f>
        <v>764</v>
      </c>
      <c r="R10" s="44">
        <f>INDEX('[2]AM TMCs (VISTRO)'!$1:$225,MATCH($A10,'[2]AM TMCs (VISTRO)'!$A$1:$A$225,0),MATCH(R$1,'[2]AM TMCs (VISTRO)'!$2:$2,0))</f>
        <v>40</v>
      </c>
      <c r="S10" s="44">
        <f>INDEX('[2]AM TMCs (VISTRO)'!$1:$225,MATCH($A10,'[2]AM TMCs (VISTRO)'!$A$1:$A$225,0),MATCH(S$1,'[2]AM TMCs (VISTRO)'!$2:$2,0))</f>
        <v>1</v>
      </c>
      <c r="T10" s="44">
        <f>INDEX('[2]AM TMCs (VISTRO)'!$1:$225,MATCH($A10,'[2]AM TMCs (VISTRO)'!$A$1:$A$225,0),MATCH(T$1,'[2]AM TMCs (VISTRO)'!$2:$2,0))</f>
        <v>0</v>
      </c>
      <c r="U10" s="44">
        <f>INDEX('[2]AM TMCs (VISTRO)'!$1:$225,MATCH($A10,'[2]AM TMCs (VISTRO)'!$A$1:$A$225,0),MATCH(U$1,'[2]AM TMCs (VISTRO)'!$2:$2,0))</f>
        <v>0</v>
      </c>
      <c r="V10" s="44">
        <f>INDEX('[2]AM TMCs (VISTRO)'!$1:$225,MATCH($A10,'[2]AM TMCs (VISTRO)'!$A$1:$A$225,0),MATCH(V$1,'[2]AM TMCs (VISTRO)'!$2:$2,0))</f>
        <v>0</v>
      </c>
      <c r="W10" s="44">
        <f>INDEX('[2]AM TMCs (VISTRO)'!$1:$225,MATCH($A10,'[2]AM TMCs (VISTRO)'!$A$1:$A$225,0),MATCH(W$1,'[2]AM TMCs (VISTRO)'!$2:$2,0))</f>
        <v>0</v>
      </c>
      <c r="X10" s="44">
        <f>INDEX('[2]AM TMCs (VISTRO)'!$1:$225,MATCH($A10,'[2]AM TMCs (VISTRO)'!$A$1:$A$225,0),MATCH(X$1,'[2]AM TMCs (VISTRO)'!$2:$2,0))</f>
        <v>10</v>
      </c>
      <c r="Y10" s="44">
        <f>INDEX('[2]AM TMCs (VISTRO)'!$1:$225,MATCH($A10,'[2]AM TMCs (VISTRO)'!$A$1:$A$225,0),MATCH(Y$1,'[2]AM TMCs (VISTRO)'!$2:$2,0))</f>
        <v>111</v>
      </c>
      <c r="Z10" s="44">
        <f>INDEX('[2]AM TMCs (VISTRO)'!$1:$225,MATCH($A10,'[2]AM TMCs (VISTRO)'!$A$1:$A$225,0),MATCH(Z$1,'[2]AM TMCs (VISTRO)'!$2:$2,0))</f>
        <v>63</v>
      </c>
      <c r="AA10" s="44">
        <f>INDEX('[2]AM TMCs (VISTRO)'!$1:$225,MATCH($A10,'[2]AM TMCs (VISTRO)'!$A$1:$A$225,0),MATCH(AA$1,'[2]AM TMCs (VISTRO)'!$2:$2,0))</f>
        <v>0</v>
      </c>
      <c r="AB10" s="44">
        <f>INDEX('[2]AM TMCs (VISTRO)'!$1:$225,MATCH($A10,'[2]AM TMCs (VISTRO)'!$A$1:$A$225,0),MATCH(AB$1,'[2]AM TMCs (VISTRO)'!$2:$2,0))</f>
        <v>0</v>
      </c>
      <c r="AC10" s="44">
        <f>INDEX('[2]AM TMCs (VISTRO)'!$1:$225,MATCH($A10,'[2]AM TMCs (VISTRO)'!$A$1:$A$225,0),MATCH(AC$1,'[2]AM TMCs (VISTRO)'!$2:$2,0))</f>
        <v>0</v>
      </c>
      <c r="AD10" s="44">
        <f>INDEX('[2]AM TMCs (VISTRO)'!$1:$225,MATCH($A10,'[2]AM TMCs (VISTRO)'!$A$1:$A$225,0),MATCH(AD$1,'[2]AM TMCs (VISTRO)'!$2:$2,0))</f>
        <v>0</v>
      </c>
      <c r="AE10" s="44">
        <f>INDEX('[2]AM TMCs (VISTRO)'!$1:$225,MATCH($A10,'[2]AM TMCs (VISTRO)'!$A$1:$A$225,0),MATCH(AE$1,'[2]AM TMCs (VISTRO)'!$2:$2,0))</f>
        <v>0</v>
      </c>
      <c r="AF10" s="44">
        <f>INDEX('[2]AM TMCs (VISTRO)'!$1:$225,MATCH($A10,'[2]AM TMCs (VISTRO)'!$A$1:$A$225,0),MATCH(AF$1,'[2]AM TMCs (VISTRO)'!$2:$2,0))</f>
        <v>0</v>
      </c>
      <c r="AG10" s="44">
        <f>INDEX('[2]AM TMCs (VISTRO)'!$1:$225,MATCH($A10,'[2]AM TMCs (VISTRO)'!$A$1:$A$225,0),MATCH(AG$1,'[2]AM TMCs (VISTRO)'!$2:$2,0))</f>
        <v>0</v>
      </c>
      <c r="AH10" s="44">
        <f>INDEX('[2]AM TMCs (VISTRO)'!$1:$225,MATCH($A10,'[2]AM TMCs (VISTRO)'!$A$1:$A$225,0),MATCH(AH$1,'[2]AM TMCs (VISTRO)'!$2:$2,0))</f>
        <v>0</v>
      </c>
      <c r="AI10" s="52">
        <f t="shared" si="0"/>
        <v>444</v>
      </c>
      <c r="AJ10" s="52">
        <f t="shared" si="1"/>
        <v>111</v>
      </c>
      <c r="AK10" s="52">
        <f t="shared" si="2"/>
        <v>544</v>
      </c>
      <c r="AL10" s="52">
        <f t="shared" si="3"/>
        <v>805</v>
      </c>
      <c r="AM10" s="52">
        <f t="shared" si="4"/>
        <v>0</v>
      </c>
      <c r="AN10" s="52">
        <f t="shared" si="5"/>
        <v>184</v>
      </c>
      <c r="AO10" s="52">
        <f t="shared" si="6"/>
        <v>0</v>
      </c>
      <c r="AP10" s="52">
        <f t="shared" si="7"/>
        <v>0</v>
      </c>
    </row>
    <row r="11" spans="1:42" x14ac:dyDescent="0.25">
      <c r="A11" s="43">
        <v>11</v>
      </c>
      <c r="B11" s="44">
        <f>INDEX('[2]AM TMCs (VISTRO)'!$1:$225,MATCH($A11,'[2]AM TMCs (VISTRO)'!$A$1:$A$225,0),MATCH(B$1,'[2]AM TMCs (VISTRO)'!$2:$2,0))</f>
        <v>148</v>
      </c>
      <c r="C11" s="44">
        <f>INDEX('[2]AM TMCs (VISTRO)'!$1:$225,MATCH($A11,'[2]AM TMCs (VISTRO)'!$A$1:$A$225,0),MATCH(C$1,'[2]AM TMCs (VISTRO)'!$2:$2,0))</f>
        <v>60</v>
      </c>
      <c r="D11" s="44">
        <f>INDEX('[2]AM TMCs (VISTRO)'!$1:$225,MATCH($A11,'[2]AM TMCs (VISTRO)'!$A$1:$A$225,0),MATCH(D$1,'[2]AM TMCs (VISTRO)'!$2:$2,0))</f>
        <v>617</v>
      </c>
      <c r="E11" s="44">
        <f>INDEX('[2]AM TMCs (VISTRO)'!$1:$225,MATCH($A11,'[2]AM TMCs (VISTRO)'!$A$1:$A$225,0),MATCH(E$1,'[2]AM TMCs (VISTRO)'!$2:$2,0))</f>
        <v>50</v>
      </c>
      <c r="F11" s="44">
        <f>INDEX('[2]AM TMCs (VISTRO)'!$1:$225,MATCH($A11,'[2]AM TMCs (VISTRO)'!$A$1:$A$225,0),MATCH(F$1,'[2]AM TMCs (VISTRO)'!$2:$2,0))</f>
        <v>0</v>
      </c>
      <c r="G11" s="44">
        <f>INDEX('[2]AM TMCs (VISTRO)'!$1:$225,MATCH($A11,'[2]AM TMCs (VISTRO)'!$A$1:$A$225,0),MATCH(G$1,'[2]AM TMCs (VISTRO)'!$2:$2,0))</f>
        <v>0</v>
      </c>
      <c r="H11" s="44">
        <f>INDEX('[2]AM TMCs (VISTRO)'!$1:$225,MATCH($A11,'[2]AM TMCs (VISTRO)'!$A$1:$A$225,0),MATCH(H$1,'[2]AM TMCs (VISTRO)'!$2:$2,0))</f>
        <v>31</v>
      </c>
      <c r="I11" s="44">
        <f>INDEX('[2]AM TMCs (VISTRO)'!$1:$225,MATCH($A11,'[2]AM TMCs (VISTRO)'!$A$1:$A$225,0),MATCH(I$1,'[2]AM TMCs (VISTRO)'!$2:$2,0))</f>
        <v>567</v>
      </c>
      <c r="J11" s="44">
        <f>INDEX('[2]AM TMCs (VISTRO)'!$1:$225,MATCH($A11,'[2]AM TMCs (VISTRO)'!$A$1:$A$225,0),MATCH(J$1,'[2]AM TMCs (VISTRO)'!$2:$2,0))</f>
        <v>40</v>
      </c>
      <c r="K11" s="44">
        <f>INDEX('[2]AM TMCs (VISTRO)'!$1:$225,MATCH($A11,'[2]AM TMCs (VISTRO)'!$A$1:$A$225,0),MATCH(K$1,'[2]AM TMCs (VISTRO)'!$2:$2,0))</f>
        <v>26</v>
      </c>
      <c r="L11" s="44">
        <f>INDEX('[2]AM TMCs (VISTRO)'!$1:$225,MATCH($A11,'[2]AM TMCs (VISTRO)'!$A$1:$A$225,0),MATCH(L$1,'[2]AM TMCs (VISTRO)'!$2:$2,0))</f>
        <v>3</v>
      </c>
      <c r="M11" s="44">
        <f>INDEX('[2]AM TMCs (VISTRO)'!$1:$225,MATCH($A11,'[2]AM TMCs (VISTRO)'!$A$1:$A$225,0),MATCH(M$1,'[2]AM TMCs (VISTRO)'!$2:$2,0))</f>
        <v>433</v>
      </c>
      <c r="N11" s="44">
        <f>INDEX('[2]AM TMCs (VISTRO)'!$1:$225,MATCH($A11,'[2]AM TMCs (VISTRO)'!$A$1:$A$225,0),MATCH(N$1,'[2]AM TMCs (VISTRO)'!$2:$2,0))</f>
        <v>22</v>
      </c>
      <c r="O11" s="44">
        <f>INDEX('[2]AM TMCs (VISTRO)'!$1:$225,MATCH($A11,'[2]AM TMCs (VISTRO)'!$A$1:$A$225,0),MATCH(O$1,'[2]AM TMCs (VISTRO)'!$2:$2,0))</f>
        <v>0</v>
      </c>
      <c r="P11" s="44">
        <f>INDEX('[2]AM TMCs (VISTRO)'!$1:$225,MATCH($A11,'[2]AM TMCs (VISTRO)'!$A$1:$A$225,0),MATCH(P$1,'[2]AM TMCs (VISTRO)'!$2:$2,0))</f>
        <v>2</v>
      </c>
      <c r="Q11" s="44">
        <f>INDEX('[2]AM TMCs (VISTRO)'!$1:$225,MATCH($A11,'[2]AM TMCs (VISTRO)'!$A$1:$A$225,0),MATCH(Q$1,'[2]AM TMCs (VISTRO)'!$2:$2,0))</f>
        <v>617</v>
      </c>
      <c r="R11" s="44">
        <f>INDEX('[2]AM TMCs (VISTRO)'!$1:$225,MATCH($A11,'[2]AM TMCs (VISTRO)'!$A$1:$A$225,0),MATCH(R$1,'[2]AM TMCs (VISTRO)'!$2:$2,0))</f>
        <v>24</v>
      </c>
      <c r="S11" s="44">
        <f>INDEX('[2]AM TMCs (VISTRO)'!$1:$225,MATCH($A11,'[2]AM TMCs (VISTRO)'!$A$1:$A$225,0),MATCH(S$1,'[2]AM TMCs (VISTRO)'!$2:$2,0))</f>
        <v>4</v>
      </c>
      <c r="T11" s="44">
        <f>INDEX('[2]AM TMCs (VISTRO)'!$1:$225,MATCH($A11,'[2]AM TMCs (VISTRO)'!$A$1:$A$225,0),MATCH(T$1,'[2]AM TMCs (VISTRO)'!$2:$2,0))</f>
        <v>0</v>
      </c>
      <c r="U11" s="44">
        <f>INDEX('[2]AM TMCs (VISTRO)'!$1:$225,MATCH($A11,'[2]AM TMCs (VISTRO)'!$A$1:$A$225,0),MATCH(U$1,'[2]AM TMCs (VISTRO)'!$2:$2,0))</f>
        <v>3</v>
      </c>
      <c r="V11" s="44">
        <f>INDEX('[2]AM TMCs (VISTRO)'!$1:$225,MATCH($A11,'[2]AM TMCs (VISTRO)'!$A$1:$A$225,0),MATCH(V$1,'[2]AM TMCs (VISTRO)'!$2:$2,0))</f>
        <v>97</v>
      </c>
      <c r="W11" s="44">
        <f>INDEX('[2]AM TMCs (VISTRO)'!$1:$225,MATCH($A11,'[2]AM TMCs (VISTRO)'!$A$1:$A$225,0),MATCH(W$1,'[2]AM TMCs (VISTRO)'!$2:$2,0))</f>
        <v>0</v>
      </c>
      <c r="X11" s="44">
        <f>INDEX('[2]AM TMCs (VISTRO)'!$1:$225,MATCH($A11,'[2]AM TMCs (VISTRO)'!$A$1:$A$225,0),MATCH(X$1,'[2]AM TMCs (VISTRO)'!$2:$2,0))</f>
        <v>0</v>
      </c>
      <c r="Y11" s="44">
        <f>INDEX('[2]AM TMCs (VISTRO)'!$1:$225,MATCH($A11,'[2]AM TMCs (VISTRO)'!$A$1:$A$225,0),MATCH(Y$1,'[2]AM TMCs (VISTRO)'!$2:$2,0))</f>
        <v>73</v>
      </c>
      <c r="Z11" s="44">
        <f>INDEX('[2]AM TMCs (VISTRO)'!$1:$225,MATCH($A11,'[2]AM TMCs (VISTRO)'!$A$1:$A$225,0),MATCH(Z$1,'[2]AM TMCs (VISTRO)'!$2:$2,0))</f>
        <v>102</v>
      </c>
      <c r="AA11" s="44">
        <f>INDEX('[2]AM TMCs (VISTRO)'!$1:$225,MATCH($A11,'[2]AM TMCs (VISTRO)'!$A$1:$A$225,0),MATCH(AA$1,'[2]AM TMCs (VISTRO)'!$2:$2,0))</f>
        <v>0</v>
      </c>
      <c r="AB11" s="44">
        <f>INDEX('[2]AM TMCs (VISTRO)'!$1:$225,MATCH($A11,'[2]AM TMCs (VISTRO)'!$A$1:$A$225,0),MATCH(AB$1,'[2]AM TMCs (VISTRO)'!$2:$2,0))</f>
        <v>0</v>
      </c>
      <c r="AC11" s="44">
        <f>INDEX('[2]AM TMCs (VISTRO)'!$1:$225,MATCH($A11,'[2]AM TMCs (VISTRO)'!$A$1:$A$225,0),MATCH(AC$1,'[2]AM TMCs (VISTRO)'!$2:$2,0))</f>
        <v>0</v>
      </c>
      <c r="AD11" s="44">
        <f>INDEX('[2]AM TMCs (VISTRO)'!$1:$225,MATCH($A11,'[2]AM TMCs (VISTRO)'!$A$1:$A$225,0),MATCH(AD$1,'[2]AM TMCs (VISTRO)'!$2:$2,0))</f>
        <v>0</v>
      </c>
      <c r="AE11" s="44">
        <f>INDEX('[2]AM TMCs (VISTRO)'!$1:$225,MATCH($A11,'[2]AM TMCs (VISTRO)'!$A$1:$A$225,0),MATCH(AE$1,'[2]AM TMCs (VISTRO)'!$2:$2,0))</f>
        <v>0</v>
      </c>
      <c r="AF11" s="44">
        <f>INDEX('[2]AM TMCs (VISTRO)'!$1:$225,MATCH($A11,'[2]AM TMCs (VISTRO)'!$A$1:$A$225,0),MATCH(AF$1,'[2]AM TMCs (VISTRO)'!$2:$2,0))</f>
        <v>0</v>
      </c>
      <c r="AG11" s="44">
        <f>INDEX('[2]AM TMCs (VISTRO)'!$1:$225,MATCH($A11,'[2]AM TMCs (VISTRO)'!$A$1:$A$225,0),MATCH(AG$1,'[2]AM TMCs (VISTRO)'!$2:$2,0))</f>
        <v>0</v>
      </c>
      <c r="AH11" s="44">
        <f>INDEX('[2]AM TMCs (VISTRO)'!$1:$225,MATCH($A11,'[2]AM TMCs (VISTRO)'!$A$1:$A$225,0),MATCH(AH$1,'[2]AM TMCs (VISTRO)'!$2:$2,0))</f>
        <v>0</v>
      </c>
      <c r="AI11" s="52">
        <f t="shared" si="0"/>
        <v>875</v>
      </c>
      <c r="AJ11" s="52">
        <f t="shared" si="1"/>
        <v>664</v>
      </c>
      <c r="AK11" s="52">
        <f t="shared" si="2"/>
        <v>458</v>
      </c>
      <c r="AL11" s="52">
        <f t="shared" si="3"/>
        <v>647</v>
      </c>
      <c r="AM11" s="52">
        <f t="shared" si="4"/>
        <v>100</v>
      </c>
      <c r="AN11" s="52">
        <f t="shared" si="5"/>
        <v>175</v>
      </c>
      <c r="AO11" s="52">
        <f t="shared" si="6"/>
        <v>0</v>
      </c>
      <c r="AP11" s="52">
        <f t="shared" si="7"/>
        <v>0</v>
      </c>
    </row>
    <row r="12" spans="1:42" x14ac:dyDescent="0.25">
      <c r="A12" s="43">
        <v>12</v>
      </c>
      <c r="B12" s="44">
        <f>INDEX('[2]AM TMCs (VISTRO)'!$1:$225,MATCH($A12,'[2]AM TMCs (VISTRO)'!$A$1:$A$225,0),MATCH(B$1,'[2]AM TMCs (VISTRO)'!$2:$2,0))</f>
        <v>144</v>
      </c>
      <c r="C12" s="44">
        <f>INDEX('[2]AM TMCs (VISTRO)'!$1:$225,MATCH($A12,'[2]AM TMCs (VISTRO)'!$A$1:$A$225,0),MATCH(C$1,'[2]AM TMCs (VISTRO)'!$2:$2,0))</f>
        <v>29</v>
      </c>
      <c r="D12" s="44">
        <f>INDEX('[2]AM TMCs (VISTRO)'!$1:$225,MATCH($A12,'[2]AM TMCs (VISTRO)'!$A$1:$A$225,0),MATCH(D$1,'[2]AM TMCs (VISTRO)'!$2:$2,0))</f>
        <v>384</v>
      </c>
      <c r="E12" s="44">
        <f>INDEX('[2]AM TMCs (VISTRO)'!$1:$225,MATCH($A12,'[2]AM TMCs (VISTRO)'!$A$1:$A$225,0),MATCH(E$1,'[2]AM TMCs (VISTRO)'!$2:$2,0))</f>
        <v>33</v>
      </c>
      <c r="F12" s="44">
        <f>INDEX('[2]AM TMCs (VISTRO)'!$1:$225,MATCH($A12,'[2]AM TMCs (VISTRO)'!$A$1:$A$225,0),MATCH(F$1,'[2]AM TMCs (VISTRO)'!$2:$2,0))</f>
        <v>1</v>
      </c>
      <c r="G12" s="44">
        <f>INDEX('[2]AM TMCs (VISTRO)'!$1:$225,MATCH($A12,'[2]AM TMCs (VISTRO)'!$A$1:$A$225,0),MATCH(G$1,'[2]AM TMCs (VISTRO)'!$2:$2,0))</f>
        <v>0</v>
      </c>
      <c r="H12" s="44">
        <f>INDEX('[2]AM TMCs (VISTRO)'!$1:$225,MATCH($A12,'[2]AM TMCs (VISTRO)'!$A$1:$A$225,0),MATCH(H$1,'[2]AM TMCs (VISTRO)'!$2:$2,0))</f>
        <v>20</v>
      </c>
      <c r="I12" s="44">
        <f>INDEX('[2]AM TMCs (VISTRO)'!$1:$225,MATCH($A12,'[2]AM TMCs (VISTRO)'!$A$1:$A$225,0),MATCH(I$1,'[2]AM TMCs (VISTRO)'!$2:$2,0))</f>
        <v>854</v>
      </c>
      <c r="J12" s="44">
        <f>INDEX('[2]AM TMCs (VISTRO)'!$1:$225,MATCH($A12,'[2]AM TMCs (VISTRO)'!$A$1:$A$225,0),MATCH(J$1,'[2]AM TMCs (VISTRO)'!$2:$2,0))</f>
        <v>65</v>
      </c>
      <c r="K12" s="44">
        <f>INDEX('[2]AM TMCs (VISTRO)'!$1:$225,MATCH($A12,'[2]AM TMCs (VISTRO)'!$A$1:$A$225,0),MATCH(K$1,'[2]AM TMCs (VISTRO)'!$2:$2,0))</f>
        <v>36</v>
      </c>
      <c r="L12" s="44">
        <f>INDEX('[2]AM TMCs (VISTRO)'!$1:$225,MATCH($A12,'[2]AM TMCs (VISTRO)'!$A$1:$A$225,0),MATCH(L$1,'[2]AM TMCs (VISTRO)'!$2:$2,0))</f>
        <v>0</v>
      </c>
      <c r="M12" s="44">
        <f>INDEX('[2]AM TMCs (VISTRO)'!$1:$225,MATCH($A12,'[2]AM TMCs (VISTRO)'!$A$1:$A$225,0),MATCH(M$1,'[2]AM TMCs (VISTRO)'!$2:$2,0))</f>
        <v>372</v>
      </c>
      <c r="N12" s="44">
        <f>INDEX('[2]AM TMCs (VISTRO)'!$1:$225,MATCH($A12,'[2]AM TMCs (VISTRO)'!$A$1:$A$225,0),MATCH(N$1,'[2]AM TMCs (VISTRO)'!$2:$2,0))</f>
        <v>0</v>
      </c>
      <c r="O12" s="44">
        <f>INDEX('[2]AM TMCs (VISTRO)'!$1:$225,MATCH($A12,'[2]AM TMCs (VISTRO)'!$A$1:$A$225,0),MATCH(O$1,'[2]AM TMCs (VISTRO)'!$2:$2,0))</f>
        <v>145</v>
      </c>
      <c r="P12" s="44">
        <f>INDEX('[2]AM TMCs (VISTRO)'!$1:$225,MATCH($A12,'[2]AM TMCs (VISTRO)'!$A$1:$A$225,0),MATCH(P$1,'[2]AM TMCs (VISTRO)'!$2:$2,0))</f>
        <v>9</v>
      </c>
      <c r="Q12" s="44">
        <f>INDEX('[2]AM TMCs (VISTRO)'!$1:$225,MATCH($A12,'[2]AM TMCs (VISTRO)'!$A$1:$A$225,0),MATCH(Q$1,'[2]AM TMCs (VISTRO)'!$2:$2,0))</f>
        <v>454</v>
      </c>
      <c r="R12" s="44">
        <f>INDEX('[2]AM TMCs (VISTRO)'!$1:$225,MATCH($A12,'[2]AM TMCs (VISTRO)'!$A$1:$A$225,0),MATCH(R$1,'[2]AM TMCs (VISTRO)'!$2:$2,0))</f>
        <v>20</v>
      </c>
      <c r="S12" s="44">
        <f>INDEX('[2]AM TMCs (VISTRO)'!$1:$225,MATCH($A12,'[2]AM TMCs (VISTRO)'!$A$1:$A$225,0),MATCH(S$1,'[2]AM TMCs (VISTRO)'!$2:$2,0))</f>
        <v>5</v>
      </c>
      <c r="T12" s="44">
        <f>INDEX('[2]AM TMCs (VISTRO)'!$1:$225,MATCH($A12,'[2]AM TMCs (VISTRO)'!$A$1:$A$225,0),MATCH(T$1,'[2]AM TMCs (VISTRO)'!$2:$2,0))</f>
        <v>0</v>
      </c>
      <c r="U12" s="44">
        <f>INDEX('[2]AM TMCs (VISTRO)'!$1:$225,MATCH($A12,'[2]AM TMCs (VISTRO)'!$A$1:$A$225,0),MATCH(U$1,'[2]AM TMCs (VISTRO)'!$2:$2,0))</f>
        <v>0</v>
      </c>
      <c r="V12" s="44">
        <f>INDEX('[2]AM TMCs (VISTRO)'!$1:$225,MATCH($A12,'[2]AM TMCs (VISTRO)'!$A$1:$A$225,0),MATCH(V$1,'[2]AM TMCs (VISTRO)'!$2:$2,0))</f>
        <v>0</v>
      </c>
      <c r="W12" s="44">
        <f>INDEX('[2]AM TMCs (VISTRO)'!$1:$225,MATCH($A12,'[2]AM TMCs (VISTRO)'!$A$1:$A$225,0),MATCH(W$1,'[2]AM TMCs (VISTRO)'!$2:$2,0))</f>
        <v>0</v>
      </c>
      <c r="X12" s="44">
        <f>INDEX('[2]AM TMCs (VISTRO)'!$1:$225,MATCH($A12,'[2]AM TMCs (VISTRO)'!$A$1:$A$225,0),MATCH(X$1,'[2]AM TMCs (VISTRO)'!$2:$2,0))</f>
        <v>4</v>
      </c>
      <c r="Y12" s="44">
        <f>INDEX('[2]AM TMCs (VISTRO)'!$1:$225,MATCH($A12,'[2]AM TMCs (VISTRO)'!$A$1:$A$225,0),MATCH(Y$1,'[2]AM TMCs (VISTRO)'!$2:$2,0))</f>
        <v>47</v>
      </c>
      <c r="Z12" s="44">
        <f>INDEX('[2]AM TMCs (VISTRO)'!$1:$225,MATCH($A12,'[2]AM TMCs (VISTRO)'!$A$1:$A$225,0),MATCH(Z$1,'[2]AM TMCs (VISTRO)'!$2:$2,0))</f>
        <v>100</v>
      </c>
      <c r="AA12" s="44">
        <f>INDEX('[2]AM TMCs (VISTRO)'!$1:$225,MATCH($A12,'[2]AM TMCs (VISTRO)'!$A$1:$A$225,0),MATCH(AA$1,'[2]AM TMCs (VISTRO)'!$2:$2,0))</f>
        <v>0</v>
      </c>
      <c r="AB12" s="44">
        <f>INDEX('[2]AM TMCs (VISTRO)'!$1:$225,MATCH($A12,'[2]AM TMCs (VISTRO)'!$A$1:$A$225,0),MATCH(AB$1,'[2]AM TMCs (VISTRO)'!$2:$2,0))</f>
        <v>0</v>
      </c>
      <c r="AC12" s="44">
        <f>INDEX('[2]AM TMCs (VISTRO)'!$1:$225,MATCH($A12,'[2]AM TMCs (VISTRO)'!$A$1:$A$225,0),MATCH(AC$1,'[2]AM TMCs (VISTRO)'!$2:$2,0))</f>
        <v>0</v>
      </c>
      <c r="AD12" s="44">
        <f>INDEX('[2]AM TMCs (VISTRO)'!$1:$225,MATCH($A12,'[2]AM TMCs (VISTRO)'!$A$1:$A$225,0),MATCH(AD$1,'[2]AM TMCs (VISTRO)'!$2:$2,0))</f>
        <v>0</v>
      </c>
      <c r="AE12" s="44">
        <f>INDEX('[2]AM TMCs (VISTRO)'!$1:$225,MATCH($A12,'[2]AM TMCs (VISTRO)'!$A$1:$A$225,0),MATCH(AE$1,'[2]AM TMCs (VISTRO)'!$2:$2,0))</f>
        <v>0</v>
      </c>
      <c r="AF12" s="44">
        <f>INDEX('[2]AM TMCs (VISTRO)'!$1:$225,MATCH($A12,'[2]AM TMCs (VISTRO)'!$A$1:$A$225,0),MATCH(AF$1,'[2]AM TMCs (VISTRO)'!$2:$2,0))</f>
        <v>0</v>
      </c>
      <c r="AG12" s="44">
        <f>INDEX('[2]AM TMCs (VISTRO)'!$1:$225,MATCH($A12,'[2]AM TMCs (VISTRO)'!$A$1:$A$225,0),MATCH(AG$1,'[2]AM TMCs (VISTRO)'!$2:$2,0))</f>
        <v>0</v>
      </c>
      <c r="AH12" s="44">
        <f>INDEX('[2]AM TMCs (VISTRO)'!$1:$225,MATCH($A12,'[2]AM TMCs (VISTRO)'!$A$1:$A$225,0),MATCH(AH$1,'[2]AM TMCs (VISTRO)'!$2:$2,0))</f>
        <v>0</v>
      </c>
      <c r="AI12" s="52">
        <f t="shared" si="0"/>
        <v>591</v>
      </c>
      <c r="AJ12" s="52">
        <f t="shared" si="1"/>
        <v>975</v>
      </c>
      <c r="AK12" s="52">
        <f t="shared" si="2"/>
        <v>517</v>
      </c>
      <c r="AL12" s="52">
        <f t="shared" si="3"/>
        <v>488</v>
      </c>
      <c r="AM12" s="52">
        <f t="shared" si="4"/>
        <v>0</v>
      </c>
      <c r="AN12" s="52">
        <f t="shared" si="5"/>
        <v>151</v>
      </c>
      <c r="AO12" s="52">
        <f t="shared" si="6"/>
        <v>0</v>
      </c>
      <c r="AP12" s="52">
        <f t="shared" si="7"/>
        <v>0</v>
      </c>
    </row>
    <row r="13" spans="1:42" x14ac:dyDescent="0.25">
      <c r="A13" s="43">
        <v>13</v>
      </c>
      <c r="B13" s="44">
        <f>INDEX('[2]AM TMCs (VISTRO)'!$1:$225,MATCH($A13,'[2]AM TMCs (VISTRO)'!$A$1:$A$225,0),MATCH(B$1,'[2]AM TMCs (VISTRO)'!$2:$2,0))</f>
        <v>191</v>
      </c>
      <c r="C13" s="44">
        <f>INDEX('[2]AM TMCs (VISTRO)'!$1:$225,MATCH($A13,'[2]AM TMCs (VISTRO)'!$A$1:$A$225,0),MATCH(C$1,'[2]AM TMCs (VISTRO)'!$2:$2,0))</f>
        <v>64</v>
      </c>
      <c r="D13" s="44">
        <f>INDEX('[2]AM TMCs (VISTRO)'!$1:$225,MATCH($A13,'[2]AM TMCs (VISTRO)'!$A$1:$A$225,0),MATCH(D$1,'[2]AM TMCs (VISTRO)'!$2:$2,0))</f>
        <v>574</v>
      </c>
      <c r="E13" s="44">
        <f>INDEX('[2]AM TMCs (VISTRO)'!$1:$225,MATCH($A13,'[2]AM TMCs (VISTRO)'!$A$1:$A$225,0),MATCH(E$1,'[2]AM TMCs (VISTRO)'!$2:$2,0))</f>
        <v>80</v>
      </c>
      <c r="F13" s="44">
        <f>INDEX('[2]AM TMCs (VISTRO)'!$1:$225,MATCH($A13,'[2]AM TMCs (VISTRO)'!$A$1:$A$225,0),MATCH(F$1,'[2]AM TMCs (VISTRO)'!$2:$2,0))</f>
        <v>0</v>
      </c>
      <c r="G13" s="44">
        <f>INDEX('[2]AM TMCs (VISTRO)'!$1:$225,MATCH($A13,'[2]AM TMCs (VISTRO)'!$A$1:$A$225,0),MATCH(G$1,'[2]AM TMCs (VISTRO)'!$2:$2,0))</f>
        <v>0</v>
      </c>
      <c r="H13" s="44">
        <f>INDEX('[2]AM TMCs (VISTRO)'!$1:$225,MATCH($A13,'[2]AM TMCs (VISTRO)'!$A$1:$A$225,0),MATCH(H$1,'[2]AM TMCs (VISTRO)'!$2:$2,0))</f>
        <v>0</v>
      </c>
      <c r="I13" s="44">
        <f>INDEX('[2]AM TMCs (VISTRO)'!$1:$225,MATCH($A13,'[2]AM TMCs (VISTRO)'!$A$1:$A$225,0),MATCH(I$1,'[2]AM TMCs (VISTRO)'!$2:$2,0))</f>
        <v>0</v>
      </c>
      <c r="J13" s="44">
        <f>INDEX('[2]AM TMCs (VISTRO)'!$1:$225,MATCH($A13,'[2]AM TMCs (VISTRO)'!$A$1:$A$225,0),MATCH(J$1,'[2]AM TMCs (VISTRO)'!$2:$2,0))</f>
        <v>0</v>
      </c>
      <c r="K13" s="44">
        <f>INDEX('[2]AM TMCs (VISTRO)'!$1:$225,MATCH($A13,'[2]AM TMCs (VISTRO)'!$A$1:$A$225,0),MATCH(K$1,'[2]AM TMCs (VISTRO)'!$2:$2,0))</f>
        <v>0</v>
      </c>
      <c r="L13" s="44">
        <f>INDEX('[2]AM TMCs (VISTRO)'!$1:$225,MATCH($A13,'[2]AM TMCs (VISTRO)'!$A$1:$A$225,0),MATCH(L$1,'[2]AM TMCs (VISTRO)'!$2:$2,0))</f>
        <v>90</v>
      </c>
      <c r="M13" s="44">
        <f>INDEX('[2]AM TMCs (VISTRO)'!$1:$225,MATCH($A13,'[2]AM TMCs (VISTRO)'!$A$1:$A$225,0),MATCH(M$1,'[2]AM TMCs (VISTRO)'!$2:$2,0))</f>
        <v>327</v>
      </c>
      <c r="N13" s="44">
        <f>INDEX('[2]AM TMCs (VISTRO)'!$1:$225,MATCH($A13,'[2]AM TMCs (VISTRO)'!$A$1:$A$225,0),MATCH(N$1,'[2]AM TMCs (VISTRO)'!$2:$2,0))</f>
        <v>0</v>
      </c>
      <c r="O13" s="44">
        <f>INDEX('[2]AM TMCs (VISTRO)'!$1:$225,MATCH($A13,'[2]AM TMCs (VISTRO)'!$A$1:$A$225,0),MATCH(O$1,'[2]AM TMCs (VISTRO)'!$2:$2,0))</f>
        <v>0</v>
      </c>
      <c r="P13" s="44">
        <f>INDEX('[2]AM TMCs (VISTRO)'!$1:$225,MATCH($A13,'[2]AM TMCs (VISTRO)'!$A$1:$A$225,0),MATCH(P$1,'[2]AM TMCs (VISTRO)'!$2:$2,0))</f>
        <v>0</v>
      </c>
      <c r="Q13" s="44">
        <f>INDEX('[2]AM TMCs (VISTRO)'!$1:$225,MATCH($A13,'[2]AM TMCs (VISTRO)'!$A$1:$A$225,0),MATCH(Q$1,'[2]AM TMCs (VISTRO)'!$2:$2,0))</f>
        <v>310</v>
      </c>
      <c r="R13" s="44">
        <f>INDEX('[2]AM TMCs (VISTRO)'!$1:$225,MATCH($A13,'[2]AM TMCs (VISTRO)'!$A$1:$A$225,0),MATCH(R$1,'[2]AM TMCs (VISTRO)'!$2:$2,0))</f>
        <v>62</v>
      </c>
      <c r="S13" s="44">
        <f>INDEX('[2]AM TMCs (VISTRO)'!$1:$225,MATCH($A13,'[2]AM TMCs (VISTRO)'!$A$1:$A$225,0),MATCH(S$1,'[2]AM TMCs (VISTRO)'!$2:$2,0))</f>
        <v>46</v>
      </c>
      <c r="T13" s="44">
        <f>INDEX('[2]AM TMCs (VISTRO)'!$1:$225,MATCH($A13,'[2]AM TMCs (VISTRO)'!$A$1:$A$225,0),MATCH(T$1,'[2]AM TMCs (VISTRO)'!$2:$2,0))</f>
        <v>0</v>
      </c>
      <c r="U13" s="44">
        <f>INDEX('[2]AM TMCs (VISTRO)'!$1:$225,MATCH($A13,'[2]AM TMCs (VISTRO)'!$A$1:$A$225,0),MATCH(U$1,'[2]AM TMCs (VISTRO)'!$2:$2,0))</f>
        <v>11</v>
      </c>
      <c r="V13" s="44">
        <f>INDEX('[2]AM TMCs (VISTRO)'!$1:$225,MATCH($A13,'[2]AM TMCs (VISTRO)'!$A$1:$A$225,0),MATCH(V$1,'[2]AM TMCs (VISTRO)'!$2:$2,0))</f>
        <v>0</v>
      </c>
      <c r="W13" s="44">
        <f>INDEX('[2]AM TMCs (VISTRO)'!$1:$225,MATCH($A13,'[2]AM TMCs (VISTRO)'!$A$1:$A$225,0),MATCH(W$1,'[2]AM TMCs (VISTRO)'!$2:$2,0))</f>
        <v>0</v>
      </c>
      <c r="X13" s="44">
        <f>INDEX('[2]AM TMCs (VISTRO)'!$1:$225,MATCH($A13,'[2]AM TMCs (VISTRO)'!$A$1:$A$225,0),MATCH(X$1,'[2]AM TMCs (VISTRO)'!$2:$2,0))</f>
        <v>0</v>
      </c>
      <c r="Y13" s="44">
        <f>INDEX('[2]AM TMCs (VISTRO)'!$1:$225,MATCH($A13,'[2]AM TMCs (VISTRO)'!$A$1:$A$225,0),MATCH(Y$1,'[2]AM TMCs (VISTRO)'!$2:$2,0))</f>
        <v>0</v>
      </c>
      <c r="Z13" s="44">
        <f>INDEX('[2]AM TMCs (VISTRO)'!$1:$225,MATCH($A13,'[2]AM TMCs (VISTRO)'!$A$1:$A$225,0),MATCH(Z$1,'[2]AM TMCs (VISTRO)'!$2:$2,0))</f>
        <v>0</v>
      </c>
      <c r="AA13" s="44">
        <f>INDEX('[2]AM TMCs (VISTRO)'!$1:$225,MATCH($A13,'[2]AM TMCs (VISTRO)'!$A$1:$A$225,0),MATCH(AA$1,'[2]AM TMCs (VISTRO)'!$2:$2,0))</f>
        <v>0</v>
      </c>
      <c r="AB13" s="44">
        <f>INDEX('[2]AM TMCs (VISTRO)'!$1:$225,MATCH($A13,'[2]AM TMCs (VISTRO)'!$A$1:$A$225,0),MATCH(AB$1,'[2]AM TMCs (VISTRO)'!$2:$2,0))</f>
        <v>0</v>
      </c>
      <c r="AC13" s="44">
        <f>INDEX('[2]AM TMCs (VISTRO)'!$1:$225,MATCH($A13,'[2]AM TMCs (VISTRO)'!$A$1:$A$225,0),MATCH(AC$1,'[2]AM TMCs (VISTRO)'!$2:$2,0))</f>
        <v>0</v>
      </c>
      <c r="AD13" s="44">
        <f>INDEX('[2]AM TMCs (VISTRO)'!$1:$225,MATCH($A13,'[2]AM TMCs (VISTRO)'!$A$1:$A$225,0),MATCH(AD$1,'[2]AM TMCs (VISTRO)'!$2:$2,0))</f>
        <v>0</v>
      </c>
      <c r="AE13" s="44">
        <f>INDEX('[2]AM TMCs (VISTRO)'!$1:$225,MATCH($A13,'[2]AM TMCs (VISTRO)'!$A$1:$A$225,0),MATCH(AE$1,'[2]AM TMCs (VISTRO)'!$2:$2,0))</f>
        <v>0</v>
      </c>
      <c r="AF13" s="44">
        <f>INDEX('[2]AM TMCs (VISTRO)'!$1:$225,MATCH($A13,'[2]AM TMCs (VISTRO)'!$A$1:$A$225,0),MATCH(AF$1,'[2]AM TMCs (VISTRO)'!$2:$2,0))</f>
        <v>0</v>
      </c>
      <c r="AG13" s="44">
        <f>INDEX('[2]AM TMCs (VISTRO)'!$1:$225,MATCH($A13,'[2]AM TMCs (VISTRO)'!$A$1:$A$225,0),MATCH(AG$1,'[2]AM TMCs (VISTRO)'!$2:$2,0))</f>
        <v>0</v>
      </c>
      <c r="AH13" s="44">
        <f>INDEX('[2]AM TMCs (VISTRO)'!$1:$225,MATCH($A13,'[2]AM TMCs (VISTRO)'!$A$1:$A$225,0),MATCH(AH$1,'[2]AM TMCs (VISTRO)'!$2:$2,0))</f>
        <v>0</v>
      </c>
      <c r="AI13" s="52">
        <f t="shared" si="0"/>
        <v>909</v>
      </c>
      <c r="AJ13" s="52">
        <f t="shared" si="1"/>
        <v>0</v>
      </c>
      <c r="AK13" s="52">
        <f t="shared" si="2"/>
        <v>417</v>
      </c>
      <c r="AL13" s="52">
        <f t="shared" si="3"/>
        <v>418</v>
      </c>
      <c r="AM13" s="52">
        <f t="shared" si="4"/>
        <v>11</v>
      </c>
      <c r="AN13" s="52">
        <f t="shared" si="5"/>
        <v>0</v>
      </c>
      <c r="AO13" s="52">
        <f t="shared" si="6"/>
        <v>0</v>
      </c>
      <c r="AP13" s="52">
        <f t="shared" si="7"/>
        <v>0</v>
      </c>
    </row>
    <row r="14" spans="1:42" x14ac:dyDescent="0.25">
      <c r="A14" s="43">
        <v>14</v>
      </c>
      <c r="B14" s="44">
        <f>INDEX('[2]AM TMCs (VISTRO)'!$1:$225,MATCH($A14,'[2]AM TMCs (VISTRO)'!$A$1:$A$225,0),MATCH(B$1,'[2]AM TMCs (VISTRO)'!$2:$2,0))</f>
        <v>0</v>
      </c>
      <c r="C14" s="44">
        <f>INDEX('[2]AM TMCs (VISTRO)'!$1:$225,MATCH($A14,'[2]AM TMCs (VISTRO)'!$A$1:$A$225,0),MATCH(C$1,'[2]AM TMCs (VISTRO)'!$2:$2,0))</f>
        <v>101</v>
      </c>
      <c r="D14" s="44">
        <f>INDEX('[2]AM TMCs (VISTRO)'!$1:$225,MATCH($A14,'[2]AM TMCs (VISTRO)'!$A$1:$A$225,0),MATCH(D$1,'[2]AM TMCs (VISTRO)'!$2:$2,0))</f>
        <v>214</v>
      </c>
      <c r="E14" s="44">
        <f>INDEX('[2]AM TMCs (VISTRO)'!$1:$225,MATCH($A14,'[2]AM TMCs (VISTRO)'!$A$1:$A$225,0),MATCH(E$1,'[2]AM TMCs (VISTRO)'!$2:$2,0))</f>
        <v>47</v>
      </c>
      <c r="F14" s="44">
        <f>INDEX('[2]AM TMCs (VISTRO)'!$1:$225,MATCH($A14,'[2]AM TMCs (VISTRO)'!$A$1:$A$225,0),MATCH(F$1,'[2]AM TMCs (VISTRO)'!$2:$2,0))</f>
        <v>0</v>
      </c>
      <c r="G14" s="44">
        <f>INDEX('[2]AM TMCs (VISTRO)'!$1:$225,MATCH($A14,'[2]AM TMCs (VISTRO)'!$A$1:$A$225,0),MATCH(G$1,'[2]AM TMCs (VISTRO)'!$2:$2,0))</f>
        <v>0</v>
      </c>
      <c r="H14" s="44">
        <f>INDEX('[2]AM TMCs (VISTRO)'!$1:$225,MATCH($A14,'[2]AM TMCs (VISTRO)'!$A$1:$A$225,0),MATCH(H$1,'[2]AM TMCs (VISTRO)'!$2:$2,0))</f>
        <v>13</v>
      </c>
      <c r="I14" s="44">
        <f>INDEX('[2]AM TMCs (VISTRO)'!$1:$225,MATCH($A14,'[2]AM TMCs (VISTRO)'!$A$1:$A$225,0),MATCH(I$1,'[2]AM TMCs (VISTRO)'!$2:$2,0))</f>
        <v>435</v>
      </c>
      <c r="J14" s="44">
        <f>INDEX('[2]AM TMCs (VISTRO)'!$1:$225,MATCH($A14,'[2]AM TMCs (VISTRO)'!$A$1:$A$225,0),MATCH(J$1,'[2]AM TMCs (VISTRO)'!$2:$2,0))</f>
        <v>105</v>
      </c>
      <c r="K14" s="44">
        <f>INDEX('[2]AM TMCs (VISTRO)'!$1:$225,MATCH($A14,'[2]AM TMCs (VISTRO)'!$A$1:$A$225,0),MATCH(K$1,'[2]AM TMCs (VISTRO)'!$2:$2,0))</f>
        <v>0</v>
      </c>
      <c r="L14" s="44">
        <f>INDEX('[2]AM TMCs (VISTRO)'!$1:$225,MATCH($A14,'[2]AM TMCs (VISTRO)'!$A$1:$A$225,0),MATCH(L$1,'[2]AM TMCs (VISTRO)'!$2:$2,0))</f>
        <v>72</v>
      </c>
      <c r="M14" s="44">
        <f>INDEX('[2]AM TMCs (VISTRO)'!$1:$225,MATCH($A14,'[2]AM TMCs (VISTRO)'!$A$1:$A$225,0),MATCH(M$1,'[2]AM TMCs (VISTRO)'!$2:$2,0))</f>
        <v>178</v>
      </c>
      <c r="N14" s="44">
        <f>INDEX('[2]AM TMCs (VISTRO)'!$1:$225,MATCH($A14,'[2]AM TMCs (VISTRO)'!$A$1:$A$225,0),MATCH(N$1,'[2]AM TMCs (VISTRO)'!$2:$2,0))</f>
        <v>102</v>
      </c>
      <c r="O14" s="44">
        <f>INDEX('[2]AM TMCs (VISTRO)'!$1:$225,MATCH($A14,'[2]AM TMCs (VISTRO)'!$A$1:$A$225,0),MATCH(O$1,'[2]AM TMCs (VISTRO)'!$2:$2,0))</f>
        <v>0</v>
      </c>
      <c r="P14" s="44">
        <f>INDEX('[2]AM TMCs (VISTRO)'!$1:$225,MATCH($A14,'[2]AM TMCs (VISTRO)'!$A$1:$A$225,0),MATCH(P$1,'[2]AM TMCs (VISTRO)'!$2:$2,0))</f>
        <v>39</v>
      </c>
      <c r="Q14" s="44">
        <f>INDEX('[2]AM TMCs (VISTRO)'!$1:$225,MATCH($A14,'[2]AM TMCs (VISTRO)'!$A$1:$A$225,0),MATCH(Q$1,'[2]AM TMCs (VISTRO)'!$2:$2,0))</f>
        <v>197</v>
      </c>
      <c r="R14" s="44">
        <f>INDEX('[2]AM TMCs (VISTRO)'!$1:$225,MATCH($A14,'[2]AM TMCs (VISTRO)'!$A$1:$A$225,0),MATCH(R$1,'[2]AM TMCs (VISTRO)'!$2:$2,0))</f>
        <v>21</v>
      </c>
      <c r="S14" s="44">
        <f>INDEX('[2]AM TMCs (VISTRO)'!$1:$225,MATCH($A14,'[2]AM TMCs (VISTRO)'!$A$1:$A$225,0),MATCH(S$1,'[2]AM TMCs (VISTRO)'!$2:$2,0))</f>
        <v>0</v>
      </c>
      <c r="T14" s="44">
        <f>INDEX('[2]AM TMCs (VISTRO)'!$1:$225,MATCH($A14,'[2]AM TMCs (VISTRO)'!$A$1:$A$225,0),MATCH(T$1,'[2]AM TMCs (VISTRO)'!$2:$2,0))</f>
        <v>0</v>
      </c>
      <c r="U14" s="44">
        <f>INDEX('[2]AM TMCs (VISTRO)'!$1:$225,MATCH($A14,'[2]AM TMCs (VISTRO)'!$A$1:$A$225,0),MATCH(U$1,'[2]AM TMCs (VISTRO)'!$2:$2,0))</f>
        <v>0</v>
      </c>
      <c r="V14" s="44">
        <f>INDEX('[2]AM TMCs (VISTRO)'!$1:$225,MATCH($A14,'[2]AM TMCs (VISTRO)'!$A$1:$A$225,0),MATCH(V$1,'[2]AM TMCs (VISTRO)'!$2:$2,0))</f>
        <v>0</v>
      </c>
      <c r="W14" s="44">
        <f>INDEX('[2]AM TMCs (VISTRO)'!$1:$225,MATCH($A14,'[2]AM TMCs (VISTRO)'!$A$1:$A$225,0),MATCH(W$1,'[2]AM TMCs (VISTRO)'!$2:$2,0))</f>
        <v>0</v>
      </c>
      <c r="X14" s="44">
        <f>INDEX('[2]AM TMCs (VISTRO)'!$1:$225,MATCH($A14,'[2]AM TMCs (VISTRO)'!$A$1:$A$225,0),MATCH(X$1,'[2]AM TMCs (VISTRO)'!$2:$2,0))</f>
        <v>0</v>
      </c>
      <c r="Y14" s="44">
        <f>INDEX('[2]AM TMCs (VISTRO)'!$1:$225,MATCH($A14,'[2]AM TMCs (VISTRO)'!$A$1:$A$225,0),MATCH(Y$1,'[2]AM TMCs (VISTRO)'!$2:$2,0))</f>
        <v>0</v>
      </c>
      <c r="Z14" s="44">
        <f>INDEX('[2]AM TMCs (VISTRO)'!$1:$225,MATCH($A14,'[2]AM TMCs (VISTRO)'!$A$1:$A$225,0),MATCH(Z$1,'[2]AM TMCs (VISTRO)'!$2:$2,0))</f>
        <v>0</v>
      </c>
      <c r="AA14" s="44">
        <f>INDEX('[2]AM TMCs (VISTRO)'!$1:$225,MATCH($A14,'[2]AM TMCs (VISTRO)'!$A$1:$A$225,0),MATCH(AA$1,'[2]AM TMCs (VISTRO)'!$2:$2,0))</f>
        <v>0</v>
      </c>
      <c r="AB14" s="44">
        <f>INDEX('[2]AM TMCs (VISTRO)'!$1:$225,MATCH($A14,'[2]AM TMCs (VISTRO)'!$A$1:$A$225,0),MATCH(AB$1,'[2]AM TMCs (VISTRO)'!$2:$2,0))</f>
        <v>0</v>
      </c>
      <c r="AC14" s="44">
        <f>INDEX('[2]AM TMCs (VISTRO)'!$1:$225,MATCH($A14,'[2]AM TMCs (VISTRO)'!$A$1:$A$225,0),MATCH(AC$1,'[2]AM TMCs (VISTRO)'!$2:$2,0))</f>
        <v>0</v>
      </c>
      <c r="AD14" s="44">
        <f>INDEX('[2]AM TMCs (VISTRO)'!$1:$225,MATCH($A14,'[2]AM TMCs (VISTRO)'!$A$1:$A$225,0),MATCH(AD$1,'[2]AM TMCs (VISTRO)'!$2:$2,0))</f>
        <v>0</v>
      </c>
      <c r="AE14" s="44">
        <f>INDEX('[2]AM TMCs (VISTRO)'!$1:$225,MATCH($A14,'[2]AM TMCs (VISTRO)'!$A$1:$A$225,0),MATCH(AE$1,'[2]AM TMCs (VISTRO)'!$2:$2,0))</f>
        <v>0</v>
      </c>
      <c r="AF14" s="44">
        <f>INDEX('[2]AM TMCs (VISTRO)'!$1:$225,MATCH($A14,'[2]AM TMCs (VISTRO)'!$A$1:$A$225,0),MATCH(AF$1,'[2]AM TMCs (VISTRO)'!$2:$2,0))</f>
        <v>0</v>
      </c>
      <c r="AG14" s="44">
        <f>INDEX('[2]AM TMCs (VISTRO)'!$1:$225,MATCH($A14,'[2]AM TMCs (VISTRO)'!$A$1:$A$225,0),MATCH(AG$1,'[2]AM TMCs (VISTRO)'!$2:$2,0))</f>
        <v>0</v>
      </c>
      <c r="AH14" s="44">
        <f>INDEX('[2]AM TMCs (VISTRO)'!$1:$225,MATCH($A14,'[2]AM TMCs (VISTRO)'!$A$1:$A$225,0),MATCH(AH$1,'[2]AM TMCs (VISTRO)'!$2:$2,0))</f>
        <v>0</v>
      </c>
      <c r="AI14" s="52">
        <f t="shared" si="0"/>
        <v>362</v>
      </c>
      <c r="AJ14" s="52">
        <f t="shared" si="1"/>
        <v>553</v>
      </c>
      <c r="AK14" s="52">
        <f t="shared" si="2"/>
        <v>352</v>
      </c>
      <c r="AL14" s="52">
        <f t="shared" si="3"/>
        <v>257</v>
      </c>
      <c r="AM14" s="52">
        <f t="shared" si="4"/>
        <v>0</v>
      </c>
      <c r="AN14" s="52">
        <f t="shared" si="5"/>
        <v>0</v>
      </c>
      <c r="AO14" s="52">
        <f t="shared" si="6"/>
        <v>0</v>
      </c>
      <c r="AP14" s="52">
        <f t="shared" si="7"/>
        <v>0</v>
      </c>
    </row>
    <row r="15" spans="1:42" x14ac:dyDescent="0.25">
      <c r="A15" s="43">
        <v>15</v>
      </c>
      <c r="B15" s="44">
        <f>INDEX('[2]AM TMCs (VISTRO)'!$1:$225,MATCH($A15,'[2]AM TMCs (VISTRO)'!$A$1:$A$225,0),MATCH(B$1,'[2]AM TMCs (VISTRO)'!$2:$2,0))</f>
        <v>0</v>
      </c>
      <c r="C15" s="44">
        <f>INDEX('[2]AM TMCs (VISTRO)'!$1:$225,MATCH($A15,'[2]AM TMCs (VISTRO)'!$A$1:$A$225,0),MATCH(C$1,'[2]AM TMCs (VISTRO)'!$2:$2,0))</f>
        <v>0</v>
      </c>
      <c r="D15" s="44">
        <f>INDEX('[2]AM TMCs (VISTRO)'!$1:$225,MATCH($A15,'[2]AM TMCs (VISTRO)'!$A$1:$A$225,0),MATCH(D$1,'[2]AM TMCs (VISTRO)'!$2:$2,0))</f>
        <v>0</v>
      </c>
      <c r="E15" s="44">
        <f>INDEX('[2]AM TMCs (VISTRO)'!$1:$225,MATCH($A15,'[2]AM TMCs (VISTRO)'!$A$1:$A$225,0),MATCH(E$1,'[2]AM TMCs (VISTRO)'!$2:$2,0))</f>
        <v>0</v>
      </c>
      <c r="F15" s="44">
        <f>INDEX('[2]AM TMCs (VISTRO)'!$1:$225,MATCH($A15,'[2]AM TMCs (VISTRO)'!$A$1:$A$225,0),MATCH(F$1,'[2]AM TMCs (VISTRO)'!$2:$2,0))</f>
        <v>0</v>
      </c>
      <c r="G15" s="44">
        <f>INDEX('[2]AM TMCs (VISTRO)'!$1:$225,MATCH($A15,'[2]AM TMCs (VISTRO)'!$A$1:$A$225,0),MATCH(G$1,'[2]AM TMCs (VISTRO)'!$2:$2,0))</f>
        <v>0</v>
      </c>
      <c r="H15" s="44">
        <f>INDEX('[2]AM TMCs (VISTRO)'!$1:$225,MATCH($A15,'[2]AM TMCs (VISTRO)'!$A$1:$A$225,0),MATCH(H$1,'[2]AM TMCs (VISTRO)'!$2:$2,0))</f>
        <v>24</v>
      </c>
      <c r="I15" s="44">
        <f>INDEX('[2]AM TMCs (VISTRO)'!$1:$225,MATCH($A15,'[2]AM TMCs (VISTRO)'!$A$1:$A$225,0),MATCH(I$1,'[2]AM TMCs (VISTRO)'!$2:$2,0))</f>
        <v>260</v>
      </c>
      <c r="J15" s="44">
        <f>INDEX('[2]AM TMCs (VISTRO)'!$1:$225,MATCH($A15,'[2]AM TMCs (VISTRO)'!$A$1:$A$225,0),MATCH(J$1,'[2]AM TMCs (VISTRO)'!$2:$2,0))</f>
        <v>164</v>
      </c>
      <c r="K15" s="44">
        <f>INDEX('[2]AM TMCs (VISTRO)'!$1:$225,MATCH($A15,'[2]AM TMCs (VISTRO)'!$A$1:$A$225,0),MATCH(K$1,'[2]AM TMCs (VISTRO)'!$2:$2,0))</f>
        <v>0</v>
      </c>
      <c r="L15" s="44">
        <f>INDEX('[2]AM TMCs (VISTRO)'!$1:$225,MATCH($A15,'[2]AM TMCs (VISTRO)'!$A$1:$A$225,0),MATCH(L$1,'[2]AM TMCs (VISTRO)'!$2:$2,0))</f>
        <v>0</v>
      </c>
      <c r="M15" s="44">
        <f>INDEX('[2]AM TMCs (VISTRO)'!$1:$225,MATCH($A15,'[2]AM TMCs (VISTRO)'!$A$1:$A$225,0),MATCH(M$1,'[2]AM TMCs (VISTRO)'!$2:$2,0))</f>
        <v>99</v>
      </c>
      <c r="N15" s="44">
        <f>INDEX('[2]AM TMCs (VISTRO)'!$1:$225,MATCH($A15,'[2]AM TMCs (VISTRO)'!$A$1:$A$225,0),MATCH(N$1,'[2]AM TMCs (VISTRO)'!$2:$2,0))</f>
        <v>133</v>
      </c>
      <c r="O15" s="44">
        <f>INDEX('[2]AM TMCs (VISTRO)'!$1:$225,MATCH($A15,'[2]AM TMCs (VISTRO)'!$A$1:$A$225,0),MATCH(O$1,'[2]AM TMCs (VISTRO)'!$2:$2,0))</f>
        <v>0</v>
      </c>
      <c r="P15" s="44">
        <f>INDEX('[2]AM TMCs (VISTRO)'!$1:$225,MATCH($A15,'[2]AM TMCs (VISTRO)'!$A$1:$A$225,0),MATCH(P$1,'[2]AM TMCs (VISTRO)'!$2:$2,0))</f>
        <v>9</v>
      </c>
      <c r="Q15" s="44">
        <f>INDEX('[2]AM TMCs (VISTRO)'!$1:$225,MATCH($A15,'[2]AM TMCs (VISTRO)'!$A$1:$A$225,0),MATCH(Q$1,'[2]AM TMCs (VISTRO)'!$2:$2,0))</f>
        <v>103</v>
      </c>
      <c r="R15" s="44">
        <f>INDEX('[2]AM TMCs (VISTRO)'!$1:$225,MATCH($A15,'[2]AM TMCs (VISTRO)'!$A$1:$A$225,0),MATCH(R$1,'[2]AM TMCs (VISTRO)'!$2:$2,0))</f>
        <v>0</v>
      </c>
      <c r="S15" s="44">
        <f>INDEX('[2]AM TMCs (VISTRO)'!$1:$225,MATCH($A15,'[2]AM TMCs (VISTRO)'!$A$1:$A$225,0),MATCH(S$1,'[2]AM TMCs (VISTRO)'!$2:$2,0))</f>
        <v>0</v>
      </c>
      <c r="T15" s="44">
        <f>INDEX('[2]AM TMCs (VISTRO)'!$1:$225,MATCH($A15,'[2]AM TMCs (VISTRO)'!$A$1:$A$225,0),MATCH(T$1,'[2]AM TMCs (VISTRO)'!$2:$2,0))</f>
        <v>0</v>
      </c>
      <c r="U15" s="44">
        <f>INDEX('[2]AM TMCs (VISTRO)'!$1:$225,MATCH($A15,'[2]AM TMCs (VISTRO)'!$A$1:$A$225,0),MATCH(U$1,'[2]AM TMCs (VISTRO)'!$2:$2,0))</f>
        <v>0</v>
      </c>
      <c r="V15" s="44">
        <f>INDEX('[2]AM TMCs (VISTRO)'!$1:$225,MATCH($A15,'[2]AM TMCs (VISTRO)'!$A$1:$A$225,0),MATCH(V$1,'[2]AM TMCs (VISTRO)'!$2:$2,0))</f>
        <v>0</v>
      </c>
      <c r="W15" s="44">
        <f>INDEX('[2]AM TMCs (VISTRO)'!$1:$225,MATCH($A15,'[2]AM TMCs (VISTRO)'!$A$1:$A$225,0),MATCH(W$1,'[2]AM TMCs (VISTRO)'!$2:$2,0))</f>
        <v>0</v>
      </c>
      <c r="X15" s="44">
        <f>INDEX('[2]AM TMCs (VISTRO)'!$1:$225,MATCH($A15,'[2]AM TMCs (VISTRO)'!$A$1:$A$225,0),MATCH(X$1,'[2]AM TMCs (VISTRO)'!$2:$2,0))</f>
        <v>0</v>
      </c>
      <c r="Y15" s="44">
        <f>INDEX('[2]AM TMCs (VISTRO)'!$1:$225,MATCH($A15,'[2]AM TMCs (VISTRO)'!$A$1:$A$225,0),MATCH(Y$1,'[2]AM TMCs (VISTRO)'!$2:$2,0))</f>
        <v>0</v>
      </c>
      <c r="Z15" s="44">
        <f>INDEX('[2]AM TMCs (VISTRO)'!$1:$225,MATCH($A15,'[2]AM TMCs (VISTRO)'!$A$1:$A$225,0),MATCH(Z$1,'[2]AM TMCs (VISTRO)'!$2:$2,0))</f>
        <v>0</v>
      </c>
      <c r="AA15" s="44">
        <f>INDEX('[2]AM TMCs (VISTRO)'!$1:$225,MATCH($A15,'[2]AM TMCs (VISTRO)'!$A$1:$A$225,0),MATCH(AA$1,'[2]AM TMCs (VISTRO)'!$2:$2,0))</f>
        <v>0</v>
      </c>
      <c r="AB15" s="44">
        <f>INDEX('[2]AM TMCs (VISTRO)'!$1:$225,MATCH($A15,'[2]AM TMCs (VISTRO)'!$A$1:$A$225,0),MATCH(AB$1,'[2]AM TMCs (VISTRO)'!$2:$2,0))</f>
        <v>0</v>
      </c>
      <c r="AC15" s="44">
        <f>INDEX('[2]AM TMCs (VISTRO)'!$1:$225,MATCH($A15,'[2]AM TMCs (VISTRO)'!$A$1:$A$225,0),MATCH(AC$1,'[2]AM TMCs (VISTRO)'!$2:$2,0))</f>
        <v>0</v>
      </c>
      <c r="AD15" s="44">
        <f>INDEX('[2]AM TMCs (VISTRO)'!$1:$225,MATCH($A15,'[2]AM TMCs (VISTRO)'!$A$1:$A$225,0),MATCH(AD$1,'[2]AM TMCs (VISTRO)'!$2:$2,0))</f>
        <v>0</v>
      </c>
      <c r="AE15" s="44">
        <f>INDEX('[2]AM TMCs (VISTRO)'!$1:$225,MATCH($A15,'[2]AM TMCs (VISTRO)'!$A$1:$A$225,0),MATCH(AE$1,'[2]AM TMCs (VISTRO)'!$2:$2,0))</f>
        <v>0</v>
      </c>
      <c r="AF15" s="44">
        <f>INDEX('[2]AM TMCs (VISTRO)'!$1:$225,MATCH($A15,'[2]AM TMCs (VISTRO)'!$A$1:$A$225,0),MATCH(AF$1,'[2]AM TMCs (VISTRO)'!$2:$2,0))</f>
        <v>0</v>
      </c>
      <c r="AG15" s="44">
        <f>INDEX('[2]AM TMCs (VISTRO)'!$1:$225,MATCH($A15,'[2]AM TMCs (VISTRO)'!$A$1:$A$225,0),MATCH(AG$1,'[2]AM TMCs (VISTRO)'!$2:$2,0))</f>
        <v>0</v>
      </c>
      <c r="AH15" s="44">
        <f>INDEX('[2]AM TMCs (VISTRO)'!$1:$225,MATCH($A15,'[2]AM TMCs (VISTRO)'!$A$1:$A$225,0),MATCH(AH$1,'[2]AM TMCs (VISTRO)'!$2:$2,0))</f>
        <v>0</v>
      </c>
      <c r="AI15" s="52">
        <f t="shared" si="0"/>
        <v>0</v>
      </c>
      <c r="AJ15" s="52">
        <f t="shared" si="1"/>
        <v>448</v>
      </c>
      <c r="AK15" s="52">
        <f t="shared" si="2"/>
        <v>232</v>
      </c>
      <c r="AL15" s="52">
        <f t="shared" si="3"/>
        <v>112</v>
      </c>
      <c r="AM15" s="52">
        <f t="shared" si="4"/>
        <v>0</v>
      </c>
      <c r="AN15" s="52">
        <f t="shared" si="5"/>
        <v>0</v>
      </c>
      <c r="AO15" s="52">
        <f t="shared" si="6"/>
        <v>0</v>
      </c>
      <c r="AP15" s="52">
        <f t="shared" si="7"/>
        <v>0</v>
      </c>
    </row>
    <row r="16" spans="1:42" x14ac:dyDescent="0.25">
      <c r="A16" s="43">
        <v>16</v>
      </c>
      <c r="B16" s="44">
        <f>INDEX('[2]AM TMCs (VISTRO)'!$1:$225,MATCH($A16,'[2]AM TMCs (VISTRO)'!$A$1:$A$225,0),MATCH(B$1,'[2]AM TMCs (VISTRO)'!$2:$2,0))</f>
        <v>0</v>
      </c>
      <c r="C16" s="44">
        <f>INDEX('[2]AM TMCs (VISTRO)'!$1:$225,MATCH($A16,'[2]AM TMCs (VISTRO)'!$A$1:$A$225,0),MATCH(C$1,'[2]AM TMCs (VISTRO)'!$2:$2,0))</f>
        <v>0</v>
      </c>
      <c r="D16" s="44">
        <f>INDEX('[2]AM TMCs (VISTRO)'!$1:$225,MATCH($A16,'[2]AM TMCs (VISTRO)'!$A$1:$A$225,0),MATCH(D$1,'[2]AM TMCs (VISTRO)'!$2:$2,0))</f>
        <v>0</v>
      </c>
      <c r="E16" s="44">
        <f>INDEX('[2]AM TMCs (VISTRO)'!$1:$225,MATCH($A16,'[2]AM TMCs (VISTRO)'!$A$1:$A$225,0),MATCH(E$1,'[2]AM TMCs (VISTRO)'!$2:$2,0))</f>
        <v>0</v>
      </c>
      <c r="F16" s="44">
        <f>INDEX('[2]AM TMCs (VISTRO)'!$1:$225,MATCH($A16,'[2]AM TMCs (VISTRO)'!$A$1:$A$225,0),MATCH(F$1,'[2]AM TMCs (VISTRO)'!$2:$2,0))</f>
        <v>0</v>
      </c>
      <c r="G16" s="44">
        <f>INDEX('[2]AM TMCs (VISTRO)'!$1:$225,MATCH($A16,'[2]AM TMCs (VISTRO)'!$A$1:$A$225,0),MATCH(G$1,'[2]AM TMCs (VISTRO)'!$2:$2,0))</f>
        <v>0</v>
      </c>
      <c r="H16" s="44">
        <f>INDEX('[2]AM TMCs (VISTRO)'!$1:$225,MATCH($A16,'[2]AM TMCs (VISTRO)'!$A$1:$A$225,0),MATCH(H$1,'[2]AM TMCs (VISTRO)'!$2:$2,0))</f>
        <v>0</v>
      </c>
      <c r="I16" s="44">
        <f>INDEX('[2]AM TMCs (VISTRO)'!$1:$225,MATCH($A16,'[2]AM TMCs (VISTRO)'!$A$1:$A$225,0),MATCH(I$1,'[2]AM TMCs (VISTRO)'!$2:$2,0))</f>
        <v>941</v>
      </c>
      <c r="J16" s="44">
        <f>INDEX('[2]AM TMCs (VISTRO)'!$1:$225,MATCH($A16,'[2]AM TMCs (VISTRO)'!$A$1:$A$225,0),MATCH(J$1,'[2]AM TMCs (VISTRO)'!$2:$2,0))</f>
        <v>124</v>
      </c>
      <c r="K16" s="44">
        <f>INDEX('[2]AM TMCs (VISTRO)'!$1:$225,MATCH($A16,'[2]AM TMCs (VISTRO)'!$A$1:$A$225,0),MATCH(K$1,'[2]AM TMCs (VISTRO)'!$2:$2,0))</f>
        <v>0</v>
      </c>
      <c r="L16" s="44">
        <f>INDEX('[2]AM TMCs (VISTRO)'!$1:$225,MATCH($A16,'[2]AM TMCs (VISTRO)'!$A$1:$A$225,0),MATCH(L$1,'[2]AM TMCs (VISTRO)'!$2:$2,0))</f>
        <v>0</v>
      </c>
      <c r="M16" s="44">
        <f>INDEX('[2]AM TMCs (VISTRO)'!$1:$225,MATCH($A16,'[2]AM TMCs (VISTRO)'!$A$1:$A$225,0),MATCH(M$1,'[2]AM TMCs (VISTRO)'!$2:$2,0))</f>
        <v>0</v>
      </c>
      <c r="N16" s="44">
        <f>INDEX('[2]AM TMCs (VISTRO)'!$1:$225,MATCH($A16,'[2]AM TMCs (VISTRO)'!$A$1:$A$225,0),MATCH(N$1,'[2]AM TMCs (VISTRO)'!$2:$2,0))</f>
        <v>65</v>
      </c>
      <c r="O16" s="44">
        <f>INDEX('[2]AM TMCs (VISTRO)'!$1:$225,MATCH($A16,'[2]AM TMCs (VISTRO)'!$A$1:$A$225,0),MATCH(O$1,'[2]AM TMCs (VISTRO)'!$2:$2,0))</f>
        <v>0</v>
      </c>
      <c r="P16" s="44">
        <f>INDEX('[2]AM TMCs (VISTRO)'!$1:$225,MATCH($A16,'[2]AM TMCs (VISTRO)'!$A$1:$A$225,0),MATCH(P$1,'[2]AM TMCs (VISTRO)'!$2:$2,0))</f>
        <v>0</v>
      </c>
      <c r="Q16" s="44">
        <f>INDEX('[2]AM TMCs (VISTRO)'!$1:$225,MATCH($A16,'[2]AM TMCs (VISTRO)'!$A$1:$A$225,0),MATCH(Q$1,'[2]AM TMCs (VISTRO)'!$2:$2,0))</f>
        <v>0</v>
      </c>
      <c r="R16" s="44">
        <f>INDEX('[2]AM TMCs (VISTRO)'!$1:$225,MATCH($A16,'[2]AM TMCs (VISTRO)'!$A$1:$A$225,0),MATCH(R$1,'[2]AM TMCs (VISTRO)'!$2:$2,0))</f>
        <v>0</v>
      </c>
      <c r="S16" s="44">
        <f>INDEX('[2]AM TMCs (VISTRO)'!$1:$225,MATCH($A16,'[2]AM TMCs (VISTRO)'!$A$1:$A$225,0),MATCH(S$1,'[2]AM TMCs (VISTRO)'!$2:$2,0))</f>
        <v>0</v>
      </c>
      <c r="T16" s="44">
        <f>INDEX('[2]AM TMCs (VISTRO)'!$1:$225,MATCH($A16,'[2]AM TMCs (VISTRO)'!$A$1:$A$225,0),MATCH(T$1,'[2]AM TMCs (VISTRO)'!$2:$2,0))</f>
        <v>0</v>
      </c>
      <c r="U16" s="44">
        <f>INDEX('[2]AM TMCs (VISTRO)'!$1:$225,MATCH($A16,'[2]AM TMCs (VISTRO)'!$A$1:$A$225,0),MATCH(U$1,'[2]AM TMCs (VISTRO)'!$2:$2,0))</f>
        <v>0</v>
      </c>
      <c r="V16" s="44">
        <f>INDEX('[2]AM TMCs (VISTRO)'!$1:$225,MATCH($A16,'[2]AM TMCs (VISTRO)'!$A$1:$A$225,0),MATCH(V$1,'[2]AM TMCs (VISTRO)'!$2:$2,0))</f>
        <v>0</v>
      </c>
      <c r="W16" s="44">
        <f>INDEX('[2]AM TMCs (VISTRO)'!$1:$225,MATCH($A16,'[2]AM TMCs (VISTRO)'!$A$1:$A$225,0),MATCH(W$1,'[2]AM TMCs (VISTRO)'!$2:$2,0))</f>
        <v>0</v>
      </c>
      <c r="X16" s="44">
        <f>INDEX('[2]AM TMCs (VISTRO)'!$1:$225,MATCH($A16,'[2]AM TMCs (VISTRO)'!$A$1:$A$225,0),MATCH(X$1,'[2]AM TMCs (VISTRO)'!$2:$2,0))</f>
        <v>0</v>
      </c>
      <c r="Y16" s="44">
        <f>INDEX('[2]AM TMCs (VISTRO)'!$1:$225,MATCH($A16,'[2]AM TMCs (VISTRO)'!$A$1:$A$225,0),MATCH(Y$1,'[2]AM TMCs (VISTRO)'!$2:$2,0))</f>
        <v>0</v>
      </c>
      <c r="Z16" s="44">
        <f>INDEX('[2]AM TMCs (VISTRO)'!$1:$225,MATCH($A16,'[2]AM TMCs (VISTRO)'!$A$1:$A$225,0),MATCH(Z$1,'[2]AM TMCs (VISTRO)'!$2:$2,0))</f>
        <v>0</v>
      </c>
      <c r="AA16" s="44">
        <f>INDEX('[2]AM TMCs (VISTRO)'!$1:$225,MATCH($A16,'[2]AM TMCs (VISTRO)'!$A$1:$A$225,0),MATCH(AA$1,'[2]AM TMCs (VISTRO)'!$2:$2,0))</f>
        <v>0</v>
      </c>
      <c r="AB16" s="44">
        <f>INDEX('[2]AM TMCs (VISTRO)'!$1:$225,MATCH($A16,'[2]AM TMCs (VISTRO)'!$A$1:$A$225,0),MATCH(AB$1,'[2]AM TMCs (VISTRO)'!$2:$2,0))</f>
        <v>0</v>
      </c>
      <c r="AC16" s="44">
        <f>INDEX('[2]AM TMCs (VISTRO)'!$1:$225,MATCH($A16,'[2]AM TMCs (VISTRO)'!$A$1:$A$225,0),MATCH(AC$1,'[2]AM TMCs (VISTRO)'!$2:$2,0))</f>
        <v>0</v>
      </c>
      <c r="AD16" s="44">
        <f>INDEX('[2]AM TMCs (VISTRO)'!$1:$225,MATCH($A16,'[2]AM TMCs (VISTRO)'!$A$1:$A$225,0),MATCH(AD$1,'[2]AM TMCs (VISTRO)'!$2:$2,0))</f>
        <v>0</v>
      </c>
      <c r="AE16" s="44">
        <f>INDEX('[2]AM TMCs (VISTRO)'!$1:$225,MATCH($A16,'[2]AM TMCs (VISTRO)'!$A$1:$A$225,0),MATCH(AE$1,'[2]AM TMCs (VISTRO)'!$2:$2,0))</f>
        <v>0</v>
      </c>
      <c r="AF16" s="44">
        <f>INDEX('[2]AM TMCs (VISTRO)'!$1:$225,MATCH($A16,'[2]AM TMCs (VISTRO)'!$A$1:$A$225,0),MATCH(AF$1,'[2]AM TMCs (VISTRO)'!$2:$2,0))</f>
        <v>0</v>
      </c>
      <c r="AG16" s="44">
        <f>INDEX('[2]AM TMCs (VISTRO)'!$1:$225,MATCH($A16,'[2]AM TMCs (VISTRO)'!$A$1:$A$225,0),MATCH(AG$1,'[2]AM TMCs (VISTRO)'!$2:$2,0))</f>
        <v>0</v>
      </c>
      <c r="AH16" s="44">
        <f>INDEX('[2]AM TMCs (VISTRO)'!$1:$225,MATCH($A16,'[2]AM TMCs (VISTRO)'!$A$1:$A$225,0),MATCH(AH$1,'[2]AM TMCs (VISTRO)'!$2:$2,0))</f>
        <v>0</v>
      </c>
      <c r="AI16" s="52">
        <f t="shared" si="0"/>
        <v>0</v>
      </c>
      <c r="AJ16" s="52">
        <f t="shared" si="1"/>
        <v>1065</v>
      </c>
      <c r="AK16" s="52">
        <f t="shared" si="2"/>
        <v>65</v>
      </c>
      <c r="AL16" s="52">
        <f t="shared" si="3"/>
        <v>0</v>
      </c>
      <c r="AM16" s="52">
        <f t="shared" si="4"/>
        <v>0</v>
      </c>
      <c r="AN16" s="52">
        <f t="shared" si="5"/>
        <v>0</v>
      </c>
      <c r="AO16" s="52">
        <f t="shared" si="6"/>
        <v>0</v>
      </c>
      <c r="AP16" s="52">
        <f t="shared" si="7"/>
        <v>0</v>
      </c>
    </row>
    <row r="17" spans="1:47" x14ac:dyDescent="0.25">
      <c r="A17" s="43">
        <v>17</v>
      </c>
      <c r="B17" s="44">
        <f>INDEX('[2]AM TMCs (VISTRO)'!$1:$225,MATCH($A17,'[2]AM TMCs (VISTRO)'!$A$1:$A$225,0),MATCH(B$1,'[2]AM TMCs (VISTRO)'!$2:$2,0))</f>
        <v>0</v>
      </c>
      <c r="C17" s="44">
        <f>INDEX('[2]AM TMCs (VISTRO)'!$1:$225,MATCH($A17,'[2]AM TMCs (VISTRO)'!$A$1:$A$225,0),MATCH(C$1,'[2]AM TMCs (VISTRO)'!$2:$2,0))</f>
        <v>0</v>
      </c>
      <c r="D17" s="44">
        <f>INDEX('[2]AM TMCs (VISTRO)'!$1:$225,MATCH($A17,'[2]AM TMCs (VISTRO)'!$A$1:$A$225,0),MATCH(D$1,'[2]AM TMCs (VISTRO)'!$2:$2,0))</f>
        <v>0</v>
      </c>
      <c r="E17" s="44">
        <f>INDEX('[2]AM TMCs (VISTRO)'!$1:$225,MATCH($A17,'[2]AM TMCs (VISTRO)'!$A$1:$A$225,0),MATCH(E$1,'[2]AM TMCs (VISTRO)'!$2:$2,0))</f>
        <v>0</v>
      </c>
      <c r="F17" s="44">
        <f>INDEX('[2]AM TMCs (VISTRO)'!$1:$225,MATCH($A17,'[2]AM TMCs (VISTRO)'!$A$1:$A$225,0),MATCH(F$1,'[2]AM TMCs (VISTRO)'!$2:$2,0))</f>
        <v>0</v>
      </c>
      <c r="G17" s="44">
        <f>INDEX('[2]AM TMCs (VISTRO)'!$1:$225,MATCH($A17,'[2]AM TMCs (VISTRO)'!$A$1:$A$225,0),MATCH(G$1,'[2]AM TMCs (VISTRO)'!$2:$2,0))</f>
        <v>0</v>
      </c>
      <c r="H17" s="44">
        <f>INDEX('[2]AM TMCs (VISTRO)'!$1:$225,MATCH($A17,'[2]AM TMCs (VISTRO)'!$A$1:$A$225,0),MATCH(H$1,'[2]AM TMCs (VISTRO)'!$2:$2,0))</f>
        <v>177</v>
      </c>
      <c r="I17" s="44">
        <f>INDEX('[2]AM TMCs (VISTRO)'!$1:$225,MATCH($A17,'[2]AM TMCs (VISTRO)'!$A$1:$A$225,0),MATCH(I$1,'[2]AM TMCs (VISTRO)'!$2:$2,0))</f>
        <v>449</v>
      </c>
      <c r="J17" s="44">
        <f>INDEX('[2]AM TMCs (VISTRO)'!$1:$225,MATCH($A17,'[2]AM TMCs (VISTRO)'!$A$1:$A$225,0),MATCH(J$1,'[2]AM TMCs (VISTRO)'!$2:$2,0))</f>
        <v>0</v>
      </c>
      <c r="K17" s="44">
        <f>INDEX('[2]AM TMCs (VISTRO)'!$1:$225,MATCH($A17,'[2]AM TMCs (VISTRO)'!$A$1:$A$225,0),MATCH(K$1,'[2]AM TMCs (VISTRO)'!$2:$2,0))</f>
        <v>0</v>
      </c>
      <c r="L17" s="44">
        <f>INDEX('[2]AM TMCs (VISTRO)'!$1:$225,MATCH($A17,'[2]AM TMCs (VISTRO)'!$A$1:$A$225,0),MATCH(L$1,'[2]AM TMCs (VISTRO)'!$2:$2,0))</f>
        <v>0</v>
      </c>
      <c r="M17" s="44">
        <f>INDEX('[2]AM TMCs (VISTRO)'!$1:$225,MATCH($A17,'[2]AM TMCs (VISTRO)'!$A$1:$A$225,0),MATCH(M$1,'[2]AM TMCs (VISTRO)'!$2:$2,0))</f>
        <v>784</v>
      </c>
      <c r="N17" s="44">
        <f>INDEX('[2]AM TMCs (VISTRO)'!$1:$225,MATCH($A17,'[2]AM TMCs (VISTRO)'!$A$1:$A$225,0),MATCH(N$1,'[2]AM TMCs (VISTRO)'!$2:$2,0))</f>
        <v>145</v>
      </c>
      <c r="O17" s="44">
        <f>INDEX('[2]AM TMCs (VISTRO)'!$1:$225,MATCH($A17,'[2]AM TMCs (VISTRO)'!$A$1:$A$225,0),MATCH(O$1,'[2]AM TMCs (VISTRO)'!$2:$2,0))</f>
        <v>0</v>
      </c>
      <c r="P17" s="44">
        <f>INDEX('[2]AM TMCs (VISTRO)'!$1:$225,MATCH($A17,'[2]AM TMCs (VISTRO)'!$A$1:$A$225,0),MATCH(P$1,'[2]AM TMCs (VISTRO)'!$2:$2,0))</f>
        <v>0</v>
      </c>
      <c r="Q17" s="44">
        <f>INDEX('[2]AM TMCs (VISTRO)'!$1:$225,MATCH($A17,'[2]AM TMCs (VISTRO)'!$A$1:$A$225,0),MATCH(Q$1,'[2]AM TMCs (VISTRO)'!$2:$2,0))</f>
        <v>0</v>
      </c>
      <c r="R17" s="44">
        <f>INDEX('[2]AM TMCs (VISTRO)'!$1:$225,MATCH($A17,'[2]AM TMCs (VISTRO)'!$A$1:$A$225,0),MATCH(R$1,'[2]AM TMCs (VISTRO)'!$2:$2,0))</f>
        <v>0</v>
      </c>
      <c r="S17" s="44">
        <f>INDEX('[2]AM TMCs (VISTRO)'!$1:$225,MATCH($A17,'[2]AM TMCs (VISTRO)'!$A$1:$A$225,0),MATCH(S$1,'[2]AM TMCs (VISTRO)'!$2:$2,0))</f>
        <v>0</v>
      </c>
      <c r="T17" s="44">
        <f>INDEX('[2]AM TMCs (VISTRO)'!$1:$225,MATCH($A17,'[2]AM TMCs (VISTRO)'!$A$1:$A$225,0),MATCH(T$1,'[2]AM TMCs (VISTRO)'!$2:$2,0))</f>
        <v>0</v>
      </c>
      <c r="U17" s="44">
        <f>INDEX('[2]AM TMCs (VISTRO)'!$1:$225,MATCH($A17,'[2]AM TMCs (VISTRO)'!$A$1:$A$225,0),MATCH(U$1,'[2]AM TMCs (VISTRO)'!$2:$2,0))</f>
        <v>0</v>
      </c>
      <c r="V17" s="44">
        <f>INDEX('[2]AM TMCs (VISTRO)'!$1:$225,MATCH($A17,'[2]AM TMCs (VISTRO)'!$A$1:$A$225,0),MATCH(V$1,'[2]AM TMCs (VISTRO)'!$2:$2,0))</f>
        <v>0</v>
      </c>
      <c r="W17" s="44">
        <f>INDEX('[2]AM TMCs (VISTRO)'!$1:$225,MATCH($A17,'[2]AM TMCs (VISTRO)'!$A$1:$A$225,0),MATCH(W$1,'[2]AM TMCs (VISTRO)'!$2:$2,0))</f>
        <v>0</v>
      </c>
      <c r="X17" s="44">
        <f>INDEX('[2]AM TMCs (VISTRO)'!$1:$225,MATCH($A17,'[2]AM TMCs (VISTRO)'!$A$1:$A$225,0),MATCH(X$1,'[2]AM TMCs (VISTRO)'!$2:$2,0))</f>
        <v>0</v>
      </c>
      <c r="Y17" s="44">
        <f>INDEX('[2]AM TMCs (VISTRO)'!$1:$225,MATCH($A17,'[2]AM TMCs (VISTRO)'!$A$1:$A$225,0),MATCH(Y$1,'[2]AM TMCs (VISTRO)'!$2:$2,0))</f>
        <v>0</v>
      </c>
      <c r="Z17" s="44">
        <f>INDEX('[2]AM TMCs (VISTRO)'!$1:$225,MATCH($A17,'[2]AM TMCs (VISTRO)'!$A$1:$A$225,0),MATCH(Z$1,'[2]AM TMCs (VISTRO)'!$2:$2,0))</f>
        <v>0</v>
      </c>
      <c r="AA17" s="44">
        <f>INDEX('[2]AM TMCs (VISTRO)'!$1:$225,MATCH($A17,'[2]AM TMCs (VISTRO)'!$A$1:$A$225,0),MATCH(AA$1,'[2]AM TMCs (VISTRO)'!$2:$2,0))</f>
        <v>0</v>
      </c>
      <c r="AB17" s="44">
        <f>INDEX('[2]AM TMCs (VISTRO)'!$1:$225,MATCH($A17,'[2]AM TMCs (VISTRO)'!$A$1:$A$225,0),MATCH(AB$1,'[2]AM TMCs (VISTRO)'!$2:$2,0))</f>
        <v>0</v>
      </c>
      <c r="AC17" s="44">
        <f>INDEX('[2]AM TMCs (VISTRO)'!$1:$225,MATCH($A17,'[2]AM TMCs (VISTRO)'!$A$1:$A$225,0),MATCH(AC$1,'[2]AM TMCs (VISTRO)'!$2:$2,0))</f>
        <v>0</v>
      </c>
      <c r="AD17" s="44">
        <f>INDEX('[2]AM TMCs (VISTRO)'!$1:$225,MATCH($A17,'[2]AM TMCs (VISTRO)'!$A$1:$A$225,0),MATCH(AD$1,'[2]AM TMCs (VISTRO)'!$2:$2,0))</f>
        <v>0</v>
      </c>
      <c r="AE17" s="44">
        <f>INDEX('[2]AM TMCs (VISTRO)'!$1:$225,MATCH($A17,'[2]AM TMCs (VISTRO)'!$A$1:$A$225,0),MATCH(AE$1,'[2]AM TMCs (VISTRO)'!$2:$2,0))</f>
        <v>0</v>
      </c>
      <c r="AF17" s="44">
        <f>INDEX('[2]AM TMCs (VISTRO)'!$1:$225,MATCH($A17,'[2]AM TMCs (VISTRO)'!$A$1:$A$225,0),MATCH(AF$1,'[2]AM TMCs (VISTRO)'!$2:$2,0))</f>
        <v>0</v>
      </c>
      <c r="AG17" s="44">
        <f>INDEX('[2]AM TMCs (VISTRO)'!$1:$225,MATCH($A17,'[2]AM TMCs (VISTRO)'!$A$1:$A$225,0),MATCH(AG$1,'[2]AM TMCs (VISTRO)'!$2:$2,0))</f>
        <v>0</v>
      </c>
      <c r="AH17" s="44">
        <f>INDEX('[2]AM TMCs (VISTRO)'!$1:$225,MATCH($A17,'[2]AM TMCs (VISTRO)'!$A$1:$A$225,0),MATCH(AH$1,'[2]AM TMCs (VISTRO)'!$2:$2,0))</f>
        <v>0</v>
      </c>
      <c r="AI17" s="52">
        <f t="shared" si="0"/>
        <v>0</v>
      </c>
      <c r="AJ17" s="52">
        <f t="shared" si="1"/>
        <v>626</v>
      </c>
      <c r="AK17" s="52">
        <f t="shared" si="2"/>
        <v>929</v>
      </c>
      <c r="AL17" s="52">
        <f t="shared" si="3"/>
        <v>0</v>
      </c>
      <c r="AM17" s="52">
        <f t="shared" si="4"/>
        <v>0</v>
      </c>
      <c r="AN17" s="52">
        <f t="shared" si="5"/>
        <v>0</v>
      </c>
      <c r="AO17" s="52">
        <f t="shared" si="6"/>
        <v>0</v>
      </c>
      <c r="AP17" s="52">
        <f t="shared" si="7"/>
        <v>0</v>
      </c>
    </row>
    <row r="18" spans="1:47" x14ac:dyDescent="0.25">
      <c r="A18" s="43">
        <v>18</v>
      </c>
      <c r="B18" s="44">
        <f>INDEX('[2]AM TMCs (VISTRO)'!$1:$225,MATCH($A18,'[2]AM TMCs (VISTRO)'!$A$1:$A$225,0),MATCH(B$1,'[2]AM TMCs (VISTRO)'!$2:$2,0))</f>
        <v>0</v>
      </c>
      <c r="C18" s="44">
        <f>INDEX('[2]AM TMCs (VISTRO)'!$1:$225,MATCH($A18,'[2]AM TMCs (VISTRO)'!$A$1:$A$225,0),MATCH(C$1,'[2]AM TMCs (VISTRO)'!$2:$2,0))</f>
        <v>0</v>
      </c>
      <c r="D18" s="44">
        <f>INDEX('[2]AM TMCs (VISTRO)'!$1:$225,MATCH($A18,'[2]AM TMCs (VISTRO)'!$A$1:$A$225,0),MATCH(D$1,'[2]AM TMCs (VISTRO)'!$2:$2,0))</f>
        <v>0</v>
      </c>
      <c r="E18" s="44">
        <f>INDEX('[2]AM TMCs (VISTRO)'!$1:$225,MATCH($A18,'[2]AM TMCs (VISTRO)'!$A$1:$A$225,0),MATCH(E$1,'[2]AM TMCs (VISTRO)'!$2:$2,0))</f>
        <v>0</v>
      </c>
      <c r="F18" s="44">
        <f>INDEX('[2]AM TMCs (VISTRO)'!$1:$225,MATCH($A18,'[2]AM TMCs (VISTRO)'!$A$1:$A$225,0),MATCH(F$1,'[2]AM TMCs (VISTRO)'!$2:$2,0))</f>
        <v>0</v>
      </c>
      <c r="G18" s="44">
        <f>INDEX('[2]AM TMCs (VISTRO)'!$1:$225,MATCH($A18,'[2]AM TMCs (VISTRO)'!$A$1:$A$225,0),MATCH(G$1,'[2]AM TMCs (VISTRO)'!$2:$2,0))</f>
        <v>0</v>
      </c>
      <c r="H18" s="44">
        <f>INDEX('[2]AM TMCs (VISTRO)'!$1:$225,MATCH($A18,'[2]AM TMCs (VISTRO)'!$A$1:$A$225,0),MATCH(H$1,'[2]AM TMCs (VISTRO)'!$2:$2,0))</f>
        <v>105</v>
      </c>
      <c r="I18" s="44">
        <f>INDEX('[2]AM TMCs (VISTRO)'!$1:$225,MATCH($A18,'[2]AM TMCs (VISTRO)'!$A$1:$A$225,0),MATCH(I$1,'[2]AM TMCs (VISTRO)'!$2:$2,0))</f>
        <v>391</v>
      </c>
      <c r="J18" s="44">
        <f>INDEX('[2]AM TMCs (VISTRO)'!$1:$225,MATCH($A18,'[2]AM TMCs (VISTRO)'!$A$1:$A$225,0),MATCH(J$1,'[2]AM TMCs (VISTRO)'!$2:$2,0))</f>
        <v>28</v>
      </c>
      <c r="K18" s="44">
        <f>INDEX('[2]AM TMCs (VISTRO)'!$1:$225,MATCH($A18,'[2]AM TMCs (VISTRO)'!$A$1:$A$225,0),MATCH(K$1,'[2]AM TMCs (VISTRO)'!$2:$2,0))</f>
        <v>0</v>
      </c>
      <c r="L18" s="44">
        <f>INDEX('[2]AM TMCs (VISTRO)'!$1:$225,MATCH($A18,'[2]AM TMCs (VISTRO)'!$A$1:$A$225,0),MATCH(L$1,'[2]AM TMCs (VISTRO)'!$2:$2,0))</f>
        <v>0</v>
      </c>
      <c r="M18" s="44">
        <f>INDEX('[2]AM TMCs (VISTRO)'!$1:$225,MATCH($A18,'[2]AM TMCs (VISTRO)'!$A$1:$A$225,0),MATCH(M$1,'[2]AM TMCs (VISTRO)'!$2:$2,0))</f>
        <v>0</v>
      </c>
      <c r="N18" s="44">
        <f>INDEX('[2]AM TMCs (VISTRO)'!$1:$225,MATCH($A18,'[2]AM TMCs (VISTRO)'!$A$1:$A$225,0),MATCH(N$1,'[2]AM TMCs (VISTRO)'!$2:$2,0))</f>
        <v>0</v>
      </c>
      <c r="O18" s="44">
        <f>INDEX('[2]AM TMCs (VISTRO)'!$1:$225,MATCH($A18,'[2]AM TMCs (VISTRO)'!$A$1:$A$225,0),MATCH(O$1,'[2]AM TMCs (VISTRO)'!$2:$2,0))</f>
        <v>0</v>
      </c>
      <c r="P18" s="44">
        <f>INDEX('[2]AM TMCs (VISTRO)'!$1:$225,MATCH($A18,'[2]AM TMCs (VISTRO)'!$A$1:$A$225,0),MATCH(P$1,'[2]AM TMCs (VISTRO)'!$2:$2,0))</f>
        <v>0</v>
      </c>
      <c r="Q18" s="44">
        <f>INDEX('[2]AM TMCs (VISTRO)'!$1:$225,MATCH($A18,'[2]AM TMCs (VISTRO)'!$A$1:$A$225,0),MATCH(Q$1,'[2]AM TMCs (VISTRO)'!$2:$2,0))</f>
        <v>0</v>
      </c>
      <c r="R18" s="44">
        <f>INDEX('[2]AM TMCs (VISTRO)'!$1:$225,MATCH($A18,'[2]AM TMCs (VISTRO)'!$A$1:$A$225,0),MATCH(R$1,'[2]AM TMCs (VISTRO)'!$2:$2,0))</f>
        <v>0</v>
      </c>
      <c r="S18" s="44">
        <f>INDEX('[2]AM TMCs (VISTRO)'!$1:$225,MATCH($A18,'[2]AM TMCs (VISTRO)'!$A$1:$A$225,0),MATCH(S$1,'[2]AM TMCs (VISTRO)'!$2:$2,0))</f>
        <v>0</v>
      </c>
      <c r="T18" s="44">
        <f>INDEX('[2]AM TMCs (VISTRO)'!$1:$225,MATCH($A18,'[2]AM TMCs (VISTRO)'!$A$1:$A$225,0),MATCH(T$1,'[2]AM TMCs (VISTRO)'!$2:$2,0))</f>
        <v>0</v>
      </c>
      <c r="U18" s="44">
        <f>INDEX('[2]AM TMCs (VISTRO)'!$1:$225,MATCH($A18,'[2]AM TMCs (VISTRO)'!$A$1:$A$225,0),MATCH(U$1,'[2]AM TMCs (VISTRO)'!$2:$2,0))</f>
        <v>0</v>
      </c>
      <c r="V18" s="44">
        <f>INDEX('[2]AM TMCs (VISTRO)'!$1:$225,MATCH($A18,'[2]AM TMCs (VISTRO)'!$A$1:$A$225,0),MATCH(V$1,'[2]AM TMCs (VISTRO)'!$2:$2,0))</f>
        <v>0</v>
      </c>
      <c r="W18" s="44">
        <f>INDEX('[2]AM TMCs (VISTRO)'!$1:$225,MATCH($A18,'[2]AM TMCs (VISTRO)'!$A$1:$A$225,0),MATCH(W$1,'[2]AM TMCs (VISTRO)'!$2:$2,0))</f>
        <v>0</v>
      </c>
      <c r="X18" s="44">
        <f>INDEX('[2]AM TMCs (VISTRO)'!$1:$225,MATCH($A18,'[2]AM TMCs (VISTRO)'!$A$1:$A$225,0),MATCH(X$1,'[2]AM TMCs (VISTRO)'!$2:$2,0))</f>
        <v>0</v>
      </c>
      <c r="Y18" s="44">
        <f>INDEX('[2]AM TMCs (VISTRO)'!$1:$225,MATCH($A18,'[2]AM TMCs (VISTRO)'!$A$1:$A$225,0),MATCH(Y$1,'[2]AM TMCs (VISTRO)'!$2:$2,0))</f>
        <v>0</v>
      </c>
      <c r="Z18" s="44">
        <f>INDEX('[2]AM TMCs (VISTRO)'!$1:$225,MATCH($A18,'[2]AM TMCs (VISTRO)'!$A$1:$A$225,0),MATCH(Z$1,'[2]AM TMCs (VISTRO)'!$2:$2,0))</f>
        <v>0</v>
      </c>
      <c r="AA18" s="44">
        <f>INDEX('[2]AM TMCs (VISTRO)'!$1:$225,MATCH($A18,'[2]AM TMCs (VISTRO)'!$A$1:$A$225,0),MATCH(AA$1,'[2]AM TMCs (VISTRO)'!$2:$2,0))</f>
        <v>0</v>
      </c>
      <c r="AB18" s="44">
        <f>INDEX('[2]AM TMCs (VISTRO)'!$1:$225,MATCH($A18,'[2]AM TMCs (VISTRO)'!$A$1:$A$225,0),MATCH(AB$1,'[2]AM TMCs (VISTRO)'!$2:$2,0))</f>
        <v>123</v>
      </c>
      <c r="AC18" s="44">
        <f>INDEX('[2]AM TMCs (VISTRO)'!$1:$225,MATCH($A18,'[2]AM TMCs (VISTRO)'!$A$1:$A$225,0),MATCH(AC$1,'[2]AM TMCs (VISTRO)'!$2:$2,0))</f>
        <v>274</v>
      </c>
      <c r="AD18" s="44">
        <f>INDEX('[2]AM TMCs (VISTRO)'!$1:$225,MATCH($A18,'[2]AM TMCs (VISTRO)'!$A$1:$A$225,0),MATCH(AD$1,'[2]AM TMCs (VISTRO)'!$2:$2,0))</f>
        <v>0</v>
      </c>
      <c r="AE18" s="44">
        <f>INDEX('[2]AM TMCs (VISTRO)'!$1:$225,MATCH($A18,'[2]AM TMCs (VISTRO)'!$A$1:$A$225,0),MATCH(AE$1,'[2]AM TMCs (VISTRO)'!$2:$2,0))</f>
        <v>0</v>
      </c>
      <c r="AF18" s="44">
        <f>INDEX('[2]AM TMCs (VISTRO)'!$1:$225,MATCH($A18,'[2]AM TMCs (VISTRO)'!$A$1:$A$225,0),MATCH(AF$1,'[2]AM TMCs (VISTRO)'!$2:$2,0))</f>
        <v>0</v>
      </c>
      <c r="AG18" s="44">
        <f>INDEX('[2]AM TMCs (VISTRO)'!$1:$225,MATCH($A18,'[2]AM TMCs (VISTRO)'!$A$1:$A$225,0),MATCH(AG$1,'[2]AM TMCs (VISTRO)'!$2:$2,0))</f>
        <v>722</v>
      </c>
      <c r="AH18" s="44">
        <f>INDEX('[2]AM TMCs (VISTRO)'!$1:$225,MATCH($A18,'[2]AM TMCs (VISTRO)'!$A$1:$A$225,0),MATCH(AH$1,'[2]AM TMCs (VISTRO)'!$2:$2,0))</f>
        <v>114</v>
      </c>
      <c r="AI18" s="52">
        <f t="shared" si="0"/>
        <v>0</v>
      </c>
      <c r="AJ18" s="52">
        <f t="shared" si="1"/>
        <v>524</v>
      </c>
      <c r="AK18" s="52">
        <f t="shared" si="2"/>
        <v>0</v>
      </c>
      <c r="AL18" s="52">
        <f t="shared" si="3"/>
        <v>0</v>
      </c>
      <c r="AM18" s="52">
        <f t="shared" si="4"/>
        <v>0</v>
      </c>
      <c r="AN18" s="52">
        <f t="shared" si="5"/>
        <v>0</v>
      </c>
      <c r="AO18" s="52">
        <f t="shared" si="6"/>
        <v>397</v>
      </c>
      <c r="AP18" s="52">
        <f t="shared" si="7"/>
        <v>836</v>
      </c>
      <c r="AS18" s="309" t="s">
        <v>398</v>
      </c>
      <c r="AT18" s="309"/>
      <c r="AU18" s="309"/>
    </row>
    <row r="19" spans="1:47" x14ac:dyDescent="0.25">
      <c r="A19" s="43">
        <v>19</v>
      </c>
      <c r="B19" s="44">
        <f>INDEX('[2]AM TMCs (VISTRO)'!$1:$225,MATCH($A19,'[2]AM TMCs (VISTRO)'!$A$1:$A$225,0),MATCH(B$1,'[2]AM TMCs (VISTRO)'!$2:$2,0))</f>
        <v>0</v>
      </c>
      <c r="C19" s="44">
        <f>INDEX('[2]AM TMCs (VISTRO)'!$1:$225,MATCH($A19,'[2]AM TMCs (VISTRO)'!$A$1:$A$225,0),MATCH(C$1,'[2]AM TMCs (VISTRO)'!$2:$2,0))</f>
        <v>0</v>
      </c>
      <c r="D19" s="44">
        <f>INDEX('[2]AM TMCs (VISTRO)'!$1:$225,MATCH($A19,'[2]AM TMCs (VISTRO)'!$A$1:$A$225,0),MATCH(D$1,'[2]AM TMCs (VISTRO)'!$2:$2,0))</f>
        <v>0</v>
      </c>
      <c r="E19" s="44">
        <f>INDEX('[2]AM TMCs (VISTRO)'!$1:$225,MATCH($A19,'[2]AM TMCs (VISTRO)'!$A$1:$A$225,0),MATCH(E$1,'[2]AM TMCs (VISTRO)'!$2:$2,0))</f>
        <v>0</v>
      </c>
      <c r="F19" s="44">
        <f>INDEX('[2]AM TMCs (VISTRO)'!$1:$225,MATCH($A19,'[2]AM TMCs (VISTRO)'!$A$1:$A$225,0),MATCH(F$1,'[2]AM TMCs (VISTRO)'!$2:$2,0))</f>
        <v>0</v>
      </c>
      <c r="G19" s="44">
        <f>INDEX('[2]AM TMCs (VISTRO)'!$1:$225,MATCH($A19,'[2]AM TMCs (VISTRO)'!$A$1:$A$225,0),MATCH(G$1,'[2]AM TMCs (VISTRO)'!$2:$2,0))</f>
        <v>0</v>
      </c>
      <c r="H19" s="44">
        <f>INDEX('[2]AM TMCs (VISTRO)'!$1:$225,MATCH($A19,'[2]AM TMCs (VISTRO)'!$A$1:$A$225,0),MATCH(H$1,'[2]AM TMCs (VISTRO)'!$2:$2,0))</f>
        <v>0</v>
      </c>
      <c r="I19" s="44">
        <f>INDEX('[2]AM TMCs (VISTRO)'!$1:$225,MATCH($A19,'[2]AM TMCs (VISTRO)'!$A$1:$A$225,0),MATCH(I$1,'[2]AM TMCs (VISTRO)'!$2:$2,0))</f>
        <v>0</v>
      </c>
      <c r="J19" s="44">
        <f>INDEX('[2]AM TMCs (VISTRO)'!$1:$225,MATCH($A19,'[2]AM TMCs (VISTRO)'!$A$1:$A$225,0),MATCH(J$1,'[2]AM TMCs (VISTRO)'!$2:$2,0))</f>
        <v>0</v>
      </c>
      <c r="K19" s="44">
        <f>INDEX('[2]AM TMCs (VISTRO)'!$1:$225,MATCH($A19,'[2]AM TMCs (VISTRO)'!$A$1:$A$225,0),MATCH(K$1,'[2]AM TMCs (VISTRO)'!$2:$2,0))</f>
        <v>0</v>
      </c>
      <c r="L19" s="44">
        <f>INDEX('[2]AM TMCs (VISTRO)'!$1:$225,MATCH($A19,'[2]AM TMCs (VISTRO)'!$A$1:$A$225,0),MATCH(L$1,'[2]AM TMCs (VISTRO)'!$2:$2,0))</f>
        <v>88</v>
      </c>
      <c r="M19" s="44">
        <f>INDEX('[2]AM TMCs (VISTRO)'!$1:$225,MATCH($A19,'[2]AM TMCs (VISTRO)'!$A$1:$A$225,0),MATCH(M$1,'[2]AM TMCs (VISTRO)'!$2:$2,0))</f>
        <v>725</v>
      </c>
      <c r="N19" s="44">
        <f>INDEX('[2]AM TMCs (VISTRO)'!$1:$225,MATCH($A19,'[2]AM TMCs (VISTRO)'!$A$1:$A$225,0),MATCH(N$1,'[2]AM TMCs (VISTRO)'!$2:$2,0))</f>
        <v>62</v>
      </c>
      <c r="O19" s="44">
        <f>INDEX('[2]AM TMCs (VISTRO)'!$1:$225,MATCH($A19,'[2]AM TMCs (VISTRO)'!$A$1:$A$225,0),MATCH(O$1,'[2]AM TMCs (VISTRO)'!$2:$2,0))</f>
        <v>0</v>
      </c>
      <c r="P19" s="44">
        <f>INDEX('[2]AM TMCs (VISTRO)'!$1:$225,MATCH($A19,'[2]AM TMCs (VISTRO)'!$A$1:$A$225,0),MATCH(P$1,'[2]AM TMCs (VISTRO)'!$2:$2,0))</f>
        <v>0</v>
      </c>
      <c r="Q19" s="44">
        <f>INDEX('[2]AM TMCs (VISTRO)'!$1:$225,MATCH($A19,'[2]AM TMCs (VISTRO)'!$A$1:$A$225,0),MATCH(Q$1,'[2]AM TMCs (VISTRO)'!$2:$2,0))</f>
        <v>0</v>
      </c>
      <c r="R19" s="44">
        <f>INDEX('[2]AM TMCs (VISTRO)'!$1:$225,MATCH($A19,'[2]AM TMCs (VISTRO)'!$A$1:$A$225,0),MATCH(R$1,'[2]AM TMCs (VISTRO)'!$2:$2,0))</f>
        <v>0</v>
      </c>
      <c r="S19" s="44">
        <f>INDEX('[2]AM TMCs (VISTRO)'!$1:$225,MATCH($A19,'[2]AM TMCs (VISTRO)'!$A$1:$A$225,0),MATCH(S$1,'[2]AM TMCs (VISTRO)'!$2:$2,0))</f>
        <v>0</v>
      </c>
      <c r="T19" s="44">
        <f>INDEX('[2]AM TMCs (VISTRO)'!$1:$225,MATCH($A19,'[2]AM TMCs (VISTRO)'!$A$1:$A$225,0),MATCH(T$1,'[2]AM TMCs (VISTRO)'!$2:$2,0))</f>
        <v>0</v>
      </c>
      <c r="U19" s="44">
        <f>INDEX('[2]AM TMCs (VISTRO)'!$1:$225,MATCH($A19,'[2]AM TMCs (VISTRO)'!$A$1:$A$225,0),MATCH(U$1,'[2]AM TMCs (VISTRO)'!$2:$2,0))</f>
        <v>0</v>
      </c>
      <c r="V19" s="44">
        <f>INDEX('[2]AM TMCs (VISTRO)'!$1:$225,MATCH($A19,'[2]AM TMCs (VISTRO)'!$A$1:$A$225,0),MATCH(V$1,'[2]AM TMCs (VISTRO)'!$2:$2,0))</f>
        <v>0</v>
      </c>
      <c r="W19" s="44">
        <f>INDEX('[2]AM TMCs (VISTRO)'!$1:$225,MATCH($A19,'[2]AM TMCs (VISTRO)'!$A$1:$A$225,0),MATCH(W$1,'[2]AM TMCs (VISTRO)'!$2:$2,0))</f>
        <v>0</v>
      </c>
      <c r="X19" s="44">
        <f>INDEX('[2]AM TMCs (VISTRO)'!$1:$225,MATCH($A19,'[2]AM TMCs (VISTRO)'!$A$1:$A$225,0),MATCH(X$1,'[2]AM TMCs (VISTRO)'!$2:$2,0))</f>
        <v>0</v>
      </c>
      <c r="Y19" s="44">
        <f>INDEX('[2]AM TMCs (VISTRO)'!$1:$225,MATCH($A19,'[2]AM TMCs (VISTRO)'!$A$1:$A$225,0),MATCH(Y$1,'[2]AM TMCs (VISTRO)'!$2:$2,0))</f>
        <v>0</v>
      </c>
      <c r="Z19" s="44">
        <f>INDEX('[2]AM TMCs (VISTRO)'!$1:$225,MATCH($A19,'[2]AM TMCs (VISTRO)'!$A$1:$A$225,0),MATCH(Z$1,'[2]AM TMCs (VISTRO)'!$2:$2,0))</f>
        <v>0</v>
      </c>
      <c r="AA19" s="44">
        <f>INDEX('[2]AM TMCs (VISTRO)'!$1:$225,MATCH($A19,'[2]AM TMCs (VISTRO)'!$A$1:$A$225,0),MATCH(AA$1,'[2]AM TMCs (VISTRO)'!$2:$2,0))</f>
        <v>0</v>
      </c>
      <c r="AB19" s="44">
        <f>INDEX('[2]AM TMCs (VISTRO)'!$1:$225,MATCH($A19,'[2]AM TMCs (VISTRO)'!$A$1:$A$225,0),MATCH(AB$1,'[2]AM TMCs (VISTRO)'!$2:$2,0))</f>
        <v>0</v>
      </c>
      <c r="AC19" s="44">
        <f>INDEX('[2]AM TMCs (VISTRO)'!$1:$225,MATCH($A19,'[2]AM TMCs (VISTRO)'!$A$1:$A$225,0),MATCH(AC$1,'[2]AM TMCs (VISTRO)'!$2:$2,0))</f>
        <v>667</v>
      </c>
      <c r="AD19" s="44">
        <f>INDEX('[2]AM TMCs (VISTRO)'!$1:$225,MATCH($A19,'[2]AM TMCs (VISTRO)'!$A$1:$A$225,0),MATCH(AD$1,'[2]AM TMCs (VISTRO)'!$2:$2,0))</f>
        <v>179</v>
      </c>
      <c r="AE19" s="44">
        <f>INDEX('[2]AM TMCs (VISTRO)'!$1:$225,MATCH($A19,'[2]AM TMCs (VISTRO)'!$A$1:$A$225,0),MATCH(AE$1,'[2]AM TMCs (VISTRO)'!$2:$2,0))</f>
        <v>0</v>
      </c>
      <c r="AF19" s="44">
        <f>INDEX('[2]AM TMCs (VISTRO)'!$1:$225,MATCH($A19,'[2]AM TMCs (VISTRO)'!$A$1:$A$225,0),MATCH(AF$1,'[2]AM TMCs (VISTRO)'!$2:$2,0))</f>
        <v>0</v>
      </c>
      <c r="AG19" s="44">
        <f>INDEX('[2]AM TMCs (VISTRO)'!$1:$225,MATCH($A19,'[2]AM TMCs (VISTRO)'!$A$1:$A$225,0),MATCH(AG$1,'[2]AM TMCs (VISTRO)'!$2:$2,0))</f>
        <v>566</v>
      </c>
      <c r="AH19" s="44">
        <f>INDEX('[2]AM TMCs (VISTRO)'!$1:$225,MATCH($A19,'[2]AM TMCs (VISTRO)'!$A$1:$A$225,0),MATCH(AH$1,'[2]AM TMCs (VISTRO)'!$2:$2,0))</f>
        <v>0</v>
      </c>
      <c r="AI19" s="52">
        <f t="shared" si="0"/>
        <v>0</v>
      </c>
      <c r="AJ19" s="52">
        <f t="shared" si="1"/>
        <v>0</v>
      </c>
      <c r="AK19" s="52">
        <f t="shared" si="2"/>
        <v>875</v>
      </c>
      <c r="AL19" s="52">
        <f t="shared" si="3"/>
        <v>0</v>
      </c>
      <c r="AM19" s="52">
        <f t="shared" si="4"/>
        <v>0</v>
      </c>
      <c r="AN19" s="52">
        <f t="shared" si="5"/>
        <v>0</v>
      </c>
      <c r="AO19" s="52">
        <f t="shared" si="6"/>
        <v>846</v>
      </c>
      <c r="AP19" s="52">
        <f t="shared" si="7"/>
        <v>566</v>
      </c>
    </row>
    <row r="20" spans="1:47" x14ac:dyDescent="0.25">
      <c r="A20" s="43">
        <v>20</v>
      </c>
      <c r="B20" s="44">
        <f>INDEX('[2]AM TMCs (VISTRO)'!$1:$225,MATCH($A20,'[2]AM TMCs (VISTRO)'!$A$1:$A$225,0),MATCH(B$1,'[2]AM TMCs (VISTRO)'!$2:$2,0))</f>
        <v>0</v>
      </c>
      <c r="C20" s="44">
        <f>INDEX('[2]AM TMCs (VISTRO)'!$1:$225,MATCH($A20,'[2]AM TMCs (VISTRO)'!$A$1:$A$225,0),MATCH(C$1,'[2]AM TMCs (VISTRO)'!$2:$2,0))</f>
        <v>135</v>
      </c>
      <c r="D20" s="44">
        <f>INDEX('[2]AM TMCs (VISTRO)'!$1:$225,MATCH($A20,'[2]AM TMCs (VISTRO)'!$A$1:$A$225,0),MATCH(D$1,'[2]AM TMCs (VISTRO)'!$2:$2,0))</f>
        <v>630</v>
      </c>
      <c r="E20" s="44">
        <f>INDEX('[2]AM TMCs (VISTRO)'!$1:$225,MATCH($A20,'[2]AM TMCs (VISTRO)'!$A$1:$A$225,0),MATCH(E$1,'[2]AM TMCs (VISTRO)'!$2:$2,0))</f>
        <v>0</v>
      </c>
      <c r="F20" s="44">
        <f>INDEX('[2]AM TMCs (VISTRO)'!$1:$225,MATCH($A20,'[2]AM TMCs (VISTRO)'!$A$1:$A$225,0),MATCH(F$1,'[2]AM TMCs (VISTRO)'!$2:$2,0))</f>
        <v>0</v>
      </c>
      <c r="G20" s="44">
        <f>INDEX('[2]AM TMCs (VISTRO)'!$1:$225,MATCH($A20,'[2]AM TMCs (VISTRO)'!$A$1:$A$225,0),MATCH(G$1,'[2]AM TMCs (VISTRO)'!$2:$2,0))</f>
        <v>0</v>
      </c>
      <c r="H20" s="44">
        <f>INDEX('[2]AM TMCs (VISTRO)'!$1:$225,MATCH($A20,'[2]AM TMCs (VISTRO)'!$A$1:$A$225,0),MATCH(H$1,'[2]AM TMCs (VISTRO)'!$2:$2,0))</f>
        <v>0</v>
      </c>
      <c r="I20" s="44">
        <f>INDEX('[2]AM TMCs (VISTRO)'!$1:$225,MATCH($A20,'[2]AM TMCs (VISTRO)'!$A$1:$A$225,0),MATCH(I$1,'[2]AM TMCs (VISTRO)'!$2:$2,0))</f>
        <v>479</v>
      </c>
      <c r="J20" s="44">
        <f>INDEX('[2]AM TMCs (VISTRO)'!$1:$225,MATCH($A20,'[2]AM TMCs (VISTRO)'!$A$1:$A$225,0),MATCH(J$1,'[2]AM TMCs (VISTRO)'!$2:$2,0))</f>
        <v>92</v>
      </c>
      <c r="K20" s="44">
        <f>INDEX('[2]AM TMCs (VISTRO)'!$1:$225,MATCH($A20,'[2]AM TMCs (VISTRO)'!$A$1:$A$225,0),MATCH(K$1,'[2]AM TMCs (VISTRO)'!$2:$2,0))</f>
        <v>0</v>
      </c>
      <c r="L20" s="44">
        <f>INDEX('[2]AM TMCs (VISTRO)'!$1:$225,MATCH($A20,'[2]AM TMCs (VISTRO)'!$A$1:$A$225,0),MATCH(L$1,'[2]AM TMCs (VISTRO)'!$2:$2,0))</f>
        <v>0</v>
      </c>
      <c r="M20" s="44">
        <f>INDEX('[2]AM TMCs (VISTRO)'!$1:$225,MATCH($A20,'[2]AM TMCs (VISTRO)'!$A$1:$A$225,0),MATCH(M$1,'[2]AM TMCs (VISTRO)'!$2:$2,0))</f>
        <v>0</v>
      </c>
      <c r="N20" s="44">
        <f>INDEX('[2]AM TMCs (VISTRO)'!$1:$225,MATCH($A20,'[2]AM TMCs (VISTRO)'!$A$1:$A$225,0),MATCH(N$1,'[2]AM TMCs (VISTRO)'!$2:$2,0))</f>
        <v>0</v>
      </c>
      <c r="O20" s="44">
        <f>INDEX('[2]AM TMCs (VISTRO)'!$1:$225,MATCH($A20,'[2]AM TMCs (VISTRO)'!$A$1:$A$225,0),MATCH(O$1,'[2]AM TMCs (VISTRO)'!$2:$2,0))</f>
        <v>0</v>
      </c>
      <c r="P20" s="44">
        <f>INDEX('[2]AM TMCs (VISTRO)'!$1:$225,MATCH($A20,'[2]AM TMCs (VISTRO)'!$A$1:$A$225,0),MATCH(P$1,'[2]AM TMCs (VISTRO)'!$2:$2,0))</f>
        <v>368</v>
      </c>
      <c r="Q20" s="44">
        <f>INDEX('[2]AM TMCs (VISTRO)'!$1:$225,MATCH($A20,'[2]AM TMCs (VISTRO)'!$A$1:$A$225,0),MATCH(Q$1,'[2]AM TMCs (VISTRO)'!$2:$2,0))</f>
        <v>781</v>
      </c>
      <c r="R20" s="44">
        <f>INDEX('[2]AM TMCs (VISTRO)'!$1:$225,MATCH($A20,'[2]AM TMCs (VISTRO)'!$A$1:$A$225,0),MATCH(R$1,'[2]AM TMCs (VISTRO)'!$2:$2,0))</f>
        <v>134</v>
      </c>
      <c r="S20" s="44">
        <f>INDEX('[2]AM TMCs (VISTRO)'!$1:$225,MATCH($A20,'[2]AM TMCs (VISTRO)'!$A$1:$A$225,0),MATCH(S$1,'[2]AM TMCs (VISTRO)'!$2:$2,0))</f>
        <v>0</v>
      </c>
      <c r="T20" s="44">
        <f>INDEX('[2]AM TMCs (VISTRO)'!$1:$225,MATCH($A20,'[2]AM TMCs (VISTRO)'!$A$1:$A$225,0),MATCH(T$1,'[2]AM TMCs (VISTRO)'!$2:$2,0))</f>
        <v>0</v>
      </c>
      <c r="U20" s="44">
        <f>INDEX('[2]AM TMCs (VISTRO)'!$1:$225,MATCH($A20,'[2]AM TMCs (VISTRO)'!$A$1:$A$225,0),MATCH(U$1,'[2]AM TMCs (VISTRO)'!$2:$2,0))</f>
        <v>0</v>
      </c>
      <c r="V20" s="44">
        <f>INDEX('[2]AM TMCs (VISTRO)'!$1:$225,MATCH($A20,'[2]AM TMCs (VISTRO)'!$A$1:$A$225,0),MATCH(V$1,'[2]AM TMCs (VISTRO)'!$2:$2,0))</f>
        <v>0</v>
      </c>
      <c r="W20" s="44">
        <f>INDEX('[2]AM TMCs (VISTRO)'!$1:$225,MATCH($A20,'[2]AM TMCs (VISTRO)'!$A$1:$A$225,0),MATCH(W$1,'[2]AM TMCs (VISTRO)'!$2:$2,0))</f>
        <v>0</v>
      </c>
      <c r="X20" s="44">
        <f>INDEX('[2]AM TMCs (VISTRO)'!$1:$225,MATCH($A20,'[2]AM TMCs (VISTRO)'!$A$1:$A$225,0),MATCH(X$1,'[2]AM TMCs (VISTRO)'!$2:$2,0))</f>
        <v>0</v>
      </c>
      <c r="Y20" s="44">
        <f>INDEX('[2]AM TMCs (VISTRO)'!$1:$225,MATCH($A20,'[2]AM TMCs (VISTRO)'!$A$1:$A$225,0),MATCH(Y$1,'[2]AM TMCs (VISTRO)'!$2:$2,0))</f>
        <v>0</v>
      </c>
      <c r="Z20" s="44">
        <f>INDEX('[2]AM TMCs (VISTRO)'!$1:$225,MATCH($A20,'[2]AM TMCs (VISTRO)'!$A$1:$A$225,0),MATCH(Z$1,'[2]AM TMCs (VISTRO)'!$2:$2,0))</f>
        <v>0</v>
      </c>
      <c r="AA20" s="44">
        <f>INDEX('[2]AM TMCs (VISTRO)'!$1:$225,MATCH($A20,'[2]AM TMCs (VISTRO)'!$A$1:$A$225,0),MATCH(AA$1,'[2]AM TMCs (VISTRO)'!$2:$2,0))</f>
        <v>0</v>
      </c>
      <c r="AB20" s="44">
        <f>INDEX('[2]AM TMCs (VISTRO)'!$1:$225,MATCH($A20,'[2]AM TMCs (VISTRO)'!$A$1:$A$225,0),MATCH(AB$1,'[2]AM TMCs (VISTRO)'!$2:$2,0))</f>
        <v>0</v>
      </c>
      <c r="AC20" s="44">
        <f>INDEX('[2]AM TMCs (VISTRO)'!$1:$225,MATCH($A20,'[2]AM TMCs (VISTRO)'!$A$1:$A$225,0),MATCH(AC$1,'[2]AM TMCs (VISTRO)'!$2:$2,0))</f>
        <v>0</v>
      </c>
      <c r="AD20" s="44">
        <f>INDEX('[2]AM TMCs (VISTRO)'!$1:$225,MATCH($A20,'[2]AM TMCs (VISTRO)'!$A$1:$A$225,0),MATCH(AD$1,'[2]AM TMCs (VISTRO)'!$2:$2,0))</f>
        <v>0</v>
      </c>
      <c r="AE20" s="44">
        <f>INDEX('[2]AM TMCs (VISTRO)'!$1:$225,MATCH($A20,'[2]AM TMCs (VISTRO)'!$A$1:$A$225,0),MATCH(AE$1,'[2]AM TMCs (VISTRO)'!$2:$2,0))</f>
        <v>0</v>
      </c>
      <c r="AF20" s="44">
        <f>INDEX('[2]AM TMCs (VISTRO)'!$1:$225,MATCH($A20,'[2]AM TMCs (VISTRO)'!$A$1:$A$225,0),MATCH(AF$1,'[2]AM TMCs (VISTRO)'!$2:$2,0))</f>
        <v>0</v>
      </c>
      <c r="AG20" s="44">
        <f>INDEX('[2]AM TMCs (VISTRO)'!$1:$225,MATCH($A20,'[2]AM TMCs (VISTRO)'!$A$1:$A$225,0),MATCH(AG$1,'[2]AM TMCs (VISTRO)'!$2:$2,0))</f>
        <v>0</v>
      </c>
      <c r="AH20" s="44">
        <f>INDEX('[2]AM TMCs (VISTRO)'!$1:$225,MATCH($A20,'[2]AM TMCs (VISTRO)'!$A$1:$A$225,0),MATCH(AH$1,'[2]AM TMCs (VISTRO)'!$2:$2,0))</f>
        <v>0</v>
      </c>
      <c r="AI20" s="52">
        <f t="shared" si="0"/>
        <v>765</v>
      </c>
      <c r="AJ20" s="52">
        <f t="shared" si="1"/>
        <v>571</v>
      </c>
      <c r="AK20" s="52">
        <f t="shared" si="2"/>
        <v>0</v>
      </c>
      <c r="AL20" s="52">
        <f t="shared" si="3"/>
        <v>1283</v>
      </c>
      <c r="AM20" s="52">
        <f t="shared" si="4"/>
        <v>0</v>
      </c>
      <c r="AN20" s="52">
        <f t="shared" si="5"/>
        <v>0</v>
      </c>
      <c r="AO20" s="52">
        <f t="shared" si="6"/>
        <v>0</v>
      </c>
      <c r="AP20" s="52">
        <f t="shared" si="7"/>
        <v>0</v>
      </c>
    </row>
    <row r="21" spans="1:47" x14ac:dyDescent="0.25">
      <c r="A21" s="43">
        <v>21</v>
      </c>
      <c r="B21" s="44">
        <f>INDEX('[2]AM TMCs (VISTRO)'!$1:$225,MATCH($A21,'[2]AM TMCs (VISTRO)'!$A$1:$A$225,0),MATCH(B$1,'[2]AM TMCs (VISTRO)'!$2:$2,0))</f>
        <v>0</v>
      </c>
      <c r="C21" s="44">
        <f>INDEX('[2]AM TMCs (VISTRO)'!$1:$225,MATCH($A21,'[2]AM TMCs (VISTRO)'!$A$1:$A$225,0),MATCH(C$1,'[2]AM TMCs (VISTRO)'!$2:$2,0))</f>
        <v>0</v>
      </c>
      <c r="D21" s="44">
        <f>INDEX('[2]AM TMCs (VISTRO)'!$1:$225,MATCH($A21,'[2]AM TMCs (VISTRO)'!$A$1:$A$225,0),MATCH(D$1,'[2]AM TMCs (VISTRO)'!$2:$2,0))</f>
        <v>327</v>
      </c>
      <c r="E21" s="44">
        <f>INDEX('[2]AM TMCs (VISTRO)'!$1:$225,MATCH($A21,'[2]AM TMCs (VISTRO)'!$A$1:$A$225,0),MATCH(E$1,'[2]AM TMCs (VISTRO)'!$2:$2,0))</f>
        <v>135</v>
      </c>
      <c r="F21" s="44">
        <f>INDEX('[2]AM TMCs (VISTRO)'!$1:$225,MATCH($A21,'[2]AM TMCs (VISTRO)'!$A$1:$A$225,0),MATCH(F$1,'[2]AM TMCs (VISTRO)'!$2:$2,0))</f>
        <v>0</v>
      </c>
      <c r="G21" s="44">
        <f>INDEX('[2]AM TMCs (VISTRO)'!$1:$225,MATCH($A21,'[2]AM TMCs (VISTRO)'!$A$1:$A$225,0),MATCH(G$1,'[2]AM TMCs (VISTRO)'!$2:$2,0))</f>
        <v>0</v>
      </c>
      <c r="H21" s="44">
        <f>INDEX('[2]AM TMCs (VISTRO)'!$1:$225,MATCH($A21,'[2]AM TMCs (VISTRO)'!$A$1:$A$225,0),MATCH(H$1,'[2]AM TMCs (VISTRO)'!$2:$2,0))</f>
        <v>245</v>
      </c>
      <c r="I21" s="44">
        <f>INDEX('[2]AM TMCs (VISTRO)'!$1:$225,MATCH($A21,'[2]AM TMCs (VISTRO)'!$A$1:$A$225,0),MATCH(I$1,'[2]AM TMCs (VISTRO)'!$2:$2,0))</f>
        <v>600</v>
      </c>
      <c r="J21" s="44">
        <f>INDEX('[2]AM TMCs (VISTRO)'!$1:$225,MATCH($A21,'[2]AM TMCs (VISTRO)'!$A$1:$A$225,0),MATCH(J$1,'[2]AM TMCs (VISTRO)'!$2:$2,0))</f>
        <v>0</v>
      </c>
      <c r="K21" s="44">
        <f>INDEX('[2]AM TMCs (VISTRO)'!$1:$225,MATCH($A21,'[2]AM TMCs (VISTRO)'!$A$1:$A$225,0),MATCH(K$1,'[2]AM TMCs (VISTRO)'!$2:$2,0))</f>
        <v>0</v>
      </c>
      <c r="L21" s="44">
        <f>INDEX('[2]AM TMCs (VISTRO)'!$1:$225,MATCH($A21,'[2]AM TMCs (VISTRO)'!$A$1:$A$225,0),MATCH(L$1,'[2]AM TMCs (VISTRO)'!$2:$2,0))</f>
        <v>159</v>
      </c>
      <c r="M21" s="44">
        <f>INDEX('[2]AM TMCs (VISTRO)'!$1:$225,MATCH($A21,'[2]AM TMCs (VISTRO)'!$A$1:$A$225,0),MATCH(M$1,'[2]AM TMCs (VISTRO)'!$2:$2,0))</f>
        <v>542</v>
      </c>
      <c r="N21" s="44">
        <f>INDEX('[2]AM TMCs (VISTRO)'!$1:$225,MATCH($A21,'[2]AM TMCs (VISTRO)'!$A$1:$A$225,0),MATCH(N$1,'[2]AM TMCs (VISTRO)'!$2:$2,0))</f>
        <v>49</v>
      </c>
      <c r="O21" s="44">
        <f>INDEX('[2]AM TMCs (VISTRO)'!$1:$225,MATCH($A21,'[2]AM TMCs (VISTRO)'!$A$1:$A$225,0),MATCH(O$1,'[2]AM TMCs (VISTRO)'!$2:$2,0))</f>
        <v>0</v>
      </c>
      <c r="P21" s="44">
        <f>INDEX('[2]AM TMCs (VISTRO)'!$1:$225,MATCH($A21,'[2]AM TMCs (VISTRO)'!$A$1:$A$225,0),MATCH(P$1,'[2]AM TMCs (VISTRO)'!$2:$2,0))</f>
        <v>0</v>
      </c>
      <c r="Q21" s="44">
        <f>INDEX('[2]AM TMCs (VISTRO)'!$1:$225,MATCH($A21,'[2]AM TMCs (VISTRO)'!$A$1:$A$225,0),MATCH(Q$1,'[2]AM TMCs (VISTRO)'!$2:$2,0))</f>
        <v>0</v>
      </c>
      <c r="R21" s="44">
        <f>INDEX('[2]AM TMCs (VISTRO)'!$1:$225,MATCH($A21,'[2]AM TMCs (VISTRO)'!$A$1:$A$225,0),MATCH(R$1,'[2]AM TMCs (VISTRO)'!$2:$2,0))</f>
        <v>0</v>
      </c>
      <c r="S21" s="44">
        <f>INDEX('[2]AM TMCs (VISTRO)'!$1:$225,MATCH($A21,'[2]AM TMCs (VISTRO)'!$A$1:$A$225,0),MATCH(S$1,'[2]AM TMCs (VISTRO)'!$2:$2,0))</f>
        <v>0</v>
      </c>
      <c r="T21" s="44">
        <f>INDEX('[2]AM TMCs (VISTRO)'!$1:$225,MATCH($A21,'[2]AM TMCs (VISTRO)'!$A$1:$A$225,0),MATCH(T$1,'[2]AM TMCs (VISTRO)'!$2:$2,0))</f>
        <v>0</v>
      </c>
      <c r="U21" s="44">
        <f>INDEX('[2]AM TMCs (VISTRO)'!$1:$225,MATCH($A21,'[2]AM TMCs (VISTRO)'!$A$1:$A$225,0),MATCH(U$1,'[2]AM TMCs (VISTRO)'!$2:$2,0))</f>
        <v>0</v>
      </c>
      <c r="V21" s="44">
        <f>INDEX('[2]AM TMCs (VISTRO)'!$1:$225,MATCH($A21,'[2]AM TMCs (VISTRO)'!$A$1:$A$225,0),MATCH(V$1,'[2]AM TMCs (VISTRO)'!$2:$2,0))</f>
        <v>0</v>
      </c>
      <c r="W21" s="44">
        <f>INDEX('[2]AM TMCs (VISTRO)'!$1:$225,MATCH($A21,'[2]AM TMCs (VISTRO)'!$A$1:$A$225,0),MATCH(W$1,'[2]AM TMCs (VISTRO)'!$2:$2,0))</f>
        <v>0</v>
      </c>
      <c r="X21" s="44">
        <f>INDEX('[2]AM TMCs (VISTRO)'!$1:$225,MATCH($A21,'[2]AM TMCs (VISTRO)'!$A$1:$A$225,0),MATCH(X$1,'[2]AM TMCs (VISTRO)'!$2:$2,0))</f>
        <v>0</v>
      </c>
      <c r="Y21" s="44">
        <f>INDEX('[2]AM TMCs (VISTRO)'!$1:$225,MATCH($A21,'[2]AM TMCs (VISTRO)'!$A$1:$A$225,0),MATCH(Y$1,'[2]AM TMCs (VISTRO)'!$2:$2,0))</f>
        <v>0</v>
      </c>
      <c r="Z21" s="44">
        <f>INDEX('[2]AM TMCs (VISTRO)'!$1:$225,MATCH($A21,'[2]AM TMCs (VISTRO)'!$A$1:$A$225,0),MATCH(Z$1,'[2]AM TMCs (VISTRO)'!$2:$2,0))</f>
        <v>0</v>
      </c>
      <c r="AA21" s="44">
        <f>INDEX('[2]AM TMCs (VISTRO)'!$1:$225,MATCH($A21,'[2]AM TMCs (VISTRO)'!$A$1:$A$225,0),MATCH(AA$1,'[2]AM TMCs (VISTRO)'!$2:$2,0))</f>
        <v>0</v>
      </c>
      <c r="AB21" s="44">
        <f>INDEX('[2]AM TMCs (VISTRO)'!$1:$225,MATCH($A21,'[2]AM TMCs (VISTRO)'!$A$1:$A$225,0),MATCH(AB$1,'[2]AM TMCs (VISTRO)'!$2:$2,0))</f>
        <v>0</v>
      </c>
      <c r="AC21" s="44">
        <f>INDEX('[2]AM TMCs (VISTRO)'!$1:$225,MATCH($A21,'[2]AM TMCs (VISTRO)'!$A$1:$A$225,0),MATCH(AC$1,'[2]AM TMCs (VISTRO)'!$2:$2,0))</f>
        <v>0</v>
      </c>
      <c r="AD21" s="44">
        <f>INDEX('[2]AM TMCs (VISTRO)'!$1:$225,MATCH($A21,'[2]AM TMCs (VISTRO)'!$A$1:$A$225,0),MATCH(AD$1,'[2]AM TMCs (VISTRO)'!$2:$2,0))</f>
        <v>0</v>
      </c>
      <c r="AE21" s="44">
        <f>INDEX('[2]AM TMCs (VISTRO)'!$1:$225,MATCH($A21,'[2]AM TMCs (VISTRO)'!$A$1:$A$225,0),MATCH(AE$1,'[2]AM TMCs (VISTRO)'!$2:$2,0))</f>
        <v>0</v>
      </c>
      <c r="AF21" s="44">
        <f>INDEX('[2]AM TMCs (VISTRO)'!$1:$225,MATCH($A21,'[2]AM TMCs (VISTRO)'!$A$1:$A$225,0),MATCH(AF$1,'[2]AM TMCs (VISTRO)'!$2:$2,0))</f>
        <v>0</v>
      </c>
      <c r="AG21" s="44">
        <f>INDEX('[2]AM TMCs (VISTRO)'!$1:$225,MATCH($A21,'[2]AM TMCs (VISTRO)'!$A$1:$A$225,0),MATCH(AG$1,'[2]AM TMCs (VISTRO)'!$2:$2,0))</f>
        <v>0</v>
      </c>
      <c r="AH21" s="44">
        <f>INDEX('[2]AM TMCs (VISTRO)'!$1:$225,MATCH($A21,'[2]AM TMCs (VISTRO)'!$A$1:$A$225,0),MATCH(AH$1,'[2]AM TMCs (VISTRO)'!$2:$2,0))</f>
        <v>0</v>
      </c>
      <c r="AI21" s="52">
        <f t="shared" si="0"/>
        <v>462</v>
      </c>
      <c r="AJ21" s="52">
        <f t="shared" si="1"/>
        <v>845</v>
      </c>
      <c r="AK21" s="52">
        <f t="shared" si="2"/>
        <v>750</v>
      </c>
      <c r="AL21" s="52">
        <f t="shared" si="3"/>
        <v>0</v>
      </c>
      <c r="AM21" s="52">
        <f t="shared" si="4"/>
        <v>0</v>
      </c>
      <c r="AN21" s="52">
        <f t="shared" si="5"/>
        <v>0</v>
      </c>
      <c r="AO21" s="52">
        <f t="shared" si="6"/>
        <v>0</v>
      </c>
      <c r="AP21" s="52">
        <f t="shared" si="7"/>
        <v>0</v>
      </c>
    </row>
    <row r="22" spans="1:47" x14ac:dyDescent="0.25">
      <c r="A22" s="43">
        <v>22</v>
      </c>
      <c r="B22" s="44">
        <f>INDEX('[2]AM TMCs (VISTRO)'!$1:$225,MATCH($A22,'[2]AM TMCs (VISTRO)'!$A$1:$A$225,0),MATCH(B$1,'[2]AM TMCs (VISTRO)'!$2:$2,0))</f>
        <v>0</v>
      </c>
      <c r="C22" s="44">
        <f>INDEX('[2]AM TMCs (VISTRO)'!$1:$225,MATCH($A22,'[2]AM TMCs (VISTRO)'!$A$1:$A$225,0),MATCH(C$1,'[2]AM TMCs (VISTRO)'!$2:$2,0))</f>
        <v>69</v>
      </c>
      <c r="D22" s="44">
        <f>INDEX('[2]AM TMCs (VISTRO)'!$1:$225,MATCH($A22,'[2]AM TMCs (VISTRO)'!$A$1:$A$225,0),MATCH(D$1,'[2]AM TMCs (VISTRO)'!$2:$2,0))</f>
        <v>187</v>
      </c>
      <c r="E22" s="44">
        <f>INDEX('[2]AM TMCs (VISTRO)'!$1:$225,MATCH($A22,'[2]AM TMCs (VISTRO)'!$A$1:$A$225,0),MATCH(E$1,'[2]AM TMCs (VISTRO)'!$2:$2,0))</f>
        <v>0</v>
      </c>
      <c r="F22" s="44">
        <f>INDEX('[2]AM TMCs (VISTRO)'!$1:$225,MATCH($A22,'[2]AM TMCs (VISTRO)'!$A$1:$A$225,0),MATCH(F$1,'[2]AM TMCs (VISTRO)'!$2:$2,0))</f>
        <v>0</v>
      </c>
      <c r="G22" s="44">
        <f>INDEX('[2]AM TMCs (VISTRO)'!$1:$225,MATCH($A22,'[2]AM TMCs (VISTRO)'!$A$1:$A$225,0),MATCH(G$1,'[2]AM TMCs (VISTRO)'!$2:$2,0))</f>
        <v>0</v>
      </c>
      <c r="H22" s="44">
        <f>INDEX('[2]AM TMCs (VISTRO)'!$1:$225,MATCH($A22,'[2]AM TMCs (VISTRO)'!$A$1:$A$225,0),MATCH(H$1,'[2]AM TMCs (VISTRO)'!$2:$2,0))</f>
        <v>0</v>
      </c>
      <c r="I22" s="44">
        <f>INDEX('[2]AM TMCs (VISTRO)'!$1:$225,MATCH($A22,'[2]AM TMCs (VISTRO)'!$A$1:$A$225,0),MATCH(I$1,'[2]AM TMCs (VISTRO)'!$2:$2,0))</f>
        <v>192</v>
      </c>
      <c r="J22" s="44">
        <f>INDEX('[2]AM TMCs (VISTRO)'!$1:$225,MATCH($A22,'[2]AM TMCs (VISTRO)'!$A$1:$A$225,0),MATCH(J$1,'[2]AM TMCs (VISTRO)'!$2:$2,0))</f>
        <v>303</v>
      </c>
      <c r="K22" s="44">
        <f>INDEX('[2]AM TMCs (VISTRO)'!$1:$225,MATCH($A22,'[2]AM TMCs (VISTRO)'!$A$1:$A$225,0),MATCH(K$1,'[2]AM TMCs (VISTRO)'!$2:$2,0))</f>
        <v>0</v>
      </c>
      <c r="L22" s="44">
        <f>INDEX('[2]AM TMCs (VISTRO)'!$1:$225,MATCH($A22,'[2]AM TMCs (VISTRO)'!$A$1:$A$225,0),MATCH(L$1,'[2]AM TMCs (VISTRO)'!$2:$2,0))</f>
        <v>0</v>
      </c>
      <c r="M22" s="44">
        <f>INDEX('[2]AM TMCs (VISTRO)'!$1:$225,MATCH($A22,'[2]AM TMCs (VISTRO)'!$A$1:$A$225,0),MATCH(M$1,'[2]AM TMCs (VISTRO)'!$2:$2,0))</f>
        <v>0</v>
      </c>
      <c r="N22" s="44">
        <f>INDEX('[2]AM TMCs (VISTRO)'!$1:$225,MATCH($A22,'[2]AM TMCs (VISTRO)'!$A$1:$A$225,0),MATCH(N$1,'[2]AM TMCs (VISTRO)'!$2:$2,0))</f>
        <v>0</v>
      </c>
      <c r="O22" s="44">
        <f>INDEX('[2]AM TMCs (VISTRO)'!$1:$225,MATCH($A22,'[2]AM TMCs (VISTRO)'!$A$1:$A$225,0),MATCH(O$1,'[2]AM TMCs (VISTRO)'!$2:$2,0))</f>
        <v>0</v>
      </c>
      <c r="P22" s="44">
        <f>INDEX('[2]AM TMCs (VISTRO)'!$1:$225,MATCH($A22,'[2]AM TMCs (VISTRO)'!$A$1:$A$225,0),MATCH(P$1,'[2]AM TMCs (VISTRO)'!$2:$2,0))</f>
        <v>19</v>
      </c>
      <c r="Q22" s="44">
        <f>INDEX('[2]AM TMCs (VISTRO)'!$1:$225,MATCH($A22,'[2]AM TMCs (VISTRO)'!$A$1:$A$225,0),MATCH(Q$1,'[2]AM TMCs (VISTRO)'!$2:$2,0))</f>
        <v>902</v>
      </c>
      <c r="R22" s="44">
        <f>INDEX('[2]AM TMCs (VISTRO)'!$1:$225,MATCH($A22,'[2]AM TMCs (VISTRO)'!$A$1:$A$225,0),MATCH(R$1,'[2]AM TMCs (VISTRO)'!$2:$2,0))</f>
        <v>148</v>
      </c>
      <c r="S22" s="44">
        <f>INDEX('[2]AM TMCs (VISTRO)'!$1:$225,MATCH($A22,'[2]AM TMCs (VISTRO)'!$A$1:$A$225,0),MATCH(S$1,'[2]AM TMCs (VISTRO)'!$2:$2,0))</f>
        <v>0</v>
      </c>
      <c r="T22" s="44">
        <f>INDEX('[2]AM TMCs (VISTRO)'!$1:$225,MATCH($A22,'[2]AM TMCs (VISTRO)'!$A$1:$A$225,0),MATCH(T$1,'[2]AM TMCs (VISTRO)'!$2:$2,0))</f>
        <v>0</v>
      </c>
      <c r="U22" s="44">
        <f>INDEX('[2]AM TMCs (VISTRO)'!$1:$225,MATCH($A22,'[2]AM TMCs (VISTRO)'!$A$1:$A$225,0),MATCH(U$1,'[2]AM TMCs (VISTRO)'!$2:$2,0))</f>
        <v>0</v>
      </c>
      <c r="V22" s="44">
        <f>INDEX('[2]AM TMCs (VISTRO)'!$1:$225,MATCH($A22,'[2]AM TMCs (VISTRO)'!$A$1:$A$225,0),MATCH(V$1,'[2]AM TMCs (VISTRO)'!$2:$2,0))</f>
        <v>0</v>
      </c>
      <c r="W22" s="44">
        <f>INDEX('[2]AM TMCs (VISTRO)'!$1:$225,MATCH($A22,'[2]AM TMCs (VISTRO)'!$A$1:$A$225,0),MATCH(W$1,'[2]AM TMCs (VISTRO)'!$2:$2,0))</f>
        <v>0</v>
      </c>
      <c r="X22" s="44">
        <f>INDEX('[2]AM TMCs (VISTRO)'!$1:$225,MATCH($A22,'[2]AM TMCs (VISTRO)'!$A$1:$A$225,0),MATCH(X$1,'[2]AM TMCs (VISTRO)'!$2:$2,0))</f>
        <v>0</v>
      </c>
      <c r="Y22" s="44">
        <f>INDEX('[2]AM TMCs (VISTRO)'!$1:$225,MATCH($A22,'[2]AM TMCs (VISTRO)'!$A$1:$A$225,0),MATCH(Y$1,'[2]AM TMCs (VISTRO)'!$2:$2,0))</f>
        <v>0</v>
      </c>
      <c r="Z22" s="44">
        <f>INDEX('[2]AM TMCs (VISTRO)'!$1:$225,MATCH($A22,'[2]AM TMCs (VISTRO)'!$A$1:$A$225,0),MATCH(Z$1,'[2]AM TMCs (VISTRO)'!$2:$2,0))</f>
        <v>0</v>
      </c>
      <c r="AA22" s="44">
        <f>INDEX('[2]AM TMCs (VISTRO)'!$1:$225,MATCH($A22,'[2]AM TMCs (VISTRO)'!$A$1:$A$225,0),MATCH(AA$1,'[2]AM TMCs (VISTRO)'!$2:$2,0))</f>
        <v>0</v>
      </c>
      <c r="AB22" s="44">
        <f>INDEX('[2]AM TMCs (VISTRO)'!$1:$225,MATCH($A22,'[2]AM TMCs (VISTRO)'!$A$1:$A$225,0),MATCH(AB$1,'[2]AM TMCs (VISTRO)'!$2:$2,0))</f>
        <v>0</v>
      </c>
      <c r="AC22" s="44">
        <f>INDEX('[2]AM TMCs (VISTRO)'!$1:$225,MATCH($A22,'[2]AM TMCs (VISTRO)'!$A$1:$A$225,0),MATCH(AC$1,'[2]AM TMCs (VISTRO)'!$2:$2,0))</f>
        <v>0</v>
      </c>
      <c r="AD22" s="44">
        <f>INDEX('[2]AM TMCs (VISTRO)'!$1:$225,MATCH($A22,'[2]AM TMCs (VISTRO)'!$A$1:$A$225,0),MATCH(AD$1,'[2]AM TMCs (VISTRO)'!$2:$2,0))</f>
        <v>0</v>
      </c>
      <c r="AE22" s="44">
        <f>INDEX('[2]AM TMCs (VISTRO)'!$1:$225,MATCH($A22,'[2]AM TMCs (VISTRO)'!$A$1:$A$225,0),MATCH(AE$1,'[2]AM TMCs (VISTRO)'!$2:$2,0))</f>
        <v>0</v>
      </c>
      <c r="AF22" s="44">
        <f>INDEX('[2]AM TMCs (VISTRO)'!$1:$225,MATCH($A22,'[2]AM TMCs (VISTRO)'!$A$1:$A$225,0),MATCH(AF$1,'[2]AM TMCs (VISTRO)'!$2:$2,0))</f>
        <v>0</v>
      </c>
      <c r="AG22" s="44">
        <f>INDEX('[2]AM TMCs (VISTRO)'!$1:$225,MATCH($A22,'[2]AM TMCs (VISTRO)'!$A$1:$A$225,0),MATCH(AG$1,'[2]AM TMCs (VISTRO)'!$2:$2,0))</f>
        <v>0</v>
      </c>
      <c r="AH22" s="44">
        <f>INDEX('[2]AM TMCs (VISTRO)'!$1:$225,MATCH($A22,'[2]AM TMCs (VISTRO)'!$A$1:$A$225,0),MATCH(AH$1,'[2]AM TMCs (VISTRO)'!$2:$2,0))</f>
        <v>0</v>
      </c>
      <c r="AI22" s="52">
        <f t="shared" si="0"/>
        <v>256</v>
      </c>
      <c r="AJ22" s="52">
        <f t="shared" si="1"/>
        <v>495</v>
      </c>
      <c r="AK22" s="52">
        <f t="shared" si="2"/>
        <v>0</v>
      </c>
      <c r="AL22" s="52">
        <f t="shared" si="3"/>
        <v>1069</v>
      </c>
      <c r="AM22" s="52">
        <f t="shared" si="4"/>
        <v>0</v>
      </c>
      <c r="AN22" s="52">
        <f t="shared" si="5"/>
        <v>0</v>
      </c>
      <c r="AO22" s="52">
        <f t="shared" si="6"/>
        <v>0</v>
      </c>
      <c r="AP22" s="52">
        <f t="shared" si="7"/>
        <v>0</v>
      </c>
    </row>
    <row r="23" spans="1:47" x14ac:dyDescent="0.25">
      <c r="A23" s="43">
        <v>23</v>
      </c>
      <c r="B23" s="44">
        <f>INDEX('[2]AM TMCs (VISTRO)'!$1:$225,MATCH($A23,'[2]AM TMCs (VISTRO)'!$A$1:$A$225,0),MATCH(B$1,'[2]AM TMCs (VISTRO)'!$2:$2,0))</f>
        <v>0</v>
      </c>
      <c r="C23" s="44">
        <f>INDEX('[2]AM TMCs (VISTRO)'!$1:$225,MATCH($A23,'[2]AM TMCs (VISTRO)'!$A$1:$A$225,0),MATCH(C$1,'[2]AM TMCs (VISTRO)'!$2:$2,0))</f>
        <v>0</v>
      </c>
      <c r="D23" s="44">
        <f>INDEX('[2]AM TMCs (VISTRO)'!$1:$225,MATCH($A23,'[2]AM TMCs (VISTRO)'!$A$1:$A$225,0),MATCH(D$1,'[2]AM TMCs (VISTRO)'!$2:$2,0))</f>
        <v>555</v>
      </c>
      <c r="E23" s="44">
        <f>INDEX('[2]AM TMCs (VISTRO)'!$1:$225,MATCH($A23,'[2]AM TMCs (VISTRO)'!$A$1:$A$225,0),MATCH(E$1,'[2]AM TMCs (VISTRO)'!$2:$2,0))</f>
        <v>70</v>
      </c>
      <c r="F23" s="44">
        <f>INDEX('[2]AM TMCs (VISTRO)'!$1:$225,MATCH($A23,'[2]AM TMCs (VISTRO)'!$A$1:$A$225,0),MATCH(F$1,'[2]AM TMCs (VISTRO)'!$2:$2,0))</f>
        <v>0</v>
      </c>
      <c r="G23" s="44">
        <f>INDEX('[2]AM TMCs (VISTRO)'!$1:$225,MATCH($A23,'[2]AM TMCs (VISTRO)'!$A$1:$A$225,0),MATCH(G$1,'[2]AM TMCs (VISTRO)'!$2:$2,0))</f>
        <v>0</v>
      </c>
      <c r="H23" s="44">
        <f>INDEX('[2]AM TMCs (VISTRO)'!$1:$225,MATCH($A23,'[2]AM TMCs (VISTRO)'!$A$1:$A$225,0),MATCH(H$1,'[2]AM TMCs (VISTRO)'!$2:$2,0))</f>
        <v>41</v>
      </c>
      <c r="I23" s="44">
        <f>INDEX('[2]AM TMCs (VISTRO)'!$1:$225,MATCH($A23,'[2]AM TMCs (VISTRO)'!$A$1:$A$225,0),MATCH(I$1,'[2]AM TMCs (VISTRO)'!$2:$2,0))</f>
        <v>64</v>
      </c>
      <c r="J23" s="44">
        <f>INDEX('[2]AM TMCs (VISTRO)'!$1:$225,MATCH($A23,'[2]AM TMCs (VISTRO)'!$A$1:$A$225,0),MATCH(J$1,'[2]AM TMCs (VISTRO)'!$2:$2,0))</f>
        <v>0</v>
      </c>
      <c r="K23" s="44">
        <f>INDEX('[2]AM TMCs (VISTRO)'!$1:$225,MATCH($A23,'[2]AM TMCs (VISTRO)'!$A$1:$A$225,0),MATCH(K$1,'[2]AM TMCs (VISTRO)'!$2:$2,0))</f>
        <v>0</v>
      </c>
      <c r="L23" s="44">
        <f>INDEX('[2]AM TMCs (VISTRO)'!$1:$225,MATCH($A23,'[2]AM TMCs (VISTRO)'!$A$1:$A$225,0),MATCH(L$1,'[2]AM TMCs (VISTRO)'!$2:$2,0))</f>
        <v>159</v>
      </c>
      <c r="M23" s="44">
        <f>INDEX('[2]AM TMCs (VISTRO)'!$1:$225,MATCH($A23,'[2]AM TMCs (VISTRO)'!$A$1:$A$225,0),MATCH(M$1,'[2]AM TMCs (VISTRO)'!$2:$2,0))</f>
        <v>578</v>
      </c>
      <c r="N23" s="44">
        <f>INDEX('[2]AM TMCs (VISTRO)'!$1:$225,MATCH($A23,'[2]AM TMCs (VISTRO)'!$A$1:$A$225,0),MATCH(N$1,'[2]AM TMCs (VISTRO)'!$2:$2,0))</f>
        <v>56</v>
      </c>
      <c r="O23" s="44">
        <f>INDEX('[2]AM TMCs (VISTRO)'!$1:$225,MATCH($A23,'[2]AM TMCs (VISTRO)'!$A$1:$A$225,0),MATCH(O$1,'[2]AM TMCs (VISTRO)'!$2:$2,0))</f>
        <v>0</v>
      </c>
      <c r="P23" s="44">
        <f>INDEX('[2]AM TMCs (VISTRO)'!$1:$225,MATCH($A23,'[2]AM TMCs (VISTRO)'!$A$1:$A$225,0),MATCH(P$1,'[2]AM TMCs (VISTRO)'!$2:$2,0))</f>
        <v>0</v>
      </c>
      <c r="Q23" s="44">
        <f>INDEX('[2]AM TMCs (VISTRO)'!$1:$225,MATCH($A23,'[2]AM TMCs (VISTRO)'!$A$1:$A$225,0),MATCH(Q$1,'[2]AM TMCs (VISTRO)'!$2:$2,0))</f>
        <v>0</v>
      </c>
      <c r="R23" s="44">
        <f>INDEX('[2]AM TMCs (VISTRO)'!$1:$225,MATCH($A23,'[2]AM TMCs (VISTRO)'!$A$1:$A$225,0),MATCH(R$1,'[2]AM TMCs (VISTRO)'!$2:$2,0))</f>
        <v>0</v>
      </c>
      <c r="S23" s="44">
        <f>INDEX('[2]AM TMCs (VISTRO)'!$1:$225,MATCH($A23,'[2]AM TMCs (VISTRO)'!$A$1:$A$225,0),MATCH(S$1,'[2]AM TMCs (VISTRO)'!$2:$2,0))</f>
        <v>0</v>
      </c>
      <c r="T23" s="44">
        <f>INDEX('[2]AM TMCs (VISTRO)'!$1:$225,MATCH($A23,'[2]AM TMCs (VISTRO)'!$A$1:$A$225,0),MATCH(T$1,'[2]AM TMCs (VISTRO)'!$2:$2,0))</f>
        <v>0</v>
      </c>
      <c r="U23" s="44">
        <f>INDEX('[2]AM TMCs (VISTRO)'!$1:$225,MATCH($A23,'[2]AM TMCs (VISTRO)'!$A$1:$A$225,0),MATCH(U$1,'[2]AM TMCs (VISTRO)'!$2:$2,0))</f>
        <v>0</v>
      </c>
      <c r="V23" s="44">
        <f>INDEX('[2]AM TMCs (VISTRO)'!$1:$225,MATCH($A23,'[2]AM TMCs (VISTRO)'!$A$1:$A$225,0),MATCH(V$1,'[2]AM TMCs (VISTRO)'!$2:$2,0))</f>
        <v>0</v>
      </c>
      <c r="W23" s="44">
        <f>INDEX('[2]AM TMCs (VISTRO)'!$1:$225,MATCH($A23,'[2]AM TMCs (VISTRO)'!$A$1:$A$225,0),MATCH(W$1,'[2]AM TMCs (VISTRO)'!$2:$2,0))</f>
        <v>0</v>
      </c>
      <c r="X23" s="44">
        <f>INDEX('[2]AM TMCs (VISTRO)'!$1:$225,MATCH($A23,'[2]AM TMCs (VISTRO)'!$A$1:$A$225,0),MATCH(X$1,'[2]AM TMCs (VISTRO)'!$2:$2,0))</f>
        <v>0</v>
      </c>
      <c r="Y23" s="44">
        <f>INDEX('[2]AM TMCs (VISTRO)'!$1:$225,MATCH($A23,'[2]AM TMCs (VISTRO)'!$A$1:$A$225,0),MATCH(Y$1,'[2]AM TMCs (VISTRO)'!$2:$2,0))</f>
        <v>0</v>
      </c>
      <c r="Z23" s="44">
        <f>INDEX('[2]AM TMCs (VISTRO)'!$1:$225,MATCH($A23,'[2]AM TMCs (VISTRO)'!$A$1:$A$225,0),MATCH(Z$1,'[2]AM TMCs (VISTRO)'!$2:$2,0))</f>
        <v>0</v>
      </c>
      <c r="AA23" s="44">
        <f>INDEX('[2]AM TMCs (VISTRO)'!$1:$225,MATCH($A23,'[2]AM TMCs (VISTRO)'!$A$1:$A$225,0),MATCH(AA$1,'[2]AM TMCs (VISTRO)'!$2:$2,0))</f>
        <v>0</v>
      </c>
      <c r="AB23" s="44">
        <f>INDEX('[2]AM TMCs (VISTRO)'!$1:$225,MATCH($A23,'[2]AM TMCs (VISTRO)'!$A$1:$A$225,0),MATCH(AB$1,'[2]AM TMCs (VISTRO)'!$2:$2,0))</f>
        <v>0</v>
      </c>
      <c r="AC23" s="44">
        <f>INDEX('[2]AM TMCs (VISTRO)'!$1:$225,MATCH($A23,'[2]AM TMCs (VISTRO)'!$A$1:$A$225,0),MATCH(AC$1,'[2]AM TMCs (VISTRO)'!$2:$2,0))</f>
        <v>0</v>
      </c>
      <c r="AD23" s="44">
        <f>INDEX('[2]AM TMCs (VISTRO)'!$1:$225,MATCH($A23,'[2]AM TMCs (VISTRO)'!$A$1:$A$225,0),MATCH(AD$1,'[2]AM TMCs (VISTRO)'!$2:$2,0))</f>
        <v>0</v>
      </c>
      <c r="AE23" s="44">
        <f>INDEX('[2]AM TMCs (VISTRO)'!$1:$225,MATCH($A23,'[2]AM TMCs (VISTRO)'!$A$1:$A$225,0),MATCH(AE$1,'[2]AM TMCs (VISTRO)'!$2:$2,0))</f>
        <v>0</v>
      </c>
      <c r="AF23" s="44">
        <f>INDEX('[2]AM TMCs (VISTRO)'!$1:$225,MATCH($A23,'[2]AM TMCs (VISTRO)'!$A$1:$A$225,0),MATCH(AF$1,'[2]AM TMCs (VISTRO)'!$2:$2,0))</f>
        <v>0</v>
      </c>
      <c r="AG23" s="44">
        <f>INDEX('[2]AM TMCs (VISTRO)'!$1:$225,MATCH($A23,'[2]AM TMCs (VISTRO)'!$A$1:$A$225,0),MATCH(AG$1,'[2]AM TMCs (VISTRO)'!$2:$2,0))</f>
        <v>0</v>
      </c>
      <c r="AH23" s="44">
        <f>INDEX('[2]AM TMCs (VISTRO)'!$1:$225,MATCH($A23,'[2]AM TMCs (VISTRO)'!$A$1:$A$225,0),MATCH(AH$1,'[2]AM TMCs (VISTRO)'!$2:$2,0))</f>
        <v>0</v>
      </c>
      <c r="AI23" s="52">
        <f t="shared" si="0"/>
        <v>625</v>
      </c>
      <c r="AJ23" s="52">
        <f t="shared" si="1"/>
        <v>105</v>
      </c>
      <c r="AK23" s="52">
        <f t="shared" si="2"/>
        <v>793</v>
      </c>
      <c r="AL23" s="52">
        <f t="shared" si="3"/>
        <v>0</v>
      </c>
      <c r="AM23" s="52">
        <f t="shared" si="4"/>
        <v>0</v>
      </c>
      <c r="AN23" s="52">
        <f t="shared" si="5"/>
        <v>0</v>
      </c>
      <c r="AO23" s="52">
        <f t="shared" si="6"/>
        <v>0</v>
      </c>
      <c r="AP23" s="52">
        <f t="shared" si="7"/>
        <v>0</v>
      </c>
    </row>
    <row r="24" spans="1:47" x14ac:dyDescent="0.25">
      <c r="A24" s="43">
        <v>24</v>
      </c>
      <c r="B24" s="44">
        <f>INDEX('[2]AM TMCs (VISTRO)'!$1:$225,MATCH($A24,'[2]AM TMCs (VISTRO)'!$A$1:$A$225,0),MATCH(B$1,'[2]AM TMCs (VISTRO)'!$2:$2,0))</f>
        <v>0</v>
      </c>
      <c r="C24" s="44">
        <f>INDEX('[2]AM TMCs (VISTRO)'!$1:$225,MATCH($A24,'[2]AM TMCs (VISTRO)'!$A$1:$A$225,0),MATCH(C$1,'[2]AM TMCs (VISTRO)'!$2:$2,0))</f>
        <v>0</v>
      </c>
      <c r="D24" s="44">
        <f>INDEX('[2]AM TMCs (VISTRO)'!$1:$225,MATCH($A24,'[2]AM TMCs (VISTRO)'!$A$1:$A$225,0),MATCH(D$1,'[2]AM TMCs (VISTRO)'!$2:$2,0))</f>
        <v>504</v>
      </c>
      <c r="E24" s="44">
        <f>INDEX('[2]AM TMCs (VISTRO)'!$1:$225,MATCH($A24,'[2]AM TMCs (VISTRO)'!$A$1:$A$225,0),MATCH(E$1,'[2]AM TMCs (VISTRO)'!$2:$2,0))</f>
        <v>222</v>
      </c>
      <c r="F24" s="44">
        <f>INDEX('[2]AM TMCs (VISTRO)'!$1:$225,MATCH($A24,'[2]AM TMCs (VISTRO)'!$A$1:$A$225,0),MATCH(F$1,'[2]AM TMCs (VISTRO)'!$2:$2,0))</f>
        <v>0</v>
      </c>
      <c r="G24" s="44">
        <f>INDEX('[2]AM TMCs (VISTRO)'!$1:$225,MATCH($A24,'[2]AM TMCs (VISTRO)'!$A$1:$A$225,0),MATCH(G$1,'[2]AM TMCs (VISTRO)'!$2:$2,0))</f>
        <v>0</v>
      </c>
      <c r="H24" s="44">
        <f>INDEX('[2]AM TMCs (VISTRO)'!$1:$225,MATCH($A24,'[2]AM TMCs (VISTRO)'!$A$1:$A$225,0),MATCH(H$1,'[2]AM TMCs (VISTRO)'!$2:$2,0))</f>
        <v>111</v>
      </c>
      <c r="I24" s="44">
        <f>INDEX('[2]AM TMCs (VISTRO)'!$1:$225,MATCH($A24,'[2]AM TMCs (VISTRO)'!$A$1:$A$225,0),MATCH(I$1,'[2]AM TMCs (VISTRO)'!$2:$2,0))</f>
        <v>596</v>
      </c>
      <c r="J24" s="44">
        <f>INDEX('[2]AM TMCs (VISTRO)'!$1:$225,MATCH($A24,'[2]AM TMCs (VISTRO)'!$A$1:$A$225,0),MATCH(J$1,'[2]AM TMCs (VISTRO)'!$2:$2,0))</f>
        <v>0</v>
      </c>
      <c r="K24" s="44">
        <f>INDEX('[2]AM TMCs (VISTRO)'!$1:$225,MATCH($A24,'[2]AM TMCs (VISTRO)'!$A$1:$A$225,0),MATCH(K$1,'[2]AM TMCs (VISTRO)'!$2:$2,0))</f>
        <v>0</v>
      </c>
      <c r="L24" s="44">
        <f>INDEX('[2]AM TMCs (VISTRO)'!$1:$225,MATCH($A24,'[2]AM TMCs (VISTRO)'!$A$1:$A$225,0),MATCH(L$1,'[2]AM TMCs (VISTRO)'!$2:$2,0))</f>
        <v>36</v>
      </c>
      <c r="M24" s="44">
        <f>INDEX('[2]AM TMCs (VISTRO)'!$1:$225,MATCH($A24,'[2]AM TMCs (VISTRO)'!$A$1:$A$225,0),MATCH(M$1,'[2]AM TMCs (VISTRO)'!$2:$2,0))</f>
        <v>514</v>
      </c>
      <c r="N24" s="44">
        <f>INDEX('[2]AM TMCs (VISTRO)'!$1:$225,MATCH($A24,'[2]AM TMCs (VISTRO)'!$A$1:$A$225,0),MATCH(N$1,'[2]AM TMCs (VISTRO)'!$2:$2,0))</f>
        <v>68</v>
      </c>
      <c r="O24" s="44">
        <f>INDEX('[2]AM TMCs (VISTRO)'!$1:$225,MATCH($A24,'[2]AM TMCs (VISTRO)'!$A$1:$A$225,0),MATCH(O$1,'[2]AM TMCs (VISTRO)'!$2:$2,0))</f>
        <v>0</v>
      </c>
      <c r="P24" s="44">
        <f>INDEX('[2]AM TMCs (VISTRO)'!$1:$225,MATCH($A24,'[2]AM TMCs (VISTRO)'!$A$1:$A$225,0),MATCH(P$1,'[2]AM TMCs (VISTRO)'!$2:$2,0))</f>
        <v>0</v>
      </c>
      <c r="Q24" s="44">
        <f>INDEX('[2]AM TMCs (VISTRO)'!$1:$225,MATCH($A24,'[2]AM TMCs (VISTRO)'!$A$1:$A$225,0),MATCH(Q$1,'[2]AM TMCs (VISTRO)'!$2:$2,0))</f>
        <v>0</v>
      </c>
      <c r="R24" s="44">
        <f>INDEX('[2]AM TMCs (VISTRO)'!$1:$225,MATCH($A24,'[2]AM TMCs (VISTRO)'!$A$1:$A$225,0),MATCH(R$1,'[2]AM TMCs (VISTRO)'!$2:$2,0))</f>
        <v>0</v>
      </c>
      <c r="S24" s="44">
        <f>INDEX('[2]AM TMCs (VISTRO)'!$1:$225,MATCH($A24,'[2]AM TMCs (VISTRO)'!$A$1:$A$225,0),MATCH(S$1,'[2]AM TMCs (VISTRO)'!$2:$2,0))</f>
        <v>0</v>
      </c>
      <c r="T24" s="44">
        <f>INDEX('[2]AM TMCs (VISTRO)'!$1:$225,MATCH($A24,'[2]AM TMCs (VISTRO)'!$A$1:$A$225,0),MATCH(T$1,'[2]AM TMCs (VISTRO)'!$2:$2,0))</f>
        <v>0</v>
      </c>
      <c r="U24" s="44">
        <f>INDEX('[2]AM TMCs (VISTRO)'!$1:$225,MATCH($A24,'[2]AM TMCs (VISTRO)'!$A$1:$A$225,0),MATCH(U$1,'[2]AM TMCs (VISTRO)'!$2:$2,0))</f>
        <v>0</v>
      </c>
      <c r="V24" s="44">
        <f>INDEX('[2]AM TMCs (VISTRO)'!$1:$225,MATCH($A24,'[2]AM TMCs (VISTRO)'!$A$1:$A$225,0),MATCH(V$1,'[2]AM TMCs (VISTRO)'!$2:$2,0))</f>
        <v>0</v>
      </c>
      <c r="W24" s="44">
        <f>INDEX('[2]AM TMCs (VISTRO)'!$1:$225,MATCH($A24,'[2]AM TMCs (VISTRO)'!$A$1:$A$225,0),MATCH(W$1,'[2]AM TMCs (VISTRO)'!$2:$2,0))</f>
        <v>0</v>
      </c>
      <c r="X24" s="44">
        <f>INDEX('[2]AM TMCs (VISTRO)'!$1:$225,MATCH($A24,'[2]AM TMCs (VISTRO)'!$A$1:$A$225,0),MATCH(X$1,'[2]AM TMCs (VISTRO)'!$2:$2,0))</f>
        <v>0</v>
      </c>
      <c r="Y24" s="44">
        <f>INDEX('[2]AM TMCs (VISTRO)'!$1:$225,MATCH($A24,'[2]AM TMCs (VISTRO)'!$A$1:$A$225,0),MATCH(Y$1,'[2]AM TMCs (VISTRO)'!$2:$2,0))</f>
        <v>0</v>
      </c>
      <c r="Z24" s="44">
        <f>INDEX('[2]AM TMCs (VISTRO)'!$1:$225,MATCH($A24,'[2]AM TMCs (VISTRO)'!$A$1:$A$225,0),MATCH(Z$1,'[2]AM TMCs (VISTRO)'!$2:$2,0))</f>
        <v>0</v>
      </c>
      <c r="AA24" s="44">
        <f>INDEX('[2]AM TMCs (VISTRO)'!$1:$225,MATCH($A24,'[2]AM TMCs (VISTRO)'!$A$1:$A$225,0),MATCH(AA$1,'[2]AM TMCs (VISTRO)'!$2:$2,0))</f>
        <v>0</v>
      </c>
      <c r="AB24" s="44">
        <f>INDEX('[2]AM TMCs (VISTRO)'!$1:$225,MATCH($A24,'[2]AM TMCs (VISTRO)'!$A$1:$A$225,0),MATCH(AB$1,'[2]AM TMCs (VISTRO)'!$2:$2,0))</f>
        <v>0</v>
      </c>
      <c r="AC24" s="44">
        <f>INDEX('[2]AM TMCs (VISTRO)'!$1:$225,MATCH($A24,'[2]AM TMCs (VISTRO)'!$A$1:$A$225,0),MATCH(AC$1,'[2]AM TMCs (VISTRO)'!$2:$2,0))</f>
        <v>0</v>
      </c>
      <c r="AD24" s="44">
        <f>INDEX('[2]AM TMCs (VISTRO)'!$1:$225,MATCH($A24,'[2]AM TMCs (VISTRO)'!$A$1:$A$225,0),MATCH(AD$1,'[2]AM TMCs (VISTRO)'!$2:$2,0))</f>
        <v>0</v>
      </c>
      <c r="AE24" s="44">
        <f>INDEX('[2]AM TMCs (VISTRO)'!$1:$225,MATCH($A24,'[2]AM TMCs (VISTRO)'!$A$1:$A$225,0),MATCH(AE$1,'[2]AM TMCs (VISTRO)'!$2:$2,0))</f>
        <v>0</v>
      </c>
      <c r="AF24" s="44">
        <f>INDEX('[2]AM TMCs (VISTRO)'!$1:$225,MATCH($A24,'[2]AM TMCs (VISTRO)'!$A$1:$A$225,0),MATCH(AF$1,'[2]AM TMCs (VISTRO)'!$2:$2,0))</f>
        <v>0</v>
      </c>
      <c r="AG24" s="44">
        <f>INDEX('[2]AM TMCs (VISTRO)'!$1:$225,MATCH($A24,'[2]AM TMCs (VISTRO)'!$A$1:$A$225,0),MATCH(AG$1,'[2]AM TMCs (VISTRO)'!$2:$2,0))</f>
        <v>0</v>
      </c>
      <c r="AH24" s="44">
        <f>INDEX('[2]AM TMCs (VISTRO)'!$1:$225,MATCH($A24,'[2]AM TMCs (VISTRO)'!$A$1:$A$225,0),MATCH(AH$1,'[2]AM TMCs (VISTRO)'!$2:$2,0))</f>
        <v>0</v>
      </c>
      <c r="AI24" s="52">
        <f t="shared" si="0"/>
        <v>726</v>
      </c>
      <c r="AJ24" s="52">
        <f t="shared" si="1"/>
        <v>707</v>
      </c>
      <c r="AK24" s="52">
        <f t="shared" si="2"/>
        <v>618</v>
      </c>
      <c r="AL24" s="52">
        <f t="shared" si="3"/>
        <v>0</v>
      </c>
      <c r="AM24" s="52">
        <f t="shared" si="4"/>
        <v>0</v>
      </c>
      <c r="AN24" s="52">
        <f t="shared" si="5"/>
        <v>0</v>
      </c>
      <c r="AO24" s="52">
        <f t="shared" si="6"/>
        <v>0</v>
      </c>
      <c r="AP24" s="52">
        <f t="shared" si="7"/>
        <v>0</v>
      </c>
    </row>
    <row r="25" spans="1:47" x14ac:dyDescent="0.25">
      <c r="A25" s="43">
        <v>25</v>
      </c>
      <c r="B25" s="44">
        <f>INDEX('[2]AM TMCs (VISTRO)'!$1:$225,MATCH($A25,'[2]AM TMCs (VISTRO)'!$A$1:$A$225,0),MATCH(B$1,'[2]AM TMCs (VISTRO)'!$2:$2,0))</f>
        <v>0</v>
      </c>
      <c r="C25" s="44">
        <f>INDEX('[2]AM TMCs (VISTRO)'!$1:$225,MATCH($A25,'[2]AM TMCs (VISTRO)'!$A$1:$A$225,0),MATCH(C$1,'[2]AM TMCs (VISTRO)'!$2:$2,0))</f>
        <v>311</v>
      </c>
      <c r="D25" s="44">
        <f>INDEX('[2]AM TMCs (VISTRO)'!$1:$225,MATCH($A25,'[2]AM TMCs (VISTRO)'!$A$1:$A$225,0),MATCH(D$1,'[2]AM TMCs (VISTRO)'!$2:$2,0))</f>
        <v>824</v>
      </c>
      <c r="E25" s="44">
        <f>INDEX('[2]AM TMCs (VISTRO)'!$1:$225,MATCH($A25,'[2]AM TMCs (VISTRO)'!$A$1:$A$225,0),MATCH(E$1,'[2]AM TMCs (VISTRO)'!$2:$2,0))</f>
        <v>0</v>
      </c>
      <c r="F25" s="44">
        <f>INDEX('[2]AM TMCs (VISTRO)'!$1:$225,MATCH($A25,'[2]AM TMCs (VISTRO)'!$A$1:$A$225,0),MATCH(F$1,'[2]AM TMCs (VISTRO)'!$2:$2,0))</f>
        <v>0</v>
      </c>
      <c r="G25" s="44">
        <f>INDEX('[2]AM TMCs (VISTRO)'!$1:$225,MATCH($A25,'[2]AM TMCs (VISTRO)'!$A$1:$A$225,0),MATCH(G$1,'[2]AM TMCs (VISTRO)'!$2:$2,0))</f>
        <v>0</v>
      </c>
      <c r="H25" s="44">
        <f>INDEX('[2]AM TMCs (VISTRO)'!$1:$225,MATCH($A25,'[2]AM TMCs (VISTRO)'!$A$1:$A$225,0),MATCH(H$1,'[2]AM TMCs (VISTRO)'!$2:$2,0))</f>
        <v>0</v>
      </c>
      <c r="I25" s="44">
        <f>INDEX('[2]AM TMCs (VISTRO)'!$1:$225,MATCH($A25,'[2]AM TMCs (VISTRO)'!$A$1:$A$225,0),MATCH(I$1,'[2]AM TMCs (VISTRO)'!$2:$2,0))</f>
        <v>622</v>
      </c>
      <c r="J25" s="44">
        <f>INDEX('[2]AM TMCs (VISTRO)'!$1:$225,MATCH($A25,'[2]AM TMCs (VISTRO)'!$A$1:$A$225,0),MATCH(J$1,'[2]AM TMCs (VISTRO)'!$2:$2,0))</f>
        <v>66</v>
      </c>
      <c r="K25" s="44">
        <f>INDEX('[2]AM TMCs (VISTRO)'!$1:$225,MATCH($A25,'[2]AM TMCs (VISTRO)'!$A$1:$A$225,0),MATCH(K$1,'[2]AM TMCs (VISTRO)'!$2:$2,0))</f>
        <v>0</v>
      </c>
      <c r="L25" s="44">
        <f>INDEX('[2]AM TMCs (VISTRO)'!$1:$225,MATCH($A25,'[2]AM TMCs (VISTRO)'!$A$1:$A$225,0),MATCH(L$1,'[2]AM TMCs (VISTRO)'!$2:$2,0))</f>
        <v>0</v>
      </c>
      <c r="M25" s="44">
        <f>INDEX('[2]AM TMCs (VISTRO)'!$1:$225,MATCH($A25,'[2]AM TMCs (VISTRO)'!$A$1:$A$225,0),MATCH(M$1,'[2]AM TMCs (VISTRO)'!$2:$2,0))</f>
        <v>0</v>
      </c>
      <c r="N25" s="44">
        <f>INDEX('[2]AM TMCs (VISTRO)'!$1:$225,MATCH($A25,'[2]AM TMCs (VISTRO)'!$A$1:$A$225,0),MATCH(N$1,'[2]AM TMCs (VISTRO)'!$2:$2,0))</f>
        <v>0</v>
      </c>
      <c r="O25" s="44">
        <f>INDEX('[2]AM TMCs (VISTRO)'!$1:$225,MATCH($A25,'[2]AM TMCs (VISTRO)'!$A$1:$A$225,0),MATCH(O$1,'[2]AM TMCs (VISTRO)'!$2:$2,0))</f>
        <v>0</v>
      </c>
      <c r="P25" s="44">
        <f>INDEX('[2]AM TMCs (VISTRO)'!$1:$225,MATCH($A25,'[2]AM TMCs (VISTRO)'!$A$1:$A$225,0),MATCH(P$1,'[2]AM TMCs (VISTRO)'!$2:$2,0))</f>
        <v>88</v>
      </c>
      <c r="Q25" s="44">
        <f>INDEX('[2]AM TMCs (VISTRO)'!$1:$225,MATCH($A25,'[2]AM TMCs (VISTRO)'!$A$1:$A$225,0),MATCH(Q$1,'[2]AM TMCs (VISTRO)'!$2:$2,0))</f>
        <v>776</v>
      </c>
      <c r="R25" s="44">
        <f>INDEX('[2]AM TMCs (VISTRO)'!$1:$225,MATCH($A25,'[2]AM TMCs (VISTRO)'!$A$1:$A$225,0),MATCH(R$1,'[2]AM TMCs (VISTRO)'!$2:$2,0))</f>
        <v>51</v>
      </c>
      <c r="S25" s="44">
        <f>INDEX('[2]AM TMCs (VISTRO)'!$1:$225,MATCH($A25,'[2]AM TMCs (VISTRO)'!$A$1:$A$225,0),MATCH(S$1,'[2]AM TMCs (VISTRO)'!$2:$2,0))</f>
        <v>0</v>
      </c>
      <c r="T25" s="44">
        <f>INDEX('[2]AM TMCs (VISTRO)'!$1:$225,MATCH($A25,'[2]AM TMCs (VISTRO)'!$A$1:$A$225,0),MATCH(T$1,'[2]AM TMCs (VISTRO)'!$2:$2,0))</f>
        <v>0</v>
      </c>
      <c r="U25" s="44">
        <f>INDEX('[2]AM TMCs (VISTRO)'!$1:$225,MATCH($A25,'[2]AM TMCs (VISTRO)'!$A$1:$A$225,0),MATCH(U$1,'[2]AM TMCs (VISTRO)'!$2:$2,0))</f>
        <v>0</v>
      </c>
      <c r="V25" s="44">
        <f>INDEX('[2]AM TMCs (VISTRO)'!$1:$225,MATCH($A25,'[2]AM TMCs (VISTRO)'!$A$1:$A$225,0),MATCH(V$1,'[2]AM TMCs (VISTRO)'!$2:$2,0))</f>
        <v>0</v>
      </c>
      <c r="W25" s="44">
        <f>INDEX('[2]AM TMCs (VISTRO)'!$1:$225,MATCH($A25,'[2]AM TMCs (VISTRO)'!$A$1:$A$225,0),MATCH(W$1,'[2]AM TMCs (VISTRO)'!$2:$2,0))</f>
        <v>0</v>
      </c>
      <c r="X25" s="44">
        <f>INDEX('[2]AM TMCs (VISTRO)'!$1:$225,MATCH($A25,'[2]AM TMCs (VISTRO)'!$A$1:$A$225,0),MATCH(X$1,'[2]AM TMCs (VISTRO)'!$2:$2,0))</f>
        <v>0</v>
      </c>
      <c r="Y25" s="44">
        <f>INDEX('[2]AM TMCs (VISTRO)'!$1:$225,MATCH($A25,'[2]AM TMCs (VISTRO)'!$A$1:$A$225,0),MATCH(Y$1,'[2]AM TMCs (VISTRO)'!$2:$2,0))</f>
        <v>0</v>
      </c>
      <c r="Z25" s="44">
        <f>INDEX('[2]AM TMCs (VISTRO)'!$1:$225,MATCH($A25,'[2]AM TMCs (VISTRO)'!$A$1:$A$225,0),MATCH(Z$1,'[2]AM TMCs (VISTRO)'!$2:$2,0))</f>
        <v>0</v>
      </c>
      <c r="AA25" s="44">
        <f>INDEX('[2]AM TMCs (VISTRO)'!$1:$225,MATCH($A25,'[2]AM TMCs (VISTRO)'!$A$1:$A$225,0),MATCH(AA$1,'[2]AM TMCs (VISTRO)'!$2:$2,0))</f>
        <v>0</v>
      </c>
      <c r="AB25" s="44">
        <f>INDEX('[2]AM TMCs (VISTRO)'!$1:$225,MATCH($A25,'[2]AM TMCs (VISTRO)'!$A$1:$A$225,0),MATCH(AB$1,'[2]AM TMCs (VISTRO)'!$2:$2,0))</f>
        <v>0</v>
      </c>
      <c r="AC25" s="44">
        <f>INDEX('[2]AM TMCs (VISTRO)'!$1:$225,MATCH($A25,'[2]AM TMCs (VISTRO)'!$A$1:$A$225,0),MATCH(AC$1,'[2]AM TMCs (VISTRO)'!$2:$2,0))</f>
        <v>0</v>
      </c>
      <c r="AD25" s="44">
        <f>INDEX('[2]AM TMCs (VISTRO)'!$1:$225,MATCH($A25,'[2]AM TMCs (VISTRO)'!$A$1:$A$225,0),MATCH(AD$1,'[2]AM TMCs (VISTRO)'!$2:$2,0))</f>
        <v>0</v>
      </c>
      <c r="AE25" s="44">
        <f>INDEX('[2]AM TMCs (VISTRO)'!$1:$225,MATCH($A25,'[2]AM TMCs (VISTRO)'!$A$1:$A$225,0),MATCH(AE$1,'[2]AM TMCs (VISTRO)'!$2:$2,0))</f>
        <v>0</v>
      </c>
      <c r="AF25" s="44">
        <f>INDEX('[2]AM TMCs (VISTRO)'!$1:$225,MATCH($A25,'[2]AM TMCs (VISTRO)'!$A$1:$A$225,0),MATCH(AF$1,'[2]AM TMCs (VISTRO)'!$2:$2,0))</f>
        <v>0</v>
      </c>
      <c r="AG25" s="44">
        <f>INDEX('[2]AM TMCs (VISTRO)'!$1:$225,MATCH($A25,'[2]AM TMCs (VISTRO)'!$A$1:$A$225,0),MATCH(AG$1,'[2]AM TMCs (VISTRO)'!$2:$2,0))</f>
        <v>0</v>
      </c>
      <c r="AH25" s="44">
        <f>INDEX('[2]AM TMCs (VISTRO)'!$1:$225,MATCH($A25,'[2]AM TMCs (VISTRO)'!$A$1:$A$225,0),MATCH(AH$1,'[2]AM TMCs (VISTRO)'!$2:$2,0))</f>
        <v>0</v>
      </c>
      <c r="AI25" s="52">
        <f t="shared" si="0"/>
        <v>1135</v>
      </c>
      <c r="AJ25" s="52">
        <f t="shared" si="1"/>
        <v>688</v>
      </c>
      <c r="AK25" s="52">
        <f t="shared" si="2"/>
        <v>0</v>
      </c>
      <c r="AL25" s="52">
        <f t="shared" si="3"/>
        <v>915</v>
      </c>
      <c r="AM25" s="52">
        <f t="shared" si="4"/>
        <v>0</v>
      </c>
      <c r="AN25" s="52">
        <f t="shared" si="5"/>
        <v>0</v>
      </c>
      <c r="AO25" s="52">
        <f t="shared" si="6"/>
        <v>0</v>
      </c>
      <c r="AP25" s="52">
        <f t="shared" si="7"/>
        <v>0</v>
      </c>
    </row>
    <row r="26" spans="1:47" x14ac:dyDescent="0.25">
      <c r="A26" s="43">
        <v>26</v>
      </c>
      <c r="B26" s="44">
        <f>INDEX('[2]AM TMCs (VISTRO)'!$1:$225,MATCH($A26,'[2]AM TMCs (VISTRO)'!$A$1:$A$225,0),MATCH(B$1,'[2]AM TMCs (VISTRO)'!$2:$2,0))</f>
        <v>0</v>
      </c>
      <c r="C26" s="44">
        <f>INDEX('[2]AM TMCs (VISTRO)'!$1:$225,MATCH($A26,'[2]AM TMCs (VISTRO)'!$A$1:$A$225,0),MATCH(C$1,'[2]AM TMCs (VISTRO)'!$2:$2,0))</f>
        <v>0</v>
      </c>
      <c r="D26" s="44">
        <f>INDEX('[2]AM TMCs (VISTRO)'!$1:$225,MATCH($A26,'[2]AM TMCs (VISTRO)'!$A$1:$A$225,0),MATCH(D$1,'[2]AM TMCs (VISTRO)'!$2:$2,0))</f>
        <v>0</v>
      </c>
      <c r="E26" s="44">
        <f>INDEX('[2]AM TMCs (VISTRO)'!$1:$225,MATCH($A26,'[2]AM TMCs (VISTRO)'!$A$1:$A$225,0),MATCH(E$1,'[2]AM TMCs (VISTRO)'!$2:$2,0))</f>
        <v>137</v>
      </c>
      <c r="F26" s="44">
        <f>INDEX('[2]AM TMCs (VISTRO)'!$1:$225,MATCH($A26,'[2]AM TMCs (VISTRO)'!$A$1:$A$225,0),MATCH(F$1,'[2]AM TMCs (VISTRO)'!$2:$2,0))</f>
        <v>0</v>
      </c>
      <c r="G26" s="44">
        <f>INDEX('[2]AM TMCs (VISTRO)'!$1:$225,MATCH($A26,'[2]AM TMCs (VISTRO)'!$A$1:$A$225,0),MATCH(G$1,'[2]AM TMCs (VISTRO)'!$2:$2,0))</f>
        <v>0</v>
      </c>
      <c r="H26" s="44">
        <f>INDEX('[2]AM TMCs (VISTRO)'!$1:$225,MATCH($A26,'[2]AM TMCs (VISTRO)'!$A$1:$A$225,0),MATCH(H$1,'[2]AM TMCs (VISTRO)'!$2:$2,0))</f>
        <v>0</v>
      </c>
      <c r="I26" s="44">
        <f>INDEX('[2]AM TMCs (VISTRO)'!$1:$225,MATCH($A26,'[2]AM TMCs (VISTRO)'!$A$1:$A$225,0),MATCH(I$1,'[2]AM TMCs (VISTRO)'!$2:$2,0))</f>
        <v>0</v>
      </c>
      <c r="J26" s="44">
        <f>INDEX('[2]AM TMCs (VISTRO)'!$1:$225,MATCH($A26,'[2]AM TMCs (VISTRO)'!$A$1:$A$225,0),MATCH(J$1,'[2]AM TMCs (VISTRO)'!$2:$2,0))</f>
        <v>55</v>
      </c>
      <c r="K26" s="44">
        <f>INDEX('[2]AM TMCs (VISTRO)'!$1:$225,MATCH($A26,'[2]AM TMCs (VISTRO)'!$A$1:$A$225,0),MATCH(K$1,'[2]AM TMCs (VISTRO)'!$2:$2,0))</f>
        <v>0</v>
      </c>
      <c r="L26" s="44">
        <f>INDEX('[2]AM TMCs (VISTRO)'!$1:$225,MATCH($A26,'[2]AM TMCs (VISTRO)'!$A$1:$A$225,0),MATCH(L$1,'[2]AM TMCs (VISTRO)'!$2:$2,0))</f>
        <v>0</v>
      </c>
      <c r="M26" s="44">
        <f>INDEX('[2]AM TMCs (VISTRO)'!$1:$225,MATCH($A26,'[2]AM TMCs (VISTRO)'!$A$1:$A$225,0),MATCH(M$1,'[2]AM TMCs (VISTRO)'!$2:$2,0))</f>
        <v>624</v>
      </c>
      <c r="N26" s="44">
        <f>INDEX('[2]AM TMCs (VISTRO)'!$1:$225,MATCH($A26,'[2]AM TMCs (VISTRO)'!$A$1:$A$225,0),MATCH(N$1,'[2]AM TMCs (VISTRO)'!$2:$2,0))</f>
        <v>60</v>
      </c>
      <c r="O26" s="44">
        <f>INDEX('[2]AM TMCs (VISTRO)'!$1:$225,MATCH($A26,'[2]AM TMCs (VISTRO)'!$A$1:$A$225,0),MATCH(O$1,'[2]AM TMCs (VISTRO)'!$2:$2,0))</f>
        <v>0</v>
      </c>
      <c r="P26" s="44">
        <f>INDEX('[2]AM TMCs (VISTRO)'!$1:$225,MATCH($A26,'[2]AM TMCs (VISTRO)'!$A$1:$A$225,0),MATCH(P$1,'[2]AM TMCs (VISTRO)'!$2:$2,0))</f>
        <v>0</v>
      </c>
      <c r="Q26" s="44">
        <f>INDEX('[2]AM TMCs (VISTRO)'!$1:$225,MATCH($A26,'[2]AM TMCs (VISTRO)'!$A$1:$A$225,0),MATCH(Q$1,'[2]AM TMCs (VISTRO)'!$2:$2,0))</f>
        <v>451</v>
      </c>
      <c r="R26" s="44">
        <f>INDEX('[2]AM TMCs (VISTRO)'!$1:$225,MATCH($A26,'[2]AM TMCs (VISTRO)'!$A$1:$A$225,0),MATCH(R$1,'[2]AM TMCs (VISTRO)'!$2:$2,0))</f>
        <v>54</v>
      </c>
      <c r="S26" s="44">
        <f>INDEX('[2]AM TMCs (VISTRO)'!$1:$225,MATCH($A26,'[2]AM TMCs (VISTRO)'!$A$1:$A$225,0),MATCH(S$1,'[2]AM TMCs (VISTRO)'!$2:$2,0))</f>
        <v>0</v>
      </c>
      <c r="T26" s="44">
        <f>INDEX('[2]AM TMCs (VISTRO)'!$1:$225,MATCH($A26,'[2]AM TMCs (VISTRO)'!$A$1:$A$225,0),MATCH(T$1,'[2]AM TMCs (VISTRO)'!$2:$2,0))</f>
        <v>0</v>
      </c>
      <c r="U26" s="44">
        <f>INDEX('[2]AM TMCs (VISTRO)'!$1:$225,MATCH($A26,'[2]AM TMCs (VISTRO)'!$A$1:$A$225,0),MATCH(U$1,'[2]AM TMCs (VISTRO)'!$2:$2,0))</f>
        <v>0</v>
      </c>
      <c r="V26" s="44">
        <f>INDEX('[2]AM TMCs (VISTRO)'!$1:$225,MATCH($A26,'[2]AM TMCs (VISTRO)'!$A$1:$A$225,0),MATCH(V$1,'[2]AM TMCs (VISTRO)'!$2:$2,0))</f>
        <v>0</v>
      </c>
      <c r="W26" s="44">
        <f>INDEX('[2]AM TMCs (VISTRO)'!$1:$225,MATCH($A26,'[2]AM TMCs (VISTRO)'!$A$1:$A$225,0),MATCH(W$1,'[2]AM TMCs (VISTRO)'!$2:$2,0))</f>
        <v>0</v>
      </c>
      <c r="X26" s="44">
        <f>INDEX('[2]AM TMCs (VISTRO)'!$1:$225,MATCH($A26,'[2]AM TMCs (VISTRO)'!$A$1:$A$225,0),MATCH(X$1,'[2]AM TMCs (VISTRO)'!$2:$2,0))</f>
        <v>0</v>
      </c>
      <c r="Y26" s="44">
        <f>INDEX('[2]AM TMCs (VISTRO)'!$1:$225,MATCH($A26,'[2]AM TMCs (VISTRO)'!$A$1:$A$225,0),MATCH(Y$1,'[2]AM TMCs (VISTRO)'!$2:$2,0))</f>
        <v>0</v>
      </c>
      <c r="Z26" s="44">
        <f>INDEX('[2]AM TMCs (VISTRO)'!$1:$225,MATCH($A26,'[2]AM TMCs (VISTRO)'!$A$1:$A$225,0),MATCH(Z$1,'[2]AM TMCs (VISTRO)'!$2:$2,0))</f>
        <v>0</v>
      </c>
      <c r="AA26" s="44">
        <f>INDEX('[2]AM TMCs (VISTRO)'!$1:$225,MATCH($A26,'[2]AM TMCs (VISTRO)'!$A$1:$A$225,0),MATCH(AA$1,'[2]AM TMCs (VISTRO)'!$2:$2,0))</f>
        <v>0</v>
      </c>
      <c r="AB26" s="44">
        <f>INDEX('[2]AM TMCs (VISTRO)'!$1:$225,MATCH($A26,'[2]AM TMCs (VISTRO)'!$A$1:$A$225,0),MATCH(AB$1,'[2]AM TMCs (VISTRO)'!$2:$2,0))</f>
        <v>0</v>
      </c>
      <c r="AC26" s="44">
        <f>INDEX('[2]AM TMCs (VISTRO)'!$1:$225,MATCH($A26,'[2]AM TMCs (VISTRO)'!$A$1:$A$225,0),MATCH(AC$1,'[2]AM TMCs (VISTRO)'!$2:$2,0))</f>
        <v>0</v>
      </c>
      <c r="AD26" s="44">
        <f>INDEX('[2]AM TMCs (VISTRO)'!$1:$225,MATCH($A26,'[2]AM TMCs (VISTRO)'!$A$1:$A$225,0),MATCH(AD$1,'[2]AM TMCs (VISTRO)'!$2:$2,0))</f>
        <v>0</v>
      </c>
      <c r="AE26" s="44">
        <f>INDEX('[2]AM TMCs (VISTRO)'!$1:$225,MATCH($A26,'[2]AM TMCs (VISTRO)'!$A$1:$A$225,0),MATCH(AE$1,'[2]AM TMCs (VISTRO)'!$2:$2,0))</f>
        <v>0</v>
      </c>
      <c r="AF26" s="44">
        <f>INDEX('[2]AM TMCs (VISTRO)'!$1:$225,MATCH($A26,'[2]AM TMCs (VISTRO)'!$A$1:$A$225,0),MATCH(AF$1,'[2]AM TMCs (VISTRO)'!$2:$2,0))</f>
        <v>0</v>
      </c>
      <c r="AG26" s="44">
        <f>INDEX('[2]AM TMCs (VISTRO)'!$1:$225,MATCH($A26,'[2]AM TMCs (VISTRO)'!$A$1:$A$225,0),MATCH(AG$1,'[2]AM TMCs (VISTRO)'!$2:$2,0))</f>
        <v>0</v>
      </c>
      <c r="AH26" s="44">
        <f>INDEX('[2]AM TMCs (VISTRO)'!$1:$225,MATCH($A26,'[2]AM TMCs (VISTRO)'!$A$1:$A$225,0),MATCH(AH$1,'[2]AM TMCs (VISTRO)'!$2:$2,0))</f>
        <v>0</v>
      </c>
      <c r="AI26" s="52">
        <f t="shared" si="0"/>
        <v>137</v>
      </c>
      <c r="AJ26" s="52">
        <f t="shared" si="1"/>
        <v>55</v>
      </c>
      <c r="AK26" s="52">
        <f t="shared" si="2"/>
        <v>684</v>
      </c>
      <c r="AL26" s="52">
        <f t="shared" si="3"/>
        <v>505</v>
      </c>
      <c r="AM26" s="52">
        <f t="shared" si="4"/>
        <v>0</v>
      </c>
      <c r="AN26" s="52">
        <f t="shared" si="5"/>
        <v>0</v>
      </c>
      <c r="AO26" s="52">
        <f t="shared" si="6"/>
        <v>0</v>
      </c>
      <c r="AP26" s="52">
        <f t="shared" si="7"/>
        <v>0</v>
      </c>
    </row>
    <row r="27" spans="1:47" x14ac:dyDescent="0.25">
      <c r="A27" s="43">
        <v>27</v>
      </c>
      <c r="B27" s="44">
        <f>INDEX('[2]AM TMCs (VISTRO)'!$1:$225,MATCH($A27,'[2]AM TMCs (VISTRO)'!$A$1:$A$225,0),MATCH(B$1,'[2]AM TMCs (VISTRO)'!$2:$2,0))</f>
        <v>0</v>
      </c>
      <c r="C27" s="44">
        <f>INDEX('[2]AM TMCs (VISTRO)'!$1:$225,MATCH($A27,'[2]AM TMCs (VISTRO)'!$A$1:$A$225,0),MATCH(C$1,'[2]AM TMCs (VISTRO)'!$2:$2,0))</f>
        <v>54</v>
      </c>
      <c r="D27" s="44">
        <f>INDEX('[2]AM TMCs (VISTRO)'!$1:$225,MATCH($A27,'[2]AM TMCs (VISTRO)'!$A$1:$A$225,0),MATCH(D$1,'[2]AM TMCs (VISTRO)'!$2:$2,0))</f>
        <v>0</v>
      </c>
      <c r="E27" s="44">
        <f>INDEX('[2]AM TMCs (VISTRO)'!$1:$225,MATCH($A27,'[2]AM TMCs (VISTRO)'!$A$1:$A$225,0),MATCH(E$1,'[2]AM TMCs (VISTRO)'!$2:$2,0))</f>
        <v>0</v>
      </c>
      <c r="F27" s="44">
        <f>INDEX('[2]AM TMCs (VISTRO)'!$1:$225,MATCH($A27,'[2]AM TMCs (VISTRO)'!$A$1:$A$225,0),MATCH(F$1,'[2]AM TMCs (VISTRO)'!$2:$2,0))</f>
        <v>0</v>
      </c>
      <c r="G27" s="44">
        <f>INDEX('[2]AM TMCs (VISTRO)'!$1:$225,MATCH($A27,'[2]AM TMCs (VISTRO)'!$A$1:$A$225,0),MATCH(G$1,'[2]AM TMCs (VISTRO)'!$2:$2,0))</f>
        <v>0</v>
      </c>
      <c r="H27" s="44">
        <f>INDEX('[2]AM TMCs (VISTRO)'!$1:$225,MATCH($A27,'[2]AM TMCs (VISTRO)'!$A$1:$A$225,0),MATCH(H$1,'[2]AM TMCs (VISTRO)'!$2:$2,0))</f>
        <v>0</v>
      </c>
      <c r="I27" s="44">
        <f>INDEX('[2]AM TMCs (VISTRO)'!$1:$225,MATCH($A27,'[2]AM TMCs (VISTRO)'!$A$1:$A$225,0),MATCH(I$1,'[2]AM TMCs (VISTRO)'!$2:$2,0))</f>
        <v>0</v>
      </c>
      <c r="J27" s="44">
        <f>INDEX('[2]AM TMCs (VISTRO)'!$1:$225,MATCH($A27,'[2]AM TMCs (VISTRO)'!$A$1:$A$225,0),MATCH(J$1,'[2]AM TMCs (VISTRO)'!$2:$2,0))</f>
        <v>49</v>
      </c>
      <c r="K27" s="44">
        <f>INDEX('[2]AM TMCs (VISTRO)'!$1:$225,MATCH($A27,'[2]AM TMCs (VISTRO)'!$A$1:$A$225,0),MATCH(K$1,'[2]AM TMCs (VISTRO)'!$2:$2,0))</f>
        <v>0</v>
      </c>
      <c r="L27" s="44">
        <f>INDEX('[2]AM TMCs (VISTRO)'!$1:$225,MATCH($A27,'[2]AM TMCs (VISTRO)'!$A$1:$A$225,0),MATCH(L$1,'[2]AM TMCs (VISTRO)'!$2:$2,0))</f>
        <v>0</v>
      </c>
      <c r="M27" s="44">
        <f>INDEX('[2]AM TMCs (VISTRO)'!$1:$225,MATCH($A27,'[2]AM TMCs (VISTRO)'!$A$1:$A$225,0),MATCH(M$1,'[2]AM TMCs (VISTRO)'!$2:$2,0))</f>
        <v>0</v>
      </c>
      <c r="N27" s="44">
        <f>INDEX('[2]AM TMCs (VISTRO)'!$1:$225,MATCH($A27,'[2]AM TMCs (VISTRO)'!$A$1:$A$225,0),MATCH(N$1,'[2]AM TMCs (VISTRO)'!$2:$2,0))</f>
        <v>0</v>
      </c>
      <c r="O27" s="44">
        <f>INDEX('[2]AM TMCs (VISTRO)'!$1:$225,MATCH($A27,'[2]AM TMCs (VISTRO)'!$A$1:$A$225,0),MATCH(O$1,'[2]AM TMCs (VISTRO)'!$2:$2,0))</f>
        <v>0</v>
      </c>
      <c r="P27" s="44">
        <f>INDEX('[2]AM TMCs (VISTRO)'!$1:$225,MATCH($A27,'[2]AM TMCs (VISTRO)'!$A$1:$A$225,0),MATCH(P$1,'[2]AM TMCs (VISTRO)'!$2:$2,0))</f>
        <v>0</v>
      </c>
      <c r="Q27" s="44">
        <f>INDEX('[2]AM TMCs (VISTRO)'!$1:$225,MATCH($A27,'[2]AM TMCs (VISTRO)'!$A$1:$A$225,0),MATCH(Q$1,'[2]AM TMCs (VISTRO)'!$2:$2,0))</f>
        <v>0</v>
      </c>
      <c r="R27" s="44">
        <f>INDEX('[2]AM TMCs (VISTRO)'!$1:$225,MATCH($A27,'[2]AM TMCs (VISTRO)'!$A$1:$A$225,0),MATCH(R$1,'[2]AM TMCs (VISTRO)'!$2:$2,0))</f>
        <v>0</v>
      </c>
      <c r="S27" s="44">
        <f>INDEX('[2]AM TMCs (VISTRO)'!$1:$225,MATCH($A27,'[2]AM TMCs (VISTRO)'!$A$1:$A$225,0),MATCH(S$1,'[2]AM TMCs (VISTRO)'!$2:$2,0))</f>
        <v>0</v>
      </c>
      <c r="T27" s="44">
        <f>INDEX('[2]AM TMCs (VISTRO)'!$1:$225,MATCH($A27,'[2]AM TMCs (VISTRO)'!$A$1:$A$225,0),MATCH(T$1,'[2]AM TMCs (VISTRO)'!$2:$2,0))</f>
        <v>0</v>
      </c>
      <c r="U27" s="44">
        <f>INDEX('[2]AM TMCs (VISTRO)'!$1:$225,MATCH($A27,'[2]AM TMCs (VISTRO)'!$A$1:$A$225,0),MATCH(U$1,'[2]AM TMCs (VISTRO)'!$2:$2,0))</f>
        <v>0</v>
      </c>
      <c r="V27" s="44">
        <f>INDEX('[2]AM TMCs (VISTRO)'!$1:$225,MATCH($A27,'[2]AM TMCs (VISTRO)'!$A$1:$A$225,0),MATCH(V$1,'[2]AM TMCs (VISTRO)'!$2:$2,0))</f>
        <v>0</v>
      </c>
      <c r="W27" s="44">
        <f>INDEX('[2]AM TMCs (VISTRO)'!$1:$225,MATCH($A27,'[2]AM TMCs (VISTRO)'!$A$1:$A$225,0),MATCH(W$1,'[2]AM TMCs (VISTRO)'!$2:$2,0))</f>
        <v>0</v>
      </c>
      <c r="X27" s="44">
        <f>INDEX('[2]AM TMCs (VISTRO)'!$1:$225,MATCH($A27,'[2]AM TMCs (VISTRO)'!$A$1:$A$225,0),MATCH(X$1,'[2]AM TMCs (VISTRO)'!$2:$2,0))</f>
        <v>0</v>
      </c>
      <c r="Y27" s="44">
        <f>INDEX('[2]AM TMCs (VISTRO)'!$1:$225,MATCH($A27,'[2]AM TMCs (VISTRO)'!$A$1:$A$225,0),MATCH(Y$1,'[2]AM TMCs (VISTRO)'!$2:$2,0))</f>
        <v>0</v>
      </c>
      <c r="Z27" s="44">
        <f>INDEX('[2]AM TMCs (VISTRO)'!$1:$225,MATCH($A27,'[2]AM TMCs (VISTRO)'!$A$1:$A$225,0),MATCH(Z$1,'[2]AM TMCs (VISTRO)'!$2:$2,0))</f>
        <v>0</v>
      </c>
      <c r="AA27" s="44">
        <f>INDEX('[2]AM TMCs (VISTRO)'!$1:$225,MATCH($A27,'[2]AM TMCs (VISTRO)'!$A$1:$A$225,0),MATCH(AA$1,'[2]AM TMCs (VISTRO)'!$2:$2,0))</f>
        <v>55</v>
      </c>
      <c r="AB27" s="44">
        <f>INDEX('[2]AM TMCs (VISTRO)'!$1:$225,MATCH($A27,'[2]AM TMCs (VISTRO)'!$A$1:$A$225,0),MATCH(AB$1,'[2]AM TMCs (VISTRO)'!$2:$2,0))</f>
        <v>5</v>
      </c>
      <c r="AC27" s="44">
        <f>INDEX('[2]AM TMCs (VISTRO)'!$1:$225,MATCH($A27,'[2]AM TMCs (VISTRO)'!$A$1:$A$225,0),MATCH(AC$1,'[2]AM TMCs (VISTRO)'!$2:$2,0))</f>
        <v>0</v>
      </c>
      <c r="AD27" s="44">
        <f>INDEX('[2]AM TMCs (VISTRO)'!$1:$225,MATCH($A27,'[2]AM TMCs (VISTRO)'!$A$1:$A$225,0),MATCH(AD$1,'[2]AM TMCs (VISTRO)'!$2:$2,0))</f>
        <v>0</v>
      </c>
      <c r="AE27" s="44">
        <f>INDEX('[2]AM TMCs (VISTRO)'!$1:$225,MATCH($A27,'[2]AM TMCs (VISTRO)'!$A$1:$A$225,0),MATCH(AE$1,'[2]AM TMCs (VISTRO)'!$2:$2,0))</f>
        <v>0</v>
      </c>
      <c r="AF27" s="44">
        <f>INDEX('[2]AM TMCs (VISTRO)'!$1:$225,MATCH($A27,'[2]AM TMCs (VISTRO)'!$A$1:$A$225,0),MATCH(AF$1,'[2]AM TMCs (VISTRO)'!$2:$2,0))</f>
        <v>0</v>
      </c>
      <c r="AG27" s="44">
        <f>INDEX('[2]AM TMCs (VISTRO)'!$1:$225,MATCH($A27,'[2]AM TMCs (VISTRO)'!$A$1:$A$225,0),MATCH(AG$1,'[2]AM TMCs (VISTRO)'!$2:$2,0))</f>
        <v>0</v>
      </c>
      <c r="AH27" s="44">
        <f>INDEX('[2]AM TMCs (VISTRO)'!$1:$225,MATCH($A27,'[2]AM TMCs (VISTRO)'!$A$1:$A$225,0),MATCH(AH$1,'[2]AM TMCs (VISTRO)'!$2:$2,0))</f>
        <v>0</v>
      </c>
      <c r="AI27" s="52">
        <f t="shared" si="0"/>
        <v>54</v>
      </c>
      <c r="AJ27" s="52">
        <f t="shared" si="1"/>
        <v>49</v>
      </c>
      <c r="AK27" s="52">
        <f t="shared" si="2"/>
        <v>0</v>
      </c>
      <c r="AL27" s="52">
        <f t="shared" si="3"/>
        <v>0</v>
      </c>
      <c r="AM27" s="52">
        <f t="shared" si="4"/>
        <v>0</v>
      </c>
      <c r="AN27" s="52">
        <f t="shared" si="5"/>
        <v>0</v>
      </c>
      <c r="AO27" s="52">
        <f t="shared" si="6"/>
        <v>60</v>
      </c>
      <c r="AP27" s="52">
        <f t="shared" si="7"/>
        <v>0</v>
      </c>
    </row>
    <row r="28" spans="1:47" x14ac:dyDescent="0.25">
      <c r="A28" s="43">
        <v>28</v>
      </c>
      <c r="B28" s="44">
        <f>INDEX('[2]AM TMCs (VISTRO)'!$1:$225,MATCH($A28,'[2]AM TMCs (VISTRO)'!$A$1:$A$225,0),MATCH(B$1,'[2]AM TMCs (VISTRO)'!$2:$2,0))</f>
        <v>0</v>
      </c>
      <c r="C28" s="44">
        <f>INDEX('[2]AM TMCs (VISTRO)'!$1:$225,MATCH($A28,'[2]AM TMCs (VISTRO)'!$A$1:$A$225,0),MATCH(C$1,'[2]AM TMCs (VISTRO)'!$2:$2,0))</f>
        <v>0</v>
      </c>
      <c r="D28" s="44">
        <f>INDEX('[2]AM TMCs (VISTRO)'!$1:$225,MATCH($A28,'[2]AM TMCs (VISTRO)'!$A$1:$A$225,0),MATCH(D$1,'[2]AM TMCs (VISTRO)'!$2:$2,0))</f>
        <v>0</v>
      </c>
      <c r="E28" s="44">
        <f>INDEX('[2]AM TMCs (VISTRO)'!$1:$225,MATCH($A28,'[2]AM TMCs (VISTRO)'!$A$1:$A$225,0),MATCH(E$1,'[2]AM TMCs (VISTRO)'!$2:$2,0))</f>
        <v>0</v>
      </c>
      <c r="F28" s="44">
        <f>INDEX('[2]AM TMCs (VISTRO)'!$1:$225,MATCH($A28,'[2]AM TMCs (VISTRO)'!$A$1:$A$225,0),MATCH(F$1,'[2]AM TMCs (VISTRO)'!$2:$2,0))</f>
        <v>0</v>
      </c>
      <c r="G28" s="44">
        <f>INDEX('[2]AM TMCs (VISTRO)'!$1:$225,MATCH($A28,'[2]AM TMCs (VISTRO)'!$A$1:$A$225,0),MATCH(G$1,'[2]AM TMCs (VISTRO)'!$2:$2,0))</f>
        <v>0</v>
      </c>
      <c r="H28" s="44">
        <f>INDEX('[2]AM TMCs (VISTRO)'!$1:$225,MATCH($A28,'[2]AM TMCs (VISTRO)'!$A$1:$A$225,0),MATCH(H$1,'[2]AM TMCs (VISTRO)'!$2:$2,0))</f>
        <v>60</v>
      </c>
      <c r="I28" s="44">
        <f>INDEX('[2]AM TMCs (VISTRO)'!$1:$225,MATCH($A28,'[2]AM TMCs (VISTRO)'!$A$1:$A$225,0),MATCH(I$1,'[2]AM TMCs (VISTRO)'!$2:$2,0))</f>
        <v>0</v>
      </c>
      <c r="J28" s="44">
        <f>INDEX('[2]AM TMCs (VISTRO)'!$1:$225,MATCH($A28,'[2]AM TMCs (VISTRO)'!$A$1:$A$225,0),MATCH(J$1,'[2]AM TMCs (VISTRO)'!$2:$2,0))</f>
        <v>0</v>
      </c>
      <c r="K28" s="44">
        <f>INDEX('[2]AM TMCs (VISTRO)'!$1:$225,MATCH($A28,'[2]AM TMCs (VISTRO)'!$A$1:$A$225,0),MATCH(K$1,'[2]AM TMCs (VISTRO)'!$2:$2,0))</f>
        <v>0</v>
      </c>
      <c r="L28" s="44">
        <f>INDEX('[2]AM TMCs (VISTRO)'!$1:$225,MATCH($A28,'[2]AM TMCs (VISTRO)'!$A$1:$A$225,0),MATCH(L$1,'[2]AM TMCs (VISTRO)'!$2:$2,0))</f>
        <v>0</v>
      </c>
      <c r="M28" s="44">
        <f>INDEX('[2]AM TMCs (VISTRO)'!$1:$225,MATCH($A28,'[2]AM TMCs (VISTRO)'!$A$1:$A$225,0),MATCH(M$1,'[2]AM TMCs (VISTRO)'!$2:$2,0))</f>
        <v>0</v>
      </c>
      <c r="N28" s="44">
        <f>INDEX('[2]AM TMCs (VISTRO)'!$1:$225,MATCH($A28,'[2]AM TMCs (VISTRO)'!$A$1:$A$225,0),MATCH(N$1,'[2]AM TMCs (VISTRO)'!$2:$2,0))</f>
        <v>0</v>
      </c>
      <c r="O28" s="44">
        <f>INDEX('[2]AM TMCs (VISTRO)'!$1:$225,MATCH($A28,'[2]AM TMCs (VISTRO)'!$A$1:$A$225,0),MATCH(O$1,'[2]AM TMCs (VISTRO)'!$2:$2,0))</f>
        <v>0</v>
      </c>
      <c r="P28" s="44">
        <f>INDEX('[2]AM TMCs (VISTRO)'!$1:$225,MATCH($A28,'[2]AM TMCs (VISTRO)'!$A$1:$A$225,0),MATCH(P$1,'[2]AM TMCs (VISTRO)'!$2:$2,0))</f>
        <v>0</v>
      </c>
      <c r="Q28" s="44">
        <f>INDEX('[2]AM TMCs (VISTRO)'!$1:$225,MATCH($A28,'[2]AM TMCs (VISTRO)'!$A$1:$A$225,0),MATCH(Q$1,'[2]AM TMCs (VISTRO)'!$2:$2,0))</f>
        <v>0</v>
      </c>
      <c r="R28" s="44">
        <f>INDEX('[2]AM TMCs (VISTRO)'!$1:$225,MATCH($A28,'[2]AM TMCs (VISTRO)'!$A$1:$A$225,0),MATCH(R$1,'[2]AM TMCs (VISTRO)'!$2:$2,0))</f>
        <v>0</v>
      </c>
      <c r="S28" s="44">
        <f>INDEX('[2]AM TMCs (VISTRO)'!$1:$225,MATCH($A28,'[2]AM TMCs (VISTRO)'!$A$1:$A$225,0),MATCH(S$1,'[2]AM TMCs (VISTRO)'!$2:$2,0))</f>
        <v>0</v>
      </c>
      <c r="T28" s="44">
        <f>INDEX('[2]AM TMCs (VISTRO)'!$1:$225,MATCH($A28,'[2]AM TMCs (VISTRO)'!$A$1:$A$225,0),MATCH(T$1,'[2]AM TMCs (VISTRO)'!$2:$2,0))</f>
        <v>0</v>
      </c>
      <c r="U28" s="44">
        <f>INDEX('[2]AM TMCs (VISTRO)'!$1:$225,MATCH($A28,'[2]AM TMCs (VISTRO)'!$A$1:$A$225,0),MATCH(U$1,'[2]AM TMCs (VISTRO)'!$2:$2,0))</f>
        <v>0</v>
      </c>
      <c r="V28" s="44">
        <f>INDEX('[2]AM TMCs (VISTRO)'!$1:$225,MATCH($A28,'[2]AM TMCs (VISTRO)'!$A$1:$A$225,0),MATCH(V$1,'[2]AM TMCs (VISTRO)'!$2:$2,0))</f>
        <v>0</v>
      </c>
      <c r="W28" s="44">
        <f>INDEX('[2]AM TMCs (VISTRO)'!$1:$225,MATCH($A28,'[2]AM TMCs (VISTRO)'!$A$1:$A$225,0),MATCH(W$1,'[2]AM TMCs (VISTRO)'!$2:$2,0))</f>
        <v>0</v>
      </c>
      <c r="X28" s="44">
        <f>INDEX('[2]AM TMCs (VISTRO)'!$1:$225,MATCH($A28,'[2]AM TMCs (VISTRO)'!$A$1:$A$225,0),MATCH(X$1,'[2]AM TMCs (VISTRO)'!$2:$2,0))</f>
        <v>0</v>
      </c>
      <c r="Y28" s="44">
        <f>INDEX('[2]AM TMCs (VISTRO)'!$1:$225,MATCH($A28,'[2]AM TMCs (VISTRO)'!$A$1:$A$225,0),MATCH(Y$1,'[2]AM TMCs (VISTRO)'!$2:$2,0))</f>
        <v>0</v>
      </c>
      <c r="Z28" s="44">
        <f>INDEX('[2]AM TMCs (VISTRO)'!$1:$225,MATCH($A28,'[2]AM TMCs (VISTRO)'!$A$1:$A$225,0),MATCH(Z$1,'[2]AM TMCs (VISTRO)'!$2:$2,0))</f>
        <v>0</v>
      </c>
      <c r="AA28" s="44">
        <f>INDEX('[2]AM TMCs (VISTRO)'!$1:$225,MATCH($A28,'[2]AM TMCs (VISTRO)'!$A$1:$A$225,0),MATCH(AA$1,'[2]AM TMCs (VISTRO)'!$2:$2,0))</f>
        <v>0</v>
      </c>
      <c r="AB28" s="44">
        <f>INDEX('[2]AM TMCs (VISTRO)'!$1:$225,MATCH($A28,'[2]AM TMCs (VISTRO)'!$A$1:$A$225,0),MATCH(AB$1,'[2]AM TMCs (VISTRO)'!$2:$2,0))</f>
        <v>0</v>
      </c>
      <c r="AC28" s="44">
        <f>INDEX('[2]AM TMCs (VISTRO)'!$1:$225,MATCH($A28,'[2]AM TMCs (VISTRO)'!$A$1:$A$225,0),MATCH(AC$1,'[2]AM TMCs (VISTRO)'!$2:$2,0))</f>
        <v>0</v>
      </c>
      <c r="AD28" s="44">
        <f>INDEX('[2]AM TMCs (VISTRO)'!$1:$225,MATCH($A28,'[2]AM TMCs (VISTRO)'!$A$1:$A$225,0),MATCH(AD$1,'[2]AM TMCs (VISTRO)'!$2:$2,0))</f>
        <v>0</v>
      </c>
      <c r="AE28" s="44">
        <f>INDEX('[2]AM TMCs (VISTRO)'!$1:$225,MATCH($A28,'[2]AM TMCs (VISTRO)'!$A$1:$A$225,0),MATCH(AE$1,'[2]AM TMCs (VISTRO)'!$2:$2,0))</f>
        <v>137</v>
      </c>
      <c r="AF28" s="44">
        <f>INDEX('[2]AM TMCs (VISTRO)'!$1:$225,MATCH($A28,'[2]AM TMCs (VISTRO)'!$A$1:$A$225,0),MATCH(AF$1,'[2]AM TMCs (VISTRO)'!$2:$2,0))</f>
        <v>62</v>
      </c>
      <c r="AG28" s="44">
        <f>INDEX('[2]AM TMCs (VISTRO)'!$1:$225,MATCH($A28,'[2]AM TMCs (VISTRO)'!$A$1:$A$225,0),MATCH(AG$1,'[2]AM TMCs (VISTRO)'!$2:$2,0))</f>
        <v>0</v>
      </c>
      <c r="AH28" s="44">
        <f>INDEX('[2]AM TMCs (VISTRO)'!$1:$225,MATCH($A28,'[2]AM TMCs (VISTRO)'!$A$1:$A$225,0),MATCH(AH$1,'[2]AM TMCs (VISTRO)'!$2:$2,0))</f>
        <v>15</v>
      </c>
      <c r="AI28" s="52">
        <f t="shared" si="0"/>
        <v>0</v>
      </c>
      <c r="AJ28" s="52">
        <f t="shared" si="1"/>
        <v>60</v>
      </c>
      <c r="AK28" s="52">
        <f t="shared" si="2"/>
        <v>0</v>
      </c>
      <c r="AL28" s="52">
        <f t="shared" si="3"/>
        <v>0</v>
      </c>
      <c r="AM28" s="52">
        <f t="shared" si="4"/>
        <v>0</v>
      </c>
      <c r="AN28" s="52">
        <f t="shared" si="5"/>
        <v>0</v>
      </c>
      <c r="AO28" s="52">
        <f t="shared" si="6"/>
        <v>0</v>
      </c>
      <c r="AP28" s="52">
        <f t="shared" si="7"/>
        <v>214</v>
      </c>
    </row>
    <row r="29" spans="1:47" x14ac:dyDescent="0.25">
      <c r="A29" s="43">
        <v>29</v>
      </c>
      <c r="B29" s="44">
        <f>INDEX('[2]AM TMCs (VISTRO)'!$1:$225,MATCH($A29,'[2]AM TMCs (VISTRO)'!$A$1:$A$225,0),MATCH(B$1,'[2]AM TMCs (VISTRO)'!$2:$2,0))</f>
        <v>0</v>
      </c>
      <c r="C29" s="44">
        <f>INDEX('[2]AM TMCs (VISTRO)'!$1:$225,MATCH($A29,'[2]AM TMCs (VISTRO)'!$A$1:$A$225,0),MATCH(C$1,'[2]AM TMCs (VISTRO)'!$2:$2,0))</f>
        <v>0</v>
      </c>
      <c r="D29" s="44">
        <f>INDEX('[2]AM TMCs (VISTRO)'!$1:$225,MATCH($A29,'[2]AM TMCs (VISTRO)'!$A$1:$A$225,0),MATCH(D$1,'[2]AM TMCs (VISTRO)'!$2:$2,0))</f>
        <v>0</v>
      </c>
      <c r="E29" s="44">
        <f>INDEX('[2]AM TMCs (VISTRO)'!$1:$225,MATCH($A29,'[2]AM TMCs (VISTRO)'!$A$1:$A$225,0),MATCH(E$1,'[2]AM TMCs (VISTRO)'!$2:$2,0))</f>
        <v>12</v>
      </c>
      <c r="F29" s="44">
        <f>INDEX('[2]AM TMCs (VISTRO)'!$1:$225,MATCH($A29,'[2]AM TMCs (VISTRO)'!$A$1:$A$225,0),MATCH(F$1,'[2]AM TMCs (VISTRO)'!$2:$2,0))</f>
        <v>0</v>
      </c>
      <c r="G29" s="44">
        <f>INDEX('[2]AM TMCs (VISTRO)'!$1:$225,MATCH($A29,'[2]AM TMCs (VISTRO)'!$A$1:$A$225,0),MATCH(G$1,'[2]AM TMCs (VISTRO)'!$2:$2,0))</f>
        <v>0</v>
      </c>
      <c r="H29" s="44">
        <f>INDEX('[2]AM TMCs (VISTRO)'!$1:$225,MATCH($A29,'[2]AM TMCs (VISTRO)'!$A$1:$A$225,0),MATCH(H$1,'[2]AM TMCs (VISTRO)'!$2:$2,0))</f>
        <v>0</v>
      </c>
      <c r="I29" s="44">
        <f>INDEX('[2]AM TMCs (VISTRO)'!$1:$225,MATCH($A29,'[2]AM TMCs (VISTRO)'!$A$1:$A$225,0),MATCH(I$1,'[2]AM TMCs (VISTRO)'!$2:$2,0))</f>
        <v>0</v>
      </c>
      <c r="J29" s="44">
        <f>INDEX('[2]AM TMCs (VISTRO)'!$1:$225,MATCH($A29,'[2]AM TMCs (VISTRO)'!$A$1:$A$225,0),MATCH(J$1,'[2]AM TMCs (VISTRO)'!$2:$2,0))</f>
        <v>0</v>
      </c>
      <c r="K29" s="44">
        <f>INDEX('[2]AM TMCs (VISTRO)'!$1:$225,MATCH($A29,'[2]AM TMCs (VISTRO)'!$A$1:$A$225,0),MATCH(K$1,'[2]AM TMCs (VISTRO)'!$2:$2,0))</f>
        <v>0</v>
      </c>
      <c r="L29" s="44">
        <f>INDEX('[2]AM TMCs (VISTRO)'!$1:$225,MATCH($A29,'[2]AM TMCs (VISTRO)'!$A$1:$A$225,0),MATCH(L$1,'[2]AM TMCs (VISTRO)'!$2:$2,0))</f>
        <v>0</v>
      </c>
      <c r="M29" s="44">
        <f>INDEX('[2]AM TMCs (VISTRO)'!$1:$225,MATCH($A29,'[2]AM TMCs (VISTRO)'!$A$1:$A$225,0),MATCH(M$1,'[2]AM TMCs (VISTRO)'!$2:$2,0))</f>
        <v>733</v>
      </c>
      <c r="N29" s="44">
        <f>INDEX('[2]AM TMCs (VISTRO)'!$1:$225,MATCH($A29,'[2]AM TMCs (VISTRO)'!$A$1:$A$225,0),MATCH(N$1,'[2]AM TMCs (VISTRO)'!$2:$2,0))</f>
        <v>48</v>
      </c>
      <c r="O29" s="44">
        <f>INDEX('[2]AM TMCs (VISTRO)'!$1:$225,MATCH($A29,'[2]AM TMCs (VISTRO)'!$A$1:$A$225,0),MATCH(O$1,'[2]AM TMCs (VISTRO)'!$2:$2,0))</f>
        <v>0</v>
      </c>
      <c r="P29" s="44">
        <f>INDEX('[2]AM TMCs (VISTRO)'!$1:$225,MATCH($A29,'[2]AM TMCs (VISTRO)'!$A$1:$A$225,0),MATCH(P$1,'[2]AM TMCs (VISTRO)'!$2:$2,0))</f>
        <v>0</v>
      </c>
      <c r="Q29" s="44">
        <f>INDEX('[2]AM TMCs (VISTRO)'!$1:$225,MATCH($A29,'[2]AM TMCs (VISTRO)'!$A$1:$A$225,0),MATCH(Q$1,'[2]AM TMCs (VISTRO)'!$2:$2,0))</f>
        <v>457</v>
      </c>
      <c r="R29" s="44">
        <f>INDEX('[2]AM TMCs (VISTRO)'!$1:$225,MATCH($A29,'[2]AM TMCs (VISTRO)'!$A$1:$A$225,0),MATCH(R$1,'[2]AM TMCs (VISTRO)'!$2:$2,0))</f>
        <v>74</v>
      </c>
      <c r="S29" s="44">
        <f>INDEX('[2]AM TMCs (VISTRO)'!$1:$225,MATCH($A29,'[2]AM TMCs (VISTRO)'!$A$1:$A$225,0),MATCH(S$1,'[2]AM TMCs (VISTRO)'!$2:$2,0))</f>
        <v>0</v>
      </c>
      <c r="T29" s="44">
        <f>INDEX('[2]AM TMCs (VISTRO)'!$1:$225,MATCH($A29,'[2]AM TMCs (VISTRO)'!$A$1:$A$225,0),MATCH(T$1,'[2]AM TMCs (VISTRO)'!$2:$2,0))</f>
        <v>0</v>
      </c>
      <c r="U29" s="44">
        <f>INDEX('[2]AM TMCs (VISTRO)'!$1:$225,MATCH($A29,'[2]AM TMCs (VISTRO)'!$A$1:$A$225,0),MATCH(U$1,'[2]AM TMCs (VISTRO)'!$2:$2,0))</f>
        <v>0</v>
      </c>
      <c r="V29" s="44">
        <f>INDEX('[2]AM TMCs (VISTRO)'!$1:$225,MATCH($A29,'[2]AM TMCs (VISTRO)'!$A$1:$A$225,0),MATCH(V$1,'[2]AM TMCs (VISTRO)'!$2:$2,0))</f>
        <v>0</v>
      </c>
      <c r="W29" s="44">
        <f>INDEX('[2]AM TMCs (VISTRO)'!$1:$225,MATCH($A29,'[2]AM TMCs (VISTRO)'!$A$1:$A$225,0),MATCH(W$1,'[2]AM TMCs (VISTRO)'!$2:$2,0))</f>
        <v>0</v>
      </c>
      <c r="X29" s="44">
        <f>INDEX('[2]AM TMCs (VISTRO)'!$1:$225,MATCH($A29,'[2]AM TMCs (VISTRO)'!$A$1:$A$225,0),MATCH(X$1,'[2]AM TMCs (VISTRO)'!$2:$2,0))</f>
        <v>0</v>
      </c>
      <c r="Y29" s="44">
        <f>INDEX('[2]AM TMCs (VISTRO)'!$1:$225,MATCH($A29,'[2]AM TMCs (VISTRO)'!$A$1:$A$225,0),MATCH(Y$1,'[2]AM TMCs (VISTRO)'!$2:$2,0))</f>
        <v>0</v>
      </c>
      <c r="Z29" s="44">
        <f>INDEX('[2]AM TMCs (VISTRO)'!$1:$225,MATCH($A29,'[2]AM TMCs (VISTRO)'!$A$1:$A$225,0),MATCH(Z$1,'[2]AM TMCs (VISTRO)'!$2:$2,0))</f>
        <v>0</v>
      </c>
      <c r="AA29" s="44">
        <f>INDEX('[2]AM TMCs (VISTRO)'!$1:$225,MATCH($A29,'[2]AM TMCs (VISTRO)'!$A$1:$A$225,0),MATCH(AA$1,'[2]AM TMCs (VISTRO)'!$2:$2,0))</f>
        <v>0</v>
      </c>
      <c r="AB29" s="44">
        <f>INDEX('[2]AM TMCs (VISTRO)'!$1:$225,MATCH($A29,'[2]AM TMCs (VISTRO)'!$A$1:$A$225,0),MATCH(AB$1,'[2]AM TMCs (VISTRO)'!$2:$2,0))</f>
        <v>0</v>
      </c>
      <c r="AC29" s="44">
        <f>INDEX('[2]AM TMCs (VISTRO)'!$1:$225,MATCH($A29,'[2]AM TMCs (VISTRO)'!$A$1:$A$225,0),MATCH(AC$1,'[2]AM TMCs (VISTRO)'!$2:$2,0))</f>
        <v>0</v>
      </c>
      <c r="AD29" s="44">
        <f>INDEX('[2]AM TMCs (VISTRO)'!$1:$225,MATCH($A29,'[2]AM TMCs (VISTRO)'!$A$1:$A$225,0),MATCH(AD$1,'[2]AM TMCs (VISTRO)'!$2:$2,0))</f>
        <v>0</v>
      </c>
      <c r="AE29" s="44">
        <f>INDEX('[2]AM TMCs (VISTRO)'!$1:$225,MATCH($A29,'[2]AM TMCs (VISTRO)'!$A$1:$A$225,0),MATCH(AE$1,'[2]AM TMCs (VISTRO)'!$2:$2,0))</f>
        <v>0</v>
      </c>
      <c r="AF29" s="44">
        <f>INDEX('[2]AM TMCs (VISTRO)'!$1:$225,MATCH($A29,'[2]AM TMCs (VISTRO)'!$A$1:$A$225,0),MATCH(AF$1,'[2]AM TMCs (VISTRO)'!$2:$2,0))</f>
        <v>0</v>
      </c>
      <c r="AG29" s="44">
        <f>INDEX('[2]AM TMCs (VISTRO)'!$1:$225,MATCH($A29,'[2]AM TMCs (VISTRO)'!$A$1:$A$225,0),MATCH(AG$1,'[2]AM TMCs (VISTRO)'!$2:$2,0))</f>
        <v>0</v>
      </c>
      <c r="AH29" s="44">
        <f>INDEX('[2]AM TMCs (VISTRO)'!$1:$225,MATCH($A29,'[2]AM TMCs (VISTRO)'!$A$1:$A$225,0),MATCH(AH$1,'[2]AM TMCs (VISTRO)'!$2:$2,0))</f>
        <v>0</v>
      </c>
      <c r="AI29" s="52">
        <f t="shared" si="0"/>
        <v>12</v>
      </c>
      <c r="AJ29" s="52">
        <f t="shared" si="1"/>
        <v>0</v>
      </c>
      <c r="AK29" s="52">
        <f t="shared" si="2"/>
        <v>781</v>
      </c>
      <c r="AL29" s="52">
        <f t="shared" si="3"/>
        <v>531</v>
      </c>
      <c r="AM29" s="52">
        <f t="shared" si="4"/>
        <v>0</v>
      </c>
      <c r="AN29" s="52">
        <f t="shared" si="5"/>
        <v>0</v>
      </c>
      <c r="AO29" s="52">
        <f t="shared" si="6"/>
        <v>0</v>
      </c>
      <c r="AP29" s="52">
        <f t="shared" si="7"/>
        <v>0</v>
      </c>
    </row>
    <row r="30" spans="1:47" x14ac:dyDescent="0.25">
      <c r="A30" s="43">
        <v>30</v>
      </c>
      <c r="B30" s="44">
        <f>INDEX('[2]AM TMCs (VISTRO)'!$1:$225,MATCH($A30,'[2]AM TMCs (VISTRO)'!$A$1:$A$225,0),MATCH(B$1,'[2]AM TMCs (VISTRO)'!$2:$2,0))</f>
        <v>0</v>
      </c>
      <c r="C30" s="44">
        <f>INDEX('[2]AM TMCs (VISTRO)'!$1:$225,MATCH($A30,'[2]AM TMCs (VISTRO)'!$A$1:$A$225,0),MATCH(C$1,'[2]AM TMCs (VISTRO)'!$2:$2,0))</f>
        <v>74</v>
      </c>
      <c r="D30" s="44">
        <f>INDEX('[2]AM TMCs (VISTRO)'!$1:$225,MATCH($A30,'[2]AM TMCs (VISTRO)'!$A$1:$A$225,0),MATCH(D$1,'[2]AM TMCs (VISTRO)'!$2:$2,0))</f>
        <v>0</v>
      </c>
      <c r="E30" s="44">
        <f>INDEX('[2]AM TMCs (VISTRO)'!$1:$225,MATCH($A30,'[2]AM TMCs (VISTRO)'!$A$1:$A$225,0),MATCH(E$1,'[2]AM TMCs (VISTRO)'!$2:$2,0))</f>
        <v>0</v>
      </c>
      <c r="F30" s="44">
        <f>INDEX('[2]AM TMCs (VISTRO)'!$1:$225,MATCH($A30,'[2]AM TMCs (VISTRO)'!$A$1:$A$225,0),MATCH(F$1,'[2]AM TMCs (VISTRO)'!$2:$2,0))</f>
        <v>0</v>
      </c>
      <c r="G30" s="44">
        <f>INDEX('[2]AM TMCs (VISTRO)'!$1:$225,MATCH($A30,'[2]AM TMCs (VISTRO)'!$A$1:$A$225,0),MATCH(G$1,'[2]AM TMCs (VISTRO)'!$2:$2,0))</f>
        <v>0</v>
      </c>
      <c r="H30" s="44">
        <f>INDEX('[2]AM TMCs (VISTRO)'!$1:$225,MATCH($A30,'[2]AM TMCs (VISTRO)'!$A$1:$A$225,0),MATCH(H$1,'[2]AM TMCs (VISTRO)'!$2:$2,0))</f>
        <v>0</v>
      </c>
      <c r="I30" s="44">
        <f>INDEX('[2]AM TMCs (VISTRO)'!$1:$225,MATCH($A30,'[2]AM TMCs (VISTRO)'!$A$1:$A$225,0),MATCH(I$1,'[2]AM TMCs (VISTRO)'!$2:$2,0))</f>
        <v>0</v>
      </c>
      <c r="J30" s="44">
        <f>INDEX('[2]AM TMCs (VISTRO)'!$1:$225,MATCH($A30,'[2]AM TMCs (VISTRO)'!$A$1:$A$225,0),MATCH(J$1,'[2]AM TMCs (VISTRO)'!$2:$2,0))</f>
        <v>7</v>
      </c>
      <c r="K30" s="44">
        <f>INDEX('[2]AM TMCs (VISTRO)'!$1:$225,MATCH($A30,'[2]AM TMCs (VISTRO)'!$A$1:$A$225,0),MATCH(K$1,'[2]AM TMCs (VISTRO)'!$2:$2,0))</f>
        <v>0</v>
      </c>
      <c r="L30" s="44">
        <f>INDEX('[2]AM TMCs (VISTRO)'!$1:$225,MATCH($A30,'[2]AM TMCs (VISTRO)'!$A$1:$A$225,0),MATCH(L$1,'[2]AM TMCs (VISTRO)'!$2:$2,0))</f>
        <v>0</v>
      </c>
      <c r="M30" s="44">
        <f>INDEX('[2]AM TMCs (VISTRO)'!$1:$225,MATCH($A30,'[2]AM TMCs (VISTRO)'!$A$1:$A$225,0),MATCH(M$1,'[2]AM TMCs (VISTRO)'!$2:$2,0))</f>
        <v>0</v>
      </c>
      <c r="N30" s="44">
        <f>INDEX('[2]AM TMCs (VISTRO)'!$1:$225,MATCH($A30,'[2]AM TMCs (VISTRO)'!$A$1:$A$225,0),MATCH(N$1,'[2]AM TMCs (VISTRO)'!$2:$2,0))</f>
        <v>0</v>
      </c>
      <c r="O30" s="44">
        <f>INDEX('[2]AM TMCs (VISTRO)'!$1:$225,MATCH($A30,'[2]AM TMCs (VISTRO)'!$A$1:$A$225,0),MATCH(O$1,'[2]AM TMCs (VISTRO)'!$2:$2,0))</f>
        <v>0</v>
      </c>
      <c r="P30" s="44">
        <f>INDEX('[2]AM TMCs (VISTRO)'!$1:$225,MATCH($A30,'[2]AM TMCs (VISTRO)'!$A$1:$A$225,0),MATCH(P$1,'[2]AM TMCs (VISTRO)'!$2:$2,0))</f>
        <v>0</v>
      </c>
      <c r="Q30" s="44">
        <f>INDEX('[2]AM TMCs (VISTRO)'!$1:$225,MATCH($A30,'[2]AM TMCs (VISTRO)'!$A$1:$A$225,0),MATCH(Q$1,'[2]AM TMCs (VISTRO)'!$2:$2,0))</f>
        <v>0</v>
      </c>
      <c r="R30" s="44">
        <f>INDEX('[2]AM TMCs (VISTRO)'!$1:$225,MATCH($A30,'[2]AM TMCs (VISTRO)'!$A$1:$A$225,0),MATCH(R$1,'[2]AM TMCs (VISTRO)'!$2:$2,0))</f>
        <v>0</v>
      </c>
      <c r="S30" s="44">
        <f>INDEX('[2]AM TMCs (VISTRO)'!$1:$225,MATCH($A30,'[2]AM TMCs (VISTRO)'!$A$1:$A$225,0),MATCH(S$1,'[2]AM TMCs (VISTRO)'!$2:$2,0))</f>
        <v>0</v>
      </c>
      <c r="T30" s="44">
        <f>INDEX('[2]AM TMCs (VISTRO)'!$1:$225,MATCH($A30,'[2]AM TMCs (VISTRO)'!$A$1:$A$225,0),MATCH(T$1,'[2]AM TMCs (VISTRO)'!$2:$2,0))</f>
        <v>0</v>
      </c>
      <c r="U30" s="44">
        <f>INDEX('[2]AM TMCs (VISTRO)'!$1:$225,MATCH($A30,'[2]AM TMCs (VISTRO)'!$A$1:$A$225,0),MATCH(U$1,'[2]AM TMCs (VISTRO)'!$2:$2,0))</f>
        <v>0</v>
      </c>
      <c r="V30" s="44">
        <f>INDEX('[2]AM TMCs (VISTRO)'!$1:$225,MATCH($A30,'[2]AM TMCs (VISTRO)'!$A$1:$A$225,0),MATCH(V$1,'[2]AM TMCs (VISTRO)'!$2:$2,0))</f>
        <v>0</v>
      </c>
      <c r="W30" s="44">
        <f>INDEX('[2]AM TMCs (VISTRO)'!$1:$225,MATCH($A30,'[2]AM TMCs (VISTRO)'!$A$1:$A$225,0),MATCH(W$1,'[2]AM TMCs (VISTRO)'!$2:$2,0))</f>
        <v>0</v>
      </c>
      <c r="X30" s="44">
        <f>INDEX('[2]AM TMCs (VISTRO)'!$1:$225,MATCH($A30,'[2]AM TMCs (VISTRO)'!$A$1:$A$225,0),MATCH(X$1,'[2]AM TMCs (VISTRO)'!$2:$2,0))</f>
        <v>0</v>
      </c>
      <c r="Y30" s="44">
        <f>INDEX('[2]AM TMCs (VISTRO)'!$1:$225,MATCH($A30,'[2]AM TMCs (VISTRO)'!$A$1:$A$225,0),MATCH(Y$1,'[2]AM TMCs (VISTRO)'!$2:$2,0))</f>
        <v>0</v>
      </c>
      <c r="Z30" s="44">
        <f>INDEX('[2]AM TMCs (VISTRO)'!$1:$225,MATCH($A30,'[2]AM TMCs (VISTRO)'!$A$1:$A$225,0),MATCH(Z$1,'[2]AM TMCs (VISTRO)'!$2:$2,0))</f>
        <v>0</v>
      </c>
      <c r="AA30" s="44">
        <f>INDEX('[2]AM TMCs (VISTRO)'!$1:$225,MATCH($A30,'[2]AM TMCs (VISTRO)'!$A$1:$A$225,0),MATCH(AA$1,'[2]AM TMCs (VISTRO)'!$2:$2,0))</f>
        <v>0</v>
      </c>
      <c r="AB30" s="44">
        <f>INDEX('[2]AM TMCs (VISTRO)'!$1:$225,MATCH($A30,'[2]AM TMCs (VISTRO)'!$A$1:$A$225,0),MATCH(AB$1,'[2]AM TMCs (VISTRO)'!$2:$2,0))</f>
        <v>122</v>
      </c>
      <c r="AC30" s="44">
        <f>INDEX('[2]AM TMCs (VISTRO)'!$1:$225,MATCH($A30,'[2]AM TMCs (VISTRO)'!$A$1:$A$225,0),MATCH(AC$1,'[2]AM TMCs (VISTRO)'!$2:$2,0))</f>
        <v>0</v>
      </c>
      <c r="AD30" s="44">
        <f>INDEX('[2]AM TMCs (VISTRO)'!$1:$225,MATCH($A30,'[2]AM TMCs (VISTRO)'!$A$1:$A$225,0),MATCH(AD$1,'[2]AM TMCs (VISTRO)'!$2:$2,0))</f>
        <v>0</v>
      </c>
      <c r="AE30" s="44">
        <f>INDEX('[2]AM TMCs (VISTRO)'!$1:$225,MATCH($A30,'[2]AM TMCs (VISTRO)'!$A$1:$A$225,0),MATCH(AE$1,'[2]AM TMCs (VISTRO)'!$2:$2,0))</f>
        <v>0</v>
      </c>
      <c r="AF30" s="44">
        <f>INDEX('[2]AM TMCs (VISTRO)'!$1:$225,MATCH($A30,'[2]AM TMCs (VISTRO)'!$A$1:$A$225,0),MATCH(AF$1,'[2]AM TMCs (VISTRO)'!$2:$2,0))</f>
        <v>0</v>
      </c>
      <c r="AG30" s="44">
        <f>INDEX('[2]AM TMCs (VISTRO)'!$1:$225,MATCH($A30,'[2]AM TMCs (VISTRO)'!$A$1:$A$225,0),MATCH(AG$1,'[2]AM TMCs (VISTRO)'!$2:$2,0))</f>
        <v>0</v>
      </c>
      <c r="AH30" s="44">
        <f>INDEX('[2]AM TMCs (VISTRO)'!$1:$225,MATCH($A30,'[2]AM TMCs (VISTRO)'!$A$1:$A$225,0),MATCH(AH$1,'[2]AM TMCs (VISTRO)'!$2:$2,0))</f>
        <v>0</v>
      </c>
      <c r="AI30" s="52">
        <f t="shared" si="0"/>
        <v>74</v>
      </c>
      <c r="AJ30" s="52">
        <f t="shared" si="1"/>
        <v>7</v>
      </c>
      <c r="AK30" s="52">
        <f t="shared" si="2"/>
        <v>0</v>
      </c>
      <c r="AL30" s="52">
        <f t="shared" si="3"/>
        <v>0</v>
      </c>
      <c r="AM30" s="52">
        <f t="shared" si="4"/>
        <v>0</v>
      </c>
      <c r="AN30" s="52">
        <f t="shared" si="5"/>
        <v>0</v>
      </c>
      <c r="AO30" s="52">
        <f t="shared" si="6"/>
        <v>122</v>
      </c>
      <c r="AP30" s="52">
        <f t="shared" si="7"/>
        <v>0</v>
      </c>
    </row>
    <row r="31" spans="1:47" x14ac:dyDescent="0.25">
      <c r="A31" s="43">
        <v>31</v>
      </c>
      <c r="B31" s="44">
        <f>INDEX('[2]AM TMCs (VISTRO)'!$1:$225,MATCH($A31,'[2]AM TMCs (VISTRO)'!$A$1:$A$225,0),MATCH(B$1,'[2]AM TMCs (VISTRO)'!$2:$2,0))</f>
        <v>0</v>
      </c>
      <c r="C31" s="44">
        <f>INDEX('[2]AM TMCs (VISTRO)'!$1:$225,MATCH($A31,'[2]AM TMCs (VISTRO)'!$A$1:$A$225,0),MATCH(C$1,'[2]AM TMCs (VISTRO)'!$2:$2,0))</f>
        <v>0</v>
      </c>
      <c r="D31" s="44">
        <f>INDEX('[2]AM TMCs (VISTRO)'!$1:$225,MATCH($A31,'[2]AM TMCs (VISTRO)'!$A$1:$A$225,0),MATCH(D$1,'[2]AM TMCs (VISTRO)'!$2:$2,0))</f>
        <v>0</v>
      </c>
      <c r="E31" s="44">
        <f>INDEX('[2]AM TMCs (VISTRO)'!$1:$225,MATCH($A31,'[2]AM TMCs (VISTRO)'!$A$1:$A$225,0),MATCH(E$1,'[2]AM TMCs (VISTRO)'!$2:$2,0))</f>
        <v>4</v>
      </c>
      <c r="F31" s="44">
        <f>INDEX('[2]AM TMCs (VISTRO)'!$1:$225,MATCH($A31,'[2]AM TMCs (VISTRO)'!$A$1:$A$225,0),MATCH(F$1,'[2]AM TMCs (VISTRO)'!$2:$2,0))</f>
        <v>0</v>
      </c>
      <c r="G31" s="44">
        <f>INDEX('[2]AM TMCs (VISTRO)'!$1:$225,MATCH($A31,'[2]AM TMCs (VISTRO)'!$A$1:$A$225,0),MATCH(G$1,'[2]AM TMCs (VISTRO)'!$2:$2,0))</f>
        <v>0</v>
      </c>
      <c r="H31" s="44">
        <f>INDEX('[2]AM TMCs (VISTRO)'!$1:$225,MATCH($A31,'[2]AM TMCs (VISTRO)'!$A$1:$A$225,0),MATCH(H$1,'[2]AM TMCs (VISTRO)'!$2:$2,0))</f>
        <v>48</v>
      </c>
      <c r="I31" s="44">
        <f>INDEX('[2]AM TMCs (VISTRO)'!$1:$225,MATCH($A31,'[2]AM TMCs (VISTRO)'!$A$1:$A$225,0),MATCH(I$1,'[2]AM TMCs (VISTRO)'!$2:$2,0))</f>
        <v>0</v>
      </c>
      <c r="J31" s="44">
        <f>INDEX('[2]AM TMCs (VISTRO)'!$1:$225,MATCH($A31,'[2]AM TMCs (VISTRO)'!$A$1:$A$225,0),MATCH(J$1,'[2]AM TMCs (VISTRO)'!$2:$2,0))</f>
        <v>0</v>
      </c>
      <c r="K31" s="44">
        <f>INDEX('[2]AM TMCs (VISTRO)'!$1:$225,MATCH($A31,'[2]AM TMCs (VISTRO)'!$A$1:$A$225,0),MATCH(K$1,'[2]AM TMCs (VISTRO)'!$2:$2,0))</f>
        <v>0</v>
      </c>
      <c r="L31" s="44">
        <f>INDEX('[2]AM TMCs (VISTRO)'!$1:$225,MATCH($A31,'[2]AM TMCs (VISTRO)'!$A$1:$A$225,0),MATCH(L$1,'[2]AM TMCs (VISTRO)'!$2:$2,0))</f>
        <v>0</v>
      </c>
      <c r="M31" s="44">
        <f>INDEX('[2]AM TMCs (VISTRO)'!$1:$225,MATCH($A31,'[2]AM TMCs (VISTRO)'!$A$1:$A$225,0),MATCH(M$1,'[2]AM TMCs (VISTRO)'!$2:$2,0))</f>
        <v>0</v>
      </c>
      <c r="N31" s="44">
        <f>INDEX('[2]AM TMCs (VISTRO)'!$1:$225,MATCH($A31,'[2]AM TMCs (VISTRO)'!$A$1:$A$225,0),MATCH(N$1,'[2]AM TMCs (VISTRO)'!$2:$2,0))</f>
        <v>0</v>
      </c>
      <c r="O31" s="44">
        <f>INDEX('[2]AM TMCs (VISTRO)'!$1:$225,MATCH($A31,'[2]AM TMCs (VISTRO)'!$A$1:$A$225,0),MATCH(O$1,'[2]AM TMCs (VISTRO)'!$2:$2,0))</f>
        <v>0</v>
      </c>
      <c r="P31" s="44">
        <f>INDEX('[2]AM TMCs (VISTRO)'!$1:$225,MATCH($A31,'[2]AM TMCs (VISTRO)'!$A$1:$A$225,0),MATCH(P$1,'[2]AM TMCs (VISTRO)'!$2:$2,0))</f>
        <v>0</v>
      </c>
      <c r="Q31" s="44">
        <f>INDEX('[2]AM TMCs (VISTRO)'!$1:$225,MATCH($A31,'[2]AM TMCs (VISTRO)'!$A$1:$A$225,0),MATCH(Q$1,'[2]AM TMCs (VISTRO)'!$2:$2,0))</f>
        <v>0</v>
      </c>
      <c r="R31" s="44">
        <f>INDEX('[2]AM TMCs (VISTRO)'!$1:$225,MATCH($A31,'[2]AM TMCs (VISTRO)'!$A$1:$A$225,0),MATCH(R$1,'[2]AM TMCs (VISTRO)'!$2:$2,0))</f>
        <v>0</v>
      </c>
      <c r="S31" s="44">
        <f>INDEX('[2]AM TMCs (VISTRO)'!$1:$225,MATCH($A31,'[2]AM TMCs (VISTRO)'!$A$1:$A$225,0),MATCH(S$1,'[2]AM TMCs (VISTRO)'!$2:$2,0))</f>
        <v>0</v>
      </c>
      <c r="T31" s="44">
        <f>INDEX('[2]AM TMCs (VISTRO)'!$1:$225,MATCH($A31,'[2]AM TMCs (VISTRO)'!$A$1:$A$225,0),MATCH(T$1,'[2]AM TMCs (VISTRO)'!$2:$2,0))</f>
        <v>0</v>
      </c>
      <c r="U31" s="44">
        <f>INDEX('[2]AM TMCs (VISTRO)'!$1:$225,MATCH($A31,'[2]AM TMCs (VISTRO)'!$A$1:$A$225,0),MATCH(U$1,'[2]AM TMCs (VISTRO)'!$2:$2,0))</f>
        <v>0</v>
      </c>
      <c r="V31" s="44">
        <f>INDEX('[2]AM TMCs (VISTRO)'!$1:$225,MATCH($A31,'[2]AM TMCs (VISTRO)'!$A$1:$A$225,0),MATCH(V$1,'[2]AM TMCs (VISTRO)'!$2:$2,0))</f>
        <v>0</v>
      </c>
      <c r="W31" s="44">
        <f>INDEX('[2]AM TMCs (VISTRO)'!$1:$225,MATCH($A31,'[2]AM TMCs (VISTRO)'!$A$1:$A$225,0),MATCH(W$1,'[2]AM TMCs (VISTRO)'!$2:$2,0))</f>
        <v>0</v>
      </c>
      <c r="X31" s="44">
        <f>INDEX('[2]AM TMCs (VISTRO)'!$1:$225,MATCH($A31,'[2]AM TMCs (VISTRO)'!$A$1:$A$225,0),MATCH(X$1,'[2]AM TMCs (VISTRO)'!$2:$2,0))</f>
        <v>0</v>
      </c>
      <c r="Y31" s="44">
        <f>INDEX('[2]AM TMCs (VISTRO)'!$1:$225,MATCH($A31,'[2]AM TMCs (VISTRO)'!$A$1:$A$225,0),MATCH(Y$1,'[2]AM TMCs (VISTRO)'!$2:$2,0))</f>
        <v>0</v>
      </c>
      <c r="Z31" s="44">
        <f>INDEX('[2]AM TMCs (VISTRO)'!$1:$225,MATCH($A31,'[2]AM TMCs (VISTRO)'!$A$1:$A$225,0),MATCH(Z$1,'[2]AM TMCs (VISTRO)'!$2:$2,0))</f>
        <v>0</v>
      </c>
      <c r="AA31" s="44">
        <f>INDEX('[2]AM TMCs (VISTRO)'!$1:$225,MATCH($A31,'[2]AM TMCs (VISTRO)'!$A$1:$A$225,0),MATCH(AA$1,'[2]AM TMCs (VISTRO)'!$2:$2,0))</f>
        <v>0</v>
      </c>
      <c r="AB31" s="44">
        <f>INDEX('[2]AM TMCs (VISTRO)'!$1:$225,MATCH($A31,'[2]AM TMCs (VISTRO)'!$A$1:$A$225,0),MATCH(AB$1,'[2]AM TMCs (VISTRO)'!$2:$2,0))</f>
        <v>0</v>
      </c>
      <c r="AC31" s="44">
        <f>INDEX('[2]AM TMCs (VISTRO)'!$1:$225,MATCH($A31,'[2]AM TMCs (VISTRO)'!$A$1:$A$225,0),MATCH(AC$1,'[2]AM TMCs (VISTRO)'!$2:$2,0))</f>
        <v>0</v>
      </c>
      <c r="AD31" s="44">
        <f>INDEX('[2]AM TMCs (VISTRO)'!$1:$225,MATCH($A31,'[2]AM TMCs (VISTRO)'!$A$1:$A$225,0),MATCH(AD$1,'[2]AM TMCs (VISTRO)'!$2:$2,0))</f>
        <v>0</v>
      </c>
      <c r="AE31" s="44">
        <f>INDEX('[2]AM TMCs (VISTRO)'!$1:$225,MATCH($A31,'[2]AM TMCs (VISTRO)'!$A$1:$A$225,0),MATCH(AE$1,'[2]AM TMCs (VISTRO)'!$2:$2,0))</f>
        <v>12</v>
      </c>
      <c r="AF31" s="44">
        <f>INDEX('[2]AM TMCs (VISTRO)'!$1:$225,MATCH($A31,'[2]AM TMCs (VISTRO)'!$A$1:$A$225,0),MATCH(AF$1,'[2]AM TMCs (VISTRO)'!$2:$2,0))</f>
        <v>168</v>
      </c>
      <c r="AG31" s="44">
        <f>INDEX('[2]AM TMCs (VISTRO)'!$1:$225,MATCH($A31,'[2]AM TMCs (VISTRO)'!$A$1:$A$225,0),MATCH(AG$1,'[2]AM TMCs (VISTRO)'!$2:$2,0))</f>
        <v>0</v>
      </c>
      <c r="AH31" s="44">
        <f>INDEX('[2]AM TMCs (VISTRO)'!$1:$225,MATCH($A31,'[2]AM TMCs (VISTRO)'!$A$1:$A$225,0),MATCH(AH$1,'[2]AM TMCs (VISTRO)'!$2:$2,0))</f>
        <v>0</v>
      </c>
      <c r="AI31" s="52">
        <f t="shared" si="0"/>
        <v>4</v>
      </c>
      <c r="AJ31" s="52">
        <f t="shared" si="1"/>
        <v>48</v>
      </c>
      <c r="AK31" s="52">
        <f t="shared" si="2"/>
        <v>0</v>
      </c>
      <c r="AL31" s="52">
        <f t="shared" si="3"/>
        <v>0</v>
      </c>
      <c r="AM31" s="52">
        <f t="shared" si="4"/>
        <v>0</v>
      </c>
      <c r="AN31" s="52">
        <f t="shared" si="5"/>
        <v>0</v>
      </c>
      <c r="AO31" s="52">
        <f t="shared" si="6"/>
        <v>0</v>
      </c>
      <c r="AP31" s="52">
        <f t="shared" si="7"/>
        <v>180</v>
      </c>
    </row>
    <row r="32" spans="1:47" x14ac:dyDescent="0.25">
      <c r="A32" s="43">
        <v>32</v>
      </c>
      <c r="B32" s="44">
        <f>INDEX('[2]AM TMCs (VISTRO)'!$1:$225,MATCH($A32,'[2]AM TMCs (VISTRO)'!$A$1:$A$225,0),MATCH(B$1,'[2]AM TMCs (VISTRO)'!$2:$2,0))</f>
        <v>0</v>
      </c>
      <c r="C32" s="44">
        <f>INDEX('[2]AM TMCs (VISTRO)'!$1:$225,MATCH($A32,'[2]AM TMCs (VISTRO)'!$A$1:$A$225,0),MATCH(C$1,'[2]AM TMCs (VISTRO)'!$2:$2,0))</f>
        <v>0</v>
      </c>
      <c r="D32" s="44">
        <f>INDEX('[2]AM TMCs (VISTRO)'!$1:$225,MATCH($A32,'[2]AM TMCs (VISTRO)'!$A$1:$A$225,0),MATCH(D$1,'[2]AM TMCs (VISTRO)'!$2:$2,0))</f>
        <v>0</v>
      </c>
      <c r="E32" s="44">
        <f>INDEX('[2]AM TMCs (VISTRO)'!$1:$225,MATCH($A32,'[2]AM TMCs (VISTRO)'!$A$1:$A$225,0),MATCH(E$1,'[2]AM TMCs (VISTRO)'!$2:$2,0))</f>
        <v>6</v>
      </c>
      <c r="F32" s="44">
        <f>INDEX('[2]AM TMCs (VISTRO)'!$1:$225,MATCH($A32,'[2]AM TMCs (VISTRO)'!$A$1:$A$225,0),MATCH(F$1,'[2]AM TMCs (VISTRO)'!$2:$2,0))</f>
        <v>0</v>
      </c>
      <c r="G32" s="44">
        <f>INDEX('[2]AM TMCs (VISTRO)'!$1:$225,MATCH($A32,'[2]AM TMCs (VISTRO)'!$A$1:$A$225,0),MATCH(G$1,'[2]AM TMCs (VISTRO)'!$2:$2,0))</f>
        <v>0</v>
      </c>
      <c r="H32" s="44">
        <f>INDEX('[2]AM TMCs (VISTRO)'!$1:$225,MATCH($A32,'[2]AM TMCs (VISTRO)'!$A$1:$A$225,0),MATCH(H$1,'[2]AM TMCs (VISTRO)'!$2:$2,0))</f>
        <v>0</v>
      </c>
      <c r="I32" s="44">
        <f>INDEX('[2]AM TMCs (VISTRO)'!$1:$225,MATCH($A32,'[2]AM TMCs (VISTRO)'!$A$1:$A$225,0),MATCH(I$1,'[2]AM TMCs (VISTRO)'!$2:$2,0))</f>
        <v>0</v>
      </c>
      <c r="J32" s="44">
        <f>INDEX('[2]AM TMCs (VISTRO)'!$1:$225,MATCH($A32,'[2]AM TMCs (VISTRO)'!$A$1:$A$225,0),MATCH(J$1,'[2]AM TMCs (VISTRO)'!$2:$2,0))</f>
        <v>6</v>
      </c>
      <c r="K32" s="44">
        <f>INDEX('[2]AM TMCs (VISTRO)'!$1:$225,MATCH($A32,'[2]AM TMCs (VISTRO)'!$A$1:$A$225,0),MATCH(K$1,'[2]AM TMCs (VISTRO)'!$2:$2,0))</f>
        <v>0</v>
      </c>
      <c r="L32" s="44">
        <f>INDEX('[2]AM TMCs (VISTRO)'!$1:$225,MATCH($A32,'[2]AM TMCs (VISTRO)'!$A$1:$A$225,0),MATCH(L$1,'[2]AM TMCs (VISTRO)'!$2:$2,0))</f>
        <v>0</v>
      </c>
      <c r="M32" s="44">
        <f>INDEX('[2]AM TMCs (VISTRO)'!$1:$225,MATCH($A32,'[2]AM TMCs (VISTRO)'!$A$1:$A$225,0),MATCH(M$1,'[2]AM TMCs (VISTRO)'!$2:$2,0))</f>
        <v>661</v>
      </c>
      <c r="N32" s="44">
        <f>INDEX('[2]AM TMCs (VISTRO)'!$1:$225,MATCH($A32,'[2]AM TMCs (VISTRO)'!$A$1:$A$225,0),MATCH(N$1,'[2]AM TMCs (VISTRO)'!$2:$2,0))</f>
        <v>117</v>
      </c>
      <c r="O32" s="44">
        <f>INDEX('[2]AM TMCs (VISTRO)'!$1:$225,MATCH($A32,'[2]AM TMCs (VISTRO)'!$A$1:$A$225,0),MATCH(O$1,'[2]AM TMCs (VISTRO)'!$2:$2,0))</f>
        <v>0</v>
      </c>
      <c r="P32" s="44">
        <f>INDEX('[2]AM TMCs (VISTRO)'!$1:$225,MATCH($A32,'[2]AM TMCs (VISTRO)'!$A$1:$A$225,0),MATCH(P$1,'[2]AM TMCs (VISTRO)'!$2:$2,0))</f>
        <v>0</v>
      </c>
      <c r="Q32" s="44">
        <f>INDEX('[2]AM TMCs (VISTRO)'!$1:$225,MATCH($A32,'[2]AM TMCs (VISTRO)'!$A$1:$A$225,0),MATCH(Q$1,'[2]AM TMCs (VISTRO)'!$2:$2,0))</f>
        <v>537</v>
      </c>
      <c r="R32" s="44">
        <f>INDEX('[2]AM TMCs (VISTRO)'!$1:$225,MATCH($A32,'[2]AM TMCs (VISTRO)'!$A$1:$A$225,0),MATCH(R$1,'[2]AM TMCs (VISTRO)'!$2:$2,0))</f>
        <v>135</v>
      </c>
      <c r="S32" s="44">
        <f>INDEX('[2]AM TMCs (VISTRO)'!$1:$225,MATCH($A32,'[2]AM TMCs (VISTRO)'!$A$1:$A$225,0),MATCH(S$1,'[2]AM TMCs (VISTRO)'!$2:$2,0))</f>
        <v>0</v>
      </c>
      <c r="T32" s="44">
        <f>INDEX('[2]AM TMCs (VISTRO)'!$1:$225,MATCH($A32,'[2]AM TMCs (VISTRO)'!$A$1:$A$225,0),MATCH(T$1,'[2]AM TMCs (VISTRO)'!$2:$2,0))</f>
        <v>0</v>
      </c>
      <c r="U32" s="44">
        <f>INDEX('[2]AM TMCs (VISTRO)'!$1:$225,MATCH($A32,'[2]AM TMCs (VISTRO)'!$A$1:$A$225,0),MATCH(U$1,'[2]AM TMCs (VISTRO)'!$2:$2,0))</f>
        <v>0</v>
      </c>
      <c r="V32" s="44">
        <f>INDEX('[2]AM TMCs (VISTRO)'!$1:$225,MATCH($A32,'[2]AM TMCs (VISTRO)'!$A$1:$A$225,0),MATCH(V$1,'[2]AM TMCs (VISTRO)'!$2:$2,0))</f>
        <v>0</v>
      </c>
      <c r="W32" s="44">
        <f>INDEX('[2]AM TMCs (VISTRO)'!$1:$225,MATCH($A32,'[2]AM TMCs (VISTRO)'!$A$1:$A$225,0),MATCH(W$1,'[2]AM TMCs (VISTRO)'!$2:$2,0))</f>
        <v>0</v>
      </c>
      <c r="X32" s="44">
        <f>INDEX('[2]AM TMCs (VISTRO)'!$1:$225,MATCH($A32,'[2]AM TMCs (VISTRO)'!$A$1:$A$225,0),MATCH(X$1,'[2]AM TMCs (VISTRO)'!$2:$2,0))</f>
        <v>0</v>
      </c>
      <c r="Y32" s="44">
        <f>INDEX('[2]AM TMCs (VISTRO)'!$1:$225,MATCH($A32,'[2]AM TMCs (VISTRO)'!$A$1:$A$225,0),MATCH(Y$1,'[2]AM TMCs (VISTRO)'!$2:$2,0))</f>
        <v>0</v>
      </c>
      <c r="Z32" s="44">
        <f>INDEX('[2]AM TMCs (VISTRO)'!$1:$225,MATCH($A32,'[2]AM TMCs (VISTRO)'!$A$1:$A$225,0),MATCH(Z$1,'[2]AM TMCs (VISTRO)'!$2:$2,0))</f>
        <v>0</v>
      </c>
      <c r="AA32" s="44">
        <f>INDEX('[2]AM TMCs (VISTRO)'!$1:$225,MATCH($A32,'[2]AM TMCs (VISTRO)'!$A$1:$A$225,0),MATCH(AA$1,'[2]AM TMCs (VISTRO)'!$2:$2,0))</f>
        <v>0</v>
      </c>
      <c r="AB32" s="44">
        <f>INDEX('[2]AM TMCs (VISTRO)'!$1:$225,MATCH($A32,'[2]AM TMCs (VISTRO)'!$A$1:$A$225,0),MATCH(AB$1,'[2]AM TMCs (VISTRO)'!$2:$2,0))</f>
        <v>0</v>
      </c>
      <c r="AC32" s="44">
        <f>INDEX('[2]AM TMCs (VISTRO)'!$1:$225,MATCH($A32,'[2]AM TMCs (VISTRO)'!$A$1:$A$225,0),MATCH(AC$1,'[2]AM TMCs (VISTRO)'!$2:$2,0))</f>
        <v>0</v>
      </c>
      <c r="AD32" s="44">
        <f>INDEX('[2]AM TMCs (VISTRO)'!$1:$225,MATCH($A32,'[2]AM TMCs (VISTRO)'!$A$1:$A$225,0),MATCH(AD$1,'[2]AM TMCs (VISTRO)'!$2:$2,0))</f>
        <v>0</v>
      </c>
      <c r="AE32" s="44">
        <f>INDEX('[2]AM TMCs (VISTRO)'!$1:$225,MATCH($A32,'[2]AM TMCs (VISTRO)'!$A$1:$A$225,0),MATCH(AE$1,'[2]AM TMCs (VISTRO)'!$2:$2,0))</f>
        <v>0</v>
      </c>
      <c r="AF32" s="44">
        <f>INDEX('[2]AM TMCs (VISTRO)'!$1:$225,MATCH($A32,'[2]AM TMCs (VISTRO)'!$A$1:$A$225,0),MATCH(AF$1,'[2]AM TMCs (VISTRO)'!$2:$2,0))</f>
        <v>0</v>
      </c>
      <c r="AG32" s="44">
        <f>INDEX('[2]AM TMCs (VISTRO)'!$1:$225,MATCH($A32,'[2]AM TMCs (VISTRO)'!$A$1:$A$225,0),MATCH(AG$1,'[2]AM TMCs (VISTRO)'!$2:$2,0))</f>
        <v>0</v>
      </c>
      <c r="AH32" s="44">
        <f>INDEX('[2]AM TMCs (VISTRO)'!$1:$225,MATCH($A32,'[2]AM TMCs (VISTRO)'!$A$1:$A$225,0),MATCH(AH$1,'[2]AM TMCs (VISTRO)'!$2:$2,0))</f>
        <v>0</v>
      </c>
      <c r="AI32" s="52">
        <f t="shared" si="0"/>
        <v>6</v>
      </c>
      <c r="AJ32" s="52">
        <f t="shared" si="1"/>
        <v>6</v>
      </c>
      <c r="AK32" s="52">
        <f t="shared" si="2"/>
        <v>778</v>
      </c>
      <c r="AL32" s="52">
        <f t="shared" si="3"/>
        <v>672</v>
      </c>
      <c r="AM32" s="52">
        <f t="shared" si="4"/>
        <v>0</v>
      </c>
      <c r="AN32" s="52">
        <f t="shared" si="5"/>
        <v>0</v>
      </c>
      <c r="AO32" s="52">
        <f t="shared" si="6"/>
        <v>0</v>
      </c>
      <c r="AP32" s="52">
        <f t="shared" si="7"/>
        <v>0</v>
      </c>
    </row>
    <row r="33" spans="1:42" x14ac:dyDescent="0.25">
      <c r="A33" s="43">
        <v>33</v>
      </c>
      <c r="B33" s="44">
        <f>INDEX('[2]AM TMCs (VISTRO)'!$1:$225,MATCH($A33,'[2]AM TMCs (VISTRO)'!$A$1:$A$225,0),MATCH(B$1,'[2]AM TMCs (VISTRO)'!$2:$2,0))</f>
        <v>0</v>
      </c>
      <c r="C33" s="44">
        <f>INDEX('[2]AM TMCs (VISTRO)'!$1:$225,MATCH($A33,'[2]AM TMCs (VISTRO)'!$A$1:$A$225,0),MATCH(C$1,'[2]AM TMCs (VISTRO)'!$2:$2,0))</f>
        <v>22</v>
      </c>
      <c r="D33" s="44">
        <f>INDEX('[2]AM TMCs (VISTRO)'!$1:$225,MATCH($A33,'[2]AM TMCs (VISTRO)'!$A$1:$A$225,0),MATCH(D$1,'[2]AM TMCs (VISTRO)'!$2:$2,0))</f>
        <v>113</v>
      </c>
      <c r="E33" s="44">
        <f>INDEX('[2]AM TMCs (VISTRO)'!$1:$225,MATCH($A33,'[2]AM TMCs (VISTRO)'!$A$1:$A$225,0),MATCH(E$1,'[2]AM TMCs (VISTRO)'!$2:$2,0))</f>
        <v>0</v>
      </c>
      <c r="F33" s="44">
        <f>INDEX('[2]AM TMCs (VISTRO)'!$1:$225,MATCH($A33,'[2]AM TMCs (VISTRO)'!$A$1:$A$225,0),MATCH(F$1,'[2]AM TMCs (VISTRO)'!$2:$2,0))</f>
        <v>0</v>
      </c>
      <c r="G33" s="44">
        <f>INDEX('[2]AM TMCs (VISTRO)'!$1:$225,MATCH($A33,'[2]AM TMCs (VISTRO)'!$A$1:$A$225,0),MATCH(G$1,'[2]AM TMCs (VISTRO)'!$2:$2,0))</f>
        <v>0</v>
      </c>
      <c r="H33" s="44">
        <f>INDEX('[2]AM TMCs (VISTRO)'!$1:$225,MATCH($A33,'[2]AM TMCs (VISTRO)'!$A$1:$A$225,0),MATCH(H$1,'[2]AM TMCs (VISTRO)'!$2:$2,0))</f>
        <v>0</v>
      </c>
      <c r="I33" s="44">
        <f>INDEX('[2]AM TMCs (VISTRO)'!$1:$225,MATCH($A33,'[2]AM TMCs (VISTRO)'!$A$1:$A$225,0),MATCH(I$1,'[2]AM TMCs (VISTRO)'!$2:$2,0))</f>
        <v>0</v>
      </c>
      <c r="J33" s="44">
        <f>INDEX('[2]AM TMCs (VISTRO)'!$1:$225,MATCH($A33,'[2]AM TMCs (VISTRO)'!$A$1:$A$225,0),MATCH(J$1,'[2]AM TMCs (VISTRO)'!$2:$2,0))</f>
        <v>0</v>
      </c>
      <c r="K33" s="44">
        <f>INDEX('[2]AM TMCs (VISTRO)'!$1:$225,MATCH($A33,'[2]AM TMCs (VISTRO)'!$A$1:$A$225,0),MATCH(K$1,'[2]AM TMCs (VISTRO)'!$2:$2,0))</f>
        <v>0</v>
      </c>
      <c r="L33" s="44">
        <f>INDEX('[2]AM TMCs (VISTRO)'!$1:$225,MATCH($A33,'[2]AM TMCs (VISTRO)'!$A$1:$A$225,0),MATCH(L$1,'[2]AM TMCs (VISTRO)'!$2:$2,0))</f>
        <v>0</v>
      </c>
      <c r="M33" s="44">
        <f>INDEX('[2]AM TMCs (VISTRO)'!$1:$225,MATCH($A33,'[2]AM TMCs (VISTRO)'!$A$1:$A$225,0),MATCH(M$1,'[2]AM TMCs (VISTRO)'!$2:$2,0))</f>
        <v>0</v>
      </c>
      <c r="N33" s="44">
        <f>INDEX('[2]AM TMCs (VISTRO)'!$1:$225,MATCH($A33,'[2]AM TMCs (VISTRO)'!$A$1:$A$225,0),MATCH(N$1,'[2]AM TMCs (VISTRO)'!$2:$2,0))</f>
        <v>0</v>
      </c>
      <c r="O33" s="44">
        <f>INDEX('[2]AM TMCs (VISTRO)'!$1:$225,MATCH($A33,'[2]AM TMCs (VISTRO)'!$A$1:$A$225,0),MATCH(O$1,'[2]AM TMCs (VISTRO)'!$2:$2,0))</f>
        <v>0</v>
      </c>
      <c r="P33" s="44">
        <f>INDEX('[2]AM TMCs (VISTRO)'!$1:$225,MATCH($A33,'[2]AM TMCs (VISTRO)'!$A$1:$A$225,0),MATCH(P$1,'[2]AM TMCs (VISTRO)'!$2:$2,0))</f>
        <v>0</v>
      </c>
      <c r="Q33" s="44">
        <f>INDEX('[2]AM TMCs (VISTRO)'!$1:$225,MATCH($A33,'[2]AM TMCs (VISTRO)'!$A$1:$A$225,0),MATCH(Q$1,'[2]AM TMCs (VISTRO)'!$2:$2,0))</f>
        <v>0</v>
      </c>
      <c r="R33" s="44">
        <f>INDEX('[2]AM TMCs (VISTRO)'!$1:$225,MATCH($A33,'[2]AM TMCs (VISTRO)'!$A$1:$A$225,0),MATCH(R$1,'[2]AM TMCs (VISTRO)'!$2:$2,0))</f>
        <v>0</v>
      </c>
      <c r="S33" s="44">
        <f>INDEX('[2]AM TMCs (VISTRO)'!$1:$225,MATCH($A33,'[2]AM TMCs (VISTRO)'!$A$1:$A$225,0),MATCH(S$1,'[2]AM TMCs (VISTRO)'!$2:$2,0))</f>
        <v>0</v>
      </c>
      <c r="T33" s="44">
        <f>INDEX('[2]AM TMCs (VISTRO)'!$1:$225,MATCH($A33,'[2]AM TMCs (VISTRO)'!$A$1:$A$225,0),MATCH(T$1,'[2]AM TMCs (VISTRO)'!$2:$2,0))</f>
        <v>0</v>
      </c>
      <c r="U33" s="44">
        <f>INDEX('[2]AM TMCs (VISTRO)'!$1:$225,MATCH($A33,'[2]AM TMCs (VISTRO)'!$A$1:$A$225,0),MATCH(U$1,'[2]AM TMCs (VISTRO)'!$2:$2,0))</f>
        <v>0</v>
      </c>
      <c r="V33" s="44">
        <f>INDEX('[2]AM TMCs (VISTRO)'!$1:$225,MATCH($A33,'[2]AM TMCs (VISTRO)'!$A$1:$A$225,0),MATCH(V$1,'[2]AM TMCs (VISTRO)'!$2:$2,0))</f>
        <v>0</v>
      </c>
      <c r="W33" s="44">
        <f>INDEX('[2]AM TMCs (VISTRO)'!$1:$225,MATCH($A33,'[2]AM TMCs (VISTRO)'!$A$1:$A$225,0),MATCH(W$1,'[2]AM TMCs (VISTRO)'!$2:$2,0))</f>
        <v>0</v>
      </c>
      <c r="X33" s="44">
        <f>INDEX('[2]AM TMCs (VISTRO)'!$1:$225,MATCH($A33,'[2]AM TMCs (VISTRO)'!$A$1:$A$225,0),MATCH(X$1,'[2]AM TMCs (VISTRO)'!$2:$2,0))</f>
        <v>0</v>
      </c>
      <c r="Y33" s="44">
        <f>INDEX('[2]AM TMCs (VISTRO)'!$1:$225,MATCH($A33,'[2]AM TMCs (VISTRO)'!$A$1:$A$225,0),MATCH(Y$1,'[2]AM TMCs (VISTRO)'!$2:$2,0))</f>
        <v>0</v>
      </c>
      <c r="Z33" s="44">
        <f>INDEX('[2]AM TMCs (VISTRO)'!$1:$225,MATCH($A33,'[2]AM TMCs (VISTRO)'!$A$1:$A$225,0),MATCH(Z$1,'[2]AM TMCs (VISTRO)'!$2:$2,0))</f>
        <v>0</v>
      </c>
      <c r="AA33" s="44">
        <f>INDEX('[2]AM TMCs (VISTRO)'!$1:$225,MATCH($A33,'[2]AM TMCs (VISTRO)'!$A$1:$A$225,0),MATCH(AA$1,'[2]AM TMCs (VISTRO)'!$2:$2,0))</f>
        <v>6</v>
      </c>
      <c r="AB33" s="44">
        <f>INDEX('[2]AM TMCs (VISTRO)'!$1:$225,MATCH($A33,'[2]AM TMCs (VISTRO)'!$A$1:$A$225,0),MATCH(AB$1,'[2]AM TMCs (VISTRO)'!$2:$2,0))</f>
        <v>38</v>
      </c>
      <c r="AC33" s="44">
        <f>INDEX('[2]AM TMCs (VISTRO)'!$1:$225,MATCH($A33,'[2]AM TMCs (VISTRO)'!$A$1:$A$225,0),MATCH(AC$1,'[2]AM TMCs (VISTRO)'!$2:$2,0))</f>
        <v>0</v>
      </c>
      <c r="AD33" s="44">
        <f>INDEX('[2]AM TMCs (VISTRO)'!$1:$225,MATCH($A33,'[2]AM TMCs (VISTRO)'!$A$1:$A$225,0),MATCH(AD$1,'[2]AM TMCs (VISTRO)'!$2:$2,0))</f>
        <v>0</v>
      </c>
      <c r="AE33" s="44">
        <f>INDEX('[2]AM TMCs (VISTRO)'!$1:$225,MATCH($A33,'[2]AM TMCs (VISTRO)'!$A$1:$A$225,0),MATCH(AE$1,'[2]AM TMCs (VISTRO)'!$2:$2,0))</f>
        <v>0</v>
      </c>
      <c r="AF33" s="44">
        <f>INDEX('[2]AM TMCs (VISTRO)'!$1:$225,MATCH($A33,'[2]AM TMCs (VISTRO)'!$A$1:$A$225,0),MATCH(AF$1,'[2]AM TMCs (VISTRO)'!$2:$2,0))</f>
        <v>0</v>
      </c>
      <c r="AG33" s="44">
        <f>INDEX('[2]AM TMCs (VISTRO)'!$1:$225,MATCH($A33,'[2]AM TMCs (VISTRO)'!$A$1:$A$225,0),MATCH(AG$1,'[2]AM TMCs (VISTRO)'!$2:$2,0))</f>
        <v>0</v>
      </c>
      <c r="AH33" s="44">
        <f>INDEX('[2]AM TMCs (VISTRO)'!$1:$225,MATCH($A33,'[2]AM TMCs (VISTRO)'!$A$1:$A$225,0),MATCH(AH$1,'[2]AM TMCs (VISTRO)'!$2:$2,0))</f>
        <v>0</v>
      </c>
      <c r="AI33" s="52">
        <f t="shared" si="0"/>
        <v>135</v>
      </c>
      <c r="AJ33" s="52">
        <f t="shared" si="1"/>
        <v>0</v>
      </c>
      <c r="AK33" s="52">
        <f t="shared" si="2"/>
        <v>0</v>
      </c>
      <c r="AL33" s="52">
        <f t="shared" si="3"/>
        <v>0</v>
      </c>
      <c r="AM33" s="52">
        <f t="shared" si="4"/>
        <v>0</v>
      </c>
      <c r="AN33" s="52">
        <f t="shared" si="5"/>
        <v>0</v>
      </c>
      <c r="AO33" s="52">
        <f t="shared" si="6"/>
        <v>44</v>
      </c>
      <c r="AP33" s="52">
        <f t="shared" si="7"/>
        <v>0</v>
      </c>
    </row>
    <row r="34" spans="1:42" x14ac:dyDescent="0.25">
      <c r="A34" s="43">
        <v>34</v>
      </c>
      <c r="B34" s="44">
        <f>INDEX('[2]AM TMCs (VISTRO)'!$1:$225,MATCH($A34,'[2]AM TMCs (VISTRO)'!$A$1:$A$225,0),MATCH(B$1,'[2]AM TMCs (VISTRO)'!$2:$2,0))</f>
        <v>0</v>
      </c>
      <c r="C34" s="44">
        <f>INDEX('[2]AM TMCs (VISTRO)'!$1:$225,MATCH($A34,'[2]AM TMCs (VISTRO)'!$A$1:$A$225,0),MATCH(C$1,'[2]AM TMCs (VISTRO)'!$2:$2,0))</f>
        <v>0</v>
      </c>
      <c r="D34" s="44">
        <f>INDEX('[2]AM TMCs (VISTRO)'!$1:$225,MATCH($A34,'[2]AM TMCs (VISTRO)'!$A$1:$A$225,0),MATCH(D$1,'[2]AM TMCs (VISTRO)'!$2:$2,0))</f>
        <v>0</v>
      </c>
      <c r="E34" s="44">
        <f>INDEX('[2]AM TMCs (VISTRO)'!$1:$225,MATCH($A34,'[2]AM TMCs (VISTRO)'!$A$1:$A$225,0),MATCH(E$1,'[2]AM TMCs (VISTRO)'!$2:$2,0))</f>
        <v>0</v>
      </c>
      <c r="F34" s="44">
        <f>INDEX('[2]AM TMCs (VISTRO)'!$1:$225,MATCH($A34,'[2]AM TMCs (VISTRO)'!$A$1:$A$225,0),MATCH(F$1,'[2]AM TMCs (VISTRO)'!$2:$2,0))</f>
        <v>0</v>
      </c>
      <c r="G34" s="44">
        <f>INDEX('[2]AM TMCs (VISTRO)'!$1:$225,MATCH($A34,'[2]AM TMCs (VISTRO)'!$A$1:$A$225,0),MATCH(G$1,'[2]AM TMCs (VISTRO)'!$2:$2,0))</f>
        <v>0</v>
      </c>
      <c r="H34" s="44">
        <f>INDEX('[2]AM TMCs (VISTRO)'!$1:$225,MATCH($A34,'[2]AM TMCs (VISTRO)'!$A$1:$A$225,0),MATCH(H$1,'[2]AM TMCs (VISTRO)'!$2:$2,0))</f>
        <v>36</v>
      </c>
      <c r="I34" s="44">
        <f>INDEX('[2]AM TMCs (VISTRO)'!$1:$225,MATCH($A34,'[2]AM TMCs (VISTRO)'!$A$1:$A$225,0),MATCH(I$1,'[2]AM TMCs (VISTRO)'!$2:$2,0))</f>
        <v>81</v>
      </c>
      <c r="J34" s="44">
        <f>INDEX('[2]AM TMCs (VISTRO)'!$1:$225,MATCH($A34,'[2]AM TMCs (VISTRO)'!$A$1:$A$225,0),MATCH(J$1,'[2]AM TMCs (VISTRO)'!$2:$2,0))</f>
        <v>0</v>
      </c>
      <c r="K34" s="44">
        <f>INDEX('[2]AM TMCs (VISTRO)'!$1:$225,MATCH($A34,'[2]AM TMCs (VISTRO)'!$A$1:$A$225,0),MATCH(K$1,'[2]AM TMCs (VISTRO)'!$2:$2,0))</f>
        <v>0</v>
      </c>
      <c r="L34" s="44">
        <f>INDEX('[2]AM TMCs (VISTRO)'!$1:$225,MATCH($A34,'[2]AM TMCs (VISTRO)'!$A$1:$A$225,0),MATCH(L$1,'[2]AM TMCs (VISTRO)'!$2:$2,0))</f>
        <v>0</v>
      </c>
      <c r="M34" s="44">
        <f>INDEX('[2]AM TMCs (VISTRO)'!$1:$225,MATCH($A34,'[2]AM TMCs (VISTRO)'!$A$1:$A$225,0),MATCH(M$1,'[2]AM TMCs (VISTRO)'!$2:$2,0))</f>
        <v>0</v>
      </c>
      <c r="N34" s="44">
        <f>INDEX('[2]AM TMCs (VISTRO)'!$1:$225,MATCH($A34,'[2]AM TMCs (VISTRO)'!$A$1:$A$225,0),MATCH(N$1,'[2]AM TMCs (VISTRO)'!$2:$2,0))</f>
        <v>0</v>
      </c>
      <c r="O34" s="44">
        <f>INDEX('[2]AM TMCs (VISTRO)'!$1:$225,MATCH($A34,'[2]AM TMCs (VISTRO)'!$A$1:$A$225,0),MATCH(O$1,'[2]AM TMCs (VISTRO)'!$2:$2,0))</f>
        <v>0</v>
      </c>
      <c r="P34" s="44">
        <f>INDEX('[2]AM TMCs (VISTRO)'!$1:$225,MATCH($A34,'[2]AM TMCs (VISTRO)'!$A$1:$A$225,0),MATCH(P$1,'[2]AM TMCs (VISTRO)'!$2:$2,0))</f>
        <v>0</v>
      </c>
      <c r="Q34" s="44">
        <f>INDEX('[2]AM TMCs (VISTRO)'!$1:$225,MATCH($A34,'[2]AM TMCs (VISTRO)'!$A$1:$A$225,0),MATCH(Q$1,'[2]AM TMCs (VISTRO)'!$2:$2,0))</f>
        <v>0</v>
      </c>
      <c r="R34" s="44">
        <f>INDEX('[2]AM TMCs (VISTRO)'!$1:$225,MATCH($A34,'[2]AM TMCs (VISTRO)'!$A$1:$A$225,0),MATCH(R$1,'[2]AM TMCs (VISTRO)'!$2:$2,0))</f>
        <v>0</v>
      </c>
      <c r="S34" s="44">
        <f>INDEX('[2]AM TMCs (VISTRO)'!$1:$225,MATCH($A34,'[2]AM TMCs (VISTRO)'!$A$1:$A$225,0),MATCH(S$1,'[2]AM TMCs (VISTRO)'!$2:$2,0))</f>
        <v>0</v>
      </c>
      <c r="T34" s="44">
        <f>INDEX('[2]AM TMCs (VISTRO)'!$1:$225,MATCH($A34,'[2]AM TMCs (VISTRO)'!$A$1:$A$225,0),MATCH(T$1,'[2]AM TMCs (VISTRO)'!$2:$2,0))</f>
        <v>0</v>
      </c>
      <c r="U34" s="44">
        <f>INDEX('[2]AM TMCs (VISTRO)'!$1:$225,MATCH($A34,'[2]AM TMCs (VISTRO)'!$A$1:$A$225,0),MATCH(U$1,'[2]AM TMCs (VISTRO)'!$2:$2,0))</f>
        <v>0</v>
      </c>
      <c r="V34" s="44">
        <f>INDEX('[2]AM TMCs (VISTRO)'!$1:$225,MATCH($A34,'[2]AM TMCs (VISTRO)'!$A$1:$A$225,0),MATCH(V$1,'[2]AM TMCs (VISTRO)'!$2:$2,0))</f>
        <v>0</v>
      </c>
      <c r="W34" s="44">
        <f>INDEX('[2]AM TMCs (VISTRO)'!$1:$225,MATCH($A34,'[2]AM TMCs (VISTRO)'!$A$1:$A$225,0),MATCH(W$1,'[2]AM TMCs (VISTRO)'!$2:$2,0))</f>
        <v>0</v>
      </c>
      <c r="X34" s="44">
        <f>INDEX('[2]AM TMCs (VISTRO)'!$1:$225,MATCH($A34,'[2]AM TMCs (VISTRO)'!$A$1:$A$225,0),MATCH(X$1,'[2]AM TMCs (VISTRO)'!$2:$2,0))</f>
        <v>0</v>
      </c>
      <c r="Y34" s="44">
        <f>INDEX('[2]AM TMCs (VISTRO)'!$1:$225,MATCH($A34,'[2]AM TMCs (VISTRO)'!$A$1:$A$225,0),MATCH(Y$1,'[2]AM TMCs (VISTRO)'!$2:$2,0))</f>
        <v>0</v>
      </c>
      <c r="Z34" s="44">
        <f>INDEX('[2]AM TMCs (VISTRO)'!$1:$225,MATCH($A34,'[2]AM TMCs (VISTRO)'!$A$1:$A$225,0),MATCH(Z$1,'[2]AM TMCs (VISTRO)'!$2:$2,0))</f>
        <v>0</v>
      </c>
      <c r="AA34" s="44">
        <f>INDEX('[2]AM TMCs (VISTRO)'!$1:$225,MATCH($A34,'[2]AM TMCs (VISTRO)'!$A$1:$A$225,0),MATCH(AA$1,'[2]AM TMCs (VISTRO)'!$2:$2,0))</f>
        <v>0</v>
      </c>
      <c r="AB34" s="44">
        <f>INDEX('[2]AM TMCs (VISTRO)'!$1:$225,MATCH($A34,'[2]AM TMCs (VISTRO)'!$A$1:$A$225,0),MATCH(AB$1,'[2]AM TMCs (VISTRO)'!$2:$2,0))</f>
        <v>0</v>
      </c>
      <c r="AC34" s="44">
        <f>INDEX('[2]AM TMCs (VISTRO)'!$1:$225,MATCH($A34,'[2]AM TMCs (VISTRO)'!$A$1:$A$225,0),MATCH(AC$1,'[2]AM TMCs (VISTRO)'!$2:$2,0))</f>
        <v>0</v>
      </c>
      <c r="AD34" s="44">
        <f>INDEX('[2]AM TMCs (VISTRO)'!$1:$225,MATCH($A34,'[2]AM TMCs (VISTRO)'!$A$1:$A$225,0),MATCH(AD$1,'[2]AM TMCs (VISTRO)'!$2:$2,0))</f>
        <v>0</v>
      </c>
      <c r="AE34" s="44">
        <f>INDEX('[2]AM TMCs (VISTRO)'!$1:$225,MATCH($A34,'[2]AM TMCs (VISTRO)'!$A$1:$A$225,0),MATCH(AE$1,'[2]AM TMCs (VISTRO)'!$2:$2,0))</f>
        <v>6</v>
      </c>
      <c r="AF34" s="44">
        <f>INDEX('[2]AM TMCs (VISTRO)'!$1:$225,MATCH($A34,'[2]AM TMCs (VISTRO)'!$A$1:$A$225,0),MATCH(AF$1,'[2]AM TMCs (VISTRO)'!$2:$2,0))</f>
        <v>7</v>
      </c>
      <c r="AG34" s="44">
        <f>INDEX('[2]AM TMCs (VISTRO)'!$1:$225,MATCH($A34,'[2]AM TMCs (VISTRO)'!$A$1:$A$225,0),MATCH(AG$1,'[2]AM TMCs (VISTRO)'!$2:$2,0))</f>
        <v>0</v>
      </c>
      <c r="AH34" s="44">
        <f>INDEX('[2]AM TMCs (VISTRO)'!$1:$225,MATCH($A34,'[2]AM TMCs (VISTRO)'!$A$1:$A$225,0),MATCH(AH$1,'[2]AM TMCs (VISTRO)'!$2:$2,0))</f>
        <v>54</v>
      </c>
      <c r="AI34" s="52">
        <f t="shared" si="0"/>
        <v>0</v>
      </c>
      <c r="AJ34" s="52">
        <f t="shared" si="1"/>
        <v>117</v>
      </c>
      <c r="AK34" s="52">
        <f t="shared" si="2"/>
        <v>0</v>
      </c>
      <c r="AL34" s="52">
        <f t="shared" si="3"/>
        <v>0</v>
      </c>
      <c r="AM34" s="52">
        <f t="shared" si="4"/>
        <v>0</v>
      </c>
      <c r="AN34" s="52">
        <f t="shared" si="5"/>
        <v>0</v>
      </c>
      <c r="AO34" s="52">
        <f t="shared" si="6"/>
        <v>0</v>
      </c>
      <c r="AP34" s="52">
        <f t="shared" si="7"/>
        <v>67</v>
      </c>
    </row>
    <row r="35" spans="1:42" x14ac:dyDescent="0.25">
      <c r="A35" s="43">
        <v>35</v>
      </c>
      <c r="B35" s="44">
        <f>INDEX('[2]AM TMCs (VISTRO)'!$1:$225,MATCH($A35,'[2]AM TMCs (VISTRO)'!$A$1:$A$225,0),MATCH(B$1,'[2]AM TMCs (VISTRO)'!$2:$2,0))</f>
        <v>0</v>
      </c>
      <c r="C35" s="44">
        <f>INDEX('[2]AM TMCs (VISTRO)'!$1:$225,MATCH($A35,'[2]AM TMCs (VISTRO)'!$A$1:$A$225,0),MATCH(C$1,'[2]AM TMCs (VISTRO)'!$2:$2,0))</f>
        <v>0</v>
      </c>
      <c r="D35" s="44">
        <f>INDEX('[2]AM TMCs (VISTRO)'!$1:$225,MATCH($A35,'[2]AM TMCs (VISTRO)'!$A$1:$A$225,0),MATCH(D$1,'[2]AM TMCs (VISTRO)'!$2:$2,0))</f>
        <v>0</v>
      </c>
      <c r="E35" s="44">
        <f>INDEX('[2]AM TMCs (VISTRO)'!$1:$225,MATCH($A35,'[2]AM TMCs (VISTRO)'!$A$1:$A$225,0),MATCH(E$1,'[2]AM TMCs (VISTRO)'!$2:$2,0))</f>
        <v>42</v>
      </c>
      <c r="F35" s="44">
        <f>INDEX('[2]AM TMCs (VISTRO)'!$1:$225,MATCH($A35,'[2]AM TMCs (VISTRO)'!$A$1:$A$225,0),MATCH(F$1,'[2]AM TMCs (VISTRO)'!$2:$2,0))</f>
        <v>0</v>
      </c>
      <c r="G35" s="44">
        <f>INDEX('[2]AM TMCs (VISTRO)'!$1:$225,MATCH($A35,'[2]AM TMCs (VISTRO)'!$A$1:$A$225,0),MATCH(G$1,'[2]AM TMCs (VISTRO)'!$2:$2,0))</f>
        <v>0</v>
      </c>
      <c r="H35" s="44">
        <f>INDEX('[2]AM TMCs (VISTRO)'!$1:$225,MATCH($A35,'[2]AM TMCs (VISTRO)'!$A$1:$A$225,0),MATCH(H$1,'[2]AM TMCs (VISTRO)'!$2:$2,0))</f>
        <v>0</v>
      </c>
      <c r="I35" s="44">
        <f>INDEX('[2]AM TMCs (VISTRO)'!$1:$225,MATCH($A35,'[2]AM TMCs (VISTRO)'!$A$1:$A$225,0),MATCH(I$1,'[2]AM TMCs (VISTRO)'!$2:$2,0))</f>
        <v>0</v>
      </c>
      <c r="J35" s="44">
        <f>INDEX('[2]AM TMCs (VISTRO)'!$1:$225,MATCH($A35,'[2]AM TMCs (VISTRO)'!$A$1:$A$225,0),MATCH(J$1,'[2]AM TMCs (VISTRO)'!$2:$2,0))</f>
        <v>18</v>
      </c>
      <c r="K35" s="44">
        <f>INDEX('[2]AM TMCs (VISTRO)'!$1:$225,MATCH($A35,'[2]AM TMCs (VISTRO)'!$A$1:$A$225,0),MATCH(K$1,'[2]AM TMCs (VISTRO)'!$2:$2,0))</f>
        <v>0</v>
      </c>
      <c r="L35" s="44">
        <f>INDEX('[2]AM TMCs (VISTRO)'!$1:$225,MATCH($A35,'[2]AM TMCs (VISTRO)'!$A$1:$A$225,0),MATCH(L$1,'[2]AM TMCs (VISTRO)'!$2:$2,0))</f>
        <v>0</v>
      </c>
      <c r="M35" s="44">
        <f>INDEX('[2]AM TMCs (VISTRO)'!$1:$225,MATCH($A35,'[2]AM TMCs (VISTRO)'!$A$1:$A$225,0),MATCH(M$1,'[2]AM TMCs (VISTRO)'!$2:$2,0))</f>
        <v>564</v>
      </c>
      <c r="N35" s="44">
        <f>INDEX('[2]AM TMCs (VISTRO)'!$1:$225,MATCH($A35,'[2]AM TMCs (VISTRO)'!$A$1:$A$225,0),MATCH(N$1,'[2]AM TMCs (VISTRO)'!$2:$2,0))</f>
        <v>138</v>
      </c>
      <c r="O35" s="44">
        <f>INDEX('[2]AM TMCs (VISTRO)'!$1:$225,MATCH($A35,'[2]AM TMCs (VISTRO)'!$A$1:$A$225,0),MATCH(O$1,'[2]AM TMCs (VISTRO)'!$2:$2,0))</f>
        <v>0</v>
      </c>
      <c r="P35" s="44">
        <f>INDEX('[2]AM TMCs (VISTRO)'!$1:$225,MATCH($A35,'[2]AM TMCs (VISTRO)'!$A$1:$A$225,0),MATCH(P$1,'[2]AM TMCs (VISTRO)'!$2:$2,0))</f>
        <v>0</v>
      </c>
      <c r="Q35" s="44">
        <f>INDEX('[2]AM TMCs (VISTRO)'!$1:$225,MATCH($A35,'[2]AM TMCs (VISTRO)'!$A$1:$A$225,0),MATCH(Q$1,'[2]AM TMCs (VISTRO)'!$2:$2,0))</f>
        <v>604</v>
      </c>
      <c r="R35" s="44">
        <f>INDEX('[2]AM TMCs (VISTRO)'!$1:$225,MATCH($A35,'[2]AM TMCs (VISTRO)'!$A$1:$A$225,0),MATCH(R$1,'[2]AM TMCs (VISTRO)'!$2:$2,0))</f>
        <v>167</v>
      </c>
      <c r="S35" s="44">
        <f>INDEX('[2]AM TMCs (VISTRO)'!$1:$225,MATCH($A35,'[2]AM TMCs (VISTRO)'!$A$1:$A$225,0),MATCH(S$1,'[2]AM TMCs (VISTRO)'!$2:$2,0))</f>
        <v>0</v>
      </c>
      <c r="T35" s="44">
        <f>INDEX('[2]AM TMCs (VISTRO)'!$1:$225,MATCH($A35,'[2]AM TMCs (VISTRO)'!$A$1:$A$225,0),MATCH(T$1,'[2]AM TMCs (VISTRO)'!$2:$2,0))</f>
        <v>0</v>
      </c>
      <c r="U35" s="44">
        <f>INDEX('[2]AM TMCs (VISTRO)'!$1:$225,MATCH($A35,'[2]AM TMCs (VISTRO)'!$A$1:$A$225,0),MATCH(U$1,'[2]AM TMCs (VISTRO)'!$2:$2,0))</f>
        <v>0</v>
      </c>
      <c r="V35" s="44">
        <f>INDEX('[2]AM TMCs (VISTRO)'!$1:$225,MATCH($A35,'[2]AM TMCs (VISTRO)'!$A$1:$A$225,0),MATCH(V$1,'[2]AM TMCs (VISTRO)'!$2:$2,0))</f>
        <v>0</v>
      </c>
      <c r="W35" s="44">
        <f>INDEX('[2]AM TMCs (VISTRO)'!$1:$225,MATCH($A35,'[2]AM TMCs (VISTRO)'!$A$1:$A$225,0),MATCH(W$1,'[2]AM TMCs (VISTRO)'!$2:$2,0))</f>
        <v>0</v>
      </c>
      <c r="X35" s="44">
        <f>INDEX('[2]AM TMCs (VISTRO)'!$1:$225,MATCH($A35,'[2]AM TMCs (VISTRO)'!$A$1:$A$225,0),MATCH(X$1,'[2]AM TMCs (VISTRO)'!$2:$2,0))</f>
        <v>0</v>
      </c>
      <c r="Y35" s="44">
        <f>INDEX('[2]AM TMCs (VISTRO)'!$1:$225,MATCH($A35,'[2]AM TMCs (VISTRO)'!$A$1:$A$225,0),MATCH(Y$1,'[2]AM TMCs (VISTRO)'!$2:$2,0))</f>
        <v>0</v>
      </c>
      <c r="Z35" s="44">
        <f>INDEX('[2]AM TMCs (VISTRO)'!$1:$225,MATCH($A35,'[2]AM TMCs (VISTRO)'!$A$1:$A$225,0),MATCH(Z$1,'[2]AM TMCs (VISTRO)'!$2:$2,0))</f>
        <v>0</v>
      </c>
      <c r="AA35" s="44">
        <f>INDEX('[2]AM TMCs (VISTRO)'!$1:$225,MATCH($A35,'[2]AM TMCs (VISTRO)'!$A$1:$A$225,0),MATCH(AA$1,'[2]AM TMCs (VISTRO)'!$2:$2,0))</f>
        <v>0</v>
      </c>
      <c r="AB35" s="44">
        <f>INDEX('[2]AM TMCs (VISTRO)'!$1:$225,MATCH($A35,'[2]AM TMCs (VISTRO)'!$A$1:$A$225,0),MATCH(AB$1,'[2]AM TMCs (VISTRO)'!$2:$2,0))</f>
        <v>0</v>
      </c>
      <c r="AC35" s="44">
        <f>INDEX('[2]AM TMCs (VISTRO)'!$1:$225,MATCH($A35,'[2]AM TMCs (VISTRO)'!$A$1:$A$225,0),MATCH(AC$1,'[2]AM TMCs (VISTRO)'!$2:$2,0))</f>
        <v>0</v>
      </c>
      <c r="AD35" s="44">
        <f>INDEX('[2]AM TMCs (VISTRO)'!$1:$225,MATCH($A35,'[2]AM TMCs (VISTRO)'!$A$1:$A$225,0),MATCH(AD$1,'[2]AM TMCs (VISTRO)'!$2:$2,0))</f>
        <v>0</v>
      </c>
      <c r="AE35" s="44">
        <f>INDEX('[2]AM TMCs (VISTRO)'!$1:$225,MATCH($A35,'[2]AM TMCs (VISTRO)'!$A$1:$A$225,0),MATCH(AE$1,'[2]AM TMCs (VISTRO)'!$2:$2,0))</f>
        <v>0</v>
      </c>
      <c r="AF35" s="44">
        <f>INDEX('[2]AM TMCs (VISTRO)'!$1:$225,MATCH($A35,'[2]AM TMCs (VISTRO)'!$A$1:$A$225,0),MATCH(AF$1,'[2]AM TMCs (VISTRO)'!$2:$2,0))</f>
        <v>0</v>
      </c>
      <c r="AG35" s="44">
        <f>INDEX('[2]AM TMCs (VISTRO)'!$1:$225,MATCH($A35,'[2]AM TMCs (VISTRO)'!$A$1:$A$225,0),MATCH(AG$1,'[2]AM TMCs (VISTRO)'!$2:$2,0))</f>
        <v>0</v>
      </c>
      <c r="AH35" s="44">
        <f>INDEX('[2]AM TMCs (VISTRO)'!$1:$225,MATCH($A35,'[2]AM TMCs (VISTRO)'!$A$1:$A$225,0),MATCH(AH$1,'[2]AM TMCs (VISTRO)'!$2:$2,0))</f>
        <v>0</v>
      </c>
      <c r="AI35" s="52">
        <f t="shared" si="0"/>
        <v>42</v>
      </c>
      <c r="AJ35" s="52">
        <f t="shared" si="1"/>
        <v>18</v>
      </c>
      <c r="AK35" s="52">
        <f t="shared" si="2"/>
        <v>702</v>
      </c>
      <c r="AL35" s="52">
        <f t="shared" si="3"/>
        <v>771</v>
      </c>
      <c r="AM35" s="52">
        <f t="shared" si="4"/>
        <v>0</v>
      </c>
      <c r="AN35" s="52">
        <f t="shared" si="5"/>
        <v>0</v>
      </c>
      <c r="AO35" s="52">
        <f t="shared" si="6"/>
        <v>0</v>
      </c>
      <c r="AP35" s="52">
        <f t="shared" si="7"/>
        <v>0</v>
      </c>
    </row>
    <row r="36" spans="1:42" x14ac:dyDescent="0.25">
      <c r="A36" s="43">
        <v>36</v>
      </c>
      <c r="B36" s="44">
        <f>INDEX('[2]AM TMCs (VISTRO)'!$1:$225,MATCH($A36,'[2]AM TMCs (VISTRO)'!$A$1:$A$225,0),MATCH(B$1,'[2]AM TMCs (VISTRO)'!$2:$2,0))</f>
        <v>0</v>
      </c>
      <c r="C36" s="44">
        <f>INDEX('[2]AM TMCs (VISTRO)'!$1:$225,MATCH($A36,'[2]AM TMCs (VISTRO)'!$A$1:$A$225,0),MATCH(C$1,'[2]AM TMCs (VISTRO)'!$2:$2,0))</f>
        <v>167</v>
      </c>
      <c r="D36" s="44">
        <f>INDEX('[2]AM TMCs (VISTRO)'!$1:$225,MATCH($A36,'[2]AM TMCs (VISTRO)'!$A$1:$A$225,0),MATCH(D$1,'[2]AM TMCs (VISTRO)'!$2:$2,0))</f>
        <v>0</v>
      </c>
      <c r="E36" s="44">
        <f>INDEX('[2]AM TMCs (VISTRO)'!$1:$225,MATCH($A36,'[2]AM TMCs (VISTRO)'!$A$1:$A$225,0),MATCH(E$1,'[2]AM TMCs (VISTRO)'!$2:$2,0))</f>
        <v>0</v>
      </c>
      <c r="F36" s="44">
        <f>INDEX('[2]AM TMCs (VISTRO)'!$1:$225,MATCH($A36,'[2]AM TMCs (VISTRO)'!$A$1:$A$225,0),MATCH(F$1,'[2]AM TMCs (VISTRO)'!$2:$2,0))</f>
        <v>0</v>
      </c>
      <c r="G36" s="44">
        <f>INDEX('[2]AM TMCs (VISTRO)'!$1:$225,MATCH($A36,'[2]AM TMCs (VISTRO)'!$A$1:$A$225,0),MATCH(G$1,'[2]AM TMCs (VISTRO)'!$2:$2,0))</f>
        <v>0</v>
      </c>
      <c r="H36" s="44">
        <f>INDEX('[2]AM TMCs (VISTRO)'!$1:$225,MATCH($A36,'[2]AM TMCs (VISTRO)'!$A$1:$A$225,0),MATCH(H$1,'[2]AM TMCs (VISTRO)'!$2:$2,0))</f>
        <v>0</v>
      </c>
      <c r="I36" s="44">
        <f>INDEX('[2]AM TMCs (VISTRO)'!$1:$225,MATCH($A36,'[2]AM TMCs (VISTRO)'!$A$1:$A$225,0),MATCH(I$1,'[2]AM TMCs (VISTRO)'!$2:$2,0))</f>
        <v>12</v>
      </c>
      <c r="J36" s="44">
        <f>INDEX('[2]AM TMCs (VISTRO)'!$1:$225,MATCH($A36,'[2]AM TMCs (VISTRO)'!$A$1:$A$225,0),MATCH(J$1,'[2]AM TMCs (VISTRO)'!$2:$2,0))</f>
        <v>0</v>
      </c>
      <c r="K36" s="44">
        <f>INDEX('[2]AM TMCs (VISTRO)'!$1:$225,MATCH($A36,'[2]AM TMCs (VISTRO)'!$A$1:$A$225,0),MATCH(K$1,'[2]AM TMCs (VISTRO)'!$2:$2,0))</f>
        <v>0</v>
      </c>
      <c r="L36" s="44">
        <f>INDEX('[2]AM TMCs (VISTRO)'!$1:$225,MATCH($A36,'[2]AM TMCs (VISTRO)'!$A$1:$A$225,0),MATCH(L$1,'[2]AM TMCs (VISTRO)'!$2:$2,0))</f>
        <v>0</v>
      </c>
      <c r="M36" s="44">
        <f>INDEX('[2]AM TMCs (VISTRO)'!$1:$225,MATCH($A36,'[2]AM TMCs (VISTRO)'!$A$1:$A$225,0),MATCH(M$1,'[2]AM TMCs (VISTRO)'!$2:$2,0))</f>
        <v>0</v>
      </c>
      <c r="N36" s="44">
        <f>INDEX('[2]AM TMCs (VISTRO)'!$1:$225,MATCH($A36,'[2]AM TMCs (VISTRO)'!$A$1:$A$225,0),MATCH(N$1,'[2]AM TMCs (VISTRO)'!$2:$2,0))</f>
        <v>0</v>
      </c>
      <c r="O36" s="44">
        <f>INDEX('[2]AM TMCs (VISTRO)'!$1:$225,MATCH($A36,'[2]AM TMCs (VISTRO)'!$A$1:$A$225,0),MATCH(O$1,'[2]AM TMCs (VISTRO)'!$2:$2,0))</f>
        <v>0</v>
      </c>
      <c r="P36" s="44">
        <f>INDEX('[2]AM TMCs (VISTRO)'!$1:$225,MATCH($A36,'[2]AM TMCs (VISTRO)'!$A$1:$A$225,0),MATCH(P$1,'[2]AM TMCs (VISTRO)'!$2:$2,0))</f>
        <v>6</v>
      </c>
      <c r="Q36" s="44">
        <f>INDEX('[2]AM TMCs (VISTRO)'!$1:$225,MATCH($A36,'[2]AM TMCs (VISTRO)'!$A$1:$A$225,0),MATCH(Q$1,'[2]AM TMCs (VISTRO)'!$2:$2,0))</f>
        <v>0</v>
      </c>
      <c r="R36" s="44">
        <f>INDEX('[2]AM TMCs (VISTRO)'!$1:$225,MATCH($A36,'[2]AM TMCs (VISTRO)'!$A$1:$A$225,0),MATCH(R$1,'[2]AM TMCs (VISTRO)'!$2:$2,0))</f>
        <v>180</v>
      </c>
      <c r="S36" s="44">
        <f>INDEX('[2]AM TMCs (VISTRO)'!$1:$225,MATCH($A36,'[2]AM TMCs (VISTRO)'!$A$1:$A$225,0),MATCH(S$1,'[2]AM TMCs (VISTRO)'!$2:$2,0))</f>
        <v>0</v>
      </c>
      <c r="T36" s="44">
        <f>INDEX('[2]AM TMCs (VISTRO)'!$1:$225,MATCH($A36,'[2]AM TMCs (VISTRO)'!$A$1:$A$225,0),MATCH(T$1,'[2]AM TMCs (VISTRO)'!$2:$2,0))</f>
        <v>0</v>
      </c>
      <c r="U36" s="44">
        <f>INDEX('[2]AM TMCs (VISTRO)'!$1:$225,MATCH($A36,'[2]AM TMCs (VISTRO)'!$A$1:$A$225,0),MATCH(U$1,'[2]AM TMCs (VISTRO)'!$2:$2,0))</f>
        <v>0</v>
      </c>
      <c r="V36" s="44">
        <f>INDEX('[2]AM TMCs (VISTRO)'!$1:$225,MATCH($A36,'[2]AM TMCs (VISTRO)'!$A$1:$A$225,0),MATCH(V$1,'[2]AM TMCs (VISTRO)'!$2:$2,0))</f>
        <v>0</v>
      </c>
      <c r="W36" s="44">
        <f>INDEX('[2]AM TMCs (VISTRO)'!$1:$225,MATCH($A36,'[2]AM TMCs (VISTRO)'!$A$1:$A$225,0),MATCH(W$1,'[2]AM TMCs (VISTRO)'!$2:$2,0))</f>
        <v>0</v>
      </c>
      <c r="X36" s="44">
        <f>INDEX('[2]AM TMCs (VISTRO)'!$1:$225,MATCH($A36,'[2]AM TMCs (VISTRO)'!$A$1:$A$225,0),MATCH(X$1,'[2]AM TMCs (VISTRO)'!$2:$2,0))</f>
        <v>0</v>
      </c>
      <c r="Y36" s="44">
        <f>INDEX('[2]AM TMCs (VISTRO)'!$1:$225,MATCH($A36,'[2]AM TMCs (VISTRO)'!$A$1:$A$225,0),MATCH(Y$1,'[2]AM TMCs (VISTRO)'!$2:$2,0))</f>
        <v>0</v>
      </c>
      <c r="Z36" s="44">
        <f>INDEX('[2]AM TMCs (VISTRO)'!$1:$225,MATCH($A36,'[2]AM TMCs (VISTRO)'!$A$1:$A$225,0),MATCH(Z$1,'[2]AM TMCs (VISTRO)'!$2:$2,0))</f>
        <v>0</v>
      </c>
      <c r="AA36" s="44">
        <f>INDEX('[2]AM TMCs (VISTRO)'!$1:$225,MATCH($A36,'[2]AM TMCs (VISTRO)'!$A$1:$A$225,0),MATCH(AA$1,'[2]AM TMCs (VISTRO)'!$2:$2,0))</f>
        <v>0</v>
      </c>
      <c r="AB36" s="44">
        <f>INDEX('[2]AM TMCs (VISTRO)'!$1:$225,MATCH($A36,'[2]AM TMCs (VISTRO)'!$A$1:$A$225,0),MATCH(AB$1,'[2]AM TMCs (VISTRO)'!$2:$2,0))</f>
        <v>0</v>
      </c>
      <c r="AC36" s="44">
        <f>INDEX('[2]AM TMCs (VISTRO)'!$1:$225,MATCH($A36,'[2]AM TMCs (VISTRO)'!$A$1:$A$225,0),MATCH(AC$1,'[2]AM TMCs (VISTRO)'!$2:$2,0))</f>
        <v>0</v>
      </c>
      <c r="AD36" s="44">
        <f>INDEX('[2]AM TMCs (VISTRO)'!$1:$225,MATCH($A36,'[2]AM TMCs (VISTRO)'!$A$1:$A$225,0),MATCH(AD$1,'[2]AM TMCs (VISTRO)'!$2:$2,0))</f>
        <v>0</v>
      </c>
      <c r="AE36" s="44">
        <f>INDEX('[2]AM TMCs (VISTRO)'!$1:$225,MATCH($A36,'[2]AM TMCs (VISTRO)'!$A$1:$A$225,0),MATCH(AE$1,'[2]AM TMCs (VISTRO)'!$2:$2,0))</f>
        <v>0</v>
      </c>
      <c r="AF36" s="44">
        <f>INDEX('[2]AM TMCs (VISTRO)'!$1:$225,MATCH($A36,'[2]AM TMCs (VISTRO)'!$A$1:$A$225,0),MATCH(AF$1,'[2]AM TMCs (VISTRO)'!$2:$2,0))</f>
        <v>0</v>
      </c>
      <c r="AG36" s="44">
        <f>INDEX('[2]AM TMCs (VISTRO)'!$1:$225,MATCH($A36,'[2]AM TMCs (VISTRO)'!$A$1:$A$225,0),MATCH(AG$1,'[2]AM TMCs (VISTRO)'!$2:$2,0))</f>
        <v>0</v>
      </c>
      <c r="AH36" s="44">
        <f>INDEX('[2]AM TMCs (VISTRO)'!$1:$225,MATCH($A36,'[2]AM TMCs (VISTRO)'!$A$1:$A$225,0),MATCH(AH$1,'[2]AM TMCs (VISTRO)'!$2:$2,0))</f>
        <v>0</v>
      </c>
      <c r="AI36" s="52">
        <f t="shared" si="0"/>
        <v>167</v>
      </c>
      <c r="AJ36" s="52">
        <f t="shared" si="1"/>
        <v>12</v>
      </c>
      <c r="AK36" s="52">
        <f t="shared" si="2"/>
        <v>0</v>
      </c>
      <c r="AL36" s="52">
        <f t="shared" si="3"/>
        <v>186</v>
      </c>
      <c r="AM36" s="52">
        <f t="shared" si="4"/>
        <v>0</v>
      </c>
      <c r="AN36" s="52">
        <f t="shared" si="5"/>
        <v>0</v>
      </c>
      <c r="AO36" s="52">
        <f t="shared" si="6"/>
        <v>0</v>
      </c>
      <c r="AP36" s="52">
        <f t="shared" si="7"/>
        <v>0</v>
      </c>
    </row>
    <row r="37" spans="1:42" x14ac:dyDescent="0.25">
      <c r="A37" s="43">
        <v>37</v>
      </c>
      <c r="B37" s="44">
        <f>INDEX('[2]AM TMCs (VISTRO)'!$1:$225,MATCH($A37,'[2]AM TMCs (VISTRO)'!$A$1:$A$225,0),MATCH(B$1,'[2]AM TMCs (VISTRO)'!$2:$2,0))</f>
        <v>0</v>
      </c>
      <c r="C37" s="44">
        <f>INDEX('[2]AM TMCs (VISTRO)'!$1:$225,MATCH($A37,'[2]AM TMCs (VISTRO)'!$A$1:$A$225,0),MATCH(C$1,'[2]AM TMCs (VISTRO)'!$2:$2,0))</f>
        <v>0</v>
      </c>
      <c r="D37" s="44">
        <f>INDEX('[2]AM TMCs (VISTRO)'!$1:$225,MATCH($A37,'[2]AM TMCs (VISTRO)'!$A$1:$A$225,0),MATCH(D$1,'[2]AM TMCs (VISTRO)'!$2:$2,0))</f>
        <v>0</v>
      </c>
      <c r="E37" s="44">
        <f>INDEX('[2]AM TMCs (VISTRO)'!$1:$225,MATCH($A37,'[2]AM TMCs (VISTRO)'!$A$1:$A$225,0),MATCH(E$1,'[2]AM TMCs (VISTRO)'!$2:$2,0))</f>
        <v>0</v>
      </c>
      <c r="F37" s="44">
        <f>INDEX('[2]AM TMCs (VISTRO)'!$1:$225,MATCH($A37,'[2]AM TMCs (VISTRO)'!$A$1:$A$225,0),MATCH(F$1,'[2]AM TMCs (VISTRO)'!$2:$2,0))</f>
        <v>0</v>
      </c>
      <c r="G37" s="44">
        <f>INDEX('[2]AM TMCs (VISTRO)'!$1:$225,MATCH($A37,'[2]AM TMCs (VISTRO)'!$A$1:$A$225,0),MATCH(G$1,'[2]AM TMCs (VISTRO)'!$2:$2,0))</f>
        <v>0</v>
      </c>
      <c r="H37" s="44">
        <f>INDEX('[2]AM TMCs (VISTRO)'!$1:$225,MATCH($A37,'[2]AM TMCs (VISTRO)'!$A$1:$A$225,0),MATCH(H$1,'[2]AM TMCs (VISTRO)'!$2:$2,0))</f>
        <v>40</v>
      </c>
      <c r="I37" s="44">
        <f>INDEX('[2]AM TMCs (VISTRO)'!$1:$225,MATCH($A37,'[2]AM TMCs (VISTRO)'!$A$1:$A$225,0),MATCH(I$1,'[2]AM TMCs (VISTRO)'!$2:$2,0))</f>
        <v>98</v>
      </c>
      <c r="J37" s="44">
        <f>INDEX('[2]AM TMCs (VISTRO)'!$1:$225,MATCH($A37,'[2]AM TMCs (VISTRO)'!$A$1:$A$225,0),MATCH(J$1,'[2]AM TMCs (VISTRO)'!$2:$2,0))</f>
        <v>0</v>
      </c>
      <c r="K37" s="44">
        <f>INDEX('[2]AM TMCs (VISTRO)'!$1:$225,MATCH($A37,'[2]AM TMCs (VISTRO)'!$A$1:$A$225,0),MATCH(K$1,'[2]AM TMCs (VISTRO)'!$2:$2,0))</f>
        <v>0</v>
      </c>
      <c r="L37" s="44">
        <f>INDEX('[2]AM TMCs (VISTRO)'!$1:$225,MATCH($A37,'[2]AM TMCs (VISTRO)'!$A$1:$A$225,0),MATCH(L$1,'[2]AM TMCs (VISTRO)'!$2:$2,0))</f>
        <v>0</v>
      </c>
      <c r="M37" s="44">
        <f>INDEX('[2]AM TMCs (VISTRO)'!$1:$225,MATCH($A37,'[2]AM TMCs (VISTRO)'!$A$1:$A$225,0),MATCH(M$1,'[2]AM TMCs (VISTRO)'!$2:$2,0))</f>
        <v>0</v>
      </c>
      <c r="N37" s="44">
        <f>INDEX('[2]AM TMCs (VISTRO)'!$1:$225,MATCH($A37,'[2]AM TMCs (VISTRO)'!$A$1:$A$225,0),MATCH(N$1,'[2]AM TMCs (VISTRO)'!$2:$2,0))</f>
        <v>0</v>
      </c>
      <c r="O37" s="44">
        <f>INDEX('[2]AM TMCs (VISTRO)'!$1:$225,MATCH($A37,'[2]AM TMCs (VISTRO)'!$A$1:$A$225,0),MATCH(O$1,'[2]AM TMCs (VISTRO)'!$2:$2,0))</f>
        <v>0</v>
      </c>
      <c r="P37" s="44">
        <f>INDEX('[2]AM TMCs (VISTRO)'!$1:$225,MATCH($A37,'[2]AM TMCs (VISTRO)'!$A$1:$A$225,0),MATCH(P$1,'[2]AM TMCs (VISTRO)'!$2:$2,0))</f>
        <v>0</v>
      </c>
      <c r="Q37" s="44">
        <f>INDEX('[2]AM TMCs (VISTRO)'!$1:$225,MATCH($A37,'[2]AM TMCs (VISTRO)'!$A$1:$A$225,0),MATCH(Q$1,'[2]AM TMCs (VISTRO)'!$2:$2,0))</f>
        <v>0</v>
      </c>
      <c r="R37" s="44">
        <f>INDEX('[2]AM TMCs (VISTRO)'!$1:$225,MATCH($A37,'[2]AM TMCs (VISTRO)'!$A$1:$A$225,0),MATCH(R$1,'[2]AM TMCs (VISTRO)'!$2:$2,0))</f>
        <v>0</v>
      </c>
      <c r="S37" s="44">
        <f>INDEX('[2]AM TMCs (VISTRO)'!$1:$225,MATCH($A37,'[2]AM TMCs (VISTRO)'!$A$1:$A$225,0),MATCH(S$1,'[2]AM TMCs (VISTRO)'!$2:$2,0))</f>
        <v>0</v>
      </c>
      <c r="T37" s="44">
        <f>INDEX('[2]AM TMCs (VISTRO)'!$1:$225,MATCH($A37,'[2]AM TMCs (VISTRO)'!$A$1:$A$225,0),MATCH(T$1,'[2]AM TMCs (VISTRO)'!$2:$2,0))</f>
        <v>0</v>
      </c>
      <c r="U37" s="44">
        <f>INDEX('[2]AM TMCs (VISTRO)'!$1:$225,MATCH($A37,'[2]AM TMCs (VISTRO)'!$A$1:$A$225,0),MATCH(U$1,'[2]AM TMCs (VISTRO)'!$2:$2,0))</f>
        <v>0</v>
      </c>
      <c r="V37" s="44">
        <f>INDEX('[2]AM TMCs (VISTRO)'!$1:$225,MATCH($A37,'[2]AM TMCs (VISTRO)'!$A$1:$A$225,0),MATCH(V$1,'[2]AM TMCs (VISTRO)'!$2:$2,0))</f>
        <v>0</v>
      </c>
      <c r="W37" s="44">
        <f>INDEX('[2]AM TMCs (VISTRO)'!$1:$225,MATCH($A37,'[2]AM TMCs (VISTRO)'!$A$1:$A$225,0),MATCH(W$1,'[2]AM TMCs (VISTRO)'!$2:$2,0))</f>
        <v>0</v>
      </c>
      <c r="X37" s="44">
        <f>INDEX('[2]AM TMCs (VISTRO)'!$1:$225,MATCH($A37,'[2]AM TMCs (VISTRO)'!$A$1:$A$225,0),MATCH(X$1,'[2]AM TMCs (VISTRO)'!$2:$2,0))</f>
        <v>0</v>
      </c>
      <c r="Y37" s="44">
        <f>INDEX('[2]AM TMCs (VISTRO)'!$1:$225,MATCH($A37,'[2]AM TMCs (VISTRO)'!$A$1:$A$225,0),MATCH(Y$1,'[2]AM TMCs (VISTRO)'!$2:$2,0))</f>
        <v>0</v>
      </c>
      <c r="Z37" s="44">
        <f>INDEX('[2]AM TMCs (VISTRO)'!$1:$225,MATCH($A37,'[2]AM TMCs (VISTRO)'!$A$1:$A$225,0),MATCH(Z$1,'[2]AM TMCs (VISTRO)'!$2:$2,0))</f>
        <v>0</v>
      </c>
      <c r="AA37" s="44">
        <f>INDEX('[2]AM TMCs (VISTRO)'!$1:$225,MATCH($A37,'[2]AM TMCs (VISTRO)'!$A$1:$A$225,0),MATCH(AA$1,'[2]AM TMCs (VISTRO)'!$2:$2,0))</f>
        <v>0</v>
      </c>
      <c r="AB37" s="44">
        <f>INDEX('[2]AM TMCs (VISTRO)'!$1:$225,MATCH($A37,'[2]AM TMCs (VISTRO)'!$A$1:$A$225,0),MATCH(AB$1,'[2]AM TMCs (VISTRO)'!$2:$2,0))</f>
        <v>0</v>
      </c>
      <c r="AC37" s="44">
        <f>INDEX('[2]AM TMCs (VISTRO)'!$1:$225,MATCH($A37,'[2]AM TMCs (VISTRO)'!$A$1:$A$225,0),MATCH(AC$1,'[2]AM TMCs (VISTRO)'!$2:$2,0))</f>
        <v>0</v>
      </c>
      <c r="AD37" s="44">
        <f>INDEX('[2]AM TMCs (VISTRO)'!$1:$225,MATCH($A37,'[2]AM TMCs (VISTRO)'!$A$1:$A$225,0),MATCH(AD$1,'[2]AM TMCs (VISTRO)'!$2:$2,0))</f>
        <v>0</v>
      </c>
      <c r="AE37" s="44">
        <f>INDEX('[2]AM TMCs (VISTRO)'!$1:$225,MATCH($A37,'[2]AM TMCs (VISTRO)'!$A$1:$A$225,0),MATCH(AE$1,'[2]AM TMCs (VISTRO)'!$2:$2,0))</f>
        <v>42</v>
      </c>
      <c r="AF37" s="44">
        <f>INDEX('[2]AM TMCs (VISTRO)'!$1:$225,MATCH($A37,'[2]AM TMCs (VISTRO)'!$A$1:$A$225,0),MATCH(AF$1,'[2]AM TMCs (VISTRO)'!$2:$2,0))</f>
        <v>54</v>
      </c>
      <c r="AG37" s="44">
        <f>INDEX('[2]AM TMCs (VISTRO)'!$1:$225,MATCH($A37,'[2]AM TMCs (VISTRO)'!$A$1:$A$225,0),MATCH(AG$1,'[2]AM TMCs (VISTRO)'!$2:$2,0))</f>
        <v>0</v>
      </c>
      <c r="AH37" s="44">
        <f>INDEX('[2]AM TMCs (VISTRO)'!$1:$225,MATCH($A37,'[2]AM TMCs (VISTRO)'!$A$1:$A$225,0),MATCH(AH$1,'[2]AM TMCs (VISTRO)'!$2:$2,0))</f>
        <v>0</v>
      </c>
      <c r="AI37" s="52">
        <f t="shared" si="0"/>
        <v>0</v>
      </c>
      <c r="AJ37" s="52">
        <f t="shared" si="1"/>
        <v>138</v>
      </c>
      <c r="AK37" s="52">
        <f t="shared" si="2"/>
        <v>0</v>
      </c>
      <c r="AL37" s="52">
        <f t="shared" si="3"/>
        <v>0</v>
      </c>
      <c r="AM37" s="52">
        <f t="shared" si="4"/>
        <v>0</v>
      </c>
      <c r="AN37" s="52">
        <f t="shared" si="5"/>
        <v>0</v>
      </c>
      <c r="AO37" s="52">
        <f t="shared" si="6"/>
        <v>0</v>
      </c>
      <c r="AP37" s="52">
        <f t="shared" si="7"/>
        <v>96</v>
      </c>
    </row>
    <row r="38" spans="1:42" x14ac:dyDescent="0.25">
      <c r="A38" s="43">
        <v>38</v>
      </c>
      <c r="B38" s="44">
        <f>INDEX('[2]AM TMCs (VISTRO)'!$1:$225,MATCH($A38,'[2]AM TMCs (VISTRO)'!$A$1:$A$225,0),MATCH(B$1,'[2]AM TMCs (VISTRO)'!$2:$2,0))</f>
        <v>0</v>
      </c>
      <c r="C38" s="44">
        <f>INDEX('[2]AM TMCs (VISTRO)'!$1:$225,MATCH($A38,'[2]AM TMCs (VISTRO)'!$A$1:$A$225,0),MATCH(C$1,'[2]AM TMCs (VISTRO)'!$2:$2,0))</f>
        <v>0</v>
      </c>
      <c r="D38" s="44">
        <f>INDEX('[2]AM TMCs (VISTRO)'!$1:$225,MATCH($A38,'[2]AM TMCs (VISTRO)'!$A$1:$A$225,0),MATCH(D$1,'[2]AM TMCs (VISTRO)'!$2:$2,0))</f>
        <v>0</v>
      </c>
      <c r="E38" s="44">
        <f>INDEX('[2]AM TMCs (VISTRO)'!$1:$225,MATCH($A38,'[2]AM TMCs (VISTRO)'!$A$1:$A$225,0),MATCH(E$1,'[2]AM TMCs (VISTRO)'!$2:$2,0))</f>
        <v>0</v>
      </c>
      <c r="F38" s="44">
        <f>INDEX('[2]AM TMCs (VISTRO)'!$1:$225,MATCH($A38,'[2]AM TMCs (VISTRO)'!$A$1:$A$225,0),MATCH(F$1,'[2]AM TMCs (VISTRO)'!$2:$2,0))</f>
        <v>0</v>
      </c>
      <c r="G38" s="44">
        <f>INDEX('[2]AM TMCs (VISTRO)'!$1:$225,MATCH($A38,'[2]AM TMCs (VISTRO)'!$A$1:$A$225,0),MATCH(G$1,'[2]AM TMCs (VISTRO)'!$2:$2,0))</f>
        <v>0</v>
      </c>
      <c r="H38" s="44">
        <f>INDEX('[2]AM TMCs (VISTRO)'!$1:$225,MATCH($A38,'[2]AM TMCs (VISTRO)'!$A$1:$A$225,0),MATCH(H$1,'[2]AM TMCs (VISTRO)'!$2:$2,0))</f>
        <v>0</v>
      </c>
      <c r="I38" s="44">
        <f>INDEX('[2]AM TMCs (VISTRO)'!$1:$225,MATCH($A38,'[2]AM TMCs (VISTRO)'!$A$1:$A$225,0),MATCH(I$1,'[2]AM TMCs (VISTRO)'!$2:$2,0))</f>
        <v>0</v>
      </c>
      <c r="J38" s="44">
        <f>INDEX('[2]AM TMCs (VISTRO)'!$1:$225,MATCH($A38,'[2]AM TMCs (VISTRO)'!$A$1:$A$225,0),MATCH(J$1,'[2]AM TMCs (VISTRO)'!$2:$2,0))</f>
        <v>0</v>
      </c>
      <c r="K38" s="44">
        <f>INDEX('[2]AM TMCs (VISTRO)'!$1:$225,MATCH($A38,'[2]AM TMCs (VISTRO)'!$A$1:$A$225,0),MATCH(K$1,'[2]AM TMCs (VISTRO)'!$2:$2,0))</f>
        <v>0</v>
      </c>
      <c r="L38" s="44">
        <f>INDEX('[2]AM TMCs (VISTRO)'!$1:$225,MATCH($A38,'[2]AM TMCs (VISTRO)'!$A$1:$A$225,0),MATCH(L$1,'[2]AM TMCs (VISTRO)'!$2:$2,0))</f>
        <v>0</v>
      </c>
      <c r="M38" s="44">
        <f>INDEX('[2]AM TMCs (VISTRO)'!$1:$225,MATCH($A38,'[2]AM TMCs (VISTRO)'!$A$1:$A$225,0),MATCH(M$1,'[2]AM TMCs (VISTRO)'!$2:$2,0))</f>
        <v>0</v>
      </c>
      <c r="N38" s="44">
        <f>INDEX('[2]AM TMCs (VISTRO)'!$1:$225,MATCH($A38,'[2]AM TMCs (VISTRO)'!$A$1:$A$225,0),MATCH(N$1,'[2]AM TMCs (VISTRO)'!$2:$2,0))</f>
        <v>0</v>
      </c>
      <c r="O38" s="44">
        <f>INDEX('[2]AM TMCs (VISTRO)'!$1:$225,MATCH($A38,'[2]AM TMCs (VISTRO)'!$A$1:$A$225,0),MATCH(O$1,'[2]AM TMCs (VISTRO)'!$2:$2,0))</f>
        <v>0</v>
      </c>
      <c r="P38" s="44">
        <f>INDEX('[2]AM TMCs (VISTRO)'!$1:$225,MATCH($A38,'[2]AM TMCs (VISTRO)'!$A$1:$A$225,0),MATCH(P$1,'[2]AM TMCs (VISTRO)'!$2:$2,0))</f>
        <v>0</v>
      </c>
      <c r="Q38" s="44">
        <f>INDEX('[2]AM TMCs (VISTRO)'!$1:$225,MATCH($A38,'[2]AM TMCs (VISTRO)'!$A$1:$A$225,0),MATCH(Q$1,'[2]AM TMCs (VISTRO)'!$2:$2,0))</f>
        <v>0</v>
      </c>
      <c r="R38" s="44">
        <f>INDEX('[2]AM TMCs (VISTRO)'!$1:$225,MATCH($A38,'[2]AM TMCs (VISTRO)'!$A$1:$A$225,0),MATCH(R$1,'[2]AM TMCs (VISTRO)'!$2:$2,0))</f>
        <v>0</v>
      </c>
      <c r="S38" s="44">
        <f>INDEX('[2]AM TMCs (VISTRO)'!$1:$225,MATCH($A38,'[2]AM TMCs (VISTRO)'!$A$1:$A$225,0),MATCH(S$1,'[2]AM TMCs (VISTRO)'!$2:$2,0))</f>
        <v>0</v>
      </c>
      <c r="T38" s="44">
        <f>INDEX('[2]AM TMCs (VISTRO)'!$1:$225,MATCH($A38,'[2]AM TMCs (VISTRO)'!$A$1:$A$225,0),MATCH(T$1,'[2]AM TMCs (VISTRO)'!$2:$2,0))</f>
        <v>0</v>
      </c>
      <c r="U38" s="44">
        <f>INDEX('[2]AM TMCs (VISTRO)'!$1:$225,MATCH($A38,'[2]AM TMCs (VISTRO)'!$A$1:$A$225,0),MATCH(U$1,'[2]AM TMCs (VISTRO)'!$2:$2,0))</f>
        <v>0</v>
      </c>
      <c r="V38" s="44">
        <f>INDEX('[2]AM TMCs (VISTRO)'!$1:$225,MATCH($A38,'[2]AM TMCs (VISTRO)'!$A$1:$A$225,0),MATCH(V$1,'[2]AM TMCs (VISTRO)'!$2:$2,0))</f>
        <v>0</v>
      </c>
      <c r="W38" s="44">
        <f>INDEX('[2]AM TMCs (VISTRO)'!$1:$225,MATCH($A38,'[2]AM TMCs (VISTRO)'!$A$1:$A$225,0),MATCH(W$1,'[2]AM TMCs (VISTRO)'!$2:$2,0))</f>
        <v>0</v>
      </c>
      <c r="X38" s="44">
        <f>INDEX('[2]AM TMCs (VISTRO)'!$1:$225,MATCH($A38,'[2]AM TMCs (VISTRO)'!$A$1:$A$225,0),MATCH(X$1,'[2]AM TMCs (VISTRO)'!$2:$2,0))</f>
        <v>0</v>
      </c>
      <c r="Y38" s="44">
        <f>INDEX('[2]AM TMCs (VISTRO)'!$1:$225,MATCH($A38,'[2]AM TMCs (VISTRO)'!$A$1:$A$225,0),MATCH(Y$1,'[2]AM TMCs (VISTRO)'!$2:$2,0))</f>
        <v>0</v>
      </c>
      <c r="Z38" s="44">
        <f>INDEX('[2]AM TMCs (VISTRO)'!$1:$225,MATCH($A38,'[2]AM TMCs (VISTRO)'!$A$1:$A$225,0),MATCH(Z$1,'[2]AM TMCs (VISTRO)'!$2:$2,0))</f>
        <v>0</v>
      </c>
      <c r="AA38" s="44">
        <f>INDEX('[2]AM TMCs (VISTRO)'!$1:$225,MATCH($A38,'[2]AM TMCs (VISTRO)'!$A$1:$A$225,0),MATCH(AA$1,'[2]AM TMCs (VISTRO)'!$2:$2,0))</f>
        <v>0</v>
      </c>
      <c r="AB38" s="44">
        <f>INDEX('[2]AM TMCs (VISTRO)'!$1:$225,MATCH($A38,'[2]AM TMCs (VISTRO)'!$A$1:$A$225,0),MATCH(AB$1,'[2]AM TMCs (VISTRO)'!$2:$2,0))</f>
        <v>132</v>
      </c>
      <c r="AC38" s="44">
        <f>INDEX('[2]AM TMCs (VISTRO)'!$1:$225,MATCH($A38,'[2]AM TMCs (VISTRO)'!$A$1:$A$225,0),MATCH(AC$1,'[2]AM TMCs (VISTRO)'!$2:$2,0))</f>
        <v>0</v>
      </c>
      <c r="AD38" s="44">
        <f>INDEX('[2]AM TMCs (VISTRO)'!$1:$225,MATCH($A38,'[2]AM TMCs (VISTRO)'!$A$1:$A$225,0),MATCH(AD$1,'[2]AM TMCs (VISTRO)'!$2:$2,0))</f>
        <v>0</v>
      </c>
      <c r="AE38" s="44">
        <f>INDEX('[2]AM TMCs (VISTRO)'!$1:$225,MATCH($A38,'[2]AM TMCs (VISTRO)'!$A$1:$A$225,0),MATCH(AE$1,'[2]AM TMCs (VISTRO)'!$2:$2,0))</f>
        <v>0</v>
      </c>
      <c r="AF38" s="44">
        <f>INDEX('[2]AM TMCs (VISTRO)'!$1:$225,MATCH($A38,'[2]AM TMCs (VISTRO)'!$A$1:$A$225,0),MATCH(AF$1,'[2]AM TMCs (VISTRO)'!$2:$2,0))</f>
        <v>0</v>
      </c>
      <c r="AG38" s="44">
        <f>INDEX('[2]AM TMCs (VISTRO)'!$1:$225,MATCH($A38,'[2]AM TMCs (VISTRO)'!$A$1:$A$225,0),MATCH(AG$1,'[2]AM TMCs (VISTRO)'!$2:$2,0))</f>
        <v>0</v>
      </c>
      <c r="AH38" s="44">
        <f>INDEX('[2]AM TMCs (VISTRO)'!$1:$225,MATCH($A38,'[2]AM TMCs (VISTRO)'!$A$1:$A$225,0),MATCH(AH$1,'[2]AM TMCs (VISTRO)'!$2:$2,0))</f>
        <v>0</v>
      </c>
      <c r="AI38" s="52">
        <f t="shared" si="0"/>
        <v>0</v>
      </c>
      <c r="AJ38" s="52">
        <f t="shared" si="1"/>
        <v>0</v>
      </c>
      <c r="AK38" s="52">
        <f t="shared" si="2"/>
        <v>0</v>
      </c>
      <c r="AL38" s="52">
        <f t="shared" si="3"/>
        <v>0</v>
      </c>
      <c r="AM38" s="52">
        <f t="shared" si="4"/>
        <v>0</v>
      </c>
      <c r="AN38" s="52">
        <f t="shared" si="5"/>
        <v>0</v>
      </c>
      <c r="AO38" s="52">
        <f t="shared" si="6"/>
        <v>132</v>
      </c>
      <c r="AP38" s="52">
        <f t="shared" si="7"/>
        <v>0</v>
      </c>
    </row>
    <row r="39" spans="1:42" x14ac:dyDescent="0.25">
      <c r="A39" s="43">
        <v>39</v>
      </c>
      <c r="B39" s="44">
        <f>INDEX('[2]AM TMCs (VISTRO)'!$1:$225,MATCH($A39,'[2]AM TMCs (VISTRO)'!$A$1:$A$225,0),MATCH(B$1,'[2]AM TMCs (VISTRO)'!$2:$2,0))</f>
        <v>0</v>
      </c>
      <c r="C39" s="44">
        <f>INDEX('[2]AM TMCs (VISTRO)'!$1:$225,MATCH($A39,'[2]AM TMCs (VISTRO)'!$A$1:$A$225,0),MATCH(C$1,'[2]AM TMCs (VISTRO)'!$2:$2,0))</f>
        <v>0</v>
      </c>
      <c r="D39" s="44">
        <f>INDEX('[2]AM TMCs (VISTRO)'!$1:$225,MATCH($A39,'[2]AM TMCs (VISTRO)'!$A$1:$A$225,0),MATCH(D$1,'[2]AM TMCs (VISTRO)'!$2:$2,0))</f>
        <v>0</v>
      </c>
      <c r="E39" s="44">
        <f>INDEX('[2]AM TMCs (VISTRO)'!$1:$225,MATCH($A39,'[2]AM TMCs (VISTRO)'!$A$1:$A$225,0),MATCH(E$1,'[2]AM TMCs (VISTRO)'!$2:$2,0))</f>
        <v>24</v>
      </c>
      <c r="F39" s="44">
        <f>INDEX('[2]AM TMCs (VISTRO)'!$1:$225,MATCH($A39,'[2]AM TMCs (VISTRO)'!$A$1:$A$225,0),MATCH(F$1,'[2]AM TMCs (VISTRO)'!$2:$2,0))</f>
        <v>0</v>
      </c>
      <c r="G39" s="44">
        <f>INDEX('[2]AM TMCs (VISTRO)'!$1:$225,MATCH($A39,'[2]AM TMCs (VISTRO)'!$A$1:$A$225,0),MATCH(G$1,'[2]AM TMCs (VISTRO)'!$2:$2,0))</f>
        <v>0</v>
      </c>
      <c r="H39" s="44">
        <f>INDEX('[2]AM TMCs (VISTRO)'!$1:$225,MATCH($A39,'[2]AM TMCs (VISTRO)'!$A$1:$A$225,0),MATCH(H$1,'[2]AM TMCs (VISTRO)'!$2:$2,0))</f>
        <v>0</v>
      </c>
      <c r="I39" s="44">
        <f>INDEX('[2]AM TMCs (VISTRO)'!$1:$225,MATCH($A39,'[2]AM TMCs (VISTRO)'!$A$1:$A$225,0),MATCH(I$1,'[2]AM TMCs (VISTRO)'!$2:$2,0))</f>
        <v>0</v>
      </c>
      <c r="J39" s="44">
        <f>INDEX('[2]AM TMCs (VISTRO)'!$1:$225,MATCH($A39,'[2]AM TMCs (VISTRO)'!$A$1:$A$225,0),MATCH(J$1,'[2]AM TMCs (VISTRO)'!$2:$2,0))</f>
        <v>116</v>
      </c>
      <c r="K39" s="44">
        <f>INDEX('[2]AM TMCs (VISTRO)'!$1:$225,MATCH($A39,'[2]AM TMCs (VISTRO)'!$A$1:$A$225,0),MATCH(K$1,'[2]AM TMCs (VISTRO)'!$2:$2,0))</f>
        <v>0</v>
      </c>
      <c r="L39" s="44">
        <f>INDEX('[2]AM TMCs (VISTRO)'!$1:$225,MATCH($A39,'[2]AM TMCs (VISTRO)'!$A$1:$A$225,0),MATCH(L$1,'[2]AM TMCs (VISTRO)'!$2:$2,0))</f>
        <v>0</v>
      </c>
      <c r="M39" s="44">
        <f>INDEX('[2]AM TMCs (VISTRO)'!$1:$225,MATCH($A39,'[2]AM TMCs (VISTRO)'!$A$1:$A$225,0),MATCH(M$1,'[2]AM TMCs (VISTRO)'!$2:$2,0))</f>
        <v>481</v>
      </c>
      <c r="N39" s="44">
        <f>INDEX('[2]AM TMCs (VISTRO)'!$1:$225,MATCH($A39,'[2]AM TMCs (VISTRO)'!$A$1:$A$225,0),MATCH(N$1,'[2]AM TMCs (VISTRO)'!$2:$2,0))</f>
        <v>98</v>
      </c>
      <c r="O39" s="44">
        <f>INDEX('[2]AM TMCs (VISTRO)'!$1:$225,MATCH($A39,'[2]AM TMCs (VISTRO)'!$A$1:$A$225,0),MATCH(O$1,'[2]AM TMCs (VISTRO)'!$2:$2,0))</f>
        <v>0</v>
      </c>
      <c r="P39" s="44">
        <f>INDEX('[2]AM TMCs (VISTRO)'!$1:$225,MATCH($A39,'[2]AM TMCs (VISTRO)'!$A$1:$A$225,0),MATCH(P$1,'[2]AM TMCs (VISTRO)'!$2:$2,0))</f>
        <v>0</v>
      </c>
      <c r="Q39" s="44">
        <f>INDEX('[2]AM TMCs (VISTRO)'!$1:$225,MATCH($A39,'[2]AM TMCs (VISTRO)'!$A$1:$A$225,0),MATCH(Q$1,'[2]AM TMCs (VISTRO)'!$2:$2,0))</f>
        <v>642</v>
      </c>
      <c r="R39" s="44">
        <f>INDEX('[2]AM TMCs (VISTRO)'!$1:$225,MATCH($A39,'[2]AM TMCs (VISTRO)'!$A$1:$A$225,0),MATCH(R$1,'[2]AM TMCs (VISTRO)'!$2:$2,0))</f>
        <v>0</v>
      </c>
      <c r="S39" s="44">
        <f>INDEX('[2]AM TMCs (VISTRO)'!$1:$225,MATCH($A39,'[2]AM TMCs (VISTRO)'!$A$1:$A$225,0),MATCH(S$1,'[2]AM TMCs (VISTRO)'!$2:$2,0))</f>
        <v>0</v>
      </c>
      <c r="T39" s="44">
        <f>INDEX('[2]AM TMCs (VISTRO)'!$1:$225,MATCH($A39,'[2]AM TMCs (VISTRO)'!$A$1:$A$225,0),MATCH(T$1,'[2]AM TMCs (VISTRO)'!$2:$2,0))</f>
        <v>0</v>
      </c>
      <c r="U39" s="44">
        <f>INDEX('[2]AM TMCs (VISTRO)'!$1:$225,MATCH($A39,'[2]AM TMCs (VISTRO)'!$A$1:$A$225,0),MATCH(U$1,'[2]AM TMCs (VISTRO)'!$2:$2,0))</f>
        <v>0</v>
      </c>
      <c r="V39" s="44">
        <f>INDEX('[2]AM TMCs (VISTRO)'!$1:$225,MATCH($A39,'[2]AM TMCs (VISTRO)'!$A$1:$A$225,0),MATCH(V$1,'[2]AM TMCs (VISTRO)'!$2:$2,0))</f>
        <v>0</v>
      </c>
      <c r="W39" s="44">
        <f>INDEX('[2]AM TMCs (VISTRO)'!$1:$225,MATCH($A39,'[2]AM TMCs (VISTRO)'!$A$1:$A$225,0),MATCH(W$1,'[2]AM TMCs (VISTRO)'!$2:$2,0))</f>
        <v>0</v>
      </c>
      <c r="X39" s="44">
        <f>INDEX('[2]AM TMCs (VISTRO)'!$1:$225,MATCH($A39,'[2]AM TMCs (VISTRO)'!$A$1:$A$225,0),MATCH(X$1,'[2]AM TMCs (VISTRO)'!$2:$2,0))</f>
        <v>0</v>
      </c>
      <c r="Y39" s="44">
        <f>INDEX('[2]AM TMCs (VISTRO)'!$1:$225,MATCH($A39,'[2]AM TMCs (VISTRO)'!$A$1:$A$225,0),MATCH(Y$1,'[2]AM TMCs (VISTRO)'!$2:$2,0))</f>
        <v>0</v>
      </c>
      <c r="Z39" s="44">
        <f>INDEX('[2]AM TMCs (VISTRO)'!$1:$225,MATCH($A39,'[2]AM TMCs (VISTRO)'!$A$1:$A$225,0),MATCH(Z$1,'[2]AM TMCs (VISTRO)'!$2:$2,0))</f>
        <v>0</v>
      </c>
      <c r="AA39" s="44">
        <f>INDEX('[2]AM TMCs (VISTRO)'!$1:$225,MATCH($A39,'[2]AM TMCs (VISTRO)'!$A$1:$A$225,0),MATCH(AA$1,'[2]AM TMCs (VISTRO)'!$2:$2,0))</f>
        <v>0</v>
      </c>
      <c r="AB39" s="44">
        <f>INDEX('[2]AM TMCs (VISTRO)'!$1:$225,MATCH($A39,'[2]AM TMCs (VISTRO)'!$A$1:$A$225,0),MATCH(AB$1,'[2]AM TMCs (VISTRO)'!$2:$2,0))</f>
        <v>0</v>
      </c>
      <c r="AC39" s="44">
        <f>INDEX('[2]AM TMCs (VISTRO)'!$1:$225,MATCH($A39,'[2]AM TMCs (VISTRO)'!$A$1:$A$225,0),MATCH(AC$1,'[2]AM TMCs (VISTRO)'!$2:$2,0))</f>
        <v>0</v>
      </c>
      <c r="AD39" s="44">
        <f>INDEX('[2]AM TMCs (VISTRO)'!$1:$225,MATCH($A39,'[2]AM TMCs (VISTRO)'!$A$1:$A$225,0),MATCH(AD$1,'[2]AM TMCs (VISTRO)'!$2:$2,0))</f>
        <v>0</v>
      </c>
      <c r="AE39" s="44">
        <f>INDEX('[2]AM TMCs (VISTRO)'!$1:$225,MATCH($A39,'[2]AM TMCs (VISTRO)'!$A$1:$A$225,0),MATCH(AE$1,'[2]AM TMCs (VISTRO)'!$2:$2,0))</f>
        <v>0</v>
      </c>
      <c r="AF39" s="44">
        <f>INDEX('[2]AM TMCs (VISTRO)'!$1:$225,MATCH($A39,'[2]AM TMCs (VISTRO)'!$A$1:$A$225,0),MATCH(AF$1,'[2]AM TMCs (VISTRO)'!$2:$2,0))</f>
        <v>0</v>
      </c>
      <c r="AG39" s="44">
        <f>INDEX('[2]AM TMCs (VISTRO)'!$1:$225,MATCH($A39,'[2]AM TMCs (VISTRO)'!$A$1:$A$225,0),MATCH(AG$1,'[2]AM TMCs (VISTRO)'!$2:$2,0))</f>
        <v>0</v>
      </c>
      <c r="AH39" s="44">
        <f>INDEX('[2]AM TMCs (VISTRO)'!$1:$225,MATCH($A39,'[2]AM TMCs (VISTRO)'!$A$1:$A$225,0),MATCH(AH$1,'[2]AM TMCs (VISTRO)'!$2:$2,0))</f>
        <v>0</v>
      </c>
      <c r="AI39" s="52">
        <f t="shared" si="0"/>
        <v>24</v>
      </c>
      <c r="AJ39" s="52">
        <f t="shared" si="1"/>
        <v>116</v>
      </c>
      <c r="AK39" s="52">
        <f t="shared" si="2"/>
        <v>579</v>
      </c>
      <c r="AL39" s="52">
        <f t="shared" si="3"/>
        <v>642</v>
      </c>
      <c r="AM39" s="52">
        <f t="shared" si="4"/>
        <v>0</v>
      </c>
      <c r="AN39" s="52">
        <f t="shared" si="5"/>
        <v>0</v>
      </c>
      <c r="AO39" s="52">
        <f t="shared" si="6"/>
        <v>0</v>
      </c>
      <c r="AP39" s="52">
        <f t="shared" si="7"/>
        <v>0</v>
      </c>
    </row>
    <row r="40" spans="1:42" x14ac:dyDescent="0.25">
      <c r="A40" s="43">
        <v>40</v>
      </c>
      <c r="B40" s="44">
        <f>INDEX('[2]AM TMCs (VISTRO)'!$1:$225,MATCH($A40,'[2]AM TMCs (VISTRO)'!$A$1:$A$225,0),MATCH(B$1,'[2]AM TMCs (VISTRO)'!$2:$2,0))</f>
        <v>0</v>
      </c>
      <c r="C40" s="44">
        <f>INDEX('[2]AM TMCs (VISTRO)'!$1:$225,MATCH($A40,'[2]AM TMCs (VISTRO)'!$A$1:$A$225,0),MATCH(C$1,'[2]AM TMCs (VISTRO)'!$2:$2,0))</f>
        <v>0</v>
      </c>
      <c r="D40" s="44">
        <f>INDEX('[2]AM TMCs (VISTRO)'!$1:$225,MATCH($A40,'[2]AM TMCs (VISTRO)'!$A$1:$A$225,0),MATCH(D$1,'[2]AM TMCs (VISTRO)'!$2:$2,0))</f>
        <v>0</v>
      </c>
      <c r="E40" s="44">
        <f>INDEX('[2]AM TMCs (VISTRO)'!$1:$225,MATCH($A40,'[2]AM TMCs (VISTRO)'!$A$1:$A$225,0),MATCH(E$1,'[2]AM TMCs (VISTRO)'!$2:$2,0))</f>
        <v>0</v>
      </c>
      <c r="F40" s="44">
        <f>INDEX('[2]AM TMCs (VISTRO)'!$1:$225,MATCH($A40,'[2]AM TMCs (VISTRO)'!$A$1:$A$225,0),MATCH(F$1,'[2]AM TMCs (VISTRO)'!$2:$2,0))</f>
        <v>0</v>
      </c>
      <c r="G40" s="44">
        <f>INDEX('[2]AM TMCs (VISTRO)'!$1:$225,MATCH($A40,'[2]AM TMCs (VISTRO)'!$A$1:$A$225,0),MATCH(G$1,'[2]AM TMCs (VISTRO)'!$2:$2,0))</f>
        <v>0</v>
      </c>
      <c r="H40" s="44">
        <f>INDEX('[2]AM TMCs (VISTRO)'!$1:$225,MATCH($A40,'[2]AM TMCs (VISTRO)'!$A$1:$A$225,0),MATCH(H$1,'[2]AM TMCs (VISTRO)'!$2:$2,0))</f>
        <v>0</v>
      </c>
      <c r="I40" s="44">
        <f>INDEX('[2]AM TMCs (VISTRO)'!$1:$225,MATCH($A40,'[2]AM TMCs (VISTRO)'!$A$1:$A$225,0),MATCH(I$1,'[2]AM TMCs (VISTRO)'!$2:$2,0))</f>
        <v>0</v>
      </c>
      <c r="J40" s="44">
        <f>INDEX('[2]AM TMCs (VISTRO)'!$1:$225,MATCH($A40,'[2]AM TMCs (VISTRO)'!$A$1:$A$225,0),MATCH(J$1,'[2]AM TMCs (VISTRO)'!$2:$2,0))</f>
        <v>116</v>
      </c>
      <c r="K40" s="44">
        <f>INDEX('[2]AM TMCs (VISTRO)'!$1:$225,MATCH($A40,'[2]AM TMCs (VISTRO)'!$A$1:$A$225,0),MATCH(K$1,'[2]AM TMCs (VISTRO)'!$2:$2,0))</f>
        <v>0</v>
      </c>
      <c r="L40" s="44">
        <f>INDEX('[2]AM TMCs (VISTRO)'!$1:$225,MATCH($A40,'[2]AM TMCs (VISTRO)'!$A$1:$A$225,0),MATCH(L$1,'[2]AM TMCs (VISTRO)'!$2:$2,0))</f>
        <v>0</v>
      </c>
      <c r="M40" s="44">
        <f>INDEX('[2]AM TMCs (VISTRO)'!$1:$225,MATCH($A40,'[2]AM TMCs (VISTRO)'!$A$1:$A$225,0),MATCH(M$1,'[2]AM TMCs (VISTRO)'!$2:$2,0))</f>
        <v>0</v>
      </c>
      <c r="N40" s="44">
        <f>INDEX('[2]AM TMCs (VISTRO)'!$1:$225,MATCH($A40,'[2]AM TMCs (VISTRO)'!$A$1:$A$225,0),MATCH(N$1,'[2]AM TMCs (VISTRO)'!$2:$2,0))</f>
        <v>0</v>
      </c>
      <c r="O40" s="44">
        <f>INDEX('[2]AM TMCs (VISTRO)'!$1:$225,MATCH($A40,'[2]AM TMCs (VISTRO)'!$A$1:$A$225,0),MATCH(O$1,'[2]AM TMCs (VISTRO)'!$2:$2,0))</f>
        <v>0</v>
      </c>
      <c r="P40" s="44">
        <f>INDEX('[2]AM TMCs (VISTRO)'!$1:$225,MATCH($A40,'[2]AM TMCs (VISTRO)'!$A$1:$A$225,0),MATCH(P$1,'[2]AM TMCs (VISTRO)'!$2:$2,0))</f>
        <v>0</v>
      </c>
      <c r="Q40" s="44">
        <f>INDEX('[2]AM TMCs (VISTRO)'!$1:$225,MATCH($A40,'[2]AM TMCs (VISTRO)'!$A$1:$A$225,0),MATCH(Q$1,'[2]AM TMCs (VISTRO)'!$2:$2,0))</f>
        <v>0</v>
      </c>
      <c r="R40" s="44">
        <f>INDEX('[2]AM TMCs (VISTRO)'!$1:$225,MATCH($A40,'[2]AM TMCs (VISTRO)'!$A$1:$A$225,0),MATCH(R$1,'[2]AM TMCs (VISTRO)'!$2:$2,0))</f>
        <v>0</v>
      </c>
      <c r="S40" s="44">
        <f>INDEX('[2]AM TMCs (VISTRO)'!$1:$225,MATCH($A40,'[2]AM TMCs (VISTRO)'!$A$1:$A$225,0),MATCH(S$1,'[2]AM TMCs (VISTRO)'!$2:$2,0))</f>
        <v>0</v>
      </c>
      <c r="T40" s="44">
        <f>INDEX('[2]AM TMCs (VISTRO)'!$1:$225,MATCH($A40,'[2]AM TMCs (VISTRO)'!$A$1:$A$225,0),MATCH(T$1,'[2]AM TMCs (VISTRO)'!$2:$2,0))</f>
        <v>0</v>
      </c>
      <c r="U40" s="44">
        <f>INDEX('[2]AM TMCs (VISTRO)'!$1:$225,MATCH($A40,'[2]AM TMCs (VISTRO)'!$A$1:$A$225,0),MATCH(U$1,'[2]AM TMCs (VISTRO)'!$2:$2,0))</f>
        <v>0</v>
      </c>
      <c r="V40" s="44">
        <f>INDEX('[2]AM TMCs (VISTRO)'!$1:$225,MATCH($A40,'[2]AM TMCs (VISTRO)'!$A$1:$A$225,0),MATCH(V$1,'[2]AM TMCs (VISTRO)'!$2:$2,0))</f>
        <v>0</v>
      </c>
      <c r="W40" s="44">
        <f>INDEX('[2]AM TMCs (VISTRO)'!$1:$225,MATCH($A40,'[2]AM TMCs (VISTRO)'!$A$1:$A$225,0),MATCH(W$1,'[2]AM TMCs (VISTRO)'!$2:$2,0))</f>
        <v>0</v>
      </c>
      <c r="X40" s="44">
        <f>INDEX('[2]AM TMCs (VISTRO)'!$1:$225,MATCH($A40,'[2]AM TMCs (VISTRO)'!$A$1:$A$225,0),MATCH(X$1,'[2]AM TMCs (VISTRO)'!$2:$2,0))</f>
        <v>0</v>
      </c>
      <c r="Y40" s="44">
        <f>INDEX('[2]AM TMCs (VISTRO)'!$1:$225,MATCH($A40,'[2]AM TMCs (VISTRO)'!$A$1:$A$225,0),MATCH(Y$1,'[2]AM TMCs (VISTRO)'!$2:$2,0))</f>
        <v>0</v>
      </c>
      <c r="Z40" s="44">
        <f>INDEX('[2]AM TMCs (VISTRO)'!$1:$225,MATCH($A40,'[2]AM TMCs (VISTRO)'!$A$1:$A$225,0),MATCH(Z$1,'[2]AM TMCs (VISTRO)'!$2:$2,0))</f>
        <v>0</v>
      </c>
      <c r="AA40" s="44">
        <f>INDEX('[2]AM TMCs (VISTRO)'!$1:$225,MATCH($A40,'[2]AM TMCs (VISTRO)'!$A$1:$A$225,0),MATCH(AA$1,'[2]AM TMCs (VISTRO)'!$2:$2,0))</f>
        <v>116</v>
      </c>
      <c r="AB40" s="44">
        <f>INDEX('[2]AM TMCs (VISTRO)'!$1:$225,MATCH($A40,'[2]AM TMCs (VISTRO)'!$A$1:$A$225,0),MATCH(AB$1,'[2]AM TMCs (VISTRO)'!$2:$2,0))</f>
        <v>1</v>
      </c>
      <c r="AC40" s="44">
        <f>INDEX('[2]AM TMCs (VISTRO)'!$1:$225,MATCH($A40,'[2]AM TMCs (VISTRO)'!$A$1:$A$225,0),MATCH(AC$1,'[2]AM TMCs (VISTRO)'!$2:$2,0))</f>
        <v>0</v>
      </c>
      <c r="AD40" s="44">
        <f>INDEX('[2]AM TMCs (VISTRO)'!$1:$225,MATCH($A40,'[2]AM TMCs (VISTRO)'!$A$1:$A$225,0),MATCH(AD$1,'[2]AM TMCs (VISTRO)'!$2:$2,0))</f>
        <v>0</v>
      </c>
      <c r="AE40" s="44">
        <f>INDEX('[2]AM TMCs (VISTRO)'!$1:$225,MATCH($A40,'[2]AM TMCs (VISTRO)'!$A$1:$A$225,0),MATCH(AE$1,'[2]AM TMCs (VISTRO)'!$2:$2,0))</f>
        <v>0</v>
      </c>
      <c r="AF40" s="44">
        <f>INDEX('[2]AM TMCs (VISTRO)'!$1:$225,MATCH($A40,'[2]AM TMCs (VISTRO)'!$A$1:$A$225,0),MATCH(AF$1,'[2]AM TMCs (VISTRO)'!$2:$2,0))</f>
        <v>0</v>
      </c>
      <c r="AG40" s="44">
        <f>INDEX('[2]AM TMCs (VISTRO)'!$1:$225,MATCH($A40,'[2]AM TMCs (VISTRO)'!$A$1:$A$225,0),MATCH(AG$1,'[2]AM TMCs (VISTRO)'!$2:$2,0))</f>
        <v>0</v>
      </c>
      <c r="AH40" s="44">
        <f>INDEX('[2]AM TMCs (VISTRO)'!$1:$225,MATCH($A40,'[2]AM TMCs (VISTRO)'!$A$1:$A$225,0),MATCH(AH$1,'[2]AM TMCs (VISTRO)'!$2:$2,0))</f>
        <v>0</v>
      </c>
      <c r="AI40" s="52">
        <f t="shared" si="0"/>
        <v>0</v>
      </c>
      <c r="AJ40" s="52">
        <f t="shared" si="1"/>
        <v>116</v>
      </c>
      <c r="AK40" s="52">
        <f t="shared" si="2"/>
        <v>0</v>
      </c>
      <c r="AL40" s="52">
        <f t="shared" si="3"/>
        <v>0</v>
      </c>
      <c r="AM40" s="52">
        <f t="shared" si="4"/>
        <v>0</v>
      </c>
      <c r="AN40" s="52">
        <f t="shared" si="5"/>
        <v>0</v>
      </c>
      <c r="AO40" s="52">
        <f t="shared" si="6"/>
        <v>117</v>
      </c>
      <c r="AP40" s="52">
        <f t="shared" si="7"/>
        <v>0</v>
      </c>
    </row>
    <row r="41" spans="1:42" x14ac:dyDescent="0.25">
      <c r="A41" s="43">
        <v>41</v>
      </c>
      <c r="B41" s="44">
        <f>INDEX('[2]AM TMCs (VISTRO)'!$1:$225,MATCH($A41,'[2]AM TMCs (VISTRO)'!$A$1:$A$225,0),MATCH(B$1,'[2]AM TMCs (VISTRO)'!$2:$2,0))</f>
        <v>0</v>
      </c>
      <c r="C41" s="44">
        <f>INDEX('[2]AM TMCs (VISTRO)'!$1:$225,MATCH($A41,'[2]AM TMCs (VISTRO)'!$A$1:$A$225,0),MATCH(C$1,'[2]AM TMCs (VISTRO)'!$2:$2,0))</f>
        <v>0</v>
      </c>
      <c r="D41" s="44">
        <f>INDEX('[2]AM TMCs (VISTRO)'!$1:$225,MATCH($A41,'[2]AM TMCs (VISTRO)'!$A$1:$A$225,0),MATCH(D$1,'[2]AM TMCs (VISTRO)'!$2:$2,0))</f>
        <v>0</v>
      </c>
      <c r="E41" s="44">
        <f>INDEX('[2]AM TMCs (VISTRO)'!$1:$225,MATCH($A41,'[2]AM TMCs (VISTRO)'!$A$1:$A$225,0),MATCH(E$1,'[2]AM TMCs (VISTRO)'!$2:$2,0))</f>
        <v>0</v>
      </c>
      <c r="F41" s="44">
        <f>INDEX('[2]AM TMCs (VISTRO)'!$1:$225,MATCH($A41,'[2]AM TMCs (VISTRO)'!$A$1:$A$225,0),MATCH(F$1,'[2]AM TMCs (VISTRO)'!$2:$2,0))</f>
        <v>0</v>
      </c>
      <c r="G41" s="44">
        <f>INDEX('[2]AM TMCs (VISTRO)'!$1:$225,MATCH($A41,'[2]AM TMCs (VISTRO)'!$A$1:$A$225,0),MATCH(G$1,'[2]AM TMCs (VISTRO)'!$2:$2,0))</f>
        <v>0</v>
      </c>
      <c r="H41" s="44">
        <f>INDEX('[2]AM TMCs (VISTRO)'!$1:$225,MATCH($A41,'[2]AM TMCs (VISTRO)'!$A$1:$A$225,0),MATCH(H$1,'[2]AM TMCs (VISTRO)'!$2:$2,0))</f>
        <v>43</v>
      </c>
      <c r="I41" s="44">
        <f>INDEX('[2]AM TMCs (VISTRO)'!$1:$225,MATCH($A41,'[2]AM TMCs (VISTRO)'!$A$1:$A$225,0),MATCH(I$1,'[2]AM TMCs (VISTRO)'!$2:$2,0))</f>
        <v>55</v>
      </c>
      <c r="J41" s="44">
        <f>INDEX('[2]AM TMCs (VISTRO)'!$1:$225,MATCH($A41,'[2]AM TMCs (VISTRO)'!$A$1:$A$225,0),MATCH(J$1,'[2]AM TMCs (VISTRO)'!$2:$2,0))</f>
        <v>0</v>
      </c>
      <c r="K41" s="44">
        <f>INDEX('[2]AM TMCs (VISTRO)'!$1:$225,MATCH($A41,'[2]AM TMCs (VISTRO)'!$A$1:$A$225,0),MATCH(K$1,'[2]AM TMCs (VISTRO)'!$2:$2,0))</f>
        <v>0</v>
      </c>
      <c r="L41" s="44">
        <f>INDEX('[2]AM TMCs (VISTRO)'!$1:$225,MATCH($A41,'[2]AM TMCs (VISTRO)'!$A$1:$A$225,0),MATCH(L$1,'[2]AM TMCs (VISTRO)'!$2:$2,0))</f>
        <v>0</v>
      </c>
      <c r="M41" s="44">
        <f>INDEX('[2]AM TMCs (VISTRO)'!$1:$225,MATCH($A41,'[2]AM TMCs (VISTRO)'!$A$1:$A$225,0),MATCH(M$1,'[2]AM TMCs (VISTRO)'!$2:$2,0))</f>
        <v>0</v>
      </c>
      <c r="N41" s="44">
        <f>INDEX('[2]AM TMCs (VISTRO)'!$1:$225,MATCH($A41,'[2]AM TMCs (VISTRO)'!$A$1:$A$225,0),MATCH(N$1,'[2]AM TMCs (VISTRO)'!$2:$2,0))</f>
        <v>0</v>
      </c>
      <c r="O41" s="44">
        <f>INDEX('[2]AM TMCs (VISTRO)'!$1:$225,MATCH($A41,'[2]AM TMCs (VISTRO)'!$A$1:$A$225,0),MATCH(O$1,'[2]AM TMCs (VISTRO)'!$2:$2,0))</f>
        <v>0</v>
      </c>
      <c r="P41" s="44">
        <f>INDEX('[2]AM TMCs (VISTRO)'!$1:$225,MATCH($A41,'[2]AM TMCs (VISTRO)'!$A$1:$A$225,0),MATCH(P$1,'[2]AM TMCs (VISTRO)'!$2:$2,0))</f>
        <v>0</v>
      </c>
      <c r="Q41" s="44">
        <f>INDEX('[2]AM TMCs (VISTRO)'!$1:$225,MATCH($A41,'[2]AM TMCs (VISTRO)'!$A$1:$A$225,0),MATCH(Q$1,'[2]AM TMCs (VISTRO)'!$2:$2,0))</f>
        <v>0</v>
      </c>
      <c r="R41" s="44">
        <f>INDEX('[2]AM TMCs (VISTRO)'!$1:$225,MATCH($A41,'[2]AM TMCs (VISTRO)'!$A$1:$A$225,0),MATCH(R$1,'[2]AM TMCs (VISTRO)'!$2:$2,0))</f>
        <v>0</v>
      </c>
      <c r="S41" s="44">
        <f>INDEX('[2]AM TMCs (VISTRO)'!$1:$225,MATCH($A41,'[2]AM TMCs (VISTRO)'!$A$1:$A$225,0),MATCH(S$1,'[2]AM TMCs (VISTRO)'!$2:$2,0))</f>
        <v>0</v>
      </c>
      <c r="T41" s="44">
        <f>INDEX('[2]AM TMCs (VISTRO)'!$1:$225,MATCH($A41,'[2]AM TMCs (VISTRO)'!$A$1:$A$225,0),MATCH(T$1,'[2]AM TMCs (VISTRO)'!$2:$2,0))</f>
        <v>0</v>
      </c>
      <c r="U41" s="44">
        <f>INDEX('[2]AM TMCs (VISTRO)'!$1:$225,MATCH($A41,'[2]AM TMCs (VISTRO)'!$A$1:$A$225,0),MATCH(U$1,'[2]AM TMCs (VISTRO)'!$2:$2,0))</f>
        <v>0</v>
      </c>
      <c r="V41" s="44">
        <f>INDEX('[2]AM TMCs (VISTRO)'!$1:$225,MATCH($A41,'[2]AM TMCs (VISTRO)'!$A$1:$A$225,0),MATCH(V$1,'[2]AM TMCs (VISTRO)'!$2:$2,0))</f>
        <v>0</v>
      </c>
      <c r="W41" s="44">
        <f>INDEX('[2]AM TMCs (VISTRO)'!$1:$225,MATCH($A41,'[2]AM TMCs (VISTRO)'!$A$1:$A$225,0),MATCH(W$1,'[2]AM TMCs (VISTRO)'!$2:$2,0))</f>
        <v>0</v>
      </c>
      <c r="X41" s="44">
        <f>INDEX('[2]AM TMCs (VISTRO)'!$1:$225,MATCH($A41,'[2]AM TMCs (VISTRO)'!$A$1:$A$225,0),MATCH(X$1,'[2]AM TMCs (VISTRO)'!$2:$2,0))</f>
        <v>0</v>
      </c>
      <c r="Y41" s="44">
        <f>INDEX('[2]AM TMCs (VISTRO)'!$1:$225,MATCH($A41,'[2]AM TMCs (VISTRO)'!$A$1:$A$225,0),MATCH(Y$1,'[2]AM TMCs (VISTRO)'!$2:$2,0))</f>
        <v>0</v>
      </c>
      <c r="Z41" s="44">
        <f>INDEX('[2]AM TMCs (VISTRO)'!$1:$225,MATCH($A41,'[2]AM TMCs (VISTRO)'!$A$1:$A$225,0),MATCH(Z$1,'[2]AM TMCs (VISTRO)'!$2:$2,0))</f>
        <v>0</v>
      </c>
      <c r="AA41" s="44">
        <f>INDEX('[2]AM TMCs (VISTRO)'!$1:$225,MATCH($A41,'[2]AM TMCs (VISTRO)'!$A$1:$A$225,0),MATCH(AA$1,'[2]AM TMCs (VISTRO)'!$2:$2,0))</f>
        <v>0</v>
      </c>
      <c r="AB41" s="44">
        <f>INDEX('[2]AM TMCs (VISTRO)'!$1:$225,MATCH($A41,'[2]AM TMCs (VISTRO)'!$A$1:$A$225,0),MATCH(AB$1,'[2]AM TMCs (VISTRO)'!$2:$2,0))</f>
        <v>0</v>
      </c>
      <c r="AC41" s="44">
        <f>INDEX('[2]AM TMCs (VISTRO)'!$1:$225,MATCH($A41,'[2]AM TMCs (VISTRO)'!$A$1:$A$225,0),MATCH(AC$1,'[2]AM TMCs (VISTRO)'!$2:$2,0))</f>
        <v>0</v>
      </c>
      <c r="AD41" s="44">
        <f>INDEX('[2]AM TMCs (VISTRO)'!$1:$225,MATCH($A41,'[2]AM TMCs (VISTRO)'!$A$1:$A$225,0),MATCH(AD$1,'[2]AM TMCs (VISTRO)'!$2:$2,0))</f>
        <v>0</v>
      </c>
      <c r="AE41" s="44">
        <f>INDEX('[2]AM TMCs (VISTRO)'!$1:$225,MATCH($A41,'[2]AM TMCs (VISTRO)'!$A$1:$A$225,0),MATCH(AE$1,'[2]AM TMCs (VISTRO)'!$2:$2,0))</f>
        <v>24</v>
      </c>
      <c r="AF41" s="44">
        <f>INDEX('[2]AM TMCs (VISTRO)'!$1:$225,MATCH($A41,'[2]AM TMCs (VISTRO)'!$A$1:$A$225,0),MATCH(AF$1,'[2]AM TMCs (VISTRO)'!$2:$2,0))</f>
        <v>9</v>
      </c>
      <c r="AG41" s="44">
        <f>INDEX('[2]AM TMCs (VISTRO)'!$1:$225,MATCH($A41,'[2]AM TMCs (VISTRO)'!$A$1:$A$225,0),MATCH(AG$1,'[2]AM TMCs (VISTRO)'!$2:$2,0))</f>
        <v>0</v>
      </c>
      <c r="AH41" s="44">
        <f>INDEX('[2]AM TMCs (VISTRO)'!$1:$225,MATCH($A41,'[2]AM TMCs (VISTRO)'!$A$1:$A$225,0),MATCH(AH$1,'[2]AM TMCs (VISTRO)'!$2:$2,0))</f>
        <v>10</v>
      </c>
      <c r="AI41" s="52">
        <f t="shared" si="0"/>
        <v>0</v>
      </c>
      <c r="AJ41" s="52">
        <f t="shared" si="1"/>
        <v>98</v>
      </c>
      <c r="AK41" s="52">
        <f t="shared" si="2"/>
        <v>0</v>
      </c>
      <c r="AL41" s="52">
        <f t="shared" si="3"/>
        <v>0</v>
      </c>
      <c r="AM41" s="52">
        <f t="shared" si="4"/>
        <v>0</v>
      </c>
      <c r="AN41" s="52">
        <f t="shared" si="5"/>
        <v>0</v>
      </c>
      <c r="AO41" s="52">
        <f t="shared" si="6"/>
        <v>0</v>
      </c>
      <c r="AP41" s="52">
        <f t="shared" si="7"/>
        <v>43</v>
      </c>
    </row>
    <row r="42" spans="1:42" x14ac:dyDescent="0.25">
      <c r="A42" s="43">
        <v>42</v>
      </c>
      <c r="B42" s="44">
        <f>INDEX('[2]AM TMCs (VISTRO)'!$1:$225,MATCH($A42,'[2]AM TMCs (VISTRO)'!$A$1:$A$225,0),MATCH(B$1,'[2]AM TMCs (VISTRO)'!$2:$2,0))</f>
        <v>0</v>
      </c>
      <c r="C42" s="44">
        <f>INDEX('[2]AM TMCs (VISTRO)'!$1:$225,MATCH($A42,'[2]AM TMCs (VISTRO)'!$A$1:$A$225,0),MATCH(C$1,'[2]AM TMCs (VISTRO)'!$2:$2,0))</f>
        <v>0</v>
      </c>
      <c r="D42" s="44">
        <f>INDEX('[2]AM TMCs (VISTRO)'!$1:$225,MATCH($A42,'[2]AM TMCs (VISTRO)'!$A$1:$A$225,0),MATCH(D$1,'[2]AM TMCs (VISTRO)'!$2:$2,0))</f>
        <v>0</v>
      </c>
      <c r="E42" s="44">
        <f>INDEX('[2]AM TMCs (VISTRO)'!$1:$225,MATCH($A42,'[2]AM TMCs (VISTRO)'!$A$1:$A$225,0),MATCH(E$1,'[2]AM TMCs (VISTRO)'!$2:$2,0))</f>
        <v>25</v>
      </c>
      <c r="F42" s="44">
        <f>INDEX('[2]AM TMCs (VISTRO)'!$1:$225,MATCH($A42,'[2]AM TMCs (VISTRO)'!$A$1:$A$225,0),MATCH(F$1,'[2]AM TMCs (VISTRO)'!$2:$2,0))</f>
        <v>0</v>
      </c>
      <c r="G42" s="44">
        <f>INDEX('[2]AM TMCs (VISTRO)'!$1:$225,MATCH($A42,'[2]AM TMCs (VISTRO)'!$A$1:$A$225,0),MATCH(G$1,'[2]AM TMCs (VISTRO)'!$2:$2,0))</f>
        <v>0</v>
      </c>
      <c r="H42" s="44">
        <f>INDEX('[2]AM TMCs (VISTRO)'!$1:$225,MATCH($A42,'[2]AM TMCs (VISTRO)'!$A$1:$A$225,0),MATCH(H$1,'[2]AM TMCs (VISTRO)'!$2:$2,0))</f>
        <v>0</v>
      </c>
      <c r="I42" s="44">
        <f>INDEX('[2]AM TMCs (VISTRO)'!$1:$225,MATCH($A42,'[2]AM TMCs (VISTRO)'!$A$1:$A$225,0),MATCH(I$1,'[2]AM TMCs (VISTRO)'!$2:$2,0))</f>
        <v>0</v>
      </c>
      <c r="J42" s="44">
        <f>INDEX('[2]AM TMCs (VISTRO)'!$1:$225,MATCH($A42,'[2]AM TMCs (VISTRO)'!$A$1:$A$225,0),MATCH(J$1,'[2]AM TMCs (VISTRO)'!$2:$2,0))</f>
        <v>6</v>
      </c>
      <c r="K42" s="44">
        <f>INDEX('[2]AM TMCs (VISTRO)'!$1:$225,MATCH($A42,'[2]AM TMCs (VISTRO)'!$A$1:$A$225,0),MATCH(K$1,'[2]AM TMCs (VISTRO)'!$2:$2,0))</f>
        <v>0</v>
      </c>
      <c r="L42" s="44">
        <f>INDEX('[2]AM TMCs (VISTRO)'!$1:$225,MATCH($A42,'[2]AM TMCs (VISTRO)'!$A$1:$A$225,0),MATCH(L$1,'[2]AM TMCs (VISTRO)'!$2:$2,0))</f>
        <v>0</v>
      </c>
      <c r="M42" s="44">
        <f>INDEX('[2]AM TMCs (VISTRO)'!$1:$225,MATCH($A42,'[2]AM TMCs (VISTRO)'!$A$1:$A$225,0),MATCH(M$1,'[2]AM TMCs (VISTRO)'!$2:$2,0))</f>
        <v>567</v>
      </c>
      <c r="N42" s="44">
        <f>INDEX('[2]AM TMCs (VISTRO)'!$1:$225,MATCH($A42,'[2]AM TMCs (VISTRO)'!$A$1:$A$225,0),MATCH(N$1,'[2]AM TMCs (VISTRO)'!$2:$2,0))</f>
        <v>12</v>
      </c>
      <c r="O42" s="44">
        <f>INDEX('[2]AM TMCs (VISTRO)'!$1:$225,MATCH($A42,'[2]AM TMCs (VISTRO)'!$A$1:$A$225,0),MATCH(O$1,'[2]AM TMCs (VISTRO)'!$2:$2,0))</f>
        <v>0</v>
      </c>
      <c r="P42" s="44">
        <f>INDEX('[2]AM TMCs (VISTRO)'!$1:$225,MATCH($A42,'[2]AM TMCs (VISTRO)'!$A$1:$A$225,0),MATCH(P$1,'[2]AM TMCs (VISTRO)'!$2:$2,0))</f>
        <v>0</v>
      </c>
      <c r="Q42" s="44">
        <f>INDEX('[2]AM TMCs (VISTRO)'!$1:$225,MATCH($A42,'[2]AM TMCs (VISTRO)'!$A$1:$A$225,0),MATCH(Q$1,'[2]AM TMCs (VISTRO)'!$2:$2,0))</f>
        <v>583</v>
      </c>
      <c r="R42" s="44">
        <f>INDEX('[2]AM TMCs (VISTRO)'!$1:$225,MATCH($A42,'[2]AM TMCs (VISTRO)'!$A$1:$A$225,0),MATCH(R$1,'[2]AM TMCs (VISTRO)'!$2:$2,0))</f>
        <v>347</v>
      </c>
      <c r="S42" s="44">
        <f>INDEX('[2]AM TMCs (VISTRO)'!$1:$225,MATCH($A42,'[2]AM TMCs (VISTRO)'!$A$1:$A$225,0),MATCH(S$1,'[2]AM TMCs (VISTRO)'!$2:$2,0))</f>
        <v>0</v>
      </c>
      <c r="T42" s="44">
        <f>INDEX('[2]AM TMCs (VISTRO)'!$1:$225,MATCH($A42,'[2]AM TMCs (VISTRO)'!$A$1:$A$225,0),MATCH(T$1,'[2]AM TMCs (VISTRO)'!$2:$2,0))</f>
        <v>0</v>
      </c>
      <c r="U42" s="44">
        <f>INDEX('[2]AM TMCs (VISTRO)'!$1:$225,MATCH($A42,'[2]AM TMCs (VISTRO)'!$A$1:$A$225,0),MATCH(U$1,'[2]AM TMCs (VISTRO)'!$2:$2,0))</f>
        <v>0</v>
      </c>
      <c r="V42" s="44">
        <f>INDEX('[2]AM TMCs (VISTRO)'!$1:$225,MATCH($A42,'[2]AM TMCs (VISTRO)'!$A$1:$A$225,0),MATCH(V$1,'[2]AM TMCs (VISTRO)'!$2:$2,0))</f>
        <v>0</v>
      </c>
      <c r="W42" s="44">
        <f>INDEX('[2]AM TMCs (VISTRO)'!$1:$225,MATCH($A42,'[2]AM TMCs (VISTRO)'!$A$1:$A$225,0),MATCH(W$1,'[2]AM TMCs (VISTRO)'!$2:$2,0))</f>
        <v>0</v>
      </c>
      <c r="X42" s="44">
        <f>INDEX('[2]AM TMCs (VISTRO)'!$1:$225,MATCH($A42,'[2]AM TMCs (VISTRO)'!$A$1:$A$225,0),MATCH(X$1,'[2]AM TMCs (VISTRO)'!$2:$2,0))</f>
        <v>0</v>
      </c>
      <c r="Y42" s="44">
        <f>INDEX('[2]AM TMCs (VISTRO)'!$1:$225,MATCH($A42,'[2]AM TMCs (VISTRO)'!$A$1:$A$225,0),MATCH(Y$1,'[2]AM TMCs (VISTRO)'!$2:$2,0))</f>
        <v>0</v>
      </c>
      <c r="Z42" s="44">
        <f>INDEX('[2]AM TMCs (VISTRO)'!$1:$225,MATCH($A42,'[2]AM TMCs (VISTRO)'!$A$1:$A$225,0),MATCH(Z$1,'[2]AM TMCs (VISTRO)'!$2:$2,0))</f>
        <v>0</v>
      </c>
      <c r="AA42" s="44">
        <f>INDEX('[2]AM TMCs (VISTRO)'!$1:$225,MATCH($A42,'[2]AM TMCs (VISTRO)'!$A$1:$A$225,0),MATCH(AA$1,'[2]AM TMCs (VISTRO)'!$2:$2,0))</f>
        <v>0</v>
      </c>
      <c r="AB42" s="44">
        <f>INDEX('[2]AM TMCs (VISTRO)'!$1:$225,MATCH($A42,'[2]AM TMCs (VISTRO)'!$A$1:$A$225,0),MATCH(AB$1,'[2]AM TMCs (VISTRO)'!$2:$2,0))</f>
        <v>0</v>
      </c>
      <c r="AC42" s="44">
        <f>INDEX('[2]AM TMCs (VISTRO)'!$1:$225,MATCH($A42,'[2]AM TMCs (VISTRO)'!$A$1:$A$225,0),MATCH(AC$1,'[2]AM TMCs (VISTRO)'!$2:$2,0))</f>
        <v>0</v>
      </c>
      <c r="AD42" s="44">
        <f>INDEX('[2]AM TMCs (VISTRO)'!$1:$225,MATCH($A42,'[2]AM TMCs (VISTRO)'!$A$1:$A$225,0),MATCH(AD$1,'[2]AM TMCs (VISTRO)'!$2:$2,0))</f>
        <v>0</v>
      </c>
      <c r="AE42" s="44">
        <f>INDEX('[2]AM TMCs (VISTRO)'!$1:$225,MATCH($A42,'[2]AM TMCs (VISTRO)'!$A$1:$A$225,0),MATCH(AE$1,'[2]AM TMCs (VISTRO)'!$2:$2,0))</f>
        <v>0</v>
      </c>
      <c r="AF42" s="44">
        <f>INDEX('[2]AM TMCs (VISTRO)'!$1:$225,MATCH($A42,'[2]AM TMCs (VISTRO)'!$A$1:$A$225,0),MATCH(AF$1,'[2]AM TMCs (VISTRO)'!$2:$2,0))</f>
        <v>0</v>
      </c>
      <c r="AG42" s="44">
        <f>INDEX('[2]AM TMCs (VISTRO)'!$1:$225,MATCH($A42,'[2]AM TMCs (VISTRO)'!$A$1:$A$225,0),MATCH(AG$1,'[2]AM TMCs (VISTRO)'!$2:$2,0))</f>
        <v>0</v>
      </c>
      <c r="AH42" s="44">
        <f>INDEX('[2]AM TMCs (VISTRO)'!$1:$225,MATCH($A42,'[2]AM TMCs (VISTRO)'!$A$1:$A$225,0),MATCH(AH$1,'[2]AM TMCs (VISTRO)'!$2:$2,0))</f>
        <v>0</v>
      </c>
      <c r="AI42" s="52">
        <f t="shared" si="0"/>
        <v>25</v>
      </c>
      <c r="AJ42" s="52">
        <f t="shared" si="1"/>
        <v>6</v>
      </c>
      <c r="AK42" s="52">
        <f t="shared" si="2"/>
        <v>579</v>
      </c>
      <c r="AL42" s="52">
        <f t="shared" si="3"/>
        <v>930</v>
      </c>
      <c r="AM42" s="52">
        <f t="shared" si="4"/>
        <v>0</v>
      </c>
      <c r="AN42" s="52">
        <f t="shared" si="5"/>
        <v>0</v>
      </c>
      <c r="AO42" s="52">
        <f t="shared" si="6"/>
        <v>0</v>
      </c>
      <c r="AP42" s="52">
        <f t="shared" si="7"/>
        <v>0</v>
      </c>
    </row>
    <row r="43" spans="1:42" x14ac:dyDescent="0.25">
      <c r="A43" s="43">
        <v>43</v>
      </c>
      <c r="B43" s="44">
        <f>INDEX('[2]AM TMCs (VISTRO)'!$1:$225,MATCH($A43,'[2]AM TMCs (VISTRO)'!$A$1:$A$225,0),MATCH(B$1,'[2]AM TMCs (VISTRO)'!$2:$2,0))</f>
        <v>0</v>
      </c>
      <c r="C43" s="44">
        <f>INDEX('[2]AM TMCs (VISTRO)'!$1:$225,MATCH($A43,'[2]AM TMCs (VISTRO)'!$A$1:$A$225,0),MATCH(C$1,'[2]AM TMCs (VISTRO)'!$2:$2,0))</f>
        <v>102</v>
      </c>
      <c r="D43" s="44">
        <f>INDEX('[2]AM TMCs (VISTRO)'!$1:$225,MATCH($A43,'[2]AM TMCs (VISTRO)'!$A$1:$A$225,0),MATCH(D$1,'[2]AM TMCs (VISTRO)'!$2:$2,0))</f>
        <v>245</v>
      </c>
      <c r="E43" s="44">
        <f>INDEX('[2]AM TMCs (VISTRO)'!$1:$225,MATCH($A43,'[2]AM TMCs (VISTRO)'!$A$1:$A$225,0),MATCH(E$1,'[2]AM TMCs (VISTRO)'!$2:$2,0))</f>
        <v>0</v>
      </c>
      <c r="F43" s="44">
        <f>INDEX('[2]AM TMCs (VISTRO)'!$1:$225,MATCH($A43,'[2]AM TMCs (VISTRO)'!$A$1:$A$225,0),MATCH(F$1,'[2]AM TMCs (VISTRO)'!$2:$2,0))</f>
        <v>0</v>
      </c>
      <c r="G43" s="44">
        <f>INDEX('[2]AM TMCs (VISTRO)'!$1:$225,MATCH($A43,'[2]AM TMCs (VISTRO)'!$A$1:$A$225,0),MATCH(G$1,'[2]AM TMCs (VISTRO)'!$2:$2,0))</f>
        <v>0</v>
      </c>
      <c r="H43" s="44">
        <f>INDEX('[2]AM TMCs (VISTRO)'!$1:$225,MATCH($A43,'[2]AM TMCs (VISTRO)'!$A$1:$A$225,0),MATCH(H$1,'[2]AM TMCs (VISTRO)'!$2:$2,0))</f>
        <v>0</v>
      </c>
      <c r="I43" s="44">
        <f>INDEX('[2]AM TMCs (VISTRO)'!$1:$225,MATCH($A43,'[2]AM TMCs (VISTRO)'!$A$1:$A$225,0),MATCH(I$1,'[2]AM TMCs (VISTRO)'!$2:$2,0))</f>
        <v>0</v>
      </c>
      <c r="J43" s="44">
        <f>INDEX('[2]AM TMCs (VISTRO)'!$1:$225,MATCH($A43,'[2]AM TMCs (VISTRO)'!$A$1:$A$225,0),MATCH(J$1,'[2]AM TMCs (VISTRO)'!$2:$2,0))</f>
        <v>0</v>
      </c>
      <c r="K43" s="44">
        <f>INDEX('[2]AM TMCs (VISTRO)'!$1:$225,MATCH($A43,'[2]AM TMCs (VISTRO)'!$A$1:$A$225,0),MATCH(K$1,'[2]AM TMCs (VISTRO)'!$2:$2,0))</f>
        <v>0</v>
      </c>
      <c r="L43" s="44">
        <f>INDEX('[2]AM TMCs (VISTRO)'!$1:$225,MATCH($A43,'[2]AM TMCs (VISTRO)'!$A$1:$A$225,0),MATCH(L$1,'[2]AM TMCs (VISTRO)'!$2:$2,0))</f>
        <v>0</v>
      </c>
      <c r="M43" s="44">
        <f>INDEX('[2]AM TMCs (VISTRO)'!$1:$225,MATCH($A43,'[2]AM TMCs (VISTRO)'!$A$1:$A$225,0),MATCH(M$1,'[2]AM TMCs (VISTRO)'!$2:$2,0))</f>
        <v>0</v>
      </c>
      <c r="N43" s="44">
        <f>INDEX('[2]AM TMCs (VISTRO)'!$1:$225,MATCH($A43,'[2]AM TMCs (VISTRO)'!$A$1:$A$225,0),MATCH(N$1,'[2]AM TMCs (VISTRO)'!$2:$2,0))</f>
        <v>0</v>
      </c>
      <c r="O43" s="44">
        <f>INDEX('[2]AM TMCs (VISTRO)'!$1:$225,MATCH($A43,'[2]AM TMCs (VISTRO)'!$A$1:$A$225,0),MATCH(O$1,'[2]AM TMCs (VISTRO)'!$2:$2,0))</f>
        <v>0</v>
      </c>
      <c r="P43" s="44">
        <f>INDEX('[2]AM TMCs (VISTRO)'!$1:$225,MATCH($A43,'[2]AM TMCs (VISTRO)'!$A$1:$A$225,0),MATCH(P$1,'[2]AM TMCs (VISTRO)'!$2:$2,0))</f>
        <v>0</v>
      </c>
      <c r="Q43" s="44">
        <f>INDEX('[2]AM TMCs (VISTRO)'!$1:$225,MATCH($A43,'[2]AM TMCs (VISTRO)'!$A$1:$A$225,0),MATCH(Q$1,'[2]AM TMCs (VISTRO)'!$2:$2,0))</f>
        <v>0</v>
      </c>
      <c r="R43" s="44">
        <f>INDEX('[2]AM TMCs (VISTRO)'!$1:$225,MATCH($A43,'[2]AM TMCs (VISTRO)'!$A$1:$A$225,0),MATCH(R$1,'[2]AM TMCs (VISTRO)'!$2:$2,0))</f>
        <v>0</v>
      </c>
      <c r="S43" s="44">
        <f>INDEX('[2]AM TMCs (VISTRO)'!$1:$225,MATCH($A43,'[2]AM TMCs (VISTRO)'!$A$1:$A$225,0),MATCH(S$1,'[2]AM TMCs (VISTRO)'!$2:$2,0))</f>
        <v>0</v>
      </c>
      <c r="T43" s="44">
        <f>INDEX('[2]AM TMCs (VISTRO)'!$1:$225,MATCH($A43,'[2]AM TMCs (VISTRO)'!$A$1:$A$225,0),MATCH(T$1,'[2]AM TMCs (VISTRO)'!$2:$2,0))</f>
        <v>0</v>
      </c>
      <c r="U43" s="44">
        <f>INDEX('[2]AM TMCs (VISTRO)'!$1:$225,MATCH($A43,'[2]AM TMCs (VISTRO)'!$A$1:$A$225,0),MATCH(U$1,'[2]AM TMCs (VISTRO)'!$2:$2,0))</f>
        <v>0</v>
      </c>
      <c r="V43" s="44">
        <f>INDEX('[2]AM TMCs (VISTRO)'!$1:$225,MATCH($A43,'[2]AM TMCs (VISTRO)'!$A$1:$A$225,0),MATCH(V$1,'[2]AM TMCs (VISTRO)'!$2:$2,0))</f>
        <v>0</v>
      </c>
      <c r="W43" s="44">
        <f>INDEX('[2]AM TMCs (VISTRO)'!$1:$225,MATCH($A43,'[2]AM TMCs (VISTRO)'!$A$1:$A$225,0),MATCH(W$1,'[2]AM TMCs (VISTRO)'!$2:$2,0))</f>
        <v>0</v>
      </c>
      <c r="X43" s="44">
        <f>INDEX('[2]AM TMCs (VISTRO)'!$1:$225,MATCH($A43,'[2]AM TMCs (VISTRO)'!$A$1:$A$225,0),MATCH(X$1,'[2]AM TMCs (VISTRO)'!$2:$2,0))</f>
        <v>0</v>
      </c>
      <c r="Y43" s="44">
        <f>INDEX('[2]AM TMCs (VISTRO)'!$1:$225,MATCH($A43,'[2]AM TMCs (VISTRO)'!$A$1:$A$225,0),MATCH(Y$1,'[2]AM TMCs (VISTRO)'!$2:$2,0))</f>
        <v>0</v>
      </c>
      <c r="Z43" s="44">
        <f>INDEX('[2]AM TMCs (VISTRO)'!$1:$225,MATCH($A43,'[2]AM TMCs (VISTRO)'!$A$1:$A$225,0),MATCH(Z$1,'[2]AM TMCs (VISTRO)'!$2:$2,0))</f>
        <v>0</v>
      </c>
      <c r="AA43" s="44">
        <f>INDEX('[2]AM TMCs (VISTRO)'!$1:$225,MATCH($A43,'[2]AM TMCs (VISTRO)'!$A$1:$A$225,0),MATCH(AA$1,'[2]AM TMCs (VISTRO)'!$2:$2,0))</f>
        <v>6</v>
      </c>
      <c r="AB43" s="44">
        <f>INDEX('[2]AM TMCs (VISTRO)'!$1:$225,MATCH($A43,'[2]AM TMCs (VISTRO)'!$A$1:$A$225,0),MATCH(AB$1,'[2]AM TMCs (VISTRO)'!$2:$2,0))</f>
        <v>87</v>
      </c>
      <c r="AC43" s="44">
        <f>INDEX('[2]AM TMCs (VISTRO)'!$1:$225,MATCH($A43,'[2]AM TMCs (VISTRO)'!$A$1:$A$225,0),MATCH(AC$1,'[2]AM TMCs (VISTRO)'!$2:$2,0))</f>
        <v>0</v>
      </c>
      <c r="AD43" s="44">
        <f>INDEX('[2]AM TMCs (VISTRO)'!$1:$225,MATCH($A43,'[2]AM TMCs (VISTRO)'!$A$1:$A$225,0),MATCH(AD$1,'[2]AM TMCs (VISTRO)'!$2:$2,0))</f>
        <v>10</v>
      </c>
      <c r="AE43" s="44">
        <f>INDEX('[2]AM TMCs (VISTRO)'!$1:$225,MATCH($A43,'[2]AM TMCs (VISTRO)'!$A$1:$A$225,0),MATCH(AE$1,'[2]AM TMCs (VISTRO)'!$2:$2,0))</f>
        <v>0</v>
      </c>
      <c r="AF43" s="44">
        <f>INDEX('[2]AM TMCs (VISTRO)'!$1:$225,MATCH($A43,'[2]AM TMCs (VISTRO)'!$A$1:$A$225,0),MATCH(AF$1,'[2]AM TMCs (VISTRO)'!$2:$2,0))</f>
        <v>0</v>
      </c>
      <c r="AG43" s="44">
        <f>INDEX('[2]AM TMCs (VISTRO)'!$1:$225,MATCH($A43,'[2]AM TMCs (VISTRO)'!$A$1:$A$225,0),MATCH(AG$1,'[2]AM TMCs (VISTRO)'!$2:$2,0))</f>
        <v>0</v>
      </c>
      <c r="AH43" s="44">
        <f>INDEX('[2]AM TMCs (VISTRO)'!$1:$225,MATCH($A43,'[2]AM TMCs (VISTRO)'!$A$1:$A$225,0),MATCH(AH$1,'[2]AM TMCs (VISTRO)'!$2:$2,0))</f>
        <v>0</v>
      </c>
      <c r="AI43" s="52">
        <f t="shared" si="0"/>
        <v>347</v>
      </c>
      <c r="AJ43" s="52">
        <f t="shared" si="1"/>
        <v>0</v>
      </c>
      <c r="AK43" s="52">
        <f t="shared" si="2"/>
        <v>0</v>
      </c>
      <c r="AL43" s="52">
        <f t="shared" si="3"/>
        <v>0</v>
      </c>
      <c r="AM43" s="52">
        <f t="shared" si="4"/>
        <v>0</v>
      </c>
      <c r="AN43" s="52">
        <f t="shared" si="5"/>
        <v>0</v>
      </c>
      <c r="AO43" s="52">
        <f t="shared" si="6"/>
        <v>103</v>
      </c>
      <c r="AP43" s="52">
        <f t="shared" si="7"/>
        <v>0</v>
      </c>
    </row>
    <row r="44" spans="1:42" x14ac:dyDescent="0.25">
      <c r="A44" s="43">
        <v>44</v>
      </c>
      <c r="B44" s="44">
        <f>INDEX('[2]AM TMCs (VISTRO)'!$1:$225,MATCH($A44,'[2]AM TMCs (VISTRO)'!$A$1:$A$225,0),MATCH(B$1,'[2]AM TMCs (VISTRO)'!$2:$2,0))</f>
        <v>0</v>
      </c>
      <c r="C44" s="44">
        <f>INDEX('[2]AM TMCs (VISTRO)'!$1:$225,MATCH($A44,'[2]AM TMCs (VISTRO)'!$A$1:$A$225,0),MATCH(C$1,'[2]AM TMCs (VISTRO)'!$2:$2,0))</f>
        <v>0</v>
      </c>
      <c r="D44" s="44">
        <f>INDEX('[2]AM TMCs (VISTRO)'!$1:$225,MATCH($A44,'[2]AM TMCs (VISTRO)'!$A$1:$A$225,0),MATCH(D$1,'[2]AM TMCs (VISTRO)'!$2:$2,0))</f>
        <v>13</v>
      </c>
      <c r="E44" s="44">
        <f>INDEX('[2]AM TMCs (VISTRO)'!$1:$225,MATCH($A44,'[2]AM TMCs (VISTRO)'!$A$1:$A$225,0),MATCH(E$1,'[2]AM TMCs (VISTRO)'!$2:$2,0))</f>
        <v>15</v>
      </c>
      <c r="F44" s="44">
        <f>INDEX('[2]AM TMCs (VISTRO)'!$1:$225,MATCH($A44,'[2]AM TMCs (VISTRO)'!$A$1:$A$225,0),MATCH(F$1,'[2]AM TMCs (VISTRO)'!$2:$2,0))</f>
        <v>0</v>
      </c>
      <c r="G44" s="44">
        <f>INDEX('[2]AM TMCs (VISTRO)'!$1:$225,MATCH($A44,'[2]AM TMCs (VISTRO)'!$A$1:$A$225,0),MATCH(G$1,'[2]AM TMCs (VISTRO)'!$2:$2,0))</f>
        <v>0</v>
      </c>
      <c r="H44" s="44">
        <f>INDEX('[2]AM TMCs (VISTRO)'!$1:$225,MATCH($A44,'[2]AM TMCs (VISTRO)'!$A$1:$A$225,0),MATCH(H$1,'[2]AM TMCs (VISTRO)'!$2:$2,0))</f>
        <v>12</v>
      </c>
      <c r="I44" s="44">
        <f>INDEX('[2]AM TMCs (VISTRO)'!$1:$225,MATCH($A44,'[2]AM TMCs (VISTRO)'!$A$1:$A$225,0),MATCH(I$1,'[2]AM TMCs (VISTRO)'!$2:$2,0))</f>
        <v>0</v>
      </c>
      <c r="J44" s="44">
        <f>INDEX('[2]AM TMCs (VISTRO)'!$1:$225,MATCH($A44,'[2]AM TMCs (VISTRO)'!$A$1:$A$225,0),MATCH(J$1,'[2]AM TMCs (VISTRO)'!$2:$2,0))</f>
        <v>0</v>
      </c>
      <c r="K44" s="44">
        <f>INDEX('[2]AM TMCs (VISTRO)'!$1:$225,MATCH($A44,'[2]AM TMCs (VISTRO)'!$A$1:$A$225,0),MATCH(K$1,'[2]AM TMCs (VISTRO)'!$2:$2,0))</f>
        <v>0</v>
      </c>
      <c r="L44" s="44">
        <f>INDEX('[2]AM TMCs (VISTRO)'!$1:$225,MATCH($A44,'[2]AM TMCs (VISTRO)'!$A$1:$A$225,0),MATCH(L$1,'[2]AM TMCs (VISTRO)'!$2:$2,0))</f>
        <v>0</v>
      </c>
      <c r="M44" s="44">
        <f>INDEX('[2]AM TMCs (VISTRO)'!$1:$225,MATCH($A44,'[2]AM TMCs (VISTRO)'!$A$1:$A$225,0),MATCH(M$1,'[2]AM TMCs (VISTRO)'!$2:$2,0))</f>
        <v>0</v>
      </c>
      <c r="N44" s="44">
        <f>INDEX('[2]AM TMCs (VISTRO)'!$1:$225,MATCH($A44,'[2]AM TMCs (VISTRO)'!$A$1:$A$225,0),MATCH(N$1,'[2]AM TMCs (VISTRO)'!$2:$2,0))</f>
        <v>0</v>
      </c>
      <c r="O44" s="44">
        <f>INDEX('[2]AM TMCs (VISTRO)'!$1:$225,MATCH($A44,'[2]AM TMCs (VISTRO)'!$A$1:$A$225,0),MATCH(O$1,'[2]AM TMCs (VISTRO)'!$2:$2,0))</f>
        <v>0</v>
      </c>
      <c r="P44" s="44">
        <f>INDEX('[2]AM TMCs (VISTRO)'!$1:$225,MATCH($A44,'[2]AM TMCs (VISTRO)'!$A$1:$A$225,0),MATCH(P$1,'[2]AM TMCs (VISTRO)'!$2:$2,0))</f>
        <v>0</v>
      </c>
      <c r="Q44" s="44">
        <f>INDEX('[2]AM TMCs (VISTRO)'!$1:$225,MATCH($A44,'[2]AM TMCs (VISTRO)'!$A$1:$A$225,0),MATCH(Q$1,'[2]AM TMCs (VISTRO)'!$2:$2,0))</f>
        <v>0</v>
      </c>
      <c r="R44" s="44">
        <f>INDEX('[2]AM TMCs (VISTRO)'!$1:$225,MATCH($A44,'[2]AM TMCs (VISTRO)'!$A$1:$A$225,0),MATCH(R$1,'[2]AM TMCs (VISTRO)'!$2:$2,0))</f>
        <v>0</v>
      </c>
      <c r="S44" s="44">
        <f>INDEX('[2]AM TMCs (VISTRO)'!$1:$225,MATCH($A44,'[2]AM TMCs (VISTRO)'!$A$1:$A$225,0),MATCH(S$1,'[2]AM TMCs (VISTRO)'!$2:$2,0))</f>
        <v>0</v>
      </c>
      <c r="T44" s="44">
        <f>INDEX('[2]AM TMCs (VISTRO)'!$1:$225,MATCH($A44,'[2]AM TMCs (VISTRO)'!$A$1:$A$225,0),MATCH(T$1,'[2]AM TMCs (VISTRO)'!$2:$2,0))</f>
        <v>0</v>
      </c>
      <c r="U44" s="44">
        <f>INDEX('[2]AM TMCs (VISTRO)'!$1:$225,MATCH($A44,'[2]AM TMCs (VISTRO)'!$A$1:$A$225,0),MATCH(U$1,'[2]AM TMCs (VISTRO)'!$2:$2,0))</f>
        <v>0</v>
      </c>
      <c r="V44" s="44">
        <f>INDEX('[2]AM TMCs (VISTRO)'!$1:$225,MATCH($A44,'[2]AM TMCs (VISTRO)'!$A$1:$A$225,0),MATCH(V$1,'[2]AM TMCs (VISTRO)'!$2:$2,0))</f>
        <v>0</v>
      </c>
      <c r="W44" s="44">
        <f>INDEX('[2]AM TMCs (VISTRO)'!$1:$225,MATCH($A44,'[2]AM TMCs (VISTRO)'!$A$1:$A$225,0),MATCH(W$1,'[2]AM TMCs (VISTRO)'!$2:$2,0))</f>
        <v>0</v>
      </c>
      <c r="X44" s="44">
        <f>INDEX('[2]AM TMCs (VISTRO)'!$1:$225,MATCH($A44,'[2]AM TMCs (VISTRO)'!$A$1:$A$225,0),MATCH(X$1,'[2]AM TMCs (VISTRO)'!$2:$2,0))</f>
        <v>0</v>
      </c>
      <c r="Y44" s="44">
        <f>INDEX('[2]AM TMCs (VISTRO)'!$1:$225,MATCH($A44,'[2]AM TMCs (VISTRO)'!$A$1:$A$225,0),MATCH(Y$1,'[2]AM TMCs (VISTRO)'!$2:$2,0))</f>
        <v>0</v>
      </c>
      <c r="Z44" s="44">
        <f>INDEX('[2]AM TMCs (VISTRO)'!$1:$225,MATCH($A44,'[2]AM TMCs (VISTRO)'!$A$1:$A$225,0),MATCH(Z$1,'[2]AM TMCs (VISTRO)'!$2:$2,0))</f>
        <v>0</v>
      </c>
      <c r="AA44" s="44">
        <f>INDEX('[2]AM TMCs (VISTRO)'!$1:$225,MATCH($A44,'[2]AM TMCs (VISTRO)'!$A$1:$A$225,0),MATCH(AA$1,'[2]AM TMCs (VISTRO)'!$2:$2,0))</f>
        <v>0</v>
      </c>
      <c r="AB44" s="44">
        <f>INDEX('[2]AM TMCs (VISTRO)'!$1:$225,MATCH($A44,'[2]AM TMCs (VISTRO)'!$A$1:$A$225,0),MATCH(AB$1,'[2]AM TMCs (VISTRO)'!$2:$2,0))</f>
        <v>0</v>
      </c>
      <c r="AC44" s="44">
        <f>INDEX('[2]AM TMCs (VISTRO)'!$1:$225,MATCH($A44,'[2]AM TMCs (VISTRO)'!$A$1:$A$225,0),MATCH(AC$1,'[2]AM TMCs (VISTRO)'!$2:$2,0))</f>
        <v>0</v>
      </c>
      <c r="AD44" s="44">
        <f>INDEX('[2]AM TMCs (VISTRO)'!$1:$225,MATCH($A44,'[2]AM TMCs (VISTRO)'!$A$1:$A$225,0),MATCH(AD$1,'[2]AM TMCs (VISTRO)'!$2:$2,0))</f>
        <v>0</v>
      </c>
      <c r="AE44" s="44">
        <f>INDEX('[2]AM TMCs (VISTRO)'!$1:$225,MATCH($A44,'[2]AM TMCs (VISTRO)'!$A$1:$A$225,0),MATCH(AE$1,'[2]AM TMCs (VISTRO)'!$2:$2,0))</f>
        <v>12</v>
      </c>
      <c r="AF44" s="44">
        <f>INDEX('[2]AM TMCs (VISTRO)'!$1:$225,MATCH($A44,'[2]AM TMCs (VISTRO)'!$A$1:$A$225,0),MATCH(AF$1,'[2]AM TMCs (VISTRO)'!$2:$2,0))</f>
        <v>12</v>
      </c>
      <c r="AG44" s="44">
        <f>INDEX('[2]AM TMCs (VISTRO)'!$1:$225,MATCH($A44,'[2]AM TMCs (VISTRO)'!$A$1:$A$225,0),MATCH(AG$1,'[2]AM TMCs (VISTRO)'!$2:$2,0))</f>
        <v>0</v>
      </c>
      <c r="AH44" s="44">
        <f>INDEX('[2]AM TMCs (VISTRO)'!$1:$225,MATCH($A44,'[2]AM TMCs (VISTRO)'!$A$1:$A$225,0),MATCH(AH$1,'[2]AM TMCs (VISTRO)'!$2:$2,0))</f>
        <v>0</v>
      </c>
      <c r="AI44" s="52">
        <f t="shared" si="0"/>
        <v>28</v>
      </c>
      <c r="AJ44" s="52">
        <f t="shared" si="1"/>
        <v>12</v>
      </c>
      <c r="AK44" s="52">
        <f t="shared" si="2"/>
        <v>0</v>
      </c>
      <c r="AL44" s="52">
        <f t="shared" si="3"/>
        <v>0</v>
      </c>
      <c r="AM44" s="52">
        <f t="shared" si="4"/>
        <v>0</v>
      </c>
      <c r="AN44" s="52">
        <f t="shared" si="5"/>
        <v>0</v>
      </c>
      <c r="AO44" s="52">
        <f t="shared" si="6"/>
        <v>0</v>
      </c>
      <c r="AP44" s="52">
        <f t="shared" si="7"/>
        <v>24</v>
      </c>
    </row>
    <row r="45" spans="1:42" x14ac:dyDescent="0.25">
      <c r="A45" s="43">
        <v>45</v>
      </c>
      <c r="B45" s="44">
        <f>INDEX('[2]AM TMCs (VISTRO)'!$1:$225,MATCH($A45,'[2]AM TMCs (VISTRO)'!$A$1:$A$225,0),MATCH(B$1,'[2]AM TMCs (VISTRO)'!$2:$2,0))</f>
        <v>0</v>
      </c>
      <c r="C45" s="44">
        <f>INDEX('[2]AM TMCs (VISTRO)'!$1:$225,MATCH($A45,'[2]AM TMCs (VISTRO)'!$A$1:$A$225,0),MATCH(C$1,'[2]AM TMCs (VISTRO)'!$2:$2,0))</f>
        <v>0</v>
      </c>
      <c r="D45" s="44">
        <f>INDEX('[2]AM TMCs (VISTRO)'!$1:$225,MATCH($A45,'[2]AM TMCs (VISTRO)'!$A$1:$A$225,0),MATCH(D$1,'[2]AM TMCs (VISTRO)'!$2:$2,0))</f>
        <v>0</v>
      </c>
      <c r="E45" s="44">
        <f>INDEX('[2]AM TMCs (VISTRO)'!$1:$225,MATCH($A45,'[2]AM TMCs (VISTRO)'!$A$1:$A$225,0),MATCH(E$1,'[2]AM TMCs (VISTRO)'!$2:$2,0))</f>
        <v>0</v>
      </c>
      <c r="F45" s="44">
        <f>INDEX('[2]AM TMCs (VISTRO)'!$1:$225,MATCH($A45,'[2]AM TMCs (VISTRO)'!$A$1:$A$225,0),MATCH(F$1,'[2]AM TMCs (VISTRO)'!$2:$2,0))</f>
        <v>0</v>
      </c>
      <c r="G45" s="44">
        <f>INDEX('[2]AM TMCs (VISTRO)'!$1:$225,MATCH($A45,'[2]AM TMCs (VISTRO)'!$A$1:$A$225,0),MATCH(G$1,'[2]AM TMCs (VISTRO)'!$2:$2,0))</f>
        <v>0</v>
      </c>
      <c r="H45" s="44">
        <f>INDEX('[2]AM TMCs (VISTRO)'!$1:$225,MATCH($A45,'[2]AM TMCs (VISTRO)'!$A$1:$A$225,0),MATCH(H$1,'[2]AM TMCs (VISTRO)'!$2:$2,0))</f>
        <v>0</v>
      </c>
      <c r="I45" s="44">
        <f>INDEX('[2]AM TMCs (VISTRO)'!$1:$225,MATCH($A45,'[2]AM TMCs (VISTRO)'!$A$1:$A$225,0),MATCH(I$1,'[2]AM TMCs (VISTRO)'!$2:$2,0))</f>
        <v>0</v>
      </c>
      <c r="J45" s="44">
        <f>INDEX('[2]AM TMCs (VISTRO)'!$1:$225,MATCH($A45,'[2]AM TMCs (VISTRO)'!$A$1:$A$225,0),MATCH(J$1,'[2]AM TMCs (VISTRO)'!$2:$2,0))</f>
        <v>7</v>
      </c>
      <c r="K45" s="44">
        <f>INDEX('[2]AM TMCs (VISTRO)'!$1:$225,MATCH($A45,'[2]AM TMCs (VISTRO)'!$A$1:$A$225,0),MATCH(K$1,'[2]AM TMCs (VISTRO)'!$2:$2,0))</f>
        <v>0</v>
      </c>
      <c r="L45" s="44">
        <f>INDEX('[2]AM TMCs (VISTRO)'!$1:$225,MATCH($A45,'[2]AM TMCs (VISTRO)'!$A$1:$A$225,0),MATCH(L$1,'[2]AM TMCs (VISTRO)'!$2:$2,0))</f>
        <v>0</v>
      </c>
      <c r="M45" s="44">
        <f>INDEX('[2]AM TMCs (VISTRO)'!$1:$225,MATCH($A45,'[2]AM TMCs (VISTRO)'!$A$1:$A$225,0),MATCH(M$1,'[2]AM TMCs (VISTRO)'!$2:$2,0))</f>
        <v>0</v>
      </c>
      <c r="N45" s="44">
        <f>INDEX('[2]AM TMCs (VISTRO)'!$1:$225,MATCH($A45,'[2]AM TMCs (VISTRO)'!$A$1:$A$225,0),MATCH(N$1,'[2]AM TMCs (VISTRO)'!$2:$2,0))</f>
        <v>0</v>
      </c>
      <c r="O45" s="44">
        <f>INDEX('[2]AM TMCs (VISTRO)'!$1:$225,MATCH($A45,'[2]AM TMCs (VISTRO)'!$A$1:$A$225,0),MATCH(O$1,'[2]AM TMCs (VISTRO)'!$2:$2,0))</f>
        <v>0</v>
      </c>
      <c r="P45" s="44">
        <f>INDEX('[2]AM TMCs (VISTRO)'!$1:$225,MATCH($A45,'[2]AM TMCs (VISTRO)'!$A$1:$A$225,0),MATCH(P$1,'[2]AM TMCs (VISTRO)'!$2:$2,0))</f>
        <v>0</v>
      </c>
      <c r="Q45" s="44">
        <f>INDEX('[2]AM TMCs (VISTRO)'!$1:$225,MATCH($A45,'[2]AM TMCs (VISTRO)'!$A$1:$A$225,0),MATCH(Q$1,'[2]AM TMCs (VISTRO)'!$2:$2,0))</f>
        <v>0</v>
      </c>
      <c r="R45" s="44">
        <f>INDEX('[2]AM TMCs (VISTRO)'!$1:$225,MATCH($A45,'[2]AM TMCs (VISTRO)'!$A$1:$A$225,0),MATCH(R$1,'[2]AM TMCs (VISTRO)'!$2:$2,0))</f>
        <v>0</v>
      </c>
      <c r="S45" s="44">
        <f>INDEX('[2]AM TMCs (VISTRO)'!$1:$225,MATCH($A45,'[2]AM TMCs (VISTRO)'!$A$1:$A$225,0),MATCH(S$1,'[2]AM TMCs (VISTRO)'!$2:$2,0))</f>
        <v>0</v>
      </c>
      <c r="T45" s="44">
        <f>INDEX('[2]AM TMCs (VISTRO)'!$1:$225,MATCH($A45,'[2]AM TMCs (VISTRO)'!$A$1:$A$225,0),MATCH(T$1,'[2]AM TMCs (VISTRO)'!$2:$2,0))</f>
        <v>0</v>
      </c>
      <c r="U45" s="44">
        <f>INDEX('[2]AM TMCs (VISTRO)'!$1:$225,MATCH($A45,'[2]AM TMCs (VISTRO)'!$A$1:$A$225,0),MATCH(U$1,'[2]AM TMCs (VISTRO)'!$2:$2,0))</f>
        <v>0</v>
      </c>
      <c r="V45" s="44">
        <f>INDEX('[2]AM TMCs (VISTRO)'!$1:$225,MATCH($A45,'[2]AM TMCs (VISTRO)'!$A$1:$A$225,0),MATCH(V$1,'[2]AM TMCs (VISTRO)'!$2:$2,0))</f>
        <v>0</v>
      </c>
      <c r="W45" s="44">
        <f>INDEX('[2]AM TMCs (VISTRO)'!$1:$225,MATCH($A45,'[2]AM TMCs (VISTRO)'!$A$1:$A$225,0),MATCH(W$1,'[2]AM TMCs (VISTRO)'!$2:$2,0))</f>
        <v>0</v>
      </c>
      <c r="X45" s="44">
        <f>INDEX('[2]AM TMCs (VISTRO)'!$1:$225,MATCH($A45,'[2]AM TMCs (VISTRO)'!$A$1:$A$225,0),MATCH(X$1,'[2]AM TMCs (VISTRO)'!$2:$2,0))</f>
        <v>0</v>
      </c>
      <c r="Y45" s="44">
        <f>INDEX('[2]AM TMCs (VISTRO)'!$1:$225,MATCH($A45,'[2]AM TMCs (VISTRO)'!$A$1:$A$225,0),MATCH(Y$1,'[2]AM TMCs (VISTRO)'!$2:$2,0))</f>
        <v>0</v>
      </c>
      <c r="Z45" s="44">
        <f>INDEX('[2]AM TMCs (VISTRO)'!$1:$225,MATCH($A45,'[2]AM TMCs (VISTRO)'!$A$1:$A$225,0),MATCH(Z$1,'[2]AM TMCs (VISTRO)'!$2:$2,0))</f>
        <v>0</v>
      </c>
      <c r="AA45" s="44">
        <f>INDEX('[2]AM TMCs (VISTRO)'!$1:$225,MATCH($A45,'[2]AM TMCs (VISTRO)'!$A$1:$A$225,0),MATCH(AA$1,'[2]AM TMCs (VISTRO)'!$2:$2,0))</f>
        <v>0</v>
      </c>
      <c r="AB45" s="44">
        <f>INDEX('[2]AM TMCs (VISTRO)'!$1:$225,MATCH($A45,'[2]AM TMCs (VISTRO)'!$A$1:$A$225,0),MATCH(AB$1,'[2]AM TMCs (VISTRO)'!$2:$2,0))</f>
        <v>231</v>
      </c>
      <c r="AC45" s="44">
        <f>INDEX('[2]AM TMCs (VISTRO)'!$1:$225,MATCH($A45,'[2]AM TMCs (VISTRO)'!$A$1:$A$225,0),MATCH(AC$1,'[2]AM TMCs (VISTRO)'!$2:$2,0))</f>
        <v>0</v>
      </c>
      <c r="AD45" s="44">
        <f>INDEX('[2]AM TMCs (VISTRO)'!$1:$225,MATCH($A45,'[2]AM TMCs (VISTRO)'!$A$1:$A$225,0),MATCH(AD$1,'[2]AM TMCs (VISTRO)'!$2:$2,0))</f>
        <v>0</v>
      </c>
      <c r="AE45" s="44">
        <f>INDEX('[2]AM TMCs (VISTRO)'!$1:$225,MATCH($A45,'[2]AM TMCs (VISTRO)'!$A$1:$A$225,0),MATCH(AE$1,'[2]AM TMCs (VISTRO)'!$2:$2,0))</f>
        <v>0</v>
      </c>
      <c r="AF45" s="44">
        <f>INDEX('[2]AM TMCs (VISTRO)'!$1:$225,MATCH($A45,'[2]AM TMCs (VISTRO)'!$A$1:$A$225,0),MATCH(AF$1,'[2]AM TMCs (VISTRO)'!$2:$2,0))</f>
        <v>0</v>
      </c>
      <c r="AG45" s="44">
        <f>INDEX('[2]AM TMCs (VISTRO)'!$1:$225,MATCH($A45,'[2]AM TMCs (VISTRO)'!$A$1:$A$225,0),MATCH(AG$1,'[2]AM TMCs (VISTRO)'!$2:$2,0))</f>
        <v>0</v>
      </c>
      <c r="AH45" s="44">
        <f>INDEX('[2]AM TMCs (VISTRO)'!$1:$225,MATCH($A45,'[2]AM TMCs (VISTRO)'!$A$1:$A$225,0),MATCH(AH$1,'[2]AM TMCs (VISTRO)'!$2:$2,0))</f>
        <v>0</v>
      </c>
      <c r="AI45" s="52">
        <f t="shared" si="0"/>
        <v>0</v>
      </c>
      <c r="AJ45" s="52">
        <f t="shared" si="1"/>
        <v>7</v>
      </c>
      <c r="AK45" s="52">
        <f t="shared" si="2"/>
        <v>0</v>
      </c>
      <c r="AL45" s="52">
        <f t="shared" si="3"/>
        <v>0</v>
      </c>
      <c r="AM45" s="52">
        <f t="shared" si="4"/>
        <v>0</v>
      </c>
      <c r="AN45" s="52">
        <f t="shared" si="5"/>
        <v>0</v>
      </c>
      <c r="AO45" s="52">
        <f t="shared" si="6"/>
        <v>231</v>
      </c>
      <c r="AP45" s="52">
        <f t="shared" si="7"/>
        <v>0</v>
      </c>
    </row>
    <row r="46" spans="1:42" x14ac:dyDescent="0.25">
      <c r="A46" s="43">
        <v>46</v>
      </c>
      <c r="B46" s="44">
        <f>INDEX('[2]AM TMCs (VISTRO)'!$1:$225,MATCH($A46,'[2]AM TMCs (VISTRO)'!$A$1:$A$225,0),MATCH(B$1,'[2]AM TMCs (VISTRO)'!$2:$2,0))</f>
        <v>0</v>
      </c>
      <c r="C46" s="44">
        <f>INDEX('[2]AM TMCs (VISTRO)'!$1:$225,MATCH($A46,'[2]AM TMCs (VISTRO)'!$A$1:$A$225,0),MATCH(C$1,'[2]AM TMCs (VISTRO)'!$2:$2,0))</f>
        <v>0</v>
      </c>
      <c r="D46" s="44">
        <f>INDEX('[2]AM TMCs (VISTRO)'!$1:$225,MATCH($A46,'[2]AM TMCs (VISTRO)'!$A$1:$A$225,0),MATCH(D$1,'[2]AM TMCs (VISTRO)'!$2:$2,0))</f>
        <v>0</v>
      </c>
      <c r="E46" s="44">
        <f>INDEX('[2]AM TMCs (VISTRO)'!$1:$225,MATCH($A46,'[2]AM TMCs (VISTRO)'!$A$1:$A$225,0),MATCH(E$1,'[2]AM TMCs (VISTRO)'!$2:$2,0))</f>
        <v>12</v>
      </c>
      <c r="F46" s="44">
        <f>INDEX('[2]AM TMCs (VISTRO)'!$1:$225,MATCH($A46,'[2]AM TMCs (VISTRO)'!$A$1:$A$225,0),MATCH(F$1,'[2]AM TMCs (VISTRO)'!$2:$2,0))</f>
        <v>0</v>
      </c>
      <c r="G46" s="44">
        <f>INDEX('[2]AM TMCs (VISTRO)'!$1:$225,MATCH($A46,'[2]AM TMCs (VISTRO)'!$A$1:$A$225,0),MATCH(G$1,'[2]AM TMCs (VISTRO)'!$2:$2,0))</f>
        <v>0</v>
      </c>
      <c r="H46" s="44">
        <f>INDEX('[2]AM TMCs (VISTRO)'!$1:$225,MATCH($A46,'[2]AM TMCs (VISTRO)'!$A$1:$A$225,0),MATCH(H$1,'[2]AM TMCs (VISTRO)'!$2:$2,0))</f>
        <v>0</v>
      </c>
      <c r="I46" s="44">
        <f>INDEX('[2]AM TMCs (VISTRO)'!$1:$225,MATCH($A46,'[2]AM TMCs (VISTRO)'!$A$1:$A$225,0),MATCH(I$1,'[2]AM TMCs (VISTRO)'!$2:$2,0))</f>
        <v>0</v>
      </c>
      <c r="J46" s="44">
        <f>INDEX('[2]AM TMCs (VISTRO)'!$1:$225,MATCH($A46,'[2]AM TMCs (VISTRO)'!$A$1:$A$225,0),MATCH(J$1,'[2]AM TMCs (VISTRO)'!$2:$2,0))</f>
        <v>0</v>
      </c>
      <c r="K46" s="44">
        <f>INDEX('[2]AM TMCs (VISTRO)'!$1:$225,MATCH($A46,'[2]AM TMCs (VISTRO)'!$A$1:$A$225,0),MATCH(K$1,'[2]AM TMCs (VISTRO)'!$2:$2,0))</f>
        <v>0</v>
      </c>
      <c r="L46" s="44">
        <f>INDEX('[2]AM TMCs (VISTRO)'!$1:$225,MATCH($A46,'[2]AM TMCs (VISTRO)'!$A$1:$A$225,0),MATCH(L$1,'[2]AM TMCs (VISTRO)'!$2:$2,0))</f>
        <v>0</v>
      </c>
      <c r="M46" s="44">
        <f>INDEX('[2]AM TMCs (VISTRO)'!$1:$225,MATCH($A46,'[2]AM TMCs (VISTRO)'!$A$1:$A$225,0),MATCH(M$1,'[2]AM TMCs (VISTRO)'!$2:$2,0))</f>
        <v>446</v>
      </c>
      <c r="N46" s="44">
        <f>INDEX('[2]AM TMCs (VISTRO)'!$1:$225,MATCH($A46,'[2]AM TMCs (VISTRO)'!$A$1:$A$225,0),MATCH(N$1,'[2]AM TMCs (VISTRO)'!$2:$2,0))</f>
        <v>63</v>
      </c>
      <c r="O46" s="44">
        <f>INDEX('[2]AM TMCs (VISTRO)'!$1:$225,MATCH($A46,'[2]AM TMCs (VISTRO)'!$A$1:$A$225,0),MATCH(O$1,'[2]AM TMCs (VISTRO)'!$2:$2,0))</f>
        <v>0</v>
      </c>
      <c r="P46" s="44">
        <f>INDEX('[2]AM TMCs (VISTRO)'!$1:$225,MATCH($A46,'[2]AM TMCs (VISTRO)'!$A$1:$A$225,0),MATCH(P$1,'[2]AM TMCs (VISTRO)'!$2:$2,0))</f>
        <v>0</v>
      </c>
      <c r="Q46" s="44">
        <f>INDEX('[2]AM TMCs (VISTRO)'!$1:$225,MATCH($A46,'[2]AM TMCs (VISTRO)'!$A$1:$A$225,0),MATCH(Q$1,'[2]AM TMCs (VISTRO)'!$2:$2,0))</f>
        <v>805</v>
      </c>
      <c r="R46" s="44">
        <f>INDEX('[2]AM TMCs (VISTRO)'!$1:$225,MATCH($A46,'[2]AM TMCs (VISTRO)'!$A$1:$A$225,0),MATCH(R$1,'[2]AM TMCs (VISTRO)'!$2:$2,0))</f>
        <v>0</v>
      </c>
      <c r="S46" s="44">
        <f>INDEX('[2]AM TMCs (VISTRO)'!$1:$225,MATCH($A46,'[2]AM TMCs (VISTRO)'!$A$1:$A$225,0),MATCH(S$1,'[2]AM TMCs (VISTRO)'!$2:$2,0))</f>
        <v>0</v>
      </c>
      <c r="T46" s="44">
        <f>INDEX('[2]AM TMCs (VISTRO)'!$1:$225,MATCH($A46,'[2]AM TMCs (VISTRO)'!$A$1:$A$225,0),MATCH(T$1,'[2]AM TMCs (VISTRO)'!$2:$2,0))</f>
        <v>0</v>
      </c>
      <c r="U46" s="44">
        <f>INDEX('[2]AM TMCs (VISTRO)'!$1:$225,MATCH($A46,'[2]AM TMCs (VISTRO)'!$A$1:$A$225,0),MATCH(U$1,'[2]AM TMCs (VISTRO)'!$2:$2,0))</f>
        <v>0</v>
      </c>
      <c r="V46" s="44">
        <f>INDEX('[2]AM TMCs (VISTRO)'!$1:$225,MATCH($A46,'[2]AM TMCs (VISTRO)'!$A$1:$A$225,0),MATCH(V$1,'[2]AM TMCs (VISTRO)'!$2:$2,0))</f>
        <v>0</v>
      </c>
      <c r="W46" s="44">
        <f>INDEX('[2]AM TMCs (VISTRO)'!$1:$225,MATCH($A46,'[2]AM TMCs (VISTRO)'!$A$1:$A$225,0),MATCH(W$1,'[2]AM TMCs (VISTRO)'!$2:$2,0))</f>
        <v>0</v>
      </c>
      <c r="X46" s="44">
        <f>INDEX('[2]AM TMCs (VISTRO)'!$1:$225,MATCH($A46,'[2]AM TMCs (VISTRO)'!$A$1:$A$225,0),MATCH(X$1,'[2]AM TMCs (VISTRO)'!$2:$2,0))</f>
        <v>0</v>
      </c>
      <c r="Y46" s="44">
        <f>INDEX('[2]AM TMCs (VISTRO)'!$1:$225,MATCH($A46,'[2]AM TMCs (VISTRO)'!$A$1:$A$225,0),MATCH(Y$1,'[2]AM TMCs (VISTRO)'!$2:$2,0))</f>
        <v>0</v>
      </c>
      <c r="Z46" s="44">
        <f>INDEX('[2]AM TMCs (VISTRO)'!$1:$225,MATCH($A46,'[2]AM TMCs (VISTRO)'!$A$1:$A$225,0),MATCH(Z$1,'[2]AM TMCs (VISTRO)'!$2:$2,0))</f>
        <v>0</v>
      </c>
      <c r="AA46" s="44">
        <f>INDEX('[2]AM TMCs (VISTRO)'!$1:$225,MATCH($A46,'[2]AM TMCs (VISTRO)'!$A$1:$A$225,0),MATCH(AA$1,'[2]AM TMCs (VISTRO)'!$2:$2,0))</f>
        <v>0</v>
      </c>
      <c r="AB46" s="44">
        <f>INDEX('[2]AM TMCs (VISTRO)'!$1:$225,MATCH($A46,'[2]AM TMCs (VISTRO)'!$A$1:$A$225,0),MATCH(AB$1,'[2]AM TMCs (VISTRO)'!$2:$2,0))</f>
        <v>0</v>
      </c>
      <c r="AC46" s="44">
        <f>INDEX('[2]AM TMCs (VISTRO)'!$1:$225,MATCH($A46,'[2]AM TMCs (VISTRO)'!$A$1:$A$225,0),MATCH(AC$1,'[2]AM TMCs (VISTRO)'!$2:$2,0))</f>
        <v>0</v>
      </c>
      <c r="AD46" s="44">
        <f>INDEX('[2]AM TMCs (VISTRO)'!$1:$225,MATCH($A46,'[2]AM TMCs (VISTRO)'!$A$1:$A$225,0),MATCH(AD$1,'[2]AM TMCs (VISTRO)'!$2:$2,0))</f>
        <v>0</v>
      </c>
      <c r="AE46" s="44">
        <f>INDEX('[2]AM TMCs (VISTRO)'!$1:$225,MATCH($A46,'[2]AM TMCs (VISTRO)'!$A$1:$A$225,0),MATCH(AE$1,'[2]AM TMCs (VISTRO)'!$2:$2,0))</f>
        <v>0</v>
      </c>
      <c r="AF46" s="44">
        <f>INDEX('[2]AM TMCs (VISTRO)'!$1:$225,MATCH($A46,'[2]AM TMCs (VISTRO)'!$A$1:$A$225,0),MATCH(AF$1,'[2]AM TMCs (VISTRO)'!$2:$2,0))</f>
        <v>0</v>
      </c>
      <c r="AG46" s="44">
        <f>INDEX('[2]AM TMCs (VISTRO)'!$1:$225,MATCH($A46,'[2]AM TMCs (VISTRO)'!$A$1:$A$225,0),MATCH(AG$1,'[2]AM TMCs (VISTRO)'!$2:$2,0))</f>
        <v>0</v>
      </c>
      <c r="AH46" s="44">
        <f>INDEX('[2]AM TMCs (VISTRO)'!$1:$225,MATCH($A46,'[2]AM TMCs (VISTRO)'!$A$1:$A$225,0),MATCH(AH$1,'[2]AM TMCs (VISTRO)'!$2:$2,0))</f>
        <v>0</v>
      </c>
      <c r="AI46" s="52">
        <f t="shared" si="0"/>
        <v>12</v>
      </c>
      <c r="AJ46" s="52">
        <f t="shared" si="1"/>
        <v>0</v>
      </c>
      <c r="AK46" s="52">
        <f t="shared" si="2"/>
        <v>509</v>
      </c>
      <c r="AL46" s="52">
        <f t="shared" si="3"/>
        <v>805</v>
      </c>
      <c r="AM46" s="52">
        <f t="shared" si="4"/>
        <v>0</v>
      </c>
      <c r="AN46" s="52">
        <f t="shared" si="5"/>
        <v>0</v>
      </c>
      <c r="AO46" s="52">
        <f t="shared" si="6"/>
        <v>0</v>
      </c>
      <c r="AP46" s="52">
        <f t="shared" si="7"/>
        <v>0</v>
      </c>
    </row>
    <row r="47" spans="1:42" x14ac:dyDescent="0.25">
      <c r="A47" s="43">
        <v>47</v>
      </c>
      <c r="B47" s="44">
        <f>INDEX('[2]AM TMCs (VISTRO)'!$1:$225,MATCH($A47,'[2]AM TMCs (VISTRO)'!$A$1:$A$225,0),MATCH(B$1,'[2]AM TMCs (VISTRO)'!$2:$2,0))</f>
        <v>0</v>
      </c>
      <c r="C47" s="44">
        <f>INDEX('[2]AM TMCs (VISTRO)'!$1:$225,MATCH($A47,'[2]AM TMCs (VISTRO)'!$A$1:$A$225,0),MATCH(C$1,'[2]AM TMCs (VISTRO)'!$2:$2,0))</f>
        <v>0</v>
      </c>
      <c r="D47" s="44">
        <f>INDEX('[2]AM TMCs (VISTRO)'!$1:$225,MATCH($A47,'[2]AM TMCs (VISTRO)'!$A$1:$A$225,0),MATCH(D$1,'[2]AM TMCs (VISTRO)'!$2:$2,0))</f>
        <v>0</v>
      </c>
      <c r="E47" s="44">
        <f>INDEX('[2]AM TMCs (VISTRO)'!$1:$225,MATCH($A47,'[2]AM TMCs (VISTRO)'!$A$1:$A$225,0),MATCH(E$1,'[2]AM TMCs (VISTRO)'!$2:$2,0))</f>
        <v>0</v>
      </c>
      <c r="F47" s="44">
        <f>INDEX('[2]AM TMCs (VISTRO)'!$1:$225,MATCH($A47,'[2]AM TMCs (VISTRO)'!$A$1:$A$225,0),MATCH(F$1,'[2]AM TMCs (VISTRO)'!$2:$2,0))</f>
        <v>0</v>
      </c>
      <c r="G47" s="44">
        <f>INDEX('[2]AM TMCs (VISTRO)'!$1:$225,MATCH($A47,'[2]AM TMCs (VISTRO)'!$A$1:$A$225,0),MATCH(G$1,'[2]AM TMCs (VISTRO)'!$2:$2,0))</f>
        <v>0</v>
      </c>
      <c r="H47" s="44">
        <f>INDEX('[2]AM TMCs (VISTRO)'!$1:$225,MATCH($A47,'[2]AM TMCs (VISTRO)'!$A$1:$A$225,0),MATCH(H$1,'[2]AM TMCs (VISTRO)'!$2:$2,0))</f>
        <v>0</v>
      </c>
      <c r="I47" s="44">
        <f>INDEX('[2]AM TMCs (VISTRO)'!$1:$225,MATCH($A47,'[2]AM TMCs (VISTRO)'!$A$1:$A$225,0),MATCH(I$1,'[2]AM TMCs (VISTRO)'!$2:$2,0))</f>
        <v>0</v>
      </c>
      <c r="J47" s="44">
        <f>INDEX('[2]AM TMCs (VISTRO)'!$1:$225,MATCH($A47,'[2]AM TMCs (VISTRO)'!$A$1:$A$225,0),MATCH(J$1,'[2]AM TMCs (VISTRO)'!$2:$2,0))</f>
        <v>1</v>
      </c>
      <c r="K47" s="44">
        <f>INDEX('[2]AM TMCs (VISTRO)'!$1:$225,MATCH($A47,'[2]AM TMCs (VISTRO)'!$A$1:$A$225,0),MATCH(K$1,'[2]AM TMCs (VISTRO)'!$2:$2,0))</f>
        <v>0</v>
      </c>
      <c r="L47" s="44">
        <f>INDEX('[2]AM TMCs (VISTRO)'!$1:$225,MATCH($A47,'[2]AM TMCs (VISTRO)'!$A$1:$A$225,0),MATCH(L$1,'[2]AM TMCs (VISTRO)'!$2:$2,0))</f>
        <v>0</v>
      </c>
      <c r="M47" s="44">
        <f>INDEX('[2]AM TMCs (VISTRO)'!$1:$225,MATCH($A47,'[2]AM TMCs (VISTRO)'!$A$1:$A$225,0),MATCH(M$1,'[2]AM TMCs (VISTRO)'!$2:$2,0))</f>
        <v>0</v>
      </c>
      <c r="N47" s="44">
        <f>INDEX('[2]AM TMCs (VISTRO)'!$1:$225,MATCH($A47,'[2]AM TMCs (VISTRO)'!$A$1:$A$225,0),MATCH(N$1,'[2]AM TMCs (VISTRO)'!$2:$2,0))</f>
        <v>0</v>
      </c>
      <c r="O47" s="44">
        <f>INDEX('[2]AM TMCs (VISTRO)'!$1:$225,MATCH($A47,'[2]AM TMCs (VISTRO)'!$A$1:$A$225,0),MATCH(O$1,'[2]AM TMCs (VISTRO)'!$2:$2,0))</f>
        <v>0</v>
      </c>
      <c r="P47" s="44">
        <f>INDEX('[2]AM TMCs (VISTRO)'!$1:$225,MATCH($A47,'[2]AM TMCs (VISTRO)'!$A$1:$A$225,0),MATCH(P$1,'[2]AM TMCs (VISTRO)'!$2:$2,0))</f>
        <v>0</v>
      </c>
      <c r="Q47" s="44">
        <f>INDEX('[2]AM TMCs (VISTRO)'!$1:$225,MATCH($A47,'[2]AM TMCs (VISTRO)'!$A$1:$A$225,0),MATCH(Q$1,'[2]AM TMCs (VISTRO)'!$2:$2,0))</f>
        <v>0</v>
      </c>
      <c r="R47" s="44">
        <f>INDEX('[2]AM TMCs (VISTRO)'!$1:$225,MATCH($A47,'[2]AM TMCs (VISTRO)'!$A$1:$A$225,0),MATCH(R$1,'[2]AM TMCs (VISTRO)'!$2:$2,0))</f>
        <v>0</v>
      </c>
      <c r="S47" s="44">
        <f>INDEX('[2]AM TMCs (VISTRO)'!$1:$225,MATCH($A47,'[2]AM TMCs (VISTRO)'!$A$1:$A$225,0),MATCH(S$1,'[2]AM TMCs (VISTRO)'!$2:$2,0))</f>
        <v>0</v>
      </c>
      <c r="T47" s="44">
        <f>INDEX('[2]AM TMCs (VISTRO)'!$1:$225,MATCH($A47,'[2]AM TMCs (VISTRO)'!$A$1:$A$225,0),MATCH(T$1,'[2]AM TMCs (VISTRO)'!$2:$2,0))</f>
        <v>0</v>
      </c>
      <c r="U47" s="44">
        <f>INDEX('[2]AM TMCs (VISTRO)'!$1:$225,MATCH($A47,'[2]AM TMCs (VISTRO)'!$A$1:$A$225,0),MATCH(U$1,'[2]AM TMCs (VISTRO)'!$2:$2,0))</f>
        <v>0</v>
      </c>
      <c r="V47" s="44">
        <f>INDEX('[2]AM TMCs (VISTRO)'!$1:$225,MATCH($A47,'[2]AM TMCs (VISTRO)'!$A$1:$A$225,0),MATCH(V$1,'[2]AM TMCs (VISTRO)'!$2:$2,0))</f>
        <v>0</v>
      </c>
      <c r="W47" s="44">
        <f>INDEX('[2]AM TMCs (VISTRO)'!$1:$225,MATCH($A47,'[2]AM TMCs (VISTRO)'!$A$1:$A$225,0),MATCH(W$1,'[2]AM TMCs (VISTRO)'!$2:$2,0))</f>
        <v>0</v>
      </c>
      <c r="X47" s="44">
        <f>INDEX('[2]AM TMCs (VISTRO)'!$1:$225,MATCH($A47,'[2]AM TMCs (VISTRO)'!$A$1:$A$225,0),MATCH(X$1,'[2]AM TMCs (VISTRO)'!$2:$2,0))</f>
        <v>0</v>
      </c>
      <c r="Y47" s="44">
        <f>INDEX('[2]AM TMCs (VISTRO)'!$1:$225,MATCH($A47,'[2]AM TMCs (VISTRO)'!$A$1:$A$225,0),MATCH(Y$1,'[2]AM TMCs (VISTRO)'!$2:$2,0))</f>
        <v>0</v>
      </c>
      <c r="Z47" s="44">
        <f>INDEX('[2]AM TMCs (VISTRO)'!$1:$225,MATCH($A47,'[2]AM TMCs (VISTRO)'!$A$1:$A$225,0),MATCH(Z$1,'[2]AM TMCs (VISTRO)'!$2:$2,0))</f>
        <v>0</v>
      </c>
      <c r="AA47" s="44">
        <f>INDEX('[2]AM TMCs (VISTRO)'!$1:$225,MATCH($A47,'[2]AM TMCs (VISTRO)'!$A$1:$A$225,0),MATCH(AA$1,'[2]AM TMCs (VISTRO)'!$2:$2,0))</f>
        <v>0</v>
      </c>
      <c r="AB47" s="44">
        <f>INDEX('[2]AM TMCs (VISTRO)'!$1:$225,MATCH($A47,'[2]AM TMCs (VISTRO)'!$A$1:$A$225,0),MATCH(AB$1,'[2]AM TMCs (VISTRO)'!$2:$2,0))</f>
        <v>183</v>
      </c>
      <c r="AC47" s="44">
        <f>INDEX('[2]AM TMCs (VISTRO)'!$1:$225,MATCH($A47,'[2]AM TMCs (VISTRO)'!$A$1:$A$225,0),MATCH(AC$1,'[2]AM TMCs (VISTRO)'!$2:$2,0))</f>
        <v>0</v>
      </c>
      <c r="AD47" s="44">
        <f>INDEX('[2]AM TMCs (VISTRO)'!$1:$225,MATCH($A47,'[2]AM TMCs (VISTRO)'!$A$1:$A$225,0),MATCH(AD$1,'[2]AM TMCs (VISTRO)'!$2:$2,0))</f>
        <v>0</v>
      </c>
      <c r="AE47" s="44">
        <f>INDEX('[2]AM TMCs (VISTRO)'!$1:$225,MATCH($A47,'[2]AM TMCs (VISTRO)'!$A$1:$A$225,0),MATCH(AE$1,'[2]AM TMCs (VISTRO)'!$2:$2,0))</f>
        <v>0</v>
      </c>
      <c r="AF47" s="44">
        <f>INDEX('[2]AM TMCs (VISTRO)'!$1:$225,MATCH($A47,'[2]AM TMCs (VISTRO)'!$A$1:$A$225,0),MATCH(AF$1,'[2]AM TMCs (VISTRO)'!$2:$2,0))</f>
        <v>0</v>
      </c>
      <c r="AG47" s="44">
        <f>INDEX('[2]AM TMCs (VISTRO)'!$1:$225,MATCH($A47,'[2]AM TMCs (VISTRO)'!$A$1:$A$225,0),MATCH(AG$1,'[2]AM TMCs (VISTRO)'!$2:$2,0))</f>
        <v>0</v>
      </c>
      <c r="AH47" s="44">
        <f>INDEX('[2]AM TMCs (VISTRO)'!$1:$225,MATCH($A47,'[2]AM TMCs (VISTRO)'!$A$1:$A$225,0),MATCH(AH$1,'[2]AM TMCs (VISTRO)'!$2:$2,0))</f>
        <v>0</v>
      </c>
      <c r="AI47" s="52">
        <f t="shared" si="0"/>
        <v>0</v>
      </c>
      <c r="AJ47" s="52">
        <f t="shared" si="1"/>
        <v>1</v>
      </c>
      <c r="AK47" s="52">
        <f t="shared" si="2"/>
        <v>0</v>
      </c>
      <c r="AL47" s="52">
        <f t="shared" si="3"/>
        <v>0</v>
      </c>
      <c r="AM47" s="52">
        <f t="shared" si="4"/>
        <v>0</v>
      </c>
      <c r="AN47" s="52">
        <f t="shared" si="5"/>
        <v>0</v>
      </c>
      <c r="AO47" s="52">
        <f t="shared" si="6"/>
        <v>183</v>
      </c>
      <c r="AP47" s="52">
        <f t="shared" si="7"/>
        <v>0</v>
      </c>
    </row>
    <row r="48" spans="1:42" x14ac:dyDescent="0.25">
      <c r="A48" s="43">
        <v>48</v>
      </c>
      <c r="B48" s="44">
        <f>INDEX('[2]AM TMCs (VISTRO)'!$1:$225,MATCH($A48,'[2]AM TMCs (VISTRO)'!$A$1:$A$225,0),MATCH(B$1,'[2]AM TMCs (VISTRO)'!$2:$2,0))</f>
        <v>0</v>
      </c>
      <c r="C48" s="44">
        <f>INDEX('[2]AM TMCs (VISTRO)'!$1:$225,MATCH($A48,'[2]AM TMCs (VISTRO)'!$A$1:$A$225,0),MATCH(C$1,'[2]AM TMCs (VISTRO)'!$2:$2,0))</f>
        <v>0</v>
      </c>
      <c r="D48" s="44">
        <f>INDEX('[2]AM TMCs (VISTRO)'!$1:$225,MATCH($A48,'[2]AM TMCs (VISTRO)'!$A$1:$A$225,0),MATCH(D$1,'[2]AM TMCs (VISTRO)'!$2:$2,0))</f>
        <v>0</v>
      </c>
      <c r="E48" s="44">
        <f>INDEX('[2]AM TMCs (VISTRO)'!$1:$225,MATCH($A48,'[2]AM TMCs (VISTRO)'!$A$1:$A$225,0),MATCH(E$1,'[2]AM TMCs (VISTRO)'!$2:$2,0))</f>
        <v>0</v>
      </c>
      <c r="F48" s="44">
        <f>INDEX('[2]AM TMCs (VISTRO)'!$1:$225,MATCH($A48,'[2]AM TMCs (VISTRO)'!$A$1:$A$225,0),MATCH(F$1,'[2]AM TMCs (VISTRO)'!$2:$2,0))</f>
        <v>0</v>
      </c>
      <c r="G48" s="44">
        <f>INDEX('[2]AM TMCs (VISTRO)'!$1:$225,MATCH($A48,'[2]AM TMCs (VISTRO)'!$A$1:$A$225,0),MATCH(G$1,'[2]AM TMCs (VISTRO)'!$2:$2,0))</f>
        <v>0</v>
      </c>
      <c r="H48" s="44">
        <f>INDEX('[2]AM TMCs (VISTRO)'!$1:$225,MATCH($A48,'[2]AM TMCs (VISTRO)'!$A$1:$A$225,0),MATCH(H$1,'[2]AM TMCs (VISTRO)'!$2:$2,0))</f>
        <v>13</v>
      </c>
      <c r="I48" s="44">
        <f>INDEX('[2]AM TMCs (VISTRO)'!$1:$225,MATCH($A48,'[2]AM TMCs (VISTRO)'!$A$1:$A$225,0),MATCH(I$1,'[2]AM TMCs (VISTRO)'!$2:$2,0))</f>
        <v>50</v>
      </c>
      <c r="J48" s="44">
        <f>INDEX('[2]AM TMCs (VISTRO)'!$1:$225,MATCH($A48,'[2]AM TMCs (VISTRO)'!$A$1:$A$225,0),MATCH(J$1,'[2]AM TMCs (VISTRO)'!$2:$2,0))</f>
        <v>0</v>
      </c>
      <c r="K48" s="44">
        <f>INDEX('[2]AM TMCs (VISTRO)'!$1:$225,MATCH($A48,'[2]AM TMCs (VISTRO)'!$A$1:$A$225,0),MATCH(K$1,'[2]AM TMCs (VISTRO)'!$2:$2,0))</f>
        <v>0</v>
      </c>
      <c r="L48" s="44">
        <f>INDEX('[2]AM TMCs (VISTRO)'!$1:$225,MATCH($A48,'[2]AM TMCs (VISTRO)'!$A$1:$A$225,0),MATCH(L$1,'[2]AM TMCs (VISTRO)'!$2:$2,0))</f>
        <v>0</v>
      </c>
      <c r="M48" s="44">
        <f>INDEX('[2]AM TMCs (VISTRO)'!$1:$225,MATCH($A48,'[2]AM TMCs (VISTRO)'!$A$1:$A$225,0),MATCH(M$1,'[2]AM TMCs (VISTRO)'!$2:$2,0))</f>
        <v>0</v>
      </c>
      <c r="N48" s="44">
        <f>INDEX('[2]AM TMCs (VISTRO)'!$1:$225,MATCH($A48,'[2]AM TMCs (VISTRO)'!$A$1:$A$225,0),MATCH(N$1,'[2]AM TMCs (VISTRO)'!$2:$2,0))</f>
        <v>0</v>
      </c>
      <c r="O48" s="44">
        <f>INDEX('[2]AM TMCs (VISTRO)'!$1:$225,MATCH($A48,'[2]AM TMCs (VISTRO)'!$A$1:$A$225,0),MATCH(O$1,'[2]AM TMCs (VISTRO)'!$2:$2,0))</f>
        <v>0</v>
      </c>
      <c r="P48" s="44">
        <f>INDEX('[2]AM TMCs (VISTRO)'!$1:$225,MATCH($A48,'[2]AM TMCs (VISTRO)'!$A$1:$A$225,0),MATCH(P$1,'[2]AM TMCs (VISTRO)'!$2:$2,0))</f>
        <v>0</v>
      </c>
      <c r="Q48" s="44">
        <f>INDEX('[2]AM TMCs (VISTRO)'!$1:$225,MATCH($A48,'[2]AM TMCs (VISTRO)'!$A$1:$A$225,0),MATCH(Q$1,'[2]AM TMCs (VISTRO)'!$2:$2,0))</f>
        <v>0</v>
      </c>
      <c r="R48" s="44">
        <f>INDEX('[2]AM TMCs (VISTRO)'!$1:$225,MATCH($A48,'[2]AM TMCs (VISTRO)'!$A$1:$A$225,0),MATCH(R$1,'[2]AM TMCs (VISTRO)'!$2:$2,0))</f>
        <v>0</v>
      </c>
      <c r="S48" s="44">
        <f>INDEX('[2]AM TMCs (VISTRO)'!$1:$225,MATCH($A48,'[2]AM TMCs (VISTRO)'!$A$1:$A$225,0),MATCH(S$1,'[2]AM TMCs (VISTRO)'!$2:$2,0))</f>
        <v>0</v>
      </c>
      <c r="T48" s="44">
        <f>INDEX('[2]AM TMCs (VISTRO)'!$1:$225,MATCH($A48,'[2]AM TMCs (VISTRO)'!$A$1:$A$225,0),MATCH(T$1,'[2]AM TMCs (VISTRO)'!$2:$2,0))</f>
        <v>0</v>
      </c>
      <c r="U48" s="44">
        <f>INDEX('[2]AM TMCs (VISTRO)'!$1:$225,MATCH($A48,'[2]AM TMCs (VISTRO)'!$A$1:$A$225,0),MATCH(U$1,'[2]AM TMCs (VISTRO)'!$2:$2,0))</f>
        <v>0</v>
      </c>
      <c r="V48" s="44">
        <f>INDEX('[2]AM TMCs (VISTRO)'!$1:$225,MATCH($A48,'[2]AM TMCs (VISTRO)'!$A$1:$A$225,0),MATCH(V$1,'[2]AM TMCs (VISTRO)'!$2:$2,0))</f>
        <v>0</v>
      </c>
      <c r="W48" s="44">
        <f>INDEX('[2]AM TMCs (VISTRO)'!$1:$225,MATCH($A48,'[2]AM TMCs (VISTRO)'!$A$1:$A$225,0),MATCH(W$1,'[2]AM TMCs (VISTRO)'!$2:$2,0))</f>
        <v>0</v>
      </c>
      <c r="X48" s="44">
        <f>INDEX('[2]AM TMCs (VISTRO)'!$1:$225,MATCH($A48,'[2]AM TMCs (VISTRO)'!$A$1:$A$225,0),MATCH(X$1,'[2]AM TMCs (VISTRO)'!$2:$2,0))</f>
        <v>0</v>
      </c>
      <c r="Y48" s="44">
        <f>INDEX('[2]AM TMCs (VISTRO)'!$1:$225,MATCH($A48,'[2]AM TMCs (VISTRO)'!$A$1:$A$225,0),MATCH(Y$1,'[2]AM TMCs (VISTRO)'!$2:$2,0))</f>
        <v>0</v>
      </c>
      <c r="Z48" s="44">
        <f>INDEX('[2]AM TMCs (VISTRO)'!$1:$225,MATCH($A48,'[2]AM TMCs (VISTRO)'!$A$1:$A$225,0),MATCH(Z$1,'[2]AM TMCs (VISTRO)'!$2:$2,0))</f>
        <v>0</v>
      </c>
      <c r="AA48" s="44">
        <f>INDEX('[2]AM TMCs (VISTRO)'!$1:$225,MATCH($A48,'[2]AM TMCs (VISTRO)'!$A$1:$A$225,0),MATCH(AA$1,'[2]AM TMCs (VISTRO)'!$2:$2,0))</f>
        <v>0</v>
      </c>
      <c r="AB48" s="44">
        <f>INDEX('[2]AM TMCs (VISTRO)'!$1:$225,MATCH($A48,'[2]AM TMCs (VISTRO)'!$A$1:$A$225,0),MATCH(AB$1,'[2]AM TMCs (VISTRO)'!$2:$2,0))</f>
        <v>0</v>
      </c>
      <c r="AC48" s="44">
        <f>INDEX('[2]AM TMCs (VISTRO)'!$1:$225,MATCH($A48,'[2]AM TMCs (VISTRO)'!$A$1:$A$225,0),MATCH(AC$1,'[2]AM TMCs (VISTRO)'!$2:$2,0))</f>
        <v>0</v>
      </c>
      <c r="AD48" s="44">
        <f>INDEX('[2]AM TMCs (VISTRO)'!$1:$225,MATCH($A48,'[2]AM TMCs (VISTRO)'!$A$1:$A$225,0),MATCH(AD$1,'[2]AM TMCs (VISTRO)'!$2:$2,0))</f>
        <v>0</v>
      </c>
      <c r="AE48" s="44">
        <f>INDEX('[2]AM TMCs (VISTRO)'!$1:$225,MATCH($A48,'[2]AM TMCs (VISTRO)'!$A$1:$A$225,0),MATCH(AE$1,'[2]AM TMCs (VISTRO)'!$2:$2,0))</f>
        <v>12</v>
      </c>
      <c r="AF48" s="44">
        <f>INDEX('[2]AM TMCs (VISTRO)'!$1:$225,MATCH($A48,'[2]AM TMCs (VISTRO)'!$A$1:$A$225,0),MATCH(AF$1,'[2]AM TMCs (VISTRO)'!$2:$2,0))</f>
        <v>87</v>
      </c>
      <c r="AG48" s="44">
        <f>INDEX('[2]AM TMCs (VISTRO)'!$1:$225,MATCH($A48,'[2]AM TMCs (VISTRO)'!$A$1:$A$225,0),MATCH(AG$1,'[2]AM TMCs (VISTRO)'!$2:$2,0))</f>
        <v>0</v>
      </c>
      <c r="AH48" s="44">
        <f>INDEX('[2]AM TMCs (VISTRO)'!$1:$225,MATCH($A48,'[2]AM TMCs (VISTRO)'!$A$1:$A$225,0),MATCH(AH$1,'[2]AM TMCs (VISTRO)'!$2:$2,0))</f>
        <v>0</v>
      </c>
      <c r="AI48" s="52">
        <f t="shared" si="0"/>
        <v>0</v>
      </c>
      <c r="AJ48" s="52">
        <f t="shared" si="1"/>
        <v>63</v>
      </c>
      <c r="AK48" s="52">
        <f t="shared" si="2"/>
        <v>0</v>
      </c>
      <c r="AL48" s="52">
        <f t="shared" si="3"/>
        <v>0</v>
      </c>
      <c r="AM48" s="52">
        <f t="shared" si="4"/>
        <v>0</v>
      </c>
      <c r="AN48" s="52">
        <f t="shared" si="5"/>
        <v>0</v>
      </c>
      <c r="AO48" s="52">
        <f t="shared" si="6"/>
        <v>0</v>
      </c>
      <c r="AP48" s="52">
        <f t="shared" si="7"/>
        <v>99</v>
      </c>
    </row>
    <row r="49" spans="1:42" x14ac:dyDescent="0.25">
      <c r="A49" s="43">
        <v>49</v>
      </c>
      <c r="B49" s="44">
        <f>INDEX('[2]AM TMCs (VISTRO)'!$1:$225,MATCH($A49,'[2]AM TMCs (VISTRO)'!$A$1:$A$225,0),MATCH(B$1,'[2]AM TMCs (VISTRO)'!$2:$2,0))</f>
        <v>0</v>
      </c>
      <c r="C49" s="44">
        <f>INDEX('[2]AM TMCs (VISTRO)'!$1:$225,MATCH($A49,'[2]AM TMCs (VISTRO)'!$A$1:$A$225,0),MATCH(C$1,'[2]AM TMCs (VISTRO)'!$2:$2,0))</f>
        <v>0</v>
      </c>
      <c r="D49" s="44">
        <f>INDEX('[2]AM TMCs (VISTRO)'!$1:$225,MATCH($A49,'[2]AM TMCs (VISTRO)'!$A$1:$A$225,0),MATCH(D$1,'[2]AM TMCs (VISTRO)'!$2:$2,0))</f>
        <v>0</v>
      </c>
      <c r="E49" s="44">
        <f>INDEX('[2]AM TMCs (VISTRO)'!$1:$225,MATCH($A49,'[2]AM TMCs (VISTRO)'!$A$1:$A$225,0),MATCH(E$1,'[2]AM TMCs (VISTRO)'!$2:$2,0))</f>
        <v>0</v>
      </c>
      <c r="F49" s="44">
        <f>INDEX('[2]AM TMCs (VISTRO)'!$1:$225,MATCH($A49,'[2]AM TMCs (VISTRO)'!$A$1:$A$225,0),MATCH(F$1,'[2]AM TMCs (VISTRO)'!$2:$2,0))</f>
        <v>0</v>
      </c>
      <c r="G49" s="44">
        <f>INDEX('[2]AM TMCs (VISTRO)'!$1:$225,MATCH($A49,'[2]AM TMCs (VISTRO)'!$A$1:$A$225,0),MATCH(G$1,'[2]AM TMCs (VISTRO)'!$2:$2,0))</f>
        <v>0</v>
      </c>
      <c r="H49" s="44">
        <f>INDEX('[2]AM TMCs (VISTRO)'!$1:$225,MATCH($A49,'[2]AM TMCs (VISTRO)'!$A$1:$A$225,0),MATCH(H$1,'[2]AM TMCs (VISTRO)'!$2:$2,0))</f>
        <v>0</v>
      </c>
      <c r="I49" s="44">
        <f>INDEX('[2]AM TMCs (VISTRO)'!$1:$225,MATCH($A49,'[2]AM TMCs (VISTRO)'!$A$1:$A$225,0),MATCH(I$1,'[2]AM TMCs (VISTRO)'!$2:$2,0))</f>
        <v>0</v>
      </c>
      <c r="J49" s="44">
        <f>INDEX('[2]AM TMCs (VISTRO)'!$1:$225,MATCH($A49,'[2]AM TMCs (VISTRO)'!$A$1:$A$225,0),MATCH(J$1,'[2]AM TMCs (VISTRO)'!$2:$2,0))</f>
        <v>0</v>
      </c>
      <c r="K49" s="44">
        <f>INDEX('[2]AM TMCs (VISTRO)'!$1:$225,MATCH($A49,'[2]AM TMCs (VISTRO)'!$A$1:$A$225,0),MATCH(K$1,'[2]AM TMCs (VISTRO)'!$2:$2,0))</f>
        <v>0</v>
      </c>
      <c r="L49" s="44">
        <f>INDEX('[2]AM TMCs (VISTRO)'!$1:$225,MATCH($A49,'[2]AM TMCs (VISTRO)'!$A$1:$A$225,0),MATCH(L$1,'[2]AM TMCs (VISTRO)'!$2:$2,0))</f>
        <v>0</v>
      </c>
      <c r="M49" s="44">
        <f>INDEX('[2]AM TMCs (VISTRO)'!$1:$225,MATCH($A49,'[2]AM TMCs (VISTRO)'!$A$1:$A$225,0),MATCH(M$1,'[2]AM TMCs (VISTRO)'!$2:$2,0))</f>
        <v>517</v>
      </c>
      <c r="N49" s="44">
        <f>INDEX('[2]AM TMCs (VISTRO)'!$1:$225,MATCH($A49,'[2]AM TMCs (VISTRO)'!$A$1:$A$225,0),MATCH(N$1,'[2]AM TMCs (VISTRO)'!$2:$2,0))</f>
        <v>0</v>
      </c>
      <c r="O49" s="44">
        <f>INDEX('[2]AM TMCs (VISTRO)'!$1:$225,MATCH($A49,'[2]AM TMCs (VISTRO)'!$A$1:$A$225,0),MATCH(O$1,'[2]AM TMCs (VISTRO)'!$2:$2,0))</f>
        <v>0</v>
      </c>
      <c r="P49" s="44">
        <f>INDEX('[2]AM TMCs (VISTRO)'!$1:$225,MATCH($A49,'[2]AM TMCs (VISTRO)'!$A$1:$A$225,0),MATCH(P$1,'[2]AM TMCs (VISTRO)'!$2:$2,0))</f>
        <v>0</v>
      </c>
      <c r="Q49" s="44">
        <f>INDEX('[2]AM TMCs (VISTRO)'!$1:$225,MATCH($A49,'[2]AM TMCs (VISTRO)'!$A$1:$A$225,0),MATCH(Q$1,'[2]AM TMCs (VISTRO)'!$2:$2,0))</f>
        <v>647</v>
      </c>
      <c r="R49" s="44">
        <f>INDEX('[2]AM TMCs (VISTRO)'!$1:$225,MATCH($A49,'[2]AM TMCs (VISTRO)'!$A$1:$A$225,0),MATCH(R$1,'[2]AM TMCs (VISTRO)'!$2:$2,0))</f>
        <v>20</v>
      </c>
      <c r="S49" s="44">
        <f>INDEX('[2]AM TMCs (VISTRO)'!$1:$225,MATCH($A49,'[2]AM TMCs (VISTRO)'!$A$1:$A$225,0),MATCH(S$1,'[2]AM TMCs (VISTRO)'!$2:$2,0))</f>
        <v>0</v>
      </c>
      <c r="T49" s="44">
        <f>INDEX('[2]AM TMCs (VISTRO)'!$1:$225,MATCH($A49,'[2]AM TMCs (VISTRO)'!$A$1:$A$225,0),MATCH(T$1,'[2]AM TMCs (VISTRO)'!$2:$2,0))</f>
        <v>0</v>
      </c>
      <c r="U49" s="44">
        <f>INDEX('[2]AM TMCs (VISTRO)'!$1:$225,MATCH($A49,'[2]AM TMCs (VISTRO)'!$A$1:$A$225,0),MATCH(U$1,'[2]AM TMCs (VISTRO)'!$2:$2,0))</f>
        <v>0</v>
      </c>
      <c r="V49" s="44">
        <f>INDEX('[2]AM TMCs (VISTRO)'!$1:$225,MATCH($A49,'[2]AM TMCs (VISTRO)'!$A$1:$A$225,0),MATCH(V$1,'[2]AM TMCs (VISTRO)'!$2:$2,0))</f>
        <v>0</v>
      </c>
      <c r="W49" s="44">
        <f>INDEX('[2]AM TMCs (VISTRO)'!$1:$225,MATCH($A49,'[2]AM TMCs (VISTRO)'!$A$1:$A$225,0),MATCH(W$1,'[2]AM TMCs (VISTRO)'!$2:$2,0))</f>
        <v>0</v>
      </c>
      <c r="X49" s="44">
        <f>INDEX('[2]AM TMCs (VISTRO)'!$1:$225,MATCH($A49,'[2]AM TMCs (VISTRO)'!$A$1:$A$225,0),MATCH(X$1,'[2]AM TMCs (VISTRO)'!$2:$2,0))</f>
        <v>0</v>
      </c>
      <c r="Y49" s="44">
        <f>INDEX('[2]AM TMCs (VISTRO)'!$1:$225,MATCH($A49,'[2]AM TMCs (VISTRO)'!$A$1:$A$225,0),MATCH(Y$1,'[2]AM TMCs (VISTRO)'!$2:$2,0))</f>
        <v>0</v>
      </c>
      <c r="Z49" s="44">
        <f>INDEX('[2]AM TMCs (VISTRO)'!$1:$225,MATCH($A49,'[2]AM TMCs (VISTRO)'!$A$1:$A$225,0),MATCH(Z$1,'[2]AM TMCs (VISTRO)'!$2:$2,0))</f>
        <v>0</v>
      </c>
      <c r="AA49" s="44">
        <f>INDEX('[2]AM TMCs (VISTRO)'!$1:$225,MATCH($A49,'[2]AM TMCs (VISTRO)'!$A$1:$A$225,0),MATCH(AA$1,'[2]AM TMCs (VISTRO)'!$2:$2,0))</f>
        <v>0</v>
      </c>
      <c r="AB49" s="44">
        <f>INDEX('[2]AM TMCs (VISTRO)'!$1:$225,MATCH($A49,'[2]AM TMCs (VISTRO)'!$A$1:$A$225,0),MATCH(AB$1,'[2]AM TMCs (VISTRO)'!$2:$2,0))</f>
        <v>0</v>
      </c>
      <c r="AC49" s="44">
        <f>INDEX('[2]AM TMCs (VISTRO)'!$1:$225,MATCH($A49,'[2]AM TMCs (VISTRO)'!$A$1:$A$225,0),MATCH(AC$1,'[2]AM TMCs (VISTRO)'!$2:$2,0))</f>
        <v>0</v>
      </c>
      <c r="AD49" s="44">
        <f>INDEX('[2]AM TMCs (VISTRO)'!$1:$225,MATCH($A49,'[2]AM TMCs (VISTRO)'!$A$1:$A$225,0),MATCH(AD$1,'[2]AM TMCs (VISTRO)'!$2:$2,0))</f>
        <v>0</v>
      </c>
      <c r="AE49" s="44">
        <f>INDEX('[2]AM TMCs (VISTRO)'!$1:$225,MATCH($A49,'[2]AM TMCs (VISTRO)'!$A$1:$A$225,0),MATCH(AE$1,'[2]AM TMCs (VISTRO)'!$2:$2,0))</f>
        <v>0</v>
      </c>
      <c r="AF49" s="44">
        <f>INDEX('[2]AM TMCs (VISTRO)'!$1:$225,MATCH($A49,'[2]AM TMCs (VISTRO)'!$A$1:$A$225,0),MATCH(AF$1,'[2]AM TMCs (VISTRO)'!$2:$2,0))</f>
        <v>0</v>
      </c>
      <c r="AG49" s="44">
        <f>INDEX('[2]AM TMCs (VISTRO)'!$1:$225,MATCH($A49,'[2]AM TMCs (VISTRO)'!$A$1:$A$225,0),MATCH(AG$1,'[2]AM TMCs (VISTRO)'!$2:$2,0))</f>
        <v>0</v>
      </c>
      <c r="AH49" s="44">
        <f>INDEX('[2]AM TMCs (VISTRO)'!$1:$225,MATCH($A49,'[2]AM TMCs (VISTRO)'!$A$1:$A$225,0),MATCH(AH$1,'[2]AM TMCs (VISTRO)'!$2:$2,0))</f>
        <v>0</v>
      </c>
      <c r="AI49" s="52">
        <f t="shared" si="0"/>
        <v>0</v>
      </c>
      <c r="AJ49" s="52">
        <f t="shared" si="1"/>
        <v>0</v>
      </c>
      <c r="AK49" s="52">
        <f t="shared" si="2"/>
        <v>517</v>
      </c>
      <c r="AL49" s="52">
        <f t="shared" si="3"/>
        <v>667</v>
      </c>
      <c r="AM49" s="52">
        <f t="shared" si="4"/>
        <v>0</v>
      </c>
      <c r="AN49" s="52">
        <f t="shared" si="5"/>
        <v>0</v>
      </c>
      <c r="AO49" s="52">
        <f t="shared" si="6"/>
        <v>0</v>
      </c>
      <c r="AP49" s="52">
        <f t="shared" si="7"/>
        <v>0</v>
      </c>
    </row>
    <row r="50" spans="1:42" x14ac:dyDescent="0.25">
      <c r="A50" s="43">
        <v>50</v>
      </c>
      <c r="B50" s="44">
        <f>INDEX('[2]AM TMCs (VISTRO)'!$1:$225,MATCH($A50,'[2]AM TMCs (VISTRO)'!$A$1:$A$225,0),MATCH(B$1,'[2]AM TMCs (VISTRO)'!$2:$2,0))</f>
        <v>0</v>
      </c>
      <c r="C50" s="44">
        <f>INDEX('[2]AM TMCs (VISTRO)'!$1:$225,MATCH($A50,'[2]AM TMCs (VISTRO)'!$A$1:$A$225,0),MATCH(C$1,'[2]AM TMCs (VISTRO)'!$2:$2,0))</f>
        <v>20</v>
      </c>
      <c r="D50" s="44">
        <f>INDEX('[2]AM TMCs (VISTRO)'!$1:$225,MATCH($A50,'[2]AM TMCs (VISTRO)'!$A$1:$A$225,0),MATCH(D$1,'[2]AM TMCs (VISTRO)'!$2:$2,0))</f>
        <v>0</v>
      </c>
      <c r="E50" s="44">
        <f>INDEX('[2]AM TMCs (VISTRO)'!$1:$225,MATCH($A50,'[2]AM TMCs (VISTRO)'!$A$1:$A$225,0),MATCH(E$1,'[2]AM TMCs (VISTRO)'!$2:$2,0))</f>
        <v>0</v>
      </c>
      <c r="F50" s="44">
        <f>INDEX('[2]AM TMCs (VISTRO)'!$1:$225,MATCH($A50,'[2]AM TMCs (VISTRO)'!$A$1:$A$225,0),MATCH(F$1,'[2]AM TMCs (VISTRO)'!$2:$2,0))</f>
        <v>0</v>
      </c>
      <c r="G50" s="44">
        <f>INDEX('[2]AM TMCs (VISTRO)'!$1:$225,MATCH($A50,'[2]AM TMCs (VISTRO)'!$A$1:$A$225,0),MATCH(G$1,'[2]AM TMCs (VISTRO)'!$2:$2,0))</f>
        <v>0</v>
      </c>
      <c r="H50" s="44">
        <f>INDEX('[2]AM TMCs (VISTRO)'!$1:$225,MATCH($A50,'[2]AM TMCs (VISTRO)'!$A$1:$A$225,0),MATCH(H$1,'[2]AM TMCs (VISTRO)'!$2:$2,0))</f>
        <v>0</v>
      </c>
      <c r="I50" s="44">
        <f>INDEX('[2]AM TMCs (VISTRO)'!$1:$225,MATCH($A50,'[2]AM TMCs (VISTRO)'!$A$1:$A$225,0),MATCH(I$1,'[2]AM TMCs (VISTRO)'!$2:$2,0))</f>
        <v>0</v>
      </c>
      <c r="J50" s="44">
        <f>INDEX('[2]AM TMCs (VISTRO)'!$1:$225,MATCH($A50,'[2]AM TMCs (VISTRO)'!$A$1:$A$225,0),MATCH(J$1,'[2]AM TMCs (VISTRO)'!$2:$2,0))</f>
        <v>23</v>
      </c>
      <c r="K50" s="44">
        <f>INDEX('[2]AM TMCs (VISTRO)'!$1:$225,MATCH($A50,'[2]AM TMCs (VISTRO)'!$A$1:$A$225,0),MATCH(K$1,'[2]AM TMCs (VISTRO)'!$2:$2,0))</f>
        <v>0</v>
      </c>
      <c r="L50" s="44">
        <f>INDEX('[2]AM TMCs (VISTRO)'!$1:$225,MATCH($A50,'[2]AM TMCs (VISTRO)'!$A$1:$A$225,0),MATCH(L$1,'[2]AM TMCs (VISTRO)'!$2:$2,0))</f>
        <v>0</v>
      </c>
      <c r="M50" s="44">
        <f>INDEX('[2]AM TMCs (VISTRO)'!$1:$225,MATCH($A50,'[2]AM TMCs (VISTRO)'!$A$1:$A$225,0),MATCH(M$1,'[2]AM TMCs (VISTRO)'!$2:$2,0))</f>
        <v>0</v>
      </c>
      <c r="N50" s="44">
        <f>INDEX('[2]AM TMCs (VISTRO)'!$1:$225,MATCH($A50,'[2]AM TMCs (VISTRO)'!$A$1:$A$225,0),MATCH(N$1,'[2]AM TMCs (VISTRO)'!$2:$2,0))</f>
        <v>0</v>
      </c>
      <c r="O50" s="44">
        <f>INDEX('[2]AM TMCs (VISTRO)'!$1:$225,MATCH($A50,'[2]AM TMCs (VISTRO)'!$A$1:$A$225,0),MATCH(O$1,'[2]AM TMCs (VISTRO)'!$2:$2,0))</f>
        <v>0</v>
      </c>
      <c r="P50" s="44">
        <f>INDEX('[2]AM TMCs (VISTRO)'!$1:$225,MATCH($A50,'[2]AM TMCs (VISTRO)'!$A$1:$A$225,0),MATCH(P$1,'[2]AM TMCs (VISTRO)'!$2:$2,0))</f>
        <v>0</v>
      </c>
      <c r="Q50" s="44">
        <f>INDEX('[2]AM TMCs (VISTRO)'!$1:$225,MATCH($A50,'[2]AM TMCs (VISTRO)'!$A$1:$A$225,0),MATCH(Q$1,'[2]AM TMCs (VISTRO)'!$2:$2,0))</f>
        <v>0</v>
      </c>
      <c r="R50" s="44">
        <f>INDEX('[2]AM TMCs (VISTRO)'!$1:$225,MATCH($A50,'[2]AM TMCs (VISTRO)'!$A$1:$A$225,0),MATCH(R$1,'[2]AM TMCs (VISTRO)'!$2:$2,0))</f>
        <v>0</v>
      </c>
      <c r="S50" s="44">
        <f>INDEX('[2]AM TMCs (VISTRO)'!$1:$225,MATCH($A50,'[2]AM TMCs (VISTRO)'!$A$1:$A$225,0),MATCH(S$1,'[2]AM TMCs (VISTRO)'!$2:$2,0))</f>
        <v>0</v>
      </c>
      <c r="T50" s="44">
        <f>INDEX('[2]AM TMCs (VISTRO)'!$1:$225,MATCH($A50,'[2]AM TMCs (VISTRO)'!$A$1:$A$225,0),MATCH(T$1,'[2]AM TMCs (VISTRO)'!$2:$2,0))</f>
        <v>0</v>
      </c>
      <c r="U50" s="44">
        <f>INDEX('[2]AM TMCs (VISTRO)'!$1:$225,MATCH($A50,'[2]AM TMCs (VISTRO)'!$A$1:$A$225,0),MATCH(U$1,'[2]AM TMCs (VISTRO)'!$2:$2,0))</f>
        <v>0</v>
      </c>
      <c r="V50" s="44">
        <f>INDEX('[2]AM TMCs (VISTRO)'!$1:$225,MATCH($A50,'[2]AM TMCs (VISTRO)'!$A$1:$A$225,0),MATCH(V$1,'[2]AM TMCs (VISTRO)'!$2:$2,0))</f>
        <v>0</v>
      </c>
      <c r="W50" s="44">
        <f>INDEX('[2]AM TMCs (VISTRO)'!$1:$225,MATCH($A50,'[2]AM TMCs (VISTRO)'!$A$1:$A$225,0),MATCH(W$1,'[2]AM TMCs (VISTRO)'!$2:$2,0))</f>
        <v>0</v>
      </c>
      <c r="X50" s="44">
        <f>INDEX('[2]AM TMCs (VISTRO)'!$1:$225,MATCH($A50,'[2]AM TMCs (VISTRO)'!$A$1:$A$225,0),MATCH(X$1,'[2]AM TMCs (VISTRO)'!$2:$2,0))</f>
        <v>0</v>
      </c>
      <c r="Y50" s="44">
        <f>INDEX('[2]AM TMCs (VISTRO)'!$1:$225,MATCH($A50,'[2]AM TMCs (VISTRO)'!$A$1:$A$225,0),MATCH(Y$1,'[2]AM TMCs (VISTRO)'!$2:$2,0))</f>
        <v>0</v>
      </c>
      <c r="Z50" s="44">
        <f>INDEX('[2]AM TMCs (VISTRO)'!$1:$225,MATCH($A50,'[2]AM TMCs (VISTRO)'!$A$1:$A$225,0),MATCH(Z$1,'[2]AM TMCs (VISTRO)'!$2:$2,0))</f>
        <v>0</v>
      </c>
      <c r="AA50" s="44">
        <f>INDEX('[2]AM TMCs (VISTRO)'!$1:$225,MATCH($A50,'[2]AM TMCs (VISTRO)'!$A$1:$A$225,0),MATCH(AA$1,'[2]AM TMCs (VISTRO)'!$2:$2,0))</f>
        <v>0</v>
      </c>
      <c r="AB50" s="44">
        <f>INDEX('[2]AM TMCs (VISTRO)'!$1:$225,MATCH($A50,'[2]AM TMCs (VISTRO)'!$A$1:$A$225,0),MATCH(AB$1,'[2]AM TMCs (VISTRO)'!$2:$2,0))</f>
        <v>132</v>
      </c>
      <c r="AC50" s="44">
        <f>INDEX('[2]AM TMCs (VISTRO)'!$1:$225,MATCH($A50,'[2]AM TMCs (VISTRO)'!$A$1:$A$225,0),MATCH(AC$1,'[2]AM TMCs (VISTRO)'!$2:$2,0))</f>
        <v>0</v>
      </c>
      <c r="AD50" s="44">
        <f>INDEX('[2]AM TMCs (VISTRO)'!$1:$225,MATCH($A50,'[2]AM TMCs (VISTRO)'!$A$1:$A$225,0),MATCH(AD$1,'[2]AM TMCs (VISTRO)'!$2:$2,0))</f>
        <v>0</v>
      </c>
      <c r="AE50" s="44">
        <f>INDEX('[2]AM TMCs (VISTRO)'!$1:$225,MATCH($A50,'[2]AM TMCs (VISTRO)'!$A$1:$A$225,0),MATCH(AE$1,'[2]AM TMCs (VISTRO)'!$2:$2,0))</f>
        <v>0</v>
      </c>
      <c r="AF50" s="44">
        <f>INDEX('[2]AM TMCs (VISTRO)'!$1:$225,MATCH($A50,'[2]AM TMCs (VISTRO)'!$A$1:$A$225,0),MATCH(AF$1,'[2]AM TMCs (VISTRO)'!$2:$2,0))</f>
        <v>0</v>
      </c>
      <c r="AG50" s="44">
        <f>INDEX('[2]AM TMCs (VISTRO)'!$1:$225,MATCH($A50,'[2]AM TMCs (VISTRO)'!$A$1:$A$225,0),MATCH(AG$1,'[2]AM TMCs (VISTRO)'!$2:$2,0))</f>
        <v>0</v>
      </c>
      <c r="AH50" s="44">
        <f>INDEX('[2]AM TMCs (VISTRO)'!$1:$225,MATCH($A50,'[2]AM TMCs (VISTRO)'!$A$1:$A$225,0),MATCH(AH$1,'[2]AM TMCs (VISTRO)'!$2:$2,0))</f>
        <v>0</v>
      </c>
      <c r="AI50" s="52">
        <f t="shared" si="0"/>
        <v>20</v>
      </c>
      <c r="AJ50" s="52">
        <f t="shared" si="1"/>
        <v>23</v>
      </c>
      <c r="AK50" s="52">
        <f t="shared" si="2"/>
        <v>0</v>
      </c>
      <c r="AL50" s="52">
        <f t="shared" si="3"/>
        <v>0</v>
      </c>
      <c r="AM50" s="52">
        <f t="shared" si="4"/>
        <v>0</v>
      </c>
      <c r="AN50" s="52">
        <f t="shared" si="5"/>
        <v>0</v>
      </c>
      <c r="AO50" s="52">
        <f t="shared" si="6"/>
        <v>132</v>
      </c>
      <c r="AP50" s="52">
        <f t="shared" si="7"/>
        <v>0</v>
      </c>
    </row>
    <row r="51" spans="1:42" x14ac:dyDescent="0.25">
      <c r="A51" s="43">
        <v>51</v>
      </c>
      <c r="B51" s="44">
        <f>INDEX('[2]AM TMCs (VISTRO)'!$1:$225,MATCH($A51,'[2]AM TMCs (VISTRO)'!$A$1:$A$225,0),MATCH(B$1,'[2]AM TMCs (VISTRO)'!$2:$2,0))</f>
        <v>0</v>
      </c>
      <c r="C51" s="44">
        <f>INDEX('[2]AM TMCs (VISTRO)'!$1:$225,MATCH($A51,'[2]AM TMCs (VISTRO)'!$A$1:$A$225,0),MATCH(C$1,'[2]AM TMCs (VISTRO)'!$2:$2,0))</f>
        <v>0</v>
      </c>
      <c r="D51" s="44">
        <f>INDEX('[2]AM TMCs (VISTRO)'!$1:$225,MATCH($A51,'[2]AM TMCs (VISTRO)'!$A$1:$A$225,0),MATCH(D$1,'[2]AM TMCs (VISTRO)'!$2:$2,0))</f>
        <v>0</v>
      </c>
      <c r="E51" s="44">
        <f>INDEX('[2]AM TMCs (VISTRO)'!$1:$225,MATCH($A51,'[2]AM TMCs (VISTRO)'!$A$1:$A$225,0),MATCH(E$1,'[2]AM TMCs (VISTRO)'!$2:$2,0))</f>
        <v>12</v>
      </c>
      <c r="F51" s="44">
        <f>INDEX('[2]AM TMCs (VISTRO)'!$1:$225,MATCH($A51,'[2]AM TMCs (VISTRO)'!$A$1:$A$225,0),MATCH(F$1,'[2]AM TMCs (VISTRO)'!$2:$2,0))</f>
        <v>0</v>
      </c>
      <c r="G51" s="44">
        <f>INDEX('[2]AM TMCs (VISTRO)'!$1:$225,MATCH($A51,'[2]AM TMCs (VISTRO)'!$A$1:$A$225,0),MATCH(G$1,'[2]AM TMCs (VISTRO)'!$2:$2,0))</f>
        <v>0</v>
      </c>
      <c r="H51" s="44">
        <f>INDEX('[2]AM TMCs (VISTRO)'!$1:$225,MATCH($A51,'[2]AM TMCs (VISTRO)'!$A$1:$A$225,0),MATCH(H$1,'[2]AM TMCs (VISTRO)'!$2:$2,0))</f>
        <v>0</v>
      </c>
      <c r="I51" s="44">
        <f>INDEX('[2]AM TMCs (VISTRO)'!$1:$225,MATCH($A51,'[2]AM TMCs (VISTRO)'!$A$1:$A$225,0),MATCH(I$1,'[2]AM TMCs (VISTRO)'!$2:$2,0))</f>
        <v>0</v>
      </c>
      <c r="J51" s="44">
        <f>INDEX('[2]AM TMCs (VISTRO)'!$1:$225,MATCH($A51,'[2]AM TMCs (VISTRO)'!$A$1:$A$225,0),MATCH(J$1,'[2]AM TMCs (VISTRO)'!$2:$2,0))</f>
        <v>0</v>
      </c>
      <c r="K51" s="44">
        <f>INDEX('[2]AM TMCs (VISTRO)'!$1:$225,MATCH($A51,'[2]AM TMCs (VISTRO)'!$A$1:$A$225,0),MATCH(K$1,'[2]AM TMCs (VISTRO)'!$2:$2,0))</f>
        <v>0</v>
      </c>
      <c r="L51" s="44">
        <f>INDEX('[2]AM TMCs (VISTRO)'!$1:$225,MATCH($A51,'[2]AM TMCs (VISTRO)'!$A$1:$A$225,0),MATCH(L$1,'[2]AM TMCs (VISTRO)'!$2:$2,0))</f>
        <v>0</v>
      </c>
      <c r="M51" s="44">
        <f>INDEX('[2]AM TMCs (VISTRO)'!$1:$225,MATCH($A51,'[2]AM TMCs (VISTRO)'!$A$1:$A$225,0),MATCH(M$1,'[2]AM TMCs (VISTRO)'!$2:$2,0))</f>
        <v>405</v>
      </c>
      <c r="N51" s="44">
        <f>INDEX('[2]AM TMCs (VISTRO)'!$1:$225,MATCH($A51,'[2]AM TMCs (VISTRO)'!$A$1:$A$225,0),MATCH(N$1,'[2]AM TMCs (VISTRO)'!$2:$2,0))</f>
        <v>20</v>
      </c>
      <c r="O51" s="44">
        <f>INDEX('[2]AM TMCs (VISTRO)'!$1:$225,MATCH($A51,'[2]AM TMCs (VISTRO)'!$A$1:$A$225,0),MATCH(O$1,'[2]AM TMCs (VISTRO)'!$2:$2,0))</f>
        <v>0</v>
      </c>
      <c r="P51" s="44">
        <f>INDEX('[2]AM TMCs (VISTRO)'!$1:$225,MATCH($A51,'[2]AM TMCs (VISTRO)'!$A$1:$A$225,0),MATCH(P$1,'[2]AM TMCs (VISTRO)'!$2:$2,0))</f>
        <v>0</v>
      </c>
      <c r="Q51" s="44">
        <f>INDEX('[2]AM TMCs (VISTRO)'!$1:$225,MATCH($A51,'[2]AM TMCs (VISTRO)'!$A$1:$A$225,0),MATCH(Q$1,'[2]AM TMCs (VISTRO)'!$2:$2,0))</f>
        <v>488</v>
      </c>
      <c r="R51" s="44">
        <f>INDEX('[2]AM TMCs (VISTRO)'!$1:$225,MATCH($A51,'[2]AM TMCs (VISTRO)'!$A$1:$A$225,0),MATCH(R$1,'[2]AM TMCs (VISTRO)'!$2:$2,0))</f>
        <v>13</v>
      </c>
      <c r="S51" s="44">
        <f>INDEX('[2]AM TMCs (VISTRO)'!$1:$225,MATCH($A51,'[2]AM TMCs (VISTRO)'!$A$1:$A$225,0),MATCH(S$1,'[2]AM TMCs (VISTRO)'!$2:$2,0))</f>
        <v>0</v>
      </c>
      <c r="T51" s="44">
        <f>INDEX('[2]AM TMCs (VISTRO)'!$1:$225,MATCH($A51,'[2]AM TMCs (VISTRO)'!$A$1:$A$225,0),MATCH(T$1,'[2]AM TMCs (VISTRO)'!$2:$2,0))</f>
        <v>0</v>
      </c>
      <c r="U51" s="44">
        <f>INDEX('[2]AM TMCs (VISTRO)'!$1:$225,MATCH($A51,'[2]AM TMCs (VISTRO)'!$A$1:$A$225,0),MATCH(U$1,'[2]AM TMCs (VISTRO)'!$2:$2,0))</f>
        <v>0</v>
      </c>
      <c r="V51" s="44">
        <f>INDEX('[2]AM TMCs (VISTRO)'!$1:$225,MATCH($A51,'[2]AM TMCs (VISTRO)'!$A$1:$A$225,0),MATCH(V$1,'[2]AM TMCs (VISTRO)'!$2:$2,0))</f>
        <v>0</v>
      </c>
      <c r="W51" s="44">
        <f>INDEX('[2]AM TMCs (VISTRO)'!$1:$225,MATCH($A51,'[2]AM TMCs (VISTRO)'!$A$1:$A$225,0),MATCH(W$1,'[2]AM TMCs (VISTRO)'!$2:$2,0))</f>
        <v>0</v>
      </c>
      <c r="X51" s="44">
        <f>INDEX('[2]AM TMCs (VISTRO)'!$1:$225,MATCH($A51,'[2]AM TMCs (VISTRO)'!$A$1:$A$225,0),MATCH(X$1,'[2]AM TMCs (VISTRO)'!$2:$2,0))</f>
        <v>0</v>
      </c>
      <c r="Y51" s="44">
        <f>INDEX('[2]AM TMCs (VISTRO)'!$1:$225,MATCH($A51,'[2]AM TMCs (VISTRO)'!$A$1:$A$225,0),MATCH(Y$1,'[2]AM TMCs (VISTRO)'!$2:$2,0))</f>
        <v>0</v>
      </c>
      <c r="Z51" s="44">
        <f>INDEX('[2]AM TMCs (VISTRO)'!$1:$225,MATCH($A51,'[2]AM TMCs (VISTRO)'!$A$1:$A$225,0),MATCH(Z$1,'[2]AM TMCs (VISTRO)'!$2:$2,0))</f>
        <v>0</v>
      </c>
      <c r="AA51" s="44">
        <f>INDEX('[2]AM TMCs (VISTRO)'!$1:$225,MATCH($A51,'[2]AM TMCs (VISTRO)'!$A$1:$A$225,0),MATCH(AA$1,'[2]AM TMCs (VISTRO)'!$2:$2,0))</f>
        <v>0</v>
      </c>
      <c r="AB51" s="44">
        <f>INDEX('[2]AM TMCs (VISTRO)'!$1:$225,MATCH($A51,'[2]AM TMCs (VISTRO)'!$A$1:$A$225,0),MATCH(AB$1,'[2]AM TMCs (VISTRO)'!$2:$2,0))</f>
        <v>0</v>
      </c>
      <c r="AC51" s="44">
        <f>INDEX('[2]AM TMCs (VISTRO)'!$1:$225,MATCH($A51,'[2]AM TMCs (VISTRO)'!$A$1:$A$225,0),MATCH(AC$1,'[2]AM TMCs (VISTRO)'!$2:$2,0))</f>
        <v>0</v>
      </c>
      <c r="AD51" s="44">
        <f>INDEX('[2]AM TMCs (VISTRO)'!$1:$225,MATCH($A51,'[2]AM TMCs (VISTRO)'!$A$1:$A$225,0),MATCH(AD$1,'[2]AM TMCs (VISTRO)'!$2:$2,0))</f>
        <v>0</v>
      </c>
      <c r="AE51" s="44">
        <f>INDEX('[2]AM TMCs (VISTRO)'!$1:$225,MATCH($A51,'[2]AM TMCs (VISTRO)'!$A$1:$A$225,0),MATCH(AE$1,'[2]AM TMCs (VISTRO)'!$2:$2,0))</f>
        <v>0</v>
      </c>
      <c r="AF51" s="44">
        <f>INDEX('[2]AM TMCs (VISTRO)'!$1:$225,MATCH($A51,'[2]AM TMCs (VISTRO)'!$A$1:$A$225,0),MATCH(AF$1,'[2]AM TMCs (VISTRO)'!$2:$2,0))</f>
        <v>0</v>
      </c>
      <c r="AG51" s="44">
        <f>INDEX('[2]AM TMCs (VISTRO)'!$1:$225,MATCH($A51,'[2]AM TMCs (VISTRO)'!$A$1:$A$225,0),MATCH(AG$1,'[2]AM TMCs (VISTRO)'!$2:$2,0))</f>
        <v>0</v>
      </c>
      <c r="AH51" s="44">
        <f>INDEX('[2]AM TMCs (VISTRO)'!$1:$225,MATCH($A51,'[2]AM TMCs (VISTRO)'!$A$1:$A$225,0),MATCH(AH$1,'[2]AM TMCs (VISTRO)'!$2:$2,0))</f>
        <v>0</v>
      </c>
      <c r="AI51" s="52">
        <f t="shared" si="0"/>
        <v>12</v>
      </c>
      <c r="AJ51" s="52">
        <f t="shared" si="1"/>
        <v>0</v>
      </c>
      <c r="AK51" s="52">
        <f t="shared" si="2"/>
        <v>425</v>
      </c>
      <c r="AL51" s="52">
        <f t="shared" si="3"/>
        <v>501</v>
      </c>
      <c r="AM51" s="52">
        <f t="shared" si="4"/>
        <v>0</v>
      </c>
      <c r="AN51" s="52">
        <f t="shared" si="5"/>
        <v>0</v>
      </c>
      <c r="AO51" s="52">
        <f t="shared" si="6"/>
        <v>0</v>
      </c>
      <c r="AP51" s="52">
        <f t="shared" si="7"/>
        <v>0</v>
      </c>
    </row>
    <row r="52" spans="1:42" x14ac:dyDescent="0.25">
      <c r="A52" s="43">
        <v>52</v>
      </c>
      <c r="B52" s="44">
        <f>INDEX('[2]AM TMCs (VISTRO)'!$1:$225,MATCH($A52,'[2]AM TMCs (VISTRO)'!$A$1:$A$225,0),MATCH(B$1,'[2]AM TMCs (VISTRO)'!$2:$2,0))</f>
        <v>0</v>
      </c>
      <c r="C52" s="44">
        <f>INDEX('[2]AM TMCs (VISTRO)'!$1:$225,MATCH($A52,'[2]AM TMCs (VISTRO)'!$A$1:$A$225,0),MATCH(C$1,'[2]AM TMCs (VISTRO)'!$2:$2,0))</f>
        <v>13</v>
      </c>
      <c r="D52" s="44">
        <f>INDEX('[2]AM TMCs (VISTRO)'!$1:$225,MATCH($A52,'[2]AM TMCs (VISTRO)'!$A$1:$A$225,0),MATCH(D$1,'[2]AM TMCs (VISTRO)'!$2:$2,0))</f>
        <v>0</v>
      </c>
      <c r="E52" s="44">
        <f>INDEX('[2]AM TMCs (VISTRO)'!$1:$225,MATCH($A52,'[2]AM TMCs (VISTRO)'!$A$1:$A$225,0),MATCH(E$1,'[2]AM TMCs (VISTRO)'!$2:$2,0))</f>
        <v>0</v>
      </c>
      <c r="F52" s="44">
        <f>INDEX('[2]AM TMCs (VISTRO)'!$1:$225,MATCH($A52,'[2]AM TMCs (VISTRO)'!$A$1:$A$225,0),MATCH(F$1,'[2]AM TMCs (VISTRO)'!$2:$2,0))</f>
        <v>0</v>
      </c>
      <c r="G52" s="44">
        <f>INDEX('[2]AM TMCs (VISTRO)'!$1:$225,MATCH($A52,'[2]AM TMCs (VISTRO)'!$A$1:$A$225,0),MATCH(G$1,'[2]AM TMCs (VISTRO)'!$2:$2,0))</f>
        <v>0</v>
      </c>
      <c r="H52" s="44">
        <f>INDEX('[2]AM TMCs (VISTRO)'!$1:$225,MATCH($A52,'[2]AM TMCs (VISTRO)'!$A$1:$A$225,0),MATCH(H$1,'[2]AM TMCs (VISTRO)'!$2:$2,0))</f>
        <v>0</v>
      </c>
      <c r="I52" s="44">
        <f>INDEX('[2]AM TMCs (VISTRO)'!$1:$225,MATCH($A52,'[2]AM TMCs (VISTRO)'!$A$1:$A$225,0),MATCH(I$1,'[2]AM TMCs (VISTRO)'!$2:$2,0))</f>
        <v>0</v>
      </c>
      <c r="J52" s="44">
        <f>INDEX('[2]AM TMCs (VISTRO)'!$1:$225,MATCH($A52,'[2]AM TMCs (VISTRO)'!$A$1:$A$225,0),MATCH(J$1,'[2]AM TMCs (VISTRO)'!$2:$2,0))</f>
        <v>12</v>
      </c>
      <c r="K52" s="44">
        <f>INDEX('[2]AM TMCs (VISTRO)'!$1:$225,MATCH($A52,'[2]AM TMCs (VISTRO)'!$A$1:$A$225,0),MATCH(K$1,'[2]AM TMCs (VISTRO)'!$2:$2,0))</f>
        <v>0</v>
      </c>
      <c r="L52" s="44">
        <f>INDEX('[2]AM TMCs (VISTRO)'!$1:$225,MATCH($A52,'[2]AM TMCs (VISTRO)'!$A$1:$A$225,0),MATCH(L$1,'[2]AM TMCs (VISTRO)'!$2:$2,0))</f>
        <v>0</v>
      </c>
      <c r="M52" s="44">
        <f>INDEX('[2]AM TMCs (VISTRO)'!$1:$225,MATCH($A52,'[2]AM TMCs (VISTRO)'!$A$1:$A$225,0),MATCH(M$1,'[2]AM TMCs (VISTRO)'!$2:$2,0))</f>
        <v>0</v>
      </c>
      <c r="N52" s="44">
        <f>INDEX('[2]AM TMCs (VISTRO)'!$1:$225,MATCH($A52,'[2]AM TMCs (VISTRO)'!$A$1:$A$225,0),MATCH(N$1,'[2]AM TMCs (VISTRO)'!$2:$2,0))</f>
        <v>0</v>
      </c>
      <c r="O52" s="44">
        <f>INDEX('[2]AM TMCs (VISTRO)'!$1:$225,MATCH($A52,'[2]AM TMCs (VISTRO)'!$A$1:$A$225,0),MATCH(O$1,'[2]AM TMCs (VISTRO)'!$2:$2,0))</f>
        <v>0</v>
      </c>
      <c r="P52" s="44">
        <f>INDEX('[2]AM TMCs (VISTRO)'!$1:$225,MATCH($A52,'[2]AM TMCs (VISTRO)'!$A$1:$A$225,0),MATCH(P$1,'[2]AM TMCs (VISTRO)'!$2:$2,0))</f>
        <v>0</v>
      </c>
      <c r="Q52" s="44">
        <f>INDEX('[2]AM TMCs (VISTRO)'!$1:$225,MATCH($A52,'[2]AM TMCs (VISTRO)'!$A$1:$A$225,0),MATCH(Q$1,'[2]AM TMCs (VISTRO)'!$2:$2,0))</f>
        <v>0</v>
      </c>
      <c r="R52" s="44">
        <f>INDEX('[2]AM TMCs (VISTRO)'!$1:$225,MATCH($A52,'[2]AM TMCs (VISTRO)'!$A$1:$A$225,0),MATCH(R$1,'[2]AM TMCs (VISTRO)'!$2:$2,0))</f>
        <v>0</v>
      </c>
      <c r="S52" s="44">
        <f>INDEX('[2]AM TMCs (VISTRO)'!$1:$225,MATCH($A52,'[2]AM TMCs (VISTRO)'!$A$1:$A$225,0),MATCH(S$1,'[2]AM TMCs (VISTRO)'!$2:$2,0))</f>
        <v>0</v>
      </c>
      <c r="T52" s="44">
        <f>INDEX('[2]AM TMCs (VISTRO)'!$1:$225,MATCH($A52,'[2]AM TMCs (VISTRO)'!$A$1:$A$225,0),MATCH(T$1,'[2]AM TMCs (VISTRO)'!$2:$2,0))</f>
        <v>0</v>
      </c>
      <c r="U52" s="44">
        <f>INDEX('[2]AM TMCs (VISTRO)'!$1:$225,MATCH($A52,'[2]AM TMCs (VISTRO)'!$A$1:$A$225,0),MATCH(U$1,'[2]AM TMCs (VISTRO)'!$2:$2,0))</f>
        <v>0</v>
      </c>
      <c r="V52" s="44">
        <f>INDEX('[2]AM TMCs (VISTRO)'!$1:$225,MATCH($A52,'[2]AM TMCs (VISTRO)'!$A$1:$A$225,0),MATCH(V$1,'[2]AM TMCs (VISTRO)'!$2:$2,0))</f>
        <v>0</v>
      </c>
      <c r="W52" s="44">
        <f>INDEX('[2]AM TMCs (VISTRO)'!$1:$225,MATCH($A52,'[2]AM TMCs (VISTRO)'!$A$1:$A$225,0),MATCH(W$1,'[2]AM TMCs (VISTRO)'!$2:$2,0))</f>
        <v>0</v>
      </c>
      <c r="X52" s="44">
        <f>INDEX('[2]AM TMCs (VISTRO)'!$1:$225,MATCH($A52,'[2]AM TMCs (VISTRO)'!$A$1:$A$225,0),MATCH(X$1,'[2]AM TMCs (VISTRO)'!$2:$2,0))</f>
        <v>0</v>
      </c>
      <c r="Y52" s="44">
        <f>INDEX('[2]AM TMCs (VISTRO)'!$1:$225,MATCH($A52,'[2]AM TMCs (VISTRO)'!$A$1:$A$225,0),MATCH(Y$1,'[2]AM TMCs (VISTRO)'!$2:$2,0))</f>
        <v>0</v>
      </c>
      <c r="Z52" s="44">
        <f>INDEX('[2]AM TMCs (VISTRO)'!$1:$225,MATCH($A52,'[2]AM TMCs (VISTRO)'!$A$1:$A$225,0),MATCH(Z$1,'[2]AM TMCs (VISTRO)'!$2:$2,0))</f>
        <v>0</v>
      </c>
      <c r="AA52" s="44">
        <f>INDEX('[2]AM TMCs (VISTRO)'!$1:$225,MATCH($A52,'[2]AM TMCs (VISTRO)'!$A$1:$A$225,0),MATCH(AA$1,'[2]AM TMCs (VISTRO)'!$2:$2,0))</f>
        <v>0</v>
      </c>
      <c r="AB52" s="44">
        <f>INDEX('[2]AM TMCs (VISTRO)'!$1:$225,MATCH($A52,'[2]AM TMCs (VISTRO)'!$A$1:$A$225,0),MATCH(AB$1,'[2]AM TMCs (VISTRO)'!$2:$2,0))</f>
        <v>126</v>
      </c>
      <c r="AC52" s="44">
        <f>INDEX('[2]AM TMCs (VISTRO)'!$1:$225,MATCH($A52,'[2]AM TMCs (VISTRO)'!$A$1:$A$225,0),MATCH(AC$1,'[2]AM TMCs (VISTRO)'!$2:$2,0))</f>
        <v>0</v>
      </c>
      <c r="AD52" s="44">
        <f>INDEX('[2]AM TMCs (VISTRO)'!$1:$225,MATCH($A52,'[2]AM TMCs (VISTRO)'!$A$1:$A$225,0),MATCH(AD$1,'[2]AM TMCs (VISTRO)'!$2:$2,0))</f>
        <v>0</v>
      </c>
      <c r="AE52" s="44">
        <f>INDEX('[2]AM TMCs (VISTRO)'!$1:$225,MATCH($A52,'[2]AM TMCs (VISTRO)'!$A$1:$A$225,0),MATCH(AE$1,'[2]AM TMCs (VISTRO)'!$2:$2,0))</f>
        <v>0</v>
      </c>
      <c r="AF52" s="44">
        <f>INDEX('[2]AM TMCs (VISTRO)'!$1:$225,MATCH($A52,'[2]AM TMCs (VISTRO)'!$A$1:$A$225,0),MATCH(AF$1,'[2]AM TMCs (VISTRO)'!$2:$2,0))</f>
        <v>0</v>
      </c>
      <c r="AG52" s="44">
        <f>INDEX('[2]AM TMCs (VISTRO)'!$1:$225,MATCH($A52,'[2]AM TMCs (VISTRO)'!$A$1:$A$225,0),MATCH(AG$1,'[2]AM TMCs (VISTRO)'!$2:$2,0))</f>
        <v>0</v>
      </c>
      <c r="AH52" s="44">
        <f>INDEX('[2]AM TMCs (VISTRO)'!$1:$225,MATCH($A52,'[2]AM TMCs (VISTRO)'!$A$1:$A$225,0),MATCH(AH$1,'[2]AM TMCs (VISTRO)'!$2:$2,0))</f>
        <v>0</v>
      </c>
      <c r="AI52" s="52">
        <f t="shared" si="0"/>
        <v>13</v>
      </c>
      <c r="AJ52" s="52">
        <f t="shared" si="1"/>
        <v>12</v>
      </c>
      <c r="AK52" s="52">
        <f t="shared" si="2"/>
        <v>0</v>
      </c>
      <c r="AL52" s="52">
        <f t="shared" si="3"/>
        <v>0</v>
      </c>
      <c r="AM52" s="52">
        <f t="shared" si="4"/>
        <v>0</v>
      </c>
      <c r="AN52" s="52">
        <f t="shared" si="5"/>
        <v>0</v>
      </c>
      <c r="AO52" s="52">
        <f t="shared" si="6"/>
        <v>126</v>
      </c>
      <c r="AP52" s="52">
        <f t="shared" si="7"/>
        <v>0</v>
      </c>
    </row>
    <row r="53" spans="1:42" x14ac:dyDescent="0.25">
      <c r="A53" s="43">
        <v>53</v>
      </c>
      <c r="B53" s="44">
        <f>INDEX('[2]AM TMCs (VISTRO)'!$1:$225,MATCH($A53,'[2]AM TMCs (VISTRO)'!$A$1:$A$225,0),MATCH(B$1,'[2]AM TMCs (VISTRO)'!$2:$2,0))</f>
        <v>0</v>
      </c>
      <c r="C53" s="44">
        <f>INDEX('[2]AM TMCs (VISTRO)'!$1:$225,MATCH($A53,'[2]AM TMCs (VISTRO)'!$A$1:$A$225,0),MATCH(C$1,'[2]AM TMCs (VISTRO)'!$2:$2,0))</f>
        <v>0</v>
      </c>
      <c r="D53" s="44">
        <f>INDEX('[2]AM TMCs (VISTRO)'!$1:$225,MATCH($A53,'[2]AM TMCs (VISTRO)'!$A$1:$A$225,0),MATCH(D$1,'[2]AM TMCs (VISTRO)'!$2:$2,0))</f>
        <v>11</v>
      </c>
      <c r="E53" s="44">
        <f>INDEX('[2]AM TMCs (VISTRO)'!$1:$225,MATCH($A53,'[2]AM TMCs (VISTRO)'!$A$1:$A$225,0),MATCH(E$1,'[2]AM TMCs (VISTRO)'!$2:$2,0))</f>
        <v>0</v>
      </c>
      <c r="F53" s="44">
        <f>INDEX('[2]AM TMCs (VISTRO)'!$1:$225,MATCH($A53,'[2]AM TMCs (VISTRO)'!$A$1:$A$225,0),MATCH(F$1,'[2]AM TMCs (VISTRO)'!$2:$2,0))</f>
        <v>0</v>
      </c>
      <c r="G53" s="44">
        <f>INDEX('[2]AM TMCs (VISTRO)'!$1:$225,MATCH($A53,'[2]AM TMCs (VISTRO)'!$A$1:$A$225,0),MATCH(G$1,'[2]AM TMCs (VISTRO)'!$2:$2,0))</f>
        <v>0</v>
      </c>
      <c r="H53" s="44">
        <f>INDEX('[2]AM TMCs (VISTRO)'!$1:$225,MATCH($A53,'[2]AM TMCs (VISTRO)'!$A$1:$A$225,0),MATCH(H$1,'[2]AM TMCs (VISTRO)'!$2:$2,0))</f>
        <v>11</v>
      </c>
      <c r="I53" s="44">
        <f>INDEX('[2]AM TMCs (VISTRO)'!$1:$225,MATCH($A53,'[2]AM TMCs (VISTRO)'!$A$1:$A$225,0),MATCH(I$1,'[2]AM TMCs (VISTRO)'!$2:$2,0))</f>
        <v>9</v>
      </c>
      <c r="J53" s="44">
        <f>INDEX('[2]AM TMCs (VISTRO)'!$1:$225,MATCH($A53,'[2]AM TMCs (VISTRO)'!$A$1:$A$225,0),MATCH(J$1,'[2]AM TMCs (VISTRO)'!$2:$2,0))</f>
        <v>0</v>
      </c>
      <c r="K53" s="44">
        <f>INDEX('[2]AM TMCs (VISTRO)'!$1:$225,MATCH($A53,'[2]AM TMCs (VISTRO)'!$A$1:$A$225,0),MATCH(K$1,'[2]AM TMCs (VISTRO)'!$2:$2,0))</f>
        <v>0</v>
      </c>
      <c r="L53" s="44">
        <f>INDEX('[2]AM TMCs (VISTRO)'!$1:$225,MATCH($A53,'[2]AM TMCs (VISTRO)'!$A$1:$A$225,0),MATCH(L$1,'[2]AM TMCs (VISTRO)'!$2:$2,0))</f>
        <v>0</v>
      </c>
      <c r="M53" s="44">
        <f>INDEX('[2]AM TMCs (VISTRO)'!$1:$225,MATCH($A53,'[2]AM TMCs (VISTRO)'!$A$1:$A$225,0),MATCH(M$1,'[2]AM TMCs (VISTRO)'!$2:$2,0))</f>
        <v>0</v>
      </c>
      <c r="N53" s="44">
        <f>INDEX('[2]AM TMCs (VISTRO)'!$1:$225,MATCH($A53,'[2]AM TMCs (VISTRO)'!$A$1:$A$225,0),MATCH(N$1,'[2]AM TMCs (VISTRO)'!$2:$2,0))</f>
        <v>0</v>
      </c>
      <c r="O53" s="44">
        <f>INDEX('[2]AM TMCs (VISTRO)'!$1:$225,MATCH($A53,'[2]AM TMCs (VISTRO)'!$A$1:$A$225,0),MATCH(O$1,'[2]AM TMCs (VISTRO)'!$2:$2,0))</f>
        <v>0</v>
      </c>
      <c r="P53" s="44">
        <f>INDEX('[2]AM TMCs (VISTRO)'!$1:$225,MATCH($A53,'[2]AM TMCs (VISTRO)'!$A$1:$A$225,0),MATCH(P$1,'[2]AM TMCs (VISTRO)'!$2:$2,0))</f>
        <v>0</v>
      </c>
      <c r="Q53" s="44">
        <f>INDEX('[2]AM TMCs (VISTRO)'!$1:$225,MATCH($A53,'[2]AM TMCs (VISTRO)'!$A$1:$A$225,0),MATCH(Q$1,'[2]AM TMCs (VISTRO)'!$2:$2,0))</f>
        <v>0</v>
      </c>
      <c r="R53" s="44">
        <f>INDEX('[2]AM TMCs (VISTRO)'!$1:$225,MATCH($A53,'[2]AM TMCs (VISTRO)'!$A$1:$A$225,0),MATCH(R$1,'[2]AM TMCs (VISTRO)'!$2:$2,0))</f>
        <v>0</v>
      </c>
      <c r="S53" s="44">
        <f>INDEX('[2]AM TMCs (VISTRO)'!$1:$225,MATCH($A53,'[2]AM TMCs (VISTRO)'!$A$1:$A$225,0),MATCH(S$1,'[2]AM TMCs (VISTRO)'!$2:$2,0))</f>
        <v>0</v>
      </c>
      <c r="T53" s="44">
        <f>INDEX('[2]AM TMCs (VISTRO)'!$1:$225,MATCH($A53,'[2]AM TMCs (VISTRO)'!$A$1:$A$225,0),MATCH(T$1,'[2]AM TMCs (VISTRO)'!$2:$2,0))</f>
        <v>0</v>
      </c>
      <c r="U53" s="44">
        <f>INDEX('[2]AM TMCs (VISTRO)'!$1:$225,MATCH($A53,'[2]AM TMCs (VISTRO)'!$A$1:$A$225,0),MATCH(U$1,'[2]AM TMCs (VISTRO)'!$2:$2,0))</f>
        <v>0</v>
      </c>
      <c r="V53" s="44">
        <f>INDEX('[2]AM TMCs (VISTRO)'!$1:$225,MATCH($A53,'[2]AM TMCs (VISTRO)'!$A$1:$A$225,0),MATCH(V$1,'[2]AM TMCs (VISTRO)'!$2:$2,0))</f>
        <v>0</v>
      </c>
      <c r="W53" s="44">
        <f>INDEX('[2]AM TMCs (VISTRO)'!$1:$225,MATCH($A53,'[2]AM TMCs (VISTRO)'!$A$1:$A$225,0),MATCH(W$1,'[2]AM TMCs (VISTRO)'!$2:$2,0))</f>
        <v>0</v>
      </c>
      <c r="X53" s="44">
        <f>INDEX('[2]AM TMCs (VISTRO)'!$1:$225,MATCH($A53,'[2]AM TMCs (VISTRO)'!$A$1:$A$225,0),MATCH(X$1,'[2]AM TMCs (VISTRO)'!$2:$2,0))</f>
        <v>0</v>
      </c>
      <c r="Y53" s="44">
        <f>INDEX('[2]AM TMCs (VISTRO)'!$1:$225,MATCH($A53,'[2]AM TMCs (VISTRO)'!$A$1:$A$225,0),MATCH(Y$1,'[2]AM TMCs (VISTRO)'!$2:$2,0))</f>
        <v>0</v>
      </c>
      <c r="Z53" s="44">
        <f>INDEX('[2]AM TMCs (VISTRO)'!$1:$225,MATCH($A53,'[2]AM TMCs (VISTRO)'!$A$1:$A$225,0),MATCH(Z$1,'[2]AM TMCs (VISTRO)'!$2:$2,0))</f>
        <v>0</v>
      </c>
      <c r="AA53" s="44">
        <f>INDEX('[2]AM TMCs (VISTRO)'!$1:$225,MATCH($A53,'[2]AM TMCs (VISTRO)'!$A$1:$A$225,0),MATCH(AA$1,'[2]AM TMCs (VISTRO)'!$2:$2,0))</f>
        <v>0</v>
      </c>
      <c r="AB53" s="44">
        <f>INDEX('[2]AM TMCs (VISTRO)'!$1:$225,MATCH($A53,'[2]AM TMCs (VISTRO)'!$A$1:$A$225,0),MATCH(AB$1,'[2]AM TMCs (VISTRO)'!$2:$2,0))</f>
        <v>0</v>
      </c>
      <c r="AC53" s="44">
        <f>INDEX('[2]AM TMCs (VISTRO)'!$1:$225,MATCH($A53,'[2]AM TMCs (VISTRO)'!$A$1:$A$225,0),MATCH(AC$1,'[2]AM TMCs (VISTRO)'!$2:$2,0))</f>
        <v>0</v>
      </c>
      <c r="AD53" s="44">
        <f>INDEX('[2]AM TMCs (VISTRO)'!$1:$225,MATCH($A53,'[2]AM TMCs (VISTRO)'!$A$1:$A$225,0),MATCH(AD$1,'[2]AM TMCs (VISTRO)'!$2:$2,0))</f>
        <v>0</v>
      </c>
      <c r="AE53" s="44">
        <f>INDEX('[2]AM TMCs (VISTRO)'!$1:$225,MATCH($A53,'[2]AM TMCs (VISTRO)'!$A$1:$A$225,0),MATCH(AE$1,'[2]AM TMCs (VISTRO)'!$2:$2,0))</f>
        <v>1</v>
      </c>
      <c r="AF53" s="44">
        <f>INDEX('[2]AM TMCs (VISTRO)'!$1:$225,MATCH($A53,'[2]AM TMCs (VISTRO)'!$A$1:$A$225,0),MATCH(AF$1,'[2]AM TMCs (VISTRO)'!$2:$2,0))</f>
        <v>0</v>
      </c>
      <c r="AG53" s="44">
        <f>INDEX('[2]AM TMCs (VISTRO)'!$1:$225,MATCH($A53,'[2]AM TMCs (VISTRO)'!$A$1:$A$225,0),MATCH(AG$1,'[2]AM TMCs (VISTRO)'!$2:$2,0))</f>
        <v>0</v>
      </c>
      <c r="AH53" s="44">
        <f>INDEX('[2]AM TMCs (VISTRO)'!$1:$225,MATCH($A53,'[2]AM TMCs (VISTRO)'!$A$1:$A$225,0),MATCH(AH$1,'[2]AM TMCs (VISTRO)'!$2:$2,0))</f>
        <v>0</v>
      </c>
      <c r="AI53" s="52">
        <f t="shared" si="0"/>
        <v>11</v>
      </c>
      <c r="AJ53" s="52">
        <f t="shared" si="1"/>
        <v>20</v>
      </c>
      <c r="AK53" s="52">
        <f t="shared" si="2"/>
        <v>0</v>
      </c>
      <c r="AL53" s="52">
        <f t="shared" si="3"/>
        <v>0</v>
      </c>
      <c r="AM53" s="52">
        <f t="shared" si="4"/>
        <v>0</v>
      </c>
      <c r="AN53" s="52">
        <f t="shared" si="5"/>
        <v>0</v>
      </c>
      <c r="AO53" s="52">
        <f t="shared" si="6"/>
        <v>0</v>
      </c>
      <c r="AP53" s="52">
        <f t="shared" si="7"/>
        <v>1</v>
      </c>
    </row>
    <row r="54" spans="1:42" x14ac:dyDescent="0.25">
      <c r="A54" s="43">
        <v>54</v>
      </c>
      <c r="B54" s="44">
        <f>INDEX('[2]AM TMCs (VISTRO)'!$1:$225,MATCH($A54,'[2]AM TMCs (VISTRO)'!$A$1:$A$225,0),MATCH(B$1,'[2]AM TMCs (VISTRO)'!$2:$2,0))</f>
        <v>0</v>
      </c>
      <c r="C54" s="44">
        <f>INDEX('[2]AM TMCs (VISTRO)'!$1:$225,MATCH($A54,'[2]AM TMCs (VISTRO)'!$A$1:$A$225,0),MATCH(C$1,'[2]AM TMCs (VISTRO)'!$2:$2,0))</f>
        <v>0</v>
      </c>
      <c r="D54" s="44">
        <f>INDEX('[2]AM TMCs (VISTRO)'!$1:$225,MATCH($A54,'[2]AM TMCs (VISTRO)'!$A$1:$A$225,0),MATCH(D$1,'[2]AM TMCs (VISTRO)'!$2:$2,0))</f>
        <v>0</v>
      </c>
      <c r="E54" s="44">
        <f>INDEX('[2]AM TMCs (VISTRO)'!$1:$225,MATCH($A54,'[2]AM TMCs (VISTRO)'!$A$1:$A$225,0),MATCH(E$1,'[2]AM TMCs (VISTRO)'!$2:$2,0))</f>
        <v>0</v>
      </c>
      <c r="F54" s="44">
        <f>INDEX('[2]AM TMCs (VISTRO)'!$1:$225,MATCH($A54,'[2]AM TMCs (VISTRO)'!$A$1:$A$225,0),MATCH(F$1,'[2]AM TMCs (VISTRO)'!$2:$2,0))</f>
        <v>0</v>
      </c>
      <c r="G54" s="44">
        <f>INDEX('[2]AM TMCs (VISTRO)'!$1:$225,MATCH($A54,'[2]AM TMCs (VISTRO)'!$A$1:$A$225,0),MATCH(G$1,'[2]AM TMCs (VISTRO)'!$2:$2,0))</f>
        <v>0</v>
      </c>
      <c r="H54" s="44">
        <f>INDEX('[2]AM TMCs (VISTRO)'!$1:$225,MATCH($A54,'[2]AM TMCs (VISTRO)'!$A$1:$A$225,0),MATCH(H$1,'[2]AM TMCs (VISTRO)'!$2:$2,0))</f>
        <v>0</v>
      </c>
      <c r="I54" s="44">
        <f>INDEX('[2]AM TMCs (VISTRO)'!$1:$225,MATCH($A54,'[2]AM TMCs (VISTRO)'!$A$1:$A$225,0),MATCH(I$1,'[2]AM TMCs (VISTRO)'!$2:$2,0))</f>
        <v>0</v>
      </c>
      <c r="J54" s="44">
        <f>INDEX('[2]AM TMCs (VISTRO)'!$1:$225,MATCH($A54,'[2]AM TMCs (VISTRO)'!$A$1:$A$225,0),MATCH(J$1,'[2]AM TMCs (VISTRO)'!$2:$2,0))</f>
        <v>0</v>
      </c>
      <c r="K54" s="44">
        <f>INDEX('[2]AM TMCs (VISTRO)'!$1:$225,MATCH($A54,'[2]AM TMCs (VISTRO)'!$A$1:$A$225,0),MATCH(K$1,'[2]AM TMCs (VISTRO)'!$2:$2,0))</f>
        <v>0</v>
      </c>
      <c r="L54" s="44">
        <f>INDEX('[2]AM TMCs (VISTRO)'!$1:$225,MATCH($A54,'[2]AM TMCs (VISTRO)'!$A$1:$A$225,0),MATCH(L$1,'[2]AM TMCs (VISTRO)'!$2:$2,0))</f>
        <v>0</v>
      </c>
      <c r="M54" s="44">
        <f>INDEX('[2]AM TMCs (VISTRO)'!$1:$225,MATCH($A54,'[2]AM TMCs (VISTRO)'!$A$1:$A$225,0),MATCH(M$1,'[2]AM TMCs (VISTRO)'!$2:$2,0))</f>
        <v>0</v>
      </c>
      <c r="N54" s="44">
        <f>INDEX('[2]AM TMCs (VISTRO)'!$1:$225,MATCH($A54,'[2]AM TMCs (VISTRO)'!$A$1:$A$225,0),MATCH(N$1,'[2]AM TMCs (VISTRO)'!$2:$2,0))</f>
        <v>0</v>
      </c>
      <c r="O54" s="44">
        <f>INDEX('[2]AM TMCs (VISTRO)'!$1:$225,MATCH($A54,'[2]AM TMCs (VISTRO)'!$A$1:$A$225,0),MATCH(O$1,'[2]AM TMCs (VISTRO)'!$2:$2,0))</f>
        <v>0</v>
      </c>
      <c r="P54" s="44">
        <f>INDEX('[2]AM TMCs (VISTRO)'!$1:$225,MATCH($A54,'[2]AM TMCs (VISTRO)'!$A$1:$A$225,0),MATCH(P$1,'[2]AM TMCs (VISTRO)'!$2:$2,0))</f>
        <v>25</v>
      </c>
      <c r="Q54" s="44">
        <f>INDEX('[2]AM TMCs (VISTRO)'!$1:$225,MATCH($A54,'[2]AM TMCs (VISTRO)'!$A$1:$A$225,0),MATCH(Q$1,'[2]AM TMCs (VISTRO)'!$2:$2,0))</f>
        <v>247</v>
      </c>
      <c r="R54" s="44">
        <f>INDEX('[2]AM TMCs (VISTRO)'!$1:$225,MATCH($A54,'[2]AM TMCs (VISTRO)'!$A$1:$A$225,0),MATCH(R$1,'[2]AM TMCs (VISTRO)'!$2:$2,0))</f>
        <v>0</v>
      </c>
      <c r="S54" s="44">
        <f>INDEX('[2]AM TMCs (VISTRO)'!$1:$225,MATCH($A54,'[2]AM TMCs (VISTRO)'!$A$1:$A$225,0),MATCH(S$1,'[2]AM TMCs (VISTRO)'!$2:$2,0))</f>
        <v>0</v>
      </c>
      <c r="T54" s="44">
        <f>INDEX('[2]AM TMCs (VISTRO)'!$1:$225,MATCH($A54,'[2]AM TMCs (VISTRO)'!$A$1:$A$225,0),MATCH(T$1,'[2]AM TMCs (VISTRO)'!$2:$2,0))</f>
        <v>0</v>
      </c>
      <c r="U54" s="44">
        <f>INDEX('[2]AM TMCs (VISTRO)'!$1:$225,MATCH($A54,'[2]AM TMCs (VISTRO)'!$A$1:$A$225,0),MATCH(U$1,'[2]AM TMCs (VISTRO)'!$2:$2,0))</f>
        <v>0</v>
      </c>
      <c r="V54" s="44">
        <f>INDEX('[2]AM TMCs (VISTRO)'!$1:$225,MATCH($A54,'[2]AM TMCs (VISTRO)'!$A$1:$A$225,0),MATCH(V$1,'[2]AM TMCs (VISTRO)'!$2:$2,0))</f>
        <v>0</v>
      </c>
      <c r="W54" s="44">
        <f>INDEX('[2]AM TMCs (VISTRO)'!$1:$225,MATCH($A54,'[2]AM TMCs (VISTRO)'!$A$1:$A$225,0),MATCH(W$1,'[2]AM TMCs (VISTRO)'!$2:$2,0))</f>
        <v>0</v>
      </c>
      <c r="X54" s="44">
        <f>INDEX('[2]AM TMCs (VISTRO)'!$1:$225,MATCH($A54,'[2]AM TMCs (VISTRO)'!$A$1:$A$225,0),MATCH(X$1,'[2]AM TMCs (VISTRO)'!$2:$2,0))</f>
        <v>0</v>
      </c>
      <c r="Y54" s="44">
        <f>INDEX('[2]AM TMCs (VISTRO)'!$1:$225,MATCH($A54,'[2]AM TMCs (VISTRO)'!$A$1:$A$225,0),MATCH(Y$1,'[2]AM TMCs (VISTRO)'!$2:$2,0))</f>
        <v>0</v>
      </c>
      <c r="Z54" s="44">
        <f>INDEX('[2]AM TMCs (VISTRO)'!$1:$225,MATCH($A54,'[2]AM TMCs (VISTRO)'!$A$1:$A$225,0),MATCH(Z$1,'[2]AM TMCs (VISTRO)'!$2:$2,0))</f>
        <v>0</v>
      </c>
      <c r="AA54" s="44">
        <f>INDEX('[2]AM TMCs (VISTRO)'!$1:$225,MATCH($A54,'[2]AM TMCs (VISTRO)'!$A$1:$A$225,0),MATCH(AA$1,'[2]AM TMCs (VISTRO)'!$2:$2,0))</f>
        <v>0</v>
      </c>
      <c r="AB54" s="44">
        <f>INDEX('[2]AM TMCs (VISTRO)'!$1:$225,MATCH($A54,'[2]AM TMCs (VISTRO)'!$A$1:$A$225,0),MATCH(AB$1,'[2]AM TMCs (VISTRO)'!$2:$2,0))</f>
        <v>0</v>
      </c>
      <c r="AC54" s="44">
        <f>INDEX('[2]AM TMCs (VISTRO)'!$1:$225,MATCH($A54,'[2]AM TMCs (VISTRO)'!$A$1:$A$225,0),MATCH(AC$1,'[2]AM TMCs (VISTRO)'!$2:$2,0))</f>
        <v>150</v>
      </c>
      <c r="AD54" s="44">
        <f>INDEX('[2]AM TMCs (VISTRO)'!$1:$225,MATCH($A54,'[2]AM TMCs (VISTRO)'!$A$1:$A$225,0),MATCH(AD$1,'[2]AM TMCs (VISTRO)'!$2:$2,0))</f>
        <v>0</v>
      </c>
      <c r="AE54" s="44">
        <f>INDEX('[2]AM TMCs (VISTRO)'!$1:$225,MATCH($A54,'[2]AM TMCs (VISTRO)'!$A$1:$A$225,0),MATCH(AE$1,'[2]AM TMCs (VISTRO)'!$2:$2,0))</f>
        <v>0</v>
      </c>
      <c r="AF54" s="44">
        <f>INDEX('[2]AM TMCs (VISTRO)'!$1:$225,MATCH($A54,'[2]AM TMCs (VISTRO)'!$A$1:$A$225,0),MATCH(AF$1,'[2]AM TMCs (VISTRO)'!$2:$2,0))</f>
        <v>0</v>
      </c>
      <c r="AG54" s="44">
        <f>INDEX('[2]AM TMCs (VISTRO)'!$1:$225,MATCH($A54,'[2]AM TMCs (VISTRO)'!$A$1:$A$225,0),MATCH(AG$1,'[2]AM TMCs (VISTRO)'!$2:$2,0))</f>
        <v>816</v>
      </c>
      <c r="AH54" s="44">
        <f>INDEX('[2]AM TMCs (VISTRO)'!$1:$225,MATCH($A54,'[2]AM TMCs (VISTRO)'!$A$1:$A$225,0),MATCH(AH$1,'[2]AM TMCs (VISTRO)'!$2:$2,0))</f>
        <v>0</v>
      </c>
      <c r="AI54" s="52">
        <f t="shared" si="0"/>
        <v>0</v>
      </c>
      <c r="AJ54" s="52">
        <f t="shared" si="1"/>
        <v>0</v>
      </c>
      <c r="AK54" s="52">
        <f t="shared" si="2"/>
        <v>0</v>
      </c>
      <c r="AL54" s="52">
        <f t="shared" si="3"/>
        <v>272</v>
      </c>
      <c r="AM54" s="52">
        <f t="shared" si="4"/>
        <v>0</v>
      </c>
      <c r="AN54" s="52">
        <f t="shared" si="5"/>
        <v>0</v>
      </c>
      <c r="AO54" s="52">
        <f t="shared" si="6"/>
        <v>150</v>
      </c>
      <c r="AP54" s="52">
        <f t="shared" si="7"/>
        <v>816</v>
      </c>
    </row>
    <row r="55" spans="1:42" x14ac:dyDescent="0.25">
      <c r="A55" s="43">
        <v>101</v>
      </c>
      <c r="B55" s="44">
        <f>INDEX('[2]AM TMCs (VISTRO)'!$1:$225,MATCH($A55,'[2]AM TMCs (VISTRO)'!$A$1:$A$225,0),MATCH(B$1,'[2]AM TMCs (VISTRO)'!$2:$2,0))</f>
        <v>0</v>
      </c>
      <c r="C55" s="44">
        <f>INDEX('[2]AM TMCs (VISTRO)'!$1:$225,MATCH($A55,'[2]AM TMCs (VISTRO)'!$A$1:$A$225,0),MATCH(C$1,'[2]AM TMCs (VISTRO)'!$2:$2,0))</f>
        <v>0</v>
      </c>
      <c r="D55" s="44">
        <f>INDEX('[2]AM TMCs (VISTRO)'!$1:$225,MATCH($A55,'[2]AM TMCs (VISTRO)'!$A$1:$A$225,0),MATCH(D$1,'[2]AM TMCs (VISTRO)'!$2:$2,0))</f>
        <v>0</v>
      </c>
      <c r="E55" s="44">
        <f>INDEX('[2]AM TMCs (VISTRO)'!$1:$225,MATCH($A55,'[2]AM TMCs (VISTRO)'!$A$1:$A$225,0),MATCH(E$1,'[2]AM TMCs (VISTRO)'!$2:$2,0))</f>
        <v>0</v>
      </c>
      <c r="F55" s="44">
        <f>INDEX('[2]AM TMCs (VISTRO)'!$1:$225,MATCH($A55,'[2]AM TMCs (VISTRO)'!$A$1:$A$225,0),MATCH(F$1,'[2]AM TMCs (VISTRO)'!$2:$2,0))</f>
        <v>0</v>
      </c>
      <c r="G55" s="44">
        <f>INDEX('[2]AM TMCs (VISTRO)'!$1:$225,MATCH($A55,'[2]AM TMCs (VISTRO)'!$A$1:$A$225,0),MATCH(G$1,'[2]AM TMCs (VISTRO)'!$2:$2,0))</f>
        <v>0</v>
      </c>
      <c r="H55" s="44">
        <f>INDEX('[2]AM TMCs (VISTRO)'!$1:$225,MATCH($A55,'[2]AM TMCs (VISTRO)'!$A$1:$A$225,0),MATCH(H$1,'[2]AM TMCs (VISTRO)'!$2:$2,0))</f>
        <v>0</v>
      </c>
      <c r="I55" s="44">
        <f>INDEX('[2]AM TMCs (VISTRO)'!$1:$225,MATCH($A55,'[2]AM TMCs (VISTRO)'!$A$1:$A$225,0),MATCH(I$1,'[2]AM TMCs (VISTRO)'!$2:$2,0))</f>
        <v>0</v>
      </c>
      <c r="J55" s="44">
        <f>INDEX('[2]AM TMCs (VISTRO)'!$1:$225,MATCH($A55,'[2]AM TMCs (VISTRO)'!$A$1:$A$225,0),MATCH(J$1,'[2]AM TMCs (VISTRO)'!$2:$2,0))</f>
        <v>0</v>
      </c>
      <c r="K55" s="44">
        <f>INDEX('[2]AM TMCs (VISTRO)'!$1:$225,MATCH($A55,'[2]AM TMCs (VISTRO)'!$A$1:$A$225,0),MATCH(K$1,'[2]AM TMCs (VISTRO)'!$2:$2,0))</f>
        <v>0</v>
      </c>
      <c r="L55" s="44">
        <f>INDEX('[2]AM TMCs (VISTRO)'!$1:$225,MATCH($A55,'[2]AM TMCs (VISTRO)'!$A$1:$A$225,0),MATCH(L$1,'[2]AM TMCs (VISTRO)'!$2:$2,0))</f>
        <v>0</v>
      </c>
      <c r="M55" s="44">
        <f>INDEX('[2]AM TMCs (VISTRO)'!$1:$225,MATCH($A55,'[2]AM TMCs (VISTRO)'!$A$1:$A$225,0),MATCH(M$1,'[2]AM TMCs (VISTRO)'!$2:$2,0))</f>
        <v>0</v>
      </c>
      <c r="N55" s="44">
        <f>INDEX('[2]AM TMCs (VISTRO)'!$1:$225,MATCH($A55,'[2]AM TMCs (VISTRO)'!$A$1:$A$225,0),MATCH(N$1,'[2]AM TMCs (VISTRO)'!$2:$2,0))</f>
        <v>0</v>
      </c>
      <c r="O55" s="44">
        <f>INDEX('[2]AM TMCs (VISTRO)'!$1:$225,MATCH($A55,'[2]AM TMCs (VISTRO)'!$A$1:$A$225,0),MATCH(O$1,'[2]AM TMCs (VISTRO)'!$2:$2,0))</f>
        <v>0</v>
      </c>
      <c r="P55" s="44">
        <f>INDEX('[2]AM TMCs (VISTRO)'!$1:$225,MATCH($A55,'[2]AM TMCs (VISTRO)'!$A$1:$A$225,0),MATCH(P$1,'[2]AM TMCs (VISTRO)'!$2:$2,0))</f>
        <v>67</v>
      </c>
      <c r="Q55" s="44">
        <f>INDEX('[2]AM TMCs (VISTRO)'!$1:$225,MATCH($A55,'[2]AM TMCs (VISTRO)'!$A$1:$A$225,0),MATCH(Q$1,'[2]AM TMCs (VISTRO)'!$2:$2,0))</f>
        <v>245</v>
      </c>
      <c r="R55" s="44">
        <f>INDEX('[2]AM TMCs (VISTRO)'!$1:$225,MATCH($A55,'[2]AM TMCs (VISTRO)'!$A$1:$A$225,0),MATCH(R$1,'[2]AM TMCs (VISTRO)'!$2:$2,0))</f>
        <v>0</v>
      </c>
      <c r="S55" s="44">
        <f>INDEX('[2]AM TMCs (VISTRO)'!$1:$225,MATCH($A55,'[2]AM TMCs (VISTRO)'!$A$1:$A$225,0),MATCH(S$1,'[2]AM TMCs (VISTRO)'!$2:$2,0))</f>
        <v>0</v>
      </c>
      <c r="T55" s="44">
        <f>INDEX('[2]AM TMCs (VISTRO)'!$1:$225,MATCH($A55,'[2]AM TMCs (VISTRO)'!$A$1:$A$225,0),MATCH(T$1,'[2]AM TMCs (VISTRO)'!$2:$2,0))</f>
        <v>0</v>
      </c>
      <c r="U55" s="44">
        <f>INDEX('[2]AM TMCs (VISTRO)'!$1:$225,MATCH($A55,'[2]AM TMCs (VISTRO)'!$A$1:$A$225,0),MATCH(U$1,'[2]AM TMCs (VISTRO)'!$2:$2,0))</f>
        <v>0</v>
      </c>
      <c r="V55" s="44">
        <f>INDEX('[2]AM TMCs (VISTRO)'!$1:$225,MATCH($A55,'[2]AM TMCs (VISTRO)'!$A$1:$A$225,0),MATCH(V$1,'[2]AM TMCs (VISTRO)'!$2:$2,0))</f>
        <v>0</v>
      </c>
      <c r="W55" s="44">
        <f>INDEX('[2]AM TMCs (VISTRO)'!$1:$225,MATCH($A55,'[2]AM TMCs (VISTRO)'!$A$1:$A$225,0),MATCH(W$1,'[2]AM TMCs (VISTRO)'!$2:$2,0))</f>
        <v>0</v>
      </c>
      <c r="X55" s="44">
        <f>INDEX('[2]AM TMCs (VISTRO)'!$1:$225,MATCH($A55,'[2]AM TMCs (VISTRO)'!$A$1:$A$225,0),MATCH(X$1,'[2]AM TMCs (VISTRO)'!$2:$2,0))</f>
        <v>0</v>
      </c>
      <c r="Y55" s="44">
        <f>INDEX('[2]AM TMCs (VISTRO)'!$1:$225,MATCH($A55,'[2]AM TMCs (VISTRO)'!$A$1:$A$225,0),MATCH(Y$1,'[2]AM TMCs (VISTRO)'!$2:$2,0))</f>
        <v>0</v>
      </c>
      <c r="Z55" s="44">
        <f>INDEX('[2]AM TMCs (VISTRO)'!$1:$225,MATCH($A55,'[2]AM TMCs (VISTRO)'!$A$1:$A$225,0),MATCH(Z$1,'[2]AM TMCs (VISTRO)'!$2:$2,0))</f>
        <v>0</v>
      </c>
      <c r="AA55" s="44">
        <f>INDEX('[2]AM TMCs (VISTRO)'!$1:$225,MATCH($A55,'[2]AM TMCs (VISTRO)'!$A$1:$A$225,0),MATCH(AA$1,'[2]AM TMCs (VISTRO)'!$2:$2,0))</f>
        <v>0</v>
      </c>
      <c r="AB55" s="44">
        <f>INDEX('[2]AM TMCs (VISTRO)'!$1:$225,MATCH($A55,'[2]AM TMCs (VISTRO)'!$A$1:$A$225,0),MATCH(AB$1,'[2]AM TMCs (VISTRO)'!$2:$2,0))</f>
        <v>0</v>
      </c>
      <c r="AC55" s="44">
        <f>INDEX('[2]AM TMCs (VISTRO)'!$1:$225,MATCH($A55,'[2]AM TMCs (VISTRO)'!$A$1:$A$225,0),MATCH(AC$1,'[2]AM TMCs (VISTRO)'!$2:$2,0))</f>
        <v>0</v>
      </c>
      <c r="AD55" s="44">
        <f>INDEX('[2]AM TMCs (VISTRO)'!$1:$225,MATCH($A55,'[2]AM TMCs (VISTRO)'!$A$1:$A$225,0),MATCH(AD$1,'[2]AM TMCs (VISTRO)'!$2:$2,0))</f>
        <v>0</v>
      </c>
      <c r="AE55" s="44">
        <f>INDEX('[2]AM TMCs (VISTRO)'!$1:$225,MATCH($A55,'[2]AM TMCs (VISTRO)'!$A$1:$A$225,0),MATCH(AE$1,'[2]AM TMCs (VISTRO)'!$2:$2,0))</f>
        <v>0</v>
      </c>
      <c r="AF55" s="44">
        <f>INDEX('[2]AM TMCs (VISTRO)'!$1:$225,MATCH($A55,'[2]AM TMCs (VISTRO)'!$A$1:$A$225,0),MATCH(AF$1,'[2]AM TMCs (VISTRO)'!$2:$2,0))</f>
        <v>0</v>
      </c>
      <c r="AG55" s="44">
        <f>INDEX('[2]AM TMCs (VISTRO)'!$1:$225,MATCH($A55,'[2]AM TMCs (VISTRO)'!$A$1:$A$225,0),MATCH(AG$1,'[2]AM TMCs (VISTRO)'!$2:$2,0))</f>
        <v>0</v>
      </c>
      <c r="AH55" s="44">
        <f>INDEX('[2]AM TMCs (VISTRO)'!$1:$225,MATCH($A55,'[2]AM TMCs (VISTRO)'!$A$1:$A$225,0),MATCH(AH$1,'[2]AM TMCs (VISTRO)'!$2:$2,0))</f>
        <v>0</v>
      </c>
      <c r="AI55" s="52">
        <f t="shared" si="0"/>
        <v>0</v>
      </c>
      <c r="AJ55" s="52">
        <f t="shared" si="1"/>
        <v>0</v>
      </c>
      <c r="AK55" s="52">
        <f t="shared" si="2"/>
        <v>0</v>
      </c>
      <c r="AL55" s="52">
        <f t="shared" si="3"/>
        <v>312</v>
      </c>
      <c r="AM55" s="52">
        <f t="shared" si="4"/>
        <v>0</v>
      </c>
      <c r="AN55" s="52">
        <f t="shared" si="5"/>
        <v>0</v>
      </c>
      <c r="AO55" s="52">
        <f t="shared" si="6"/>
        <v>0</v>
      </c>
      <c r="AP55" s="52">
        <f t="shared" si="7"/>
        <v>0</v>
      </c>
    </row>
    <row r="56" spans="1:42" x14ac:dyDescent="0.25">
      <c r="A56" s="43">
        <v>102</v>
      </c>
      <c r="B56" s="44">
        <f>INDEX('[2]AM TMCs (VISTRO)'!$1:$225,MATCH($A56,'[2]AM TMCs (VISTRO)'!$A$1:$A$225,0),MATCH(B$1,'[2]AM TMCs (VISTRO)'!$2:$2,0))</f>
        <v>0</v>
      </c>
      <c r="C56" s="44">
        <f>INDEX('[2]AM TMCs (VISTRO)'!$1:$225,MATCH($A56,'[2]AM TMCs (VISTRO)'!$A$1:$A$225,0),MATCH(C$1,'[2]AM TMCs (VISTRO)'!$2:$2,0))</f>
        <v>3</v>
      </c>
      <c r="D56" s="44">
        <f>INDEX('[2]AM TMCs (VISTRO)'!$1:$225,MATCH($A56,'[2]AM TMCs (VISTRO)'!$A$1:$A$225,0),MATCH(D$1,'[2]AM TMCs (VISTRO)'!$2:$2,0))</f>
        <v>251</v>
      </c>
      <c r="E56" s="44">
        <f>INDEX('[2]AM TMCs (VISTRO)'!$1:$225,MATCH($A56,'[2]AM TMCs (VISTRO)'!$A$1:$A$225,0),MATCH(E$1,'[2]AM TMCs (VISTRO)'!$2:$2,0))</f>
        <v>0</v>
      </c>
      <c r="F56" s="44">
        <f>INDEX('[2]AM TMCs (VISTRO)'!$1:$225,MATCH($A56,'[2]AM TMCs (VISTRO)'!$A$1:$A$225,0),MATCH(F$1,'[2]AM TMCs (VISTRO)'!$2:$2,0))</f>
        <v>0</v>
      </c>
      <c r="G56" s="44">
        <f>INDEX('[2]AM TMCs (VISTRO)'!$1:$225,MATCH($A56,'[2]AM TMCs (VISTRO)'!$A$1:$A$225,0),MATCH(G$1,'[2]AM TMCs (VISTRO)'!$2:$2,0))</f>
        <v>0</v>
      </c>
      <c r="H56" s="44">
        <f>INDEX('[2]AM TMCs (VISTRO)'!$1:$225,MATCH($A56,'[2]AM TMCs (VISTRO)'!$A$1:$A$225,0),MATCH(H$1,'[2]AM TMCs (VISTRO)'!$2:$2,0))</f>
        <v>0</v>
      </c>
      <c r="I56" s="44">
        <f>INDEX('[2]AM TMCs (VISTRO)'!$1:$225,MATCH($A56,'[2]AM TMCs (VISTRO)'!$A$1:$A$225,0),MATCH(I$1,'[2]AM TMCs (VISTRO)'!$2:$2,0))</f>
        <v>0</v>
      </c>
      <c r="J56" s="44">
        <f>INDEX('[2]AM TMCs (VISTRO)'!$1:$225,MATCH($A56,'[2]AM TMCs (VISTRO)'!$A$1:$A$225,0),MATCH(J$1,'[2]AM TMCs (VISTRO)'!$2:$2,0))</f>
        <v>0</v>
      </c>
      <c r="K56" s="44">
        <f>INDEX('[2]AM TMCs (VISTRO)'!$1:$225,MATCH($A56,'[2]AM TMCs (VISTRO)'!$A$1:$A$225,0),MATCH(K$1,'[2]AM TMCs (VISTRO)'!$2:$2,0))</f>
        <v>0</v>
      </c>
      <c r="L56" s="44">
        <f>INDEX('[2]AM TMCs (VISTRO)'!$1:$225,MATCH($A56,'[2]AM TMCs (VISTRO)'!$A$1:$A$225,0),MATCH(L$1,'[2]AM TMCs (VISTRO)'!$2:$2,0))</f>
        <v>0</v>
      </c>
      <c r="M56" s="44">
        <f>INDEX('[2]AM TMCs (VISTRO)'!$1:$225,MATCH($A56,'[2]AM TMCs (VISTRO)'!$A$1:$A$225,0),MATCH(M$1,'[2]AM TMCs (VISTRO)'!$2:$2,0))</f>
        <v>0</v>
      </c>
      <c r="N56" s="44">
        <f>INDEX('[2]AM TMCs (VISTRO)'!$1:$225,MATCH($A56,'[2]AM TMCs (VISTRO)'!$A$1:$A$225,0),MATCH(N$1,'[2]AM TMCs (VISTRO)'!$2:$2,0))</f>
        <v>0</v>
      </c>
      <c r="O56" s="44">
        <f>INDEX('[2]AM TMCs (VISTRO)'!$1:$225,MATCH($A56,'[2]AM TMCs (VISTRO)'!$A$1:$A$225,0),MATCH(O$1,'[2]AM TMCs (VISTRO)'!$2:$2,0))</f>
        <v>0</v>
      </c>
      <c r="P56" s="44">
        <f>INDEX('[2]AM TMCs (VISTRO)'!$1:$225,MATCH($A56,'[2]AM TMCs (VISTRO)'!$A$1:$A$225,0),MATCH(P$1,'[2]AM TMCs (VISTRO)'!$2:$2,0))</f>
        <v>0</v>
      </c>
      <c r="Q56" s="44">
        <f>INDEX('[2]AM TMCs (VISTRO)'!$1:$225,MATCH($A56,'[2]AM TMCs (VISTRO)'!$A$1:$A$225,0),MATCH(Q$1,'[2]AM TMCs (VISTRO)'!$2:$2,0))</f>
        <v>101</v>
      </c>
      <c r="R56" s="44">
        <f>INDEX('[2]AM TMCs (VISTRO)'!$1:$225,MATCH($A56,'[2]AM TMCs (VISTRO)'!$A$1:$A$225,0),MATCH(R$1,'[2]AM TMCs (VISTRO)'!$2:$2,0))</f>
        <v>144</v>
      </c>
      <c r="S56" s="44">
        <f>INDEX('[2]AM TMCs (VISTRO)'!$1:$225,MATCH($A56,'[2]AM TMCs (VISTRO)'!$A$1:$A$225,0),MATCH(S$1,'[2]AM TMCs (VISTRO)'!$2:$2,0))</f>
        <v>0</v>
      </c>
      <c r="T56" s="44">
        <f>INDEX('[2]AM TMCs (VISTRO)'!$1:$225,MATCH($A56,'[2]AM TMCs (VISTRO)'!$A$1:$A$225,0),MATCH(T$1,'[2]AM TMCs (VISTRO)'!$2:$2,0))</f>
        <v>0</v>
      </c>
      <c r="U56" s="44">
        <f>INDEX('[2]AM TMCs (VISTRO)'!$1:$225,MATCH($A56,'[2]AM TMCs (VISTRO)'!$A$1:$A$225,0),MATCH(U$1,'[2]AM TMCs (VISTRO)'!$2:$2,0))</f>
        <v>0</v>
      </c>
      <c r="V56" s="44">
        <f>INDEX('[2]AM TMCs (VISTRO)'!$1:$225,MATCH($A56,'[2]AM TMCs (VISTRO)'!$A$1:$A$225,0),MATCH(V$1,'[2]AM TMCs (VISTRO)'!$2:$2,0))</f>
        <v>0</v>
      </c>
      <c r="W56" s="44">
        <f>INDEX('[2]AM TMCs (VISTRO)'!$1:$225,MATCH($A56,'[2]AM TMCs (VISTRO)'!$A$1:$A$225,0),MATCH(W$1,'[2]AM TMCs (VISTRO)'!$2:$2,0))</f>
        <v>0</v>
      </c>
      <c r="X56" s="44">
        <f>INDEX('[2]AM TMCs (VISTRO)'!$1:$225,MATCH($A56,'[2]AM TMCs (VISTRO)'!$A$1:$A$225,0),MATCH(X$1,'[2]AM TMCs (VISTRO)'!$2:$2,0))</f>
        <v>0</v>
      </c>
      <c r="Y56" s="44">
        <f>INDEX('[2]AM TMCs (VISTRO)'!$1:$225,MATCH($A56,'[2]AM TMCs (VISTRO)'!$A$1:$A$225,0),MATCH(Y$1,'[2]AM TMCs (VISTRO)'!$2:$2,0))</f>
        <v>0</v>
      </c>
      <c r="Z56" s="44">
        <f>INDEX('[2]AM TMCs (VISTRO)'!$1:$225,MATCH($A56,'[2]AM TMCs (VISTRO)'!$A$1:$A$225,0),MATCH(Z$1,'[2]AM TMCs (VISTRO)'!$2:$2,0))</f>
        <v>0</v>
      </c>
      <c r="AA56" s="44">
        <f>INDEX('[2]AM TMCs (VISTRO)'!$1:$225,MATCH($A56,'[2]AM TMCs (VISTRO)'!$A$1:$A$225,0),MATCH(AA$1,'[2]AM TMCs (VISTRO)'!$2:$2,0))</f>
        <v>0</v>
      </c>
      <c r="AB56" s="44">
        <f>INDEX('[2]AM TMCs (VISTRO)'!$1:$225,MATCH($A56,'[2]AM TMCs (VISTRO)'!$A$1:$A$225,0),MATCH(AB$1,'[2]AM TMCs (VISTRO)'!$2:$2,0))</f>
        <v>0</v>
      </c>
      <c r="AC56" s="44">
        <f>INDEX('[2]AM TMCs (VISTRO)'!$1:$225,MATCH($A56,'[2]AM TMCs (VISTRO)'!$A$1:$A$225,0),MATCH(AC$1,'[2]AM TMCs (VISTRO)'!$2:$2,0))</f>
        <v>0</v>
      </c>
      <c r="AD56" s="44">
        <f>INDEX('[2]AM TMCs (VISTRO)'!$1:$225,MATCH($A56,'[2]AM TMCs (VISTRO)'!$A$1:$A$225,0),MATCH(AD$1,'[2]AM TMCs (VISTRO)'!$2:$2,0))</f>
        <v>0</v>
      </c>
      <c r="AE56" s="44">
        <f>INDEX('[2]AM TMCs (VISTRO)'!$1:$225,MATCH($A56,'[2]AM TMCs (VISTRO)'!$A$1:$A$225,0),MATCH(AE$1,'[2]AM TMCs (VISTRO)'!$2:$2,0))</f>
        <v>0</v>
      </c>
      <c r="AF56" s="44">
        <f>INDEX('[2]AM TMCs (VISTRO)'!$1:$225,MATCH($A56,'[2]AM TMCs (VISTRO)'!$A$1:$A$225,0),MATCH(AF$1,'[2]AM TMCs (VISTRO)'!$2:$2,0))</f>
        <v>0</v>
      </c>
      <c r="AG56" s="44">
        <f>INDEX('[2]AM TMCs (VISTRO)'!$1:$225,MATCH($A56,'[2]AM TMCs (VISTRO)'!$A$1:$A$225,0),MATCH(AG$1,'[2]AM TMCs (VISTRO)'!$2:$2,0))</f>
        <v>0</v>
      </c>
      <c r="AH56" s="44">
        <f>INDEX('[2]AM TMCs (VISTRO)'!$1:$225,MATCH($A56,'[2]AM TMCs (VISTRO)'!$A$1:$A$225,0),MATCH(AH$1,'[2]AM TMCs (VISTRO)'!$2:$2,0))</f>
        <v>0</v>
      </c>
      <c r="AI56" s="52">
        <f t="shared" si="0"/>
        <v>254</v>
      </c>
      <c r="AJ56" s="52">
        <f t="shared" si="1"/>
        <v>0</v>
      </c>
      <c r="AK56" s="52">
        <f t="shared" si="2"/>
        <v>0</v>
      </c>
      <c r="AL56" s="52">
        <f t="shared" si="3"/>
        <v>245</v>
      </c>
      <c r="AM56" s="52">
        <f t="shared" si="4"/>
        <v>0</v>
      </c>
      <c r="AN56" s="52">
        <f t="shared" si="5"/>
        <v>0</v>
      </c>
      <c r="AO56" s="52">
        <f t="shared" si="6"/>
        <v>0</v>
      </c>
      <c r="AP56" s="52">
        <f t="shared" si="7"/>
        <v>0</v>
      </c>
    </row>
    <row r="57" spans="1:42" x14ac:dyDescent="0.25">
      <c r="A57" s="43">
        <v>103</v>
      </c>
      <c r="B57" s="44">
        <f>INDEX('[2]AM TMCs (VISTRO)'!$1:$225,MATCH($A57,'[2]AM TMCs (VISTRO)'!$A$1:$A$225,0),MATCH(B$1,'[2]AM TMCs (VISTRO)'!$2:$2,0))</f>
        <v>0</v>
      </c>
      <c r="C57" s="44">
        <f>INDEX('[2]AM TMCs (VISTRO)'!$1:$225,MATCH($A57,'[2]AM TMCs (VISTRO)'!$A$1:$A$225,0),MATCH(C$1,'[2]AM TMCs (VISTRO)'!$2:$2,0))</f>
        <v>0</v>
      </c>
      <c r="D57" s="44">
        <f>INDEX('[2]AM TMCs (VISTRO)'!$1:$225,MATCH($A57,'[2]AM TMCs (VISTRO)'!$A$1:$A$225,0),MATCH(D$1,'[2]AM TMCs (VISTRO)'!$2:$2,0))</f>
        <v>205</v>
      </c>
      <c r="E57" s="44">
        <f>INDEX('[2]AM TMCs (VISTRO)'!$1:$225,MATCH($A57,'[2]AM TMCs (VISTRO)'!$A$1:$A$225,0),MATCH(E$1,'[2]AM TMCs (VISTRO)'!$2:$2,0))</f>
        <v>66</v>
      </c>
      <c r="F57" s="44">
        <f>INDEX('[2]AM TMCs (VISTRO)'!$1:$225,MATCH($A57,'[2]AM TMCs (VISTRO)'!$A$1:$A$225,0),MATCH(F$1,'[2]AM TMCs (VISTRO)'!$2:$2,0))</f>
        <v>0</v>
      </c>
      <c r="G57" s="44">
        <f>INDEX('[2]AM TMCs (VISTRO)'!$1:$225,MATCH($A57,'[2]AM TMCs (VISTRO)'!$A$1:$A$225,0),MATCH(G$1,'[2]AM TMCs (VISTRO)'!$2:$2,0))</f>
        <v>0</v>
      </c>
      <c r="H57" s="44">
        <f>INDEX('[2]AM TMCs (VISTRO)'!$1:$225,MATCH($A57,'[2]AM TMCs (VISTRO)'!$A$1:$A$225,0),MATCH(H$1,'[2]AM TMCs (VISTRO)'!$2:$2,0))</f>
        <v>0</v>
      </c>
      <c r="I57" s="44">
        <f>INDEX('[2]AM TMCs (VISTRO)'!$1:$225,MATCH($A57,'[2]AM TMCs (VISTRO)'!$A$1:$A$225,0),MATCH(I$1,'[2]AM TMCs (VISTRO)'!$2:$2,0))</f>
        <v>0</v>
      </c>
      <c r="J57" s="44">
        <f>INDEX('[2]AM TMCs (VISTRO)'!$1:$225,MATCH($A57,'[2]AM TMCs (VISTRO)'!$A$1:$A$225,0),MATCH(J$1,'[2]AM TMCs (VISTRO)'!$2:$2,0))</f>
        <v>0</v>
      </c>
      <c r="K57" s="44">
        <f>INDEX('[2]AM TMCs (VISTRO)'!$1:$225,MATCH($A57,'[2]AM TMCs (VISTRO)'!$A$1:$A$225,0),MATCH(K$1,'[2]AM TMCs (VISTRO)'!$2:$2,0))</f>
        <v>0</v>
      </c>
      <c r="L57" s="44">
        <f>INDEX('[2]AM TMCs (VISTRO)'!$1:$225,MATCH($A57,'[2]AM TMCs (VISTRO)'!$A$1:$A$225,0),MATCH(L$1,'[2]AM TMCs (VISTRO)'!$2:$2,0))</f>
        <v>49</v>
      </c>
      <c r="M57" s="44">
        <f>INDEX('[2]AM TMCs (VISTRO)'!$1:$225,MATCH($A57,'[2]AM TMCs (VISTRO)'!$A$1:$A$225,0),MATCH(M$1,'[2]AM TMCs (VISTRO)'!$2:$2,0))</f>
        <v>301</v>
      </c>
      <c r="N57" s="44">
        <f>INDEX('[2]AM TMCs (VISTRO)'!$1:$225,MATCH($A57,'[2]AM TMCs (VISTRO)'!$A$1:$A$225,0),MATCH(N$1,'[2]AM TMCs (VISTRO)'!$2:$2,0))</f>
        <v>0</v>
      </c>
      <c r="O57" s="44">
        <f>INDEX('[2]AM TMCs (VISTRO)'!$1:$225,MATCH($A57,'[2]AM TMCs (VISTRO)'!$A$1:$A$225,0),MATCH(O$1,'[2]AM TMCs (VISTRO)'!$2:$2,0))</f>
        <v>0</v>
      </c>
      <c r="P57" s="44">
        <f>INDEX('[2]AM TMCs (VISTRO)'!$1:$225,MATCH($A57,'[2]AM TMCs (VISTRO)'!$A$1:$A$225,0),MATCH(P$1,'[2]AM TMCs (VISTRO)'!$2:$2,0))</f>
        <v>0</v>
      </c>
      <c r="Q57" s="44">
        <f>INDEX('[2]AM TMCs (VISTRO)'!$1:$225,MATCH($A57,'[2]AM TMCs (VISTRO)'!$A$1:$A$225,0),MATCH(Q$1,'[2]AM TMCs (VISTRO)'!$2:$2,0))</f>
        <v>0</v>
      </c>
      <c r="R57" s="44">
        <f>INDEX('[2]AM TMCs (VISTRO)'!$1:$225,MATCH($A57,'[2]AM TMCs (VISTRO)'!$A$1:$A$225,0),MATCH(R$1,'[2]AM TMCs (VISTRO)'!$2:$2,0))</f>
        <v>0</v>
      </c>
      <c r="S57" s="44">
        <f>INDEX('[2]AM TMCs (VISTRO)'!$1:$225,MATCH($A57,'[2]AM TMCs (VISTRO)'!$A$1:$A$225,0),MATCH(S$1,'[2]AM TMCs (VISTRO)'!$2:$2,0))</f>
        <v>0</v>
      </c>
      <c r="T57" s="44">
        <f>INDEX('[2]AM TMCs (VISTRO)'!$1:$225,MATCH($A57,'[2]AM TMCs (VISTRO)'!$A$1:$A$225,0),MATCH(T$1,'[2]AM TMCs (VISTRO)'!$2:$2,0))</f>
        <v>0</v>
      </c>
      <c r="U57" s="44">
        <f>INDEX('[2]AM TMCs (VISTRO)'!$1:$225,MATCH($A57,'[2]AM TMCs (VISTRO)'!$A$1:$A$225,0),MATCH(U$1,'[2]AM TMCs (VISTRO)'!$2:$2,0))</f>
        <v>0</v>
      </c>
      <c r="V57" s="44">
        <f>INDEX('[2]AM TMCs (VISTRO)'!$1:$225,MATCH($A57,'[2]AM TMCs (VISTRO)'!$A$1:$A$225,0),MATCH(V$1,'[2]AM TMCs (VISTRO)'!$2:$2,0))</f>
        <v>0</v>
      </c>
      <c r="W57" s="44">
        <f>INDEX('[2]AM TMCs (VISTRO)'!$1:$225,MATCH($A57,'[2]AM TMCs (VISTRO)'!$A$1:$A$225,0),MATCH(W$1,'[2]AM TMCs (VISTRO)'!$2:$2,0))</f>
        <v>0</v>
      </c>
      <c r="X57" s="44">
        <f>INDEX('[2]AM TMCs (VISTRO)'!$1:$225,MATCH($A57,'[2]AM TMCs (VISTRO)'!$A$1:$A$225,0),MATCH(X$1,'[2]AM TMCs (VISTRO)'!$2:$2,0))</f>
        <v>0</v>
      </c>
      <c r="Y57" s="44">
        <f>INDEX('[2]AM TMCs (VISTRO)'!$1:$225,MATCH($A57,'[2]AM TMCs (VISTRO)'!$A$1:$A$225,0),MATCH(Y$1,'[2]AM TMCs (VISTRO)'!$2:$2,0))</f>
        <v>0</v>
      </c>
      <c r="Z57" s="44">
        <f>INDEX('[2]AM TMCs (VISTRO)'!$1:$225,MATCH($A57,'[2]AM TMCs (VISTRO)'!$A$1:$A$225,0),MATCH(Z$1,'[2]AM TMCs (VISTRO)'!$2:$2,0))</f>
        <v>0</v>
      </c>
      <c r="AA57" s="44">
        <f>INDEX('[2]AM TMCs (VISTRO)'!$1:$225,MATCH($A57,'[2]AM TMCs (VISTRO)'!$A$1:$A$225,0),MATCH(AA$1,'[2]AM TMCs (VISTRO)'!$2:$2,0))</f>
        <v>0</v>
      </c>
      <c r="AB57" s="44">
        <f>INDEX('[2]AM TMCs (VISTRO)'!$1:$225,MATCH($A57,'[2]AM TMCs (VISTRO)'!$A$1:$A$225,0),MATCH(AB$1,'[2]AM TMCs (VISTRO)'!$2:$2,0))</f>
        <v>0</v>
      </c>
      <c r="AC57" s="44">
        <f>INDEX('[2]AM TMCs (VISTRO)'!$1:$225,MATCH($A57,'[2]AM TMCs (VISTRO)'!$A$1:$A$225,0),MATCH(AC$1,'[2]AM TMCs (VISTRO)'!$2:$2,0))</f>
        <v>0</v>
      </c>
      <c r="AD57" s="44">
        <f>INDEX('[2]AM TMCs (VISTRO)'!$1:$225,MATCH($A57,'[2]AM TMCs (VISTRO)'!$A$1:$A$225,0),MATCH(AD$1,'[2]AM TMCs (VISTRO)'!$2:$2,0))</f>
        <v>0</v>
      </c>
      <c r="AE57" s="44">
        <f>INDEX('[2]AM TMCs (VISTRO)'!$1:$225,MATCH($A57,'[2]AM TMCs (VISTRO)'!$A$1:$A$225,0),MATCH(AE$1,'[2]AM TMCs (VISTRO)'!$2:$2,0))</f>
        <v>0</v>
      </c>
      <c r="AF57" s="44">
        <f>INDEX('[2]AM TMCs (VISTRO)'!$1:$225,MATCH($A57,'[2]AM TMCs (VISTRO)'!$A$1:$A$225,0),MATCH(AF$1,'[2]AM TMCs (VISTRO)'!$2:$2,0))</f>
        <v>0</v>
      </c>
      <c r="AG57" s="44">
        <f>INDEX('[2]AM TMCs (VISTRO)'!$1:$225,MATCH($A57,'[2]AM TMCs (VISTRO)'!$A$1:$A$225,0),MATCH(AG$1,'[2]AM TMCs (VISTRO)'!$2:$2,0))</f>
        <v>0</v>
      </c>
      <c r="AH57" s="44">
        <f>INDEX('[2]AM TMCs (VISTRO)'!$1:$225,MATCH($A57,'[2]AM TMCs (VISTRO)'!$A$1:$A$225,0),MATCH(AH$1,'[2]AM TMCs (VISTRO)'!$2:$2,0))</f>
        <v>0</v>
      </c>
      <c r="AI57" s="52">
        <f t="shared" si="0"/>
        <v>271</v>
      </c>
      <c r="AJ57" s="52">
        <f t="shared" si="1"/>
        <v>0</v>
      </c>
      <c r="AK57" s="52">
        <f t="shared" si="2"/>
        <v>350</v>
      </c>
      <c r="AL57" s="52">
        <f t="shared" si="3"/>
        <v>0</v>
      </c>
      <c r="AM57" s="52">
        <f t="shared" si="4"/>
        <v>0</v>
      </c>
      <c r="AN57" s="52">
        <f t="shared" si="5"/>
        <v>0</v>
      </c>
      <c r="AO57" s="52">
        <f t="shared" si="6"/>
        <v>0</v>
      </c>
      <c r="AP57" s="52">
        <f t="shared" si="7"/>
        <v>0</v>
      </c>
    </row>
    <row r="58" spans="1:42" x14ac:dyDescent="0.25">
      <c r="A58" s="43">
        <v>104</v>
      </c>
      <c r="B58" s="44">
        <f>INDEX('[2]AM TMCs (VISTRO)'!$1:$225,MATCH($A58,'[2]AM TMCs (VISTRO)'!$A$1:$A$225,0),MATCH(B$1,'[2]AM TMCs (VISTRO)'!$2:$2,0))</f>
        <v>0</v>
      </c>
      <c r="C58" s="44">
        <f>INDEX('[2]AM TMCs (VISTRO)'!$1:$225,MATCH($A58,'[2]AM TMCs (VISTRO)'!$A$1:$A$225,0),MATCH(C$1,'[2]AM TMCs (VISTRO)'!$2:$2,0))</f>
        <v>0</v>
      </c>
      <c r="D58" s="44">
        <f>INDEX('[2]AM TMCs (VISTRO)'!$1:$225,MATCH($A58,'[2]AM TMCs (VISTRO)'!$A$1:$A$225,0),MATCH(D$1,'[2]AM TMCs (VISTRO)'!$2:$2,0))</f>
        <v>0</v>
      </c>
      <c r="E58" s="44">
        <f>INDEX('[2]AM TMCs (VISTRO)'!$1:$225,MATCH($A58,'[2]AM TMCs (VISTRO)'!$A$1:$A$225,0),MATCH(E$1,'[2]AM TMCs (VISTRO)'!$2:$2,0))</f>
        <v>0</v>
      </c>
      <c r="F58" s="44">
        <f>INDEX('[2]AM TMCs (VISTRO)'!$1:$225,MATCH($A58,'[2]AM TMCs (VISTRO)'!$A$1:$A$225,0),MATCH(F$1,'[2]AM TMCs (VISTRO)'!$2:$2,0))</f>
        <v>0</v>
      </c>
      <c r="G58" s="44">
        <f>INDEX('[2]AM TMCs (VISTRO)'!$1:$225,MATCH($A58,'[2]AM TMCs (VISTRO)'!$A$1:$A$225,0),MATCH(G$1,'[2]AM TMCs (VISTRO)'!$2:$2,0))</f>
        <v>0</v>
      </c>
      <c r="H58" s="44">
        <f>INDEX('[2]AM TMCs (VISTRO)'!$1:$225,MATCH($A58,'[2]AM TMCs (VISTRO)'!$A$1:$A$225,0),MATCH(H$1,'[2]AM TMCs (VISTRO)'!$2:$2,0))</f>
        <v>67</v>
      </c>
      <c r="I58" s="44">
        <f>INDEX('[2]AM TMCs (VISTRO)'!$1:$225,MATCH($A58,'[2]AM TMCs (VISTRO)'!$A$1:$A$225,0),MATCH(I$1,'[2]AM TMCs (VISTRO)'!$2:$2,0))</f>
        <v>0</v>
      </c>
      <c r="J58" s="44">
        <f>INDEX('[2]AM TMCs (VISTRO)'!$1:$225,MATCH($A58,'[2]AM TMCs (VISTRO)'!$A$1:$A$225,0),MATCH(J$1,'[2]AM TMCs (VISTRO)'!$2:$2,0))</f>
        <v>0</v>
      </c>
      <c r="K58" s="44">
        <f>INDEX('[2]AM TMCs (VISTRO)'!$1:$225,MATCH($A58,'[2]AM TMCs (VISTRO)'!$A$1:$A$225,0),MATCH(K$1,'[2]AM TMCs (VISTRO)'!$2:$2,0))</f>
        <v>0</v>
      </c>
      <c r="L58" s="44">
        <f>INDEX('[2]AM TMCs (VISTRO)'!$1:$225,MATCH($A58,'[2]AM TMCs (VISTRO)'!$A$1:$A$225,0),MATCH(L$1,'[2]AM TMCs (VISTRO)'!$2:$2,0))</f>
        <v>0</v>
      </c>
      <c r="M58" s="44">
        <f>INDEX('[2]AM TMCs (VISTRO)'!$1:$225,MATCH($A58,'[2]AM TMCs (VISTRO)'!$A$1:$A$225,0),MATCH(M$1,'[2]AM TMCs (VISTRO)'!$2:$2,0))</f>
        <v>367</v>
      </c>
      <c r="N58" s="44">
        <f>INDEX('[2]AM TMCs (VISTRO)'!$1:$225,MATCH($A58,'[2]AM TMCs (VISTRO)'!$A$1:$A$225,0),MATCH(N$1,'[2]AM TMCs (VISTRO)'!$2:$2,0))</f>
        <v>0</v>
      </c>
      <c r="O58" s="44">
        <f>INDEX('[2]AM TMCs (VISTRO)'!$1:$225,MATCH($A58,'[2]AM TMCs (VISTRO)'!$A$1:$A$225,0),MATCH(O$1,'[2]AM TMCs (VISTRO)'!$2:$2,0))</f>
        <v>0</v>
      </c>
      <c r="P58" s="44">
        <f>INDEX('[2]AM TMCs (VISTRO)'!$1:$225,MATCH($A58,'[2]AM TMCs (VISTRO)'!$A$1:$A$225,0),MATCH(P$1,'[2]AM TMCs (VISTRO)'!$2:$2,0))</f>
        <v>0</v>
      </c>
      <c r="Q58" s="44">
        <f>INDEX('[2]AM TMCs (VISTRO)'!$1:$225,MATCH($A58,'[2]AM TMCs (VISTRO)'!$A$1:$A$225,0),MATCH(Q$1,'[2]AM TMCs (VISTRO)'!$2:$2,0))</f>
        <v>0</v>
      </c>
      <c r="R58" s="44">
        <f>INDEX('[2]AM TMCs (VISTRO)'!$1:$225,MATCH($A58,'[2]AM TMCs (VISTRO)'!$A$1:$A$225,0),MATCH(R$1,'[2]AM TMCs (VISTRO)'!$2:$2,0))</f>
        <v>0</v>
      </c>
      <c r="S58" s="44">
        <f>INDEX('[2]AM TMCs (VISTRO)'!$1:$225,MATCH($A58,'[2]AM TMCs (VISTRO)'!$A$1:$A$225,0),MATCH(S$1,'[2]AM TMCs (VISTRO)'!$2:$2,0))</f>
        <v>0</v>
      </c>
      <c r="T58" s="44">
        <f>INDEX('[2]AM TMCs (VISTRO)'!$1:$225,MATCH($A58,'[2]AM TMCs (VISTRO)'!$A$1:$A$225,0),MATCH(T$1,'[2]AM TMCs (VISTRO)'!$2:$2,0))</f>
        <v>0</v>
      </c>
      <c r="U58" s="44">
        <f>INDEX('[2]AM TMCs (VISTRO)'!$1:$225,MATCH($A58,'[2]AM TMCs (VISTRO)'!$A$1:$A$225,0),MATCH(U$1,'[2]AM TMCs (VISTRO)'!$2:$2,0))</f>
        <v>0</v>
      </c>
      <c r="V58" s="44">
        <f>INDEX('[2]AM TMCs (VISTRO)'!$1:$225,MATCH($A58,'[2]AM TMCs (VISTRO)'!$A$1:$A$225,0),MATCH(V$1,'[2]AM TMCs (VISTRO)'!$2:$2,0))</f>
        <v>0</v>
      </c>
      <c r="W58" s="44">
        <f>INDEX('[2]AM TMCs (VISTRO)'!$1:$225,MATCH($A58,'[2]AM TMCs (VISTRO)'!$A$1:$A$225,0),MATCH(W$1,'[2]AM TMCs (VISTRO)'!$2:$2,0))</f>
        <v>0</v>
      </c>
      <c r="X58" s="44">
        <f>INDEX('[2]AM TMCs (VISTRO)'!$1:$225,MATCH($A58,'[2]AM TMCs (VISTRO)'!$A$1:$A$225,0),MATCH(X$1,'[2]AM TMCs (VISTRO)'!$2:$2,0))</f>
        <v>0</v>
      </c>
      <c r="Y58" s="44">
        <f>INDEX('[2]AM TMCs (VISTRO)'!$1:$225,MATCH($A58,'[2]AM TMCs (VISTRO)'!$A$1:$A$225,0),MATCH(Y$1,'[2]AM TMCs (VISTRO)'!$2:$2,0))</f>
        <v>0</v>
      </c>
      <c r="Z58" s="44">
        <f>INDEX('[2]AM TMCs (VISTRO)'!$1:$225,MATCH($A58,'[2]AM TMCs (VISTRO)'!$A$1:$A$225,0),MATCH(Z$1,'[2]AM TMCs (VISTRO)'!$2:$2,0))</f>
        <v>0</v>
      </c>
      <c r="AA58" s="44">
        <f>INDEX('[2]AM TMCs (VISTRO)'!$1:$225,MATCH($A58,'[2]AM TMCs (VISTRO)'!$A$1:$A$225,0),MATCH(AA$1,'[2]AM TMCs (VISTRO)'!$2:$2,0))</f>
        <v>0</v>
      </c>
      <c r="AB58" s="44">
        <f>INDEX('[2]AM TMCs (VISTRO)'!$1:$225,MATCH($A58,'[2]AM TMCs (VISTRO)'!$A$1:$A$225,0),MATCH(AB$1,'[2]AM TMCs (VISTRO)'!$2:$2,0))</f>
        <v>0</v>
      </c>
      <c r="AC58" s="44">
        <f>INDEX('[2]AM TMCs (VISTRO)'!$1:$225,MATCH($A58,'[2]AM TMCs (VISTRO)'!$A$1:$A$225,0),MATCH(AC$1,'[2]AM TMCs (VISTRO)'!$2:$2,0))</f>
        <v>0</v>
      </c>
      <c r="AD58" s="44">
        <f>INDEX('[2]AM TMCs (VISTRO)'!$1:$225,MATCH($A58,'[2]AM TMCs (VISTRO)'!$A$1:$A$225,0),MATCH(AD$1,'[2]AM TMCs (VISTRO)'!$2:$2,0))</f>
        <v>0</v>
      </c>
      <c r="AE58" s="44">
        <f>INDEX('[2]AM TMCs (VISTRO)'!$1:$225,MATCH($A58,'[2]AM TMCs (VISTRO)'!$A$1:$A$225,0),MATCH(AE$1,'[2]AM TMCs (VISTRO)'!$2:$2,0))</f>
        <v>0</v>
      </c>
      <c r="AF58" s="44">
        <f>INDEX('[2]AM TMCs (VISTRO)'!$1:$225,MATCH($A58,'[2]AM TMCs (VISTRO)'!$A$1:$A$225,0),MATCH(AF$1,'[2]AM TMCs (VISTRO)'!$2:$2,0))</f>
        <v>0</v>
      </c>
      <c r="AG58" s="44">
        <f>INDEX('[2]AM TMCs (VISTRO)'!$1:$225,MATCH($A58,'[2]AM TMCs (VISTRO)'!$A$1:$A$225,0),MATCH(AG$1,'[2]AM TMCs (VISTRO)'!$2:$2,0))</f>
        <v>0</v>
      </c>
      <c r="AH58" s="44">
        <f>INDEX('[2]AM TMCs (VISTRO)'!$1:$225,MATCH($A58,'[2]AM TMCs (VISTRO)'!$A$1:$A$225,0),MATCH(AH$1,'[2]AM TMCs (VISTRO)'!$2:$2,0))</f>
        <v>0</v>
      </c>
      <c r="AI58" s="52">
        <f t="shared" si="0"/>
        <v>0</v>
      </c>
      <c r="AJ58" s="52">
        <f t="shared" si="1"/>
        <v>67</v>
      </c>
      <c r="AK58" s="52">
        <f t="shared" si="2"/>
        <v>367</v>
      </c>
      <c r="AL58" s="52">
        <f t="shared" si="3"/>
        <v>0</v>
      </c>
      <c r="AM58" s="52">
        <f t="shared" si="4"/>
        <v>0</v>
      </c>
      <c r="AN58" s="52">
        <f t="shared" si="5"/>
        <v>0</v>
      </c>
      <c r="AO58" s="52">
        <f t="shared" si="6"/>
        <v>0</v>
      </c>
      <c r="AP58" s="52">
        <f t="shared" si="7"/>
        <v>0</v>
      </c>
    </row>
    <row r="59" spans="1:42" x14ac:dyDescent="0.25">
      <c r="A59" s="83">
        <v>99974</v>
      </c>
      <c r="B59" s="44">
        <f>INDEX('[2]AM TMCs (VISTRO)'!$1:$225,MATCH($A59,'[2]AM TMCs (VISTRO)'!$A$1:$A$225,0),MATCH(B$1,'[2]AM TMCs (VISTRO)'!$2:$2,0))</f>
        <v>0</v>
      </c>
      <c r="C59" s="44">
        <f>INDEX('[2]AM TMCs (VISTRO)'!$1:$225,MATCH($A59,'[2]AM TMCs (VISTRO)'!$A$1:$A$225,0),MATCH(C$1,'[2]AM TMCs (VISTRO)'!$2:$2,0))</f>
        <v>0</v>
      </c>
      <c r="D59" s="44">
        <f>INDEX('[2]AM TMCs (VISTRO)'!$1:$225,MATCH($A59,'[2]AM TMCs (VISTRO)'!$A$1:$A$225,0),MATCH(D$1,'[2]AM TMCs (VISTRO)'!$2:$2,0))</f>
        <v>0</v>
      </c>
      <c r="E59" s="44">
        <f>INDEX('[2]AM TMCs (VISTRO)'!$1:$225,MATCH($A59,'[2]AM TMCs (VISTRO)'!$A$1:$A$225,0),MATCH(E$1,'[2]AM TMCs (VISTRO)'!$2:$2,0))</f>
        <v>0</v>
      </c>
      <c r="F59" s="44">
        <f>INDEX('[2]AM TMCs (VISTRO)'!$1:$225,MATCH($A59,'[2]AM TMCs (VISTRO)'!$A$1:$A$225,0),MATCH(F$1,'[2]AM TMCs (VISTRO)'!$2:$2,0))</f>
        <v>0</v>
      </c>
      <c r="G59" s="44">
        <f>INDEX('[2]AM TMCs (VISTRO)'!$1:$225,MATCH($A59,'[2]AM TMCs (VISTRO)'!$A$1:$A$225,0),MATCH(G$1,'[2]AM TMCs (VISTRO)'!$2:$2,0))</f>
        <v>0</v>
      </c>
      <c r="H59" s="44">
        <f>INDEX('[2]AM TMCs (VISTRO)'!$1:$225,MATCH($A59,'[2]AM TMCs (VISTRO)'!$A$1:$A$225,0),MATCH(H$1,'[2]AM TMCs (VISTRO)'!$2:$2,0))</f>
        <v>0</v>
      </c>
      <c r="I59" s="44">
        <f>INDEX('[2]AM TMCs (VISTRO)'!$1:$225,MATCH($A59,'[2]AM TMCs (VISTRO)'!$A$1:$A$225,0),MATCH(I$1,'[2]AM TMCs (VISTRO)'!$2:$2,0))</f>
        <v>0</v>
      </c>
      <c r="J59" s="44">
        <f>INDEX('[2]AM TMCs (VISTRO)'!$1:$225,MATCH($A59,'[2]AM TMCs (VISTRO)'!$A$1:$A$225,0),MATCH(J$1,'[2]AM TMCs (VISTRO)'!$2:$2,0))</f>
        <v>0</v>
      </c>
      <c r="K59" s="44">
        <f>INDEX('[2]AM TMCs (VISTRO)'!$1:$225,MATCH($A59,'[2]AM TMCs (VISTRO)'!$A$1:$A$225,0),MATCH(K$1,'[2]AM TMCs (VISTRO)'!$2:$2,0))</f>
        <v>0</v>
      </c>
      <c r="L59" s="44">
        <f>INDEX('[2]AM TMCs (VISTRO)'!$1:$225,MATCH($A59,'[2]AM TMCs (VISTRO)'!$A$1:$A$225,0),MATCH(L$1,'[2]AM TMCs (VISTRO)'!$2:$2,0))</f>
        <v>0</v>
      </c>
      <c r="M59" s="44">
        <f>INDEX('[2]AM TMCs (VISTRO)'!$1:$225,MATCH($A59,'[2]AM TMCs (VISTRO)'!$A$1:$A$225,0),MATCH(M$1,'[2]AM TMCs (VISTRO)'!$2:$2,0))</f>
        <v>310</v>
      </c>
      <c r="N59" s="44">
        <f>INDEX('[2]AM TMCs (VISTRO)'!$1:$225,MATCH($A59,'[2]AM TMCs (VISTRO)'!$A$1:$A$225,0),MATCH(N$1,'[2]AM TMCs (VISTRO)'!$2:$2,0))</f>
        <v>124</v>
      </c>
      <c r="O59" s="44">
        <f>INDEX('[2]AM TMCs (VISTRO)'!$1:$225,MATCH($A59,'[2]AM TMCs (VISTRO)'!$A$1:$A$225,0),MATCH(O$1,'[2]AM TMCs (VISTRO)'!$2:$2,0))</f>
        <v>0</v>
      </c>
      <c r="P59" s="44">
        <f>INDEX('[2]AM TMCs (VISTRO)'!$1:$225,MATCH($A59,'[2]AM TMCs (VISTRO)'!$A$1:$A$225,0),MATCH(P$1,'[2]AM TMCs (VISTRO)'!$2:$2,0))</f>
        <v>0</v>
      </c>
      <c r="Q59" s="44">
        <f>INDEX('[2]AM TMCs (VISTRO)'!$1:$225,MATCH($A59,'[2]AM TMCs (VISTRO)'!$A$1:$A$225,0),MATCH(Q$1,'[2]AM TMCs (VISTRO)'!$2:$2,0))</f>
        <v>0</v>
      </c>
      <c r="R59" s="44">
        <f>INDEX('[2]AM TMCs (VISTRO)'!$1:$225,MATCH($A59,'[2]AM TMCs (VISTRO)'!$A$1:$A$225,0),MATCH(R$1,'[2]AM TMCs (VISTRO)'!$2:$2,0))</f>
        <v>0</v>
      </c>
      <c r="S59" s="44">
        <f>INDEX('[2]AM TMCs (VISTRO)'!$1:$225,MATCH($A59,'[2]AM TMCs (VISTRO)'!$A$1:$A$225,0),MATCH(S$1,'[2]AM TMCs (VISTRO)'!$2:$2,0))</f>
        <v>0</v>
      </c>
      <c r="T59" s="44">
        <f>INDEX('[2]AM TMCs (VISTRO)'!$1:$225,MATCH($A59,'[2]AM TMCs (VISTRO)'!$A$1:$A$225,0),MATCH(T$1,'[2]AM TMCs (VISTRO)'!$2:$2,0))</f>
        <v>0</v>
      </c>
      <c r="U59" s="44">
        <f>INDEX('[2]AM TMCs (VISTRO)'!$1:$225,MATCH($A59,'[2]AM TMCs (VISTRO)'!$A$1:$A$225,0),MATCH(U$1,'[2]AM TMCs (VISTRO)'!$2:$2,0))</f>
        <v>0</v>
      </c>
      <c r="V59" s="44">
        <f>INDEX('[2]AM TMCs (VISTRO)'!$1:$225,MATCH($A59,'[2]AM TMCs (VISTRO)'!$A$1:$A$225,0),MATCH(V$1,'[2]AM TMCs (VISTRO)'!$2:$2,0))</f>
        <v>0</v>
      </c>
      <c r="W59" s="44">
        <f>INDEX('[2]AM TMCs (VISTRO)'!$1:$225,MATCH($A59,'[2]AM TMCs (VISTRO)'!$A$1:$A$225,0),MATCH(W$1,'[2]AM TMCs (VISTRO)'!$2:$2,0))</f>
        <v>0</v>
      </c>
      <c r="X59" s="44">
        <f>INDEX('[2]AM TMCs (VISTRO)'!$1:$225,MATCH($A59,'[2]AM TMCs (VISTRO)'!$A$1:$A$225,0),MATCH(X$1,'[2]AM TMCs (VISTRO)'!$2:$2,0))</f>
        <v>0</v>
      </c>
      <c r="Y59" s="44">
        <f>INDEX('[2]AM TMCs (VISTRO)'!$1:$225,MATCH($A59,'[2]AM TMCs (VISTRO)'!$A$1:$A$225,0),MATCH(Y$1,'[2]AM TMCs (VISTRO)'!$2:$2,0))</f>
        <v>0</v>
      </c>
      <c r="Z59" s="44">
        <f>INDEX('[2]AM TMCs (VISTRO)'!$1:$225,MATCH($A59,'[2]AM TMCs (VISTRO)'!$A$1:$A$225,0),MATCH(Z$1,'[2]AM TMCs (VISTRO)'!$2:$2,0))</f>
        <v>0</v>
      </c>
      <c r="AA59" s="44">
        <f>INDEX('[2]AM TMCs (VISTRO)'!$1:$225,MATCH($A59,'[2]AM TMCs (VISTRO)'!$A$1:$A$225,0),MATCH(AA$1,'[2]AM TMCs (VISTRO)'!$2:$2,0))</f>
        <v>0</v>
      </c>
      <c r="AB59" s="44">
        <f>INDEX('[2]AM TMCs (VISTRO)'!$1:$225,MATCH($A59,'[2]AM TMCs (VISTRO)'!$A$1:$A$225,0),MATCH(AB$1,'[2]AM TMCs (VISTRO)'!$2:$2,0))</f>
        <v>0</v>
      </c>
      <c r="AC59" s="44">
        <f>INDEX('[2]AM TMCs (VISTRO)'!$1:$225,MATCH($A59,'[2]AM TMCs (VISTRO)'!$A$1:$A$225,0),MATCH(AC$1,'[2]AM TMCs (VISTRO)'!$2:$2,0))</f>
        <v>0</v>
      </c>
      <c r="AD59" s="44">
        <f>INDEX('[2]AM TMCs (VISTRO)'!$1:$225,MATCH($A59,'[2]AM TMCs (VISTRO)'!$A$1:$A$225,0),MATCH(AD$1,'[2]AM TMCs (VISTRO)'!$2:$2,0))</f>
        <v>0</v>
      </c>
      <c r="AE59" s="44">
        <f>INDEX('[2]AM TMCs (VISTRO)'!$1:$225,MATCH($A59,'[2]AM TMCs (VISTRO)'!$A$1:$A$225,0),MATCH(AE$1,'[2]AM TMCs (VISTRO)'!$2:$2,0))</f>
        <v>0</v>
      </c>
      <c r="AF59" s="44">
        <f>INDEX('[2]AM TMCs (VISTRO)'!$1:$225,MATCH($A59,'[2]AM TMCs (VISTRO)'!$A$1:$A$225,0),MATCH(AF$1,'[2]AM TMCs (VISTRO)'!$2:$2,0))</f>
        <v>0</v>
      </c>
      <c r="AG59" s="44">
        <f>INDEX('[2]AM TMCs (VISTRO)'!$1:$225,MATCH($A59,'[2]AM TMCs (VISTRO)'!$A$1:$A$225,0),MATCH(AG$1,'[2]AM TMCs (VISTRO)'!$2:$2,0))</f>
        <v>0</v>
      </c>
      <c r="AH59" s="44">
        <f>INDEX('[2]AM TMCs (VISTRO)'!$1:$225,MATCH($A59,'[2]AM TMCs (VISTRO)'!$A$1:$A$225,0),MATCH(AH$1,'[2]AM TMCs (VISTRO)'!$2:$2,0))</f>
        <v>0</v>
      </c>
      <c r="AI59" s="52">
        <f t="shared" si="0"/>
        <v>0</v>
      </c>
      <c r="AJ59" s="52">
        <f t="shared" si="1"/>
        <v>0</v>
      </c>
      <c r="AK59" s="52">
        <f t="shared" si="2"/>
        <v>434</v>
      </c>
      <c r="AL59" s="52">
        <f t="shared" si="3"/>
        <v>0</v>
      </c>
      <c r="AM59" s="52">
        <f t="shared" si="4"/>
        <v>0</v>
      </c>
      <c r="AN59" s="52">
        <f t="shared" si="5"/>
        <v>0</v>
      </c>
      <c r="AO59" s="52">
        <f t="shared" si="6"/>
        <v>0</v>
      </c>
      <c r="AP59" s="52">
        <f t="shared" si="7"/>
        <v>0</v>
      </c>
    </row>
    <row r="60" spans="1:42" x14ac:dyDescent="0.25">
      <c r="A60" s="83">
        <v>99913</v>
      </c>
      <c r="B60" s="44">
        <f>INDEX('[2]AM TMCs (VISTRO)'!$1:$225,MATCH($A60,'[2]AM TMCs (VISTRO)'!$A$1:$A$225,0),MATCH(B$1,'[2]AM TMCs (VISTRO)'!$2:$2,0))</f>
        <v>0</v>
      </c>
      <c r="C60" s="44">
        <f>INDEX('[2]AM TMCs (VISTRO)'!$1:$225,MATCH($A60,'[2]AM TMCs (VISTRO)'!$A$1:$A$225,0),MATCH(C$1,'[2]AM TMCs (VISTRO)'!$2:$2,0))</f>
        <v>0</v>
      </c>
      <c r="D60" s="44">
        <f>INDEX('[2]AM TMCs (VISTRO)'!$1:$225,MATCH($A60,'[2]AM TMCs (VISTRO)'!$A$1:$A$225,0),MATCH(D$1,'[2]AM TMCs (VISTRO)'!$2:$2,0))</f>
        <v>0</v>
      </c>
      <c r="E60" s="44">
        <f>INDEX('[2]AM TMCs (VISTRO)'!$1:$225,MATCH($A60,'[2]AM TMCs (VISTRO)'!$A$1:$A$225,0),MATCH(E$1,'[2]AM TMCs (VISTRO)'!$2:$2,0))</f>
        <v>0</v>
      </c>
      <c r="F60" s="44">
        <f>INDEX('[2]AM TMCs (VISTRO)'!$1:$225,MATCH($A60,'[2]AM TMCs (VISTRO)'!$A$1:$A$225,0),MATCH(F$1,'[2]AM TMCs (VISTRO)'!$2:$2,0))</f>
        <v>0</v>
      </c>
      <c r="G60" s="44">
        <f>INDEX('[2]AM TMCs (VISTRO)'!$1:$225,MATCH($A60,'[2]AM TMCs (VISTRO)'!$A$1:$A$225,0),MATCH(G$1,'[2]AM TMCs (VISTRO)'!$2:$2,0))</f>
        <v>0</v>
      </c>
      <c r="H60" s="44">
        <f>INDEX('[2]AM TMCs (VISTRO)'!$1:$225,MATCH($A60,'[2]AM TMCs (VISTRO)'!$A$1:$A$225,0),MATCH(H$1,'[2]AM TMCs (VISTRO)'!$2:$2,0))</f>
        <v>0</v>
      </c>
      <c r="I60" s="44">
        <f>INDEX('[2]AM TMCs (VISTRO)'!$1:$225,MATCH($A60,'[2]AM TMCs (VISTRO)'!$A$1:$A$225,0),MATCH(I$1,'[2]AM TMCs (VISTRO)'!$2:$2,0))</f>
        <v>0</v>
      </c>
      <c r="J60" s="44">
        <f>INDEX('[2]AM TMCs (VISTRO)'!$1:$225,MATCH($A60,'[2]AM TMCs (VISTRO)'!$A$1:$A$225,0),MATCH(J$1,'[2]AM TMCs (VISTRO)'!$2:$2,0))</f>
        <v>15</v>
      </c>
      <c r="K60" s="44">
        <f>INDEX('[2]AM TMCs (VISTRO)'!$1:$225,MATCH($A60,'[2]AM TMCs (VISTRO)'!$A$1:$A$225,0),MATCH(K$1,'[2]AM TMCs (VISTRO)'!$2:$2,0))</f>
        <v>0</v>
      </c>
      <c r="L60" s="44">
        <f>INDEX('[2]AM TMCs (VISTRO)'!$1:$225,MATCH($A60,'[2]AM TMCs (VISTRO)'!$A$1:$A$225,0),MATCH(L$1,'[2]AM TMCs (VISTRO)'!$2:$2,0))</f>
        <v>0</v>
      </c>
      <c r="M60" s="44">
        <f>INDEX('[2]AM TMCs (VISTRO)'!$1:$225,MATCH($A60,'[2]AM TMCs (VISTRO)'!$A$1:$A$225,0),MATCH(M$1,'[2]AM TMCs (VISTRO)'!$2:$2,0))</f>
        <v>352</v>
      </c>
      <c r="N60" s="44">
        <f>INDEX('[2]AM TMCs (VISTRO)'!$1:$225,MATCH($A60,'[2]AM TMCs (VISTRO)'!$A$1:$A$225,0),MATCH(N$1,'[2]AM TMCs (VISTRO)'!$2:$2,0))</f>
        <v>66</v>
      </c>
      <c r="O60" s="44">
        <f>INDEX('[2]AM TMCs (VISTRO)'!$1:$225,MATCH($A60,'[2]AM TMCs (VISTRO)'!$A$1:$A$225,0),MATCH(O$1,'[2]AM TMCs (VISTRO)'!$2:$2,0))</f>
        <v>0</v>
      </c>
      <c r="P60" s="44">
        <f>INDEX('[2]AM TMCs (VISTRO)'!$1:$225,MATCH($A60,'[2]AM TMCs (VISTRO)'!$A$1:$A$225,0),MATCH(P$1,'[2]AM TMCs (VISTRO)'!$2:$2,0))</f>
        <v>0</v>
      </c>
      <c r="Q60" s="44">
        <f>INDEX('[2]AM TMCs (VISTRO)'!$1:$225,MATCH($A60,'[2]AM TMCs (VISTRO)'!$A$1:$A$225,0),MATCH(Q$1,'[2]AM TMCs (VISTRO)'!$2:$2,0))</f>
        <v>403</v>
      </c>
      <c r="R60" s="44">
        <f>INDEX('[2]AM TMCs (VISTRO)'!$1:$225,MATCH($A60,'[2]AM TMCs (VISTRO)'!$A$1:$A$225,0),MATCH(R$1,'[2]AM TMCs (VISTRO)'!$2:$2,0))</f>
        <v>0</v>
      </c>
      <c r="S60" s="44">
        <f>INDEX('[2]AM TMCs (VISTRO)'!$1:$225,MATCH($A60,'[2]AM TMCs (VISTRO)'!$A$1:$A$225,0),MATCH(S$1,'[2]AM TMCs (VISTRO)'!$2:$2,0))</f>
        <v>0</v>
      </c>
      <c r="T60" s="44">
        <f>INDEX('[2]AM TMCs (VISTRO)'!$1:$225,MATCH($A60,'[2]AM TMCs (VISTRO)'!$A$1:$A$225,0),MATCH(T$1,'[2]AM TMCs (VISTRO)'!$2:$2,0))</f>
        <v>0</v>
      </c>
      <c r="U60" s="44">
        <f>INDEX('[2]AM TMCs (VISTRO)'!$1:$225,MATCH($A60,'[2]AM TMCs (VISTRO)'!$A$1:$A$225,0),MATCH(U$1,'[2]AM TMCs (VISTRO)'!$2:$2,0))</f>
        <v>0</v>
      </c>
      <c r="V60" s="44">
        <f>INDEX('[2]AM TMCs (VISTRO)'!$1:$225,MATCH($A60,'[2]AM TMCs (VISTRO)'!$A$1:$A$225,0),MATCH(V$1,'[2]AM TMCs (VISTRO)'!$2:$2,0))</f>
        <v>0</v>
      </c>
      <c r="W60" s="44">
        <f>INDEX('[2]AM TMCs (VISTRO)'!$1:$225,MATCH($A60,'[2]AM TMCs (VISTRO)'!$A$1:$A$225,0),MATCH(W$1,'[2]AM TMCs (VISTRO)'!$2:$2,0))</f>
        <v>0</v>
      </c>
      <c r="X60" s="44">
        <f>INDEX('[2]AM TMCs (VISTRO)'!$1:$225,MATCH($A60,'[2]AM TMCs (VISTRO)'!$A$1:$A$225,0),MATCH(X$1,'[2]AM TMCs (VISTRO)'!$2:$2,0))</f>
        <v>0</v>
      </c>
      <c r="Y60" s="44">
        <f>INDEX('[2]AM TMCs (VISTRO)'!$1:$225,MATCH($A60,'[2]AM TMCs (VISTRO)'!$A$1:$A$225,0),MATCH(Y$1,'[2]AM TMCs (VISTRO)'!$2:$2,0))</f>
        <v>0</v>
      </c>
      <c r="Z60" s="44">
        <f>INDEX('[2]AM TMCs (VISTRO)'!$1:$225,MATCH($A60,'[2]AM TMCs (VISTRO)'!$A$1:$A$225,0),MATCH(Z$1,'[2]AM TMCs (VISTRO)'!$2:$2,0))</f>
        <v>0</v>
      </c>
      <c r="AA60" s="44">
        <f>INDEX('[2]AM TMCs (VISTRO)'!$1:$225,MATCH($A60,'[2]AM TMCs (VISTRO)'!$A$1:$A$225,0),MATCH(AA$1,'[2]AM TMCs (VISTRO)'!$2:$2,0))</f>
        <v>0</v>
      </c>
      <c r="AB60" s="44">
        <f>INDEX('[2]AM TMCs (VISTRO)'!$1:$225,MATCH($A60,'[2]AM TMCs (VISTRO)'!$A$1:$A$225,0),MATCH(AB$1,'[2]AM TMCs (VISTRO)'!$2:$2,0))</f>
        <v>0</v>
      </c>
      <c r="AC60" s="44">
        <f>INDEX('[2]AM TMCs (VISTRO)'!$1:$225,MATCH($A60,'[2]AM TMCs (VISTRO)'!$A$1:$A$225,0),MATCH(AC$1,'[2]AM TMCs (VISTRO)'!$2:$2,0))</f>
        <v>0</v>
      </c>
      <c r="AD60" s="44">
        <f>INDEX('[2]AM TMCs (VISTRO)'!$1:$225,MATCH($A60,'[2]AM TMCs (VISTRO)'!$A$1:$A$225,0),MATCH(AD$1,'[2]AM TMCs (VISTRO)'!$2:$2,0))</f>
        <v>0</v>
      </c>
      <c r="AE60" s="44">
        <f>INDEX('[2]AM TMCs (VISTRO)'!$1:$225,MATCH($A60,'[2]AM TMCs (VISTRO)'!$A$1:$A$225,0),MATCH(AE$1,'[2]AM TMCs (VISTRO)'!$2:$2,0))</f>
        <v>0</v>
      </c>
      <c r="AF60" s="44">
        <f>INDEX('[2]AM TMCs (VISTRO)'!$1:$225,MATCH($A60,'[2]AM TMCs (VISTRO)'!$A$1:$A$225,0),MATCH(AF$1,'[2]AM TMCs (VISTRO)'!$2:$2,0))</f>
        <v>0</v>
      </c>
      <c r="AG60" s="44">
        <f>INDEX('[2]AM TMCs (VISTRO)'!$1:$225,MATCH($A60,'[2]AM TMCs (VISTRO)'!$A$1:$A$225,0),MATCH(AG$1,'[2]AM TMCs (VISTRO)'!$2:$2,0))</f>
        <v>0</v>
      </c>
      <c r="AH60" s="44">
        <f>INDEX('[2]AM TMCs (VISTRO)'!$1:$225,MATCH($A60,'[2]AM TMCs (VISTRO)'!$A$1:$A$225,0),MATCH(AH$1,'[2]AM TMCs (VISTRO)'!$2:$2,0))</f>
        <v>0</v>
      </c>
      <c r="AI60" s="52">
        <f t="shared" si="0"/>
        <v>0</v>
      </c>
      <c r="AJ60" s="52">
        <f t="shared" si="1"/>
        <v>15</v>
      </c>
      <c r="AK60" s="52">
        <f t="shared" si="2"/>
        <v>418</v>
      </c>
      <c r="AL60" s="52">
        <f t="shared" si="3"/>
        <v>403</v>
      </c>
      <c r="AM60" s="52">
        <f t="shared" si="4"/>
        <v>0</v>
      </c>
      <c r="AN60" s="52">
        <f t="shared" si="5"/>
        <v>0</v>
      </c>
      <c r="AO60" s="52">
        <f t="shared" si="6"/>
        <v>0</v>
      </c>
      <c r="AP60" s="52">
        <f t="shared" si="7"/>
        <v>0</v>
      </c>
    </row>
    <row r="61" spans="1:42" x14ac:dyDescent="0.25">
      <c r="A61" s="83">
        <v>99916</v>
      </c>
      <c r="B61" s="44">
        <f>INDEX('[2]AM TMCs (VISTRO)'!$1:$225,MATCH($A61,'[2]AM TMCs (VISTRO)'!$A$1:$A$225,0),MATCH(B$1,'[2]AM TMCs (VISTRO)'!$2:$2,0))</f>
        <v>0</v>
      </c>
      <c r="C61" s="44">
        <f>INDEX('[2]AM TMCs (VISTRO)'!$1:$225,MATCH($A61,'[2]AM TMCs (VISTRO)'!$A$1:$A$225,0),MATCH(C$1,'[2]AM TMCs (VISTRO)'!$2:$2,0))</f>
        <v>0</v>
      </c>
      <c r="D61" s="44">
        <f>INDEX('[2]AM TMCs (VISTRO)'!$1:$225,MATCH($A61,'[2]AM TMCs (VISTRO)'!$A$1:$A$225,0),MATCH(D$1,'[2]AM TMCs (VISTRO)'!$2:$2,0))</f>
        <v>0</v>
      </c>
      <c r="E61" s="44">
        <f>INDEX('[2]AM TMCs (VISTRO)'!$1:$225,MATCH($A61,'[2]AM TMCs (VISTRO)'!$A$1:$A$225,0),MATCH(E$1,'[2]AM TMCs (VISTRO)'!$2:$2,0))</f>
        <v>0</v>
      </c>
      <c r="F61" s="44">
        <f>INDEX('[2]AM TMCs (VISTRO)'!$1:$225,MATCH($A61,'[2]AM TMCs (VISTRO)'!$A$1:$A$225,0),MATCH(F$1,'[2]AM TMCs (VISTRO)'!$2:$2,0))</f>
        <v>0</v>
      </c>
      <c r="G61" s="44">
        <f>INDEX('[2]AM TMCs (VISTRO)'!$1:$225,MATCH($A61,'[2]AM TMCs (VISTRO)'!$A$1:$A$225,0),MATCH(G$1,'[2]AM TMCs (VISTRO)'!$2:$2,0))</f>
        <v>0</v>
      </c>
      <c r="H61" s="44">
        <f>INDEX('[2]AM TMCs (VISTRO)'!$1:$225,MATCH($A61,'[2]AM TMCs (VISTRO)'!$A$1:$A$225,0),MATCH(H$1,'[2]AM TMCs (VISTRO)'!$2:$2,0))</f>
        <v>0</v>
      </c>
      <c r="I61" s="44">
        <f>INDEX('[2]AM TMCs (VISTRO)'!$1:$225,MATCH($A61,'[2]AM TMCs (VISTRO)'!$A$1:$A$225,0),MATCH(I$1,'[2]AM TMCs (VISTRO)'!$2:$2,0))</f>
        <v>0</v>
      </c>
      <c r="J61" s="44">
        <f>INDEX('[2]AM TMCs (VISTRO)'!$1:$225,MATCH($A61,'[2]AM TMCs (VISTRO)'!$A$1:$A$225,0),MATCH(J$1,'[2]AM TMCs (VISTRO)'!$2:$2,0))</f>
        <v>0</v>
      </c>
      <c r="K61" s="44">
        <f>INDEX('[2]AM TMCs (VISTRO)'!$1:$225,MATCH($A61,'[2]AM TMCs (VISTRO)'!$A$1:$A$225,0),MATCH(K$1,'[2]AM TMCs (VISTRO)'!$2:$2,0))</f>
        <v>0</v>
      </c>
      <c r="L61" s="44">
        <f>INDEX('[2]AM TMCs (VISTRO)'!$1:$225,MATCH($A61,'[2]AM TMCs (VISTRO)'!$A$1:$A$225,0),MATCH(L$1,'[2]AM TMCs (VISTRO)'!$2:$2,0))</f>
        <v>0</v>
      </c>
      <c r="M61" s="44">
        <f>INDEX('[2]AM TMCs (VISTRO)'!$1:$225,MATCH($A61,'[2]AM TMCs (VISTRO)'!$A$1:$A$225,0),MATCH(M$1,'[2]AM TMCs (VISTRO)'!$2:$2,0))</f>
        <v>232</v>
      </c>
      <c r="N61" s="44">
        <f>INDEX('[2]AM TMCs (VISTRO)'!$1:$225,MATCH($A61,'[2]AM TMCs (VISTRO)'!$A$1:$A$225,0),MATCH(N$1,'[2]AM TMCs (VISTRO)'!$2:$2,0))</f>
        <v>6</v>
      </c>
      <c r="O61" s="44">
        <f>INDEX('[2]AM TMCs (VISTRO)'!$1:$225,MATCH($A61,'[2]AM TMCs (VISTRO)'!$A$1:$A$225,0),MATCH(O$1,'[2]AM TMCs (VISTRO)'!$2:$2,0))</f>
        <v>0</v>
      </c>
      <c r="P61" s="44">
        <f>INDEX('[2]AM TMCs (VISTRO)'!$1:$225,MATCH($A61,'[2]AM TMCs (VISTRO)'!$A$1:$A$225,0),MATCH(P$1,'[2]AM TMCs (VISTRO)'!$2:$2,0))</f>
        <v>0</v>
      </c>
      <c r="Q61" s="44">
        <f>INDEX('[2]AM TMCs (VISTRO)'!$1:$225,MATCH($A61,'[2]AM TMCs (VISTRO)'!$A$1:$A$225,0),MATCH(Q$1,'[2]AM TMCs (VISTRO)'!$2:$2,0))</f>
        <v>257</v>
      </c>
      <c r="R61" s="44">
        <f>INDEX('[2]AM TMCs (VISTRO)'!$1:$225,MATCH($A61,'[2]AM TMCs (VISTRO)'!$A$1:$A$225,0),MATCH(R$1,'[2]AM TMCs (VISTRO)'!$2:$2,0))</f>
        <v>10</v>
      </c>
      <c r="S61" s="44">
        <f>INDEX('[2]AM TMCs (VISTRO)'!$1:$225,MATCH($A61,'[2]AM TMCs (VISTRO)'!$A$1:$A$225,0),MATCH(S$1,'[2]AM TMCs (VISTRO)'!$2:$2,0))</f>
        <v>0</v>
      </c>
      <c r="T61" s="44">
        <f>INDEX('[2]AM TMCs (VISTRO)'!$1:$225,MATCH($A61,'[2]AM TMCs (VISTRO)'!$A$1:$A$225,0),MATCH(T$1,'[2]AM TMCs (VISTRO)'!$2:$2,0))</f>
        <v>0</v>
      </c>
      <c r="U61" s="44">
        <f>INDEX('[2]AM TMCs (VISTRO)'!$1:$225,MATCH($A61,'[2]AM TMCs (VISTRO)'!$A$1:$A$225,0),MATCH(U$1,'[2]AM TMCs (VISTRO)'!$2:$2,0))</f>
        <v>0</v>
      </c>
      <c r="V61" s="44">
        <f>INDEX('[2]AM TMCs (VISTRO)'!$1:$225,MATCH($A61,'[2]AM TMCs (VISTRO)'!$A$1:$A$225,0),MATCH(V$1,'[2]AM TMCs (VISTRO)'!$2:$2,0))</f>
        <v>0</v>
      </c>
      <c r="W61" s="44">
        <f>INDEX('[2]AM TMCs (VISTRO)'!$1:$225,MATCH($A61,'[2]AM TMCs (VISTRO)'!$A$1:$A$225,0),MATCH(W$1,'[2]AM TMCs (VISTRO)'!$2:$2,0))</f>
        <v>0</v>
      </c>
      <c r="X61" s="44">
        <f>INDEX('[2]AM TMCs (VISTRO)'!$1:$225,MATCH($A61,'[2]AM TMCs (VISTRO)'!$A$1:$A$225,0),MATCH(X$1,'[2]AM TMCs (VISTRO)'!$2:$2,0))</f>
        <v>0</v>
      </c>
      <c r="Y61" s="44">
        <f>INDEX('[2]AM TMCs (VISTRO)'!$1:$225,MATCH($A61,'[2]AM TMCs (VISTRO)'!$A$1:$A$225,0),MATCH(Y$1,'[2]AM TMCs (VISTRO)'!$2:$2,0))</f>
        <v>0</v>
      </c>
      <c r="Z61" s="44">
        <f>INDEX('[2]AM TMCs (VISTRO)'!$1:$225,MATCH($A61,'[2]AM TMCs (VISTRO)'!$A$1:$A$225,0),MATCH(Z$1,'[2]AM TMCs (VISTRO)'!$2:$2,0))</f>
        <v>0</v>
      </c>
      <c r="AA61" s="44">
        <f>INDEX('[2]AM TMCs (VISTRO)'!$1:$225,MATCH($A61,'[2]AM TMCs (VISTRO)'!$A$1:$A$225,0),MATCH(AA$1,'[2]AM TMCs (VISTRO)'!$2:$2,0))</f>
        <v>0</v>
      </c>
      <c r="AB61" s="44">
        <f>INDEX('[2]AM TMCs (VISTRO)'!$1:$225,MATCH($A61,'[2]AM TMCs (VISTRO)'!$A$1:$A$225,0),MATCH(AB$1,'[2]AM TMCs (VISTRO)'!$2:$2,0))</f>
        <v>0</v>
      </c>
      <c r="AC61" s="44">
        <f>INDEX('[2]AM TMCs (VISTRO)'!$1:$225,MATCH($A61,'[2]AM TMCs (VISTRO)'!$A$1:$A$225,0),MATCH(AC$1,'[2]AM TMCs (VISTRO)'!$2:$2,0))</f>
        <v>0</v>
      </c>
      <c r="AD61" s="44">
        <f>INDEX('[2]AM TMCs (VISTRO)'!$1:$225,MATCH($A61,'[2]AM TMCs (VISTRO)'!$A$1:$A$225,0),MATCH(AD$1,'[2]AM TMCs (VISTRO)'!$2:$2,0))</f>
        <v>0</v>
      </c>
      <c r="AE61" s="44">
        <f>INDEX('[2]AM TMCs (VISTRO)'!$1:$225,MATCH($A61,'[2]AM TMCs (VISTRO)'!$A$1:$A$225,0),MATCH(AE$1,'[2]AM TMCs (VISTRO)'!$2:$2,0))</f>
        <v>0</v>
      </c>
      <c r="AF61" s="44">
        <f>INDEX('[2]AM TMCs (VISTRO)'!$1:$225,MATCH($A61,'[2]AM TMCs (VISTRO)'!$A$1:$A$225,0),MATCH(AF$1,'[2]AM TMCs (VISTRO)'!$2:$2,0))</f>
        <v>0</v>
      </c>
      <c r="AG61" s="44">
        <f>INDEX('[2]AM TMCs (VISTRO)'!$1:$225,MATCH($A61,'[2]AM TMCs (VISTRO)'!$A$1:$A$225,0),MATCH(AG$1,'[2]AM TMCs (VISTRO)'!$2:$2,0))</f>
        <v>0</v>
      </c>
      <c r="AH61" s="44">
        <f>INDEX('[2]AM TMCs (VISTRO)'!$1:$225,MATCH($A61,'[2]AM TMCs (VISTRO)'!$A$1:$A$225,0),MATCH(AH$1,'[2]AM TMCs (VISTRO)'!$2:$2,0))</f>
        <v>0</v>
      </c>
      <c r="AI61" s="52">
        <f t="shared" si="0"/>
        <v>0</v>
      </c>
      <c r="AJ61" s="52">
        <f t="shared" si="1"/>
        <v>0</v>
      </c>
      <c r="AK61" s="52">
        <f t="shared" si="2"/>
        <v>238</v>
      </c>
      <c r="AL61" s="52">
        <f t="shared" si="3"/>
        <v>267</v>
      </c>
      <c r="AM61" s="52">
        <f t="shared" si="4"/>
        <v>0</v>
      </c>
      <c r="AN61" s="52">
        <f t="shared" si="5"/>
        <v>0</v>
      </c>
      <c r="AO61" s="52">
        <f t="shared" si="6"/>
        <v>0</v>
      </c>
      <c r="AP61" s="52">
        <f t="shared" si="7"/>
        <v>0</v>
      </c>
    </row>
    <row r="62" spans="1:42" x14ac:dyDescent="0.25">
      <c r="A62" s="83">
        <v>99919</v>
      </c>
      <c r="B62" s="44">
        <f>INDEX('[2]AM TMCs (VISTRO)'!$1:$225,MATCH($A62,'[2]AM TMCs (VISTRO)'!$A$1:$A$225,0),MATCH(B$1,'[2]AM TMCs (VISTRO)'!$2:$2,0))</f>
        <v>0</v>
      </c>
      <c r="C62" s="44">
        <f>INDEX('[2]AM TMCs (VISTRO)'!$1:$225,MATCH($A62,'[2]AM TMCs (VISTRO)'!$A$1:$A$225,0),MATCH(C$1,'[2]AM TMCs (VISTRO)'!$2:$2,0))</f>
        <v>0</v>
      </c>
      <c r="D62" s="44">
        <f>INDEX('[2]AM TMCs (VISTRO)'!$1:$225,MATCH($A62,'[2]AM TMCs (VISTRO)'!$A$1:$A$225,0),MATCH(D$1,'[2]AM TMCs (VISTRO)'!$2:$2,0))</f>
        <v>0</v>
      </c>
      <c r="E62" s="44">
        <f>INDEX('[2]AM TMCs (VISTRO)'!$1:$225,MATCH($A62,'[2]AM TMCs (VISTRO)'!$A$1:$A$225,0),MATCH(E$1,'[2]AM TMCs (VISTRO)'!$2:$2,0))</f>
        <v>0</v>
      </c>
      <c r="F62" s="44">
        <f>INDEX('[2]AM TMCs (VISTRO)'!$1:$225,MATCH($A62,'[2]AM TMCs (VISTRO)'!$A$1:$A$225,0),MATCH(F$1,'[2]AM TMCs (VISTRO)'!$2:$2,0))</f>
        <v>0</v>
      </c>
      <c r="G62" s="44">
        <f>INDEX('[2]AM TMCs (VISTRO)'!$1:$225,MATCH($A62,'[2]AM TMCs (VISTRO)'!$A$1:$A$225,0),MATCH(G$1,'[2]AM TMCs (VISTRO)'!$2:$2,0))</f>
        <v>0</v>
      </c>
      <c r="H62" s="44">
        <f>INDEX('[2]AM TMCs (VISTRO)'!$1:$225,MATCH($A62,'[2]AM TMCs (VISTRO)'!$A$1:$A$225,0),MATCH(H$1,'[2]AM TMCs (VISTRO)'!$2:$2,0))</f>
        <v>0</v>
      </c>
      <c r="I62" s="44">
        <f>INDEX('[2]AM TMCs (VISTRO)'!$1:$225,MATCH($A62,'[2]AM TMCs (VISTRO)'!$A$1:$A$225,0),MATCH(I$1,'[2]AM TMCs (VISTRO)'!$2:$2,0))</f>
        <v>0</v>
      </c>
      <c r="J62" s="44">
        <f>INDEX('[2]AM TMCs (VISTRO)'!$1:$225,MATCH($A62,'[2]AM TMCs (VISTRO)'!$A$1:$A$225,0),MATCH(J$1,'[2]AM TMCs (VISTRO)'!$2:$2,0))</f>
        <v>0</v>
      </c>
      <c r="K62" s="44">
        <f>INDEX('[2]AM TMCs (VISTRO)'!$1:$225,MATCH($A62,'[2]AM TMCs (VISTRO)'!$A$1:$A$225,0),MATCH(K$1,'[2]AM TMCs (VISTRO)'!$2:$2,0))</f>
        <v>0</v>
      </c>
      <c r="L62" s="44">
        <f>INDEX('[2]AM TMCs (VISTRO)'!$1:$225,MATCH($A62,'[2]AM TMCs (VISTRO)'!$A$1:$A$225,0),MATCH(L$1,'[2]AM TMCs (VISTRO)'!$2:$2,0))</f>
        <v>0</v>
      </c>
      <c r="M62" s="44">
        <f>INDEX('[2]AM TMCs (VISTRO)'!$1:$225,MATCH($A62,'[2]AM TMCs (VISTRO)'!$A$1:$A$225,0),MATCH(M$1,'[2]AM TMCs (VISTRO)'!$2:$2,0))</f>
        <v>65</v>
      </c>
      <c r="N62" s="44">
        <f>INDEX('[2]AM TMCs (VISTRO)'!$1:$225,MATCH($A62,'[2]AM TMCs (VISTRO)'!$A$1:$A$225,0),MATCH(N$1,'[2]AM TMCs (VISTRO)'!$2:$2,0))</f>
        <v>58</v>
      </c>
      <c r="O62" s="44">
        <f>INDEX('[2]AM TMCs (VISTRO)'!$1:$225,MATCH($A62,'[2]AM TMCs (VISTRO)'!$A$1:$A$225,0),MATCH(O$1,'[2]AM TMCs (VISTRO)'!$2:$2,0))</f>
        <v>0</v>
      </c>
      <c r="P62" s="44">
        <f>INDEX('[2]AM TMCs (VISTRO)'!$1:$225,MATCH($A62,'[2]AM TMCs (VISTRO)'!$A$1:$A$225,0),MATCH(P$1,'[2]AM TMCs (VISTRO)'!$2:$2,0))</f>
        <v>0</v>
      </c>
      <c r="Q62" s="44">
        <f>INDEX('[2]AM TMCs (VISTRO)'!$1:$225,MATCH($A62,'[2]AM TMCs (VISTRO)'!$A$1:$A$225,0),MATCH(Q$1,'[2]AM TMCs (VISTRO)'!$2:$2,0))</f>
        <v>112</v>
      </c>
      <c r="R62" s="44">
        <f>INDEX('[2]AM TMCs (VISTRO)'!$1:$225,MATCH($A62,'[2]AM TMCs (VISTRO)'!$A$1:$A$225,0),MATCH(R$1,'[2]AM TMCs (VISTRO)'!$2:$2,0))</f>
        <v>12</v>
      </c>
      <c r="S62" s="44">
        <f>INDEX('[2]AM TMCs (VISTRO)'!$1:$225,MATCH($A62,'[2]AM TMCs (VISTRO)'!$A$1:$A$225,0),MATCH(S$1,'[2]AM TMCs (VISTRO)'!$2:$2,0))</f>
        <v>0</v>
      </c>
      <c r="T62" s="44">
        <f>INDEX('[2]AM TMCs (VISTRO)'!$1:$225,MATCH($A62,'[2]AM TMCs (VISTRO)'!$A$1:$A$225,0),MATCH(T$1,'[2]AM TMCs (VISTRO)'!$2:$2,0))</f>
        <v>0</v>
      </c>
      <c r="U62" s="44">
        <f>INDEX('[2]AM TMCs (VISTRO)'!$1:$225,MATCH($A62,'[2]AM TMCs (VISTRO)'!$A$1:$A$225,0),MATCH(U$1,'[2]AM TMCs (VISTRO)'!$2:$2,0))</f>
        <v>0</v>
      </c>
      <c r="V62" s="44">
        <f>INDEX('[2]AM TMCs (VISTRO)'!$1:$225,MATCH($A62,'[2]AM TMCs (VISTRO)'!$A$1:$A$225,0),MATCH(V$1,'[2]AM TMCs (VISTRO)'!$2:$2,0))</f>
        <v>0</v>
      </c>
      <c r="W62" s="44">
        <f>INDEX('[2]AM TMCs (VISTRO)'!$1:$225,MATCH($A62,'[2]AM TMCs (VISTRO)'!$A$1:$A$225,0),MATCH(W$1,'[2]AM TMCs (VISTRO)'!$2:$2,0))</f>
        <v>0</v>
      </c>
      <c r="X62" s="44">
        <f>INDEX('[2]AM TMCs (VISTRO)'!$1:$225,MATCH($A62,'[2]AM TMCs (VISTRO)'!$A$1:$A$225,0),MATCH(X$1,'[2]AM TMCs (VISTRO)'!$2:$2,0))</f>
        <v>0</v>
      </c>
      <c r="Y62" s="44">
        <f>INDEX('[2]AM TMCs (VISTRO)'!$1:$225,MATCH($A62,'[2]AM TMCs (VISTRO)'!$A$1:$A$225,0),MATCH(Y$1,'[2]AM TMCs (VISTRO)'!$2:$2,0))</f>
        <v>0</v>
      </c>
      <c r="Z62" s="44">
        <f>INDEX('[2]AM TMCs (VISTRO)'!$1:$225,MATCH($A62,'[2]AM TMCs (VISTRO)'!$A$1:$A$225,0),MATCH(Z$1,'[2]AM TMCs (VISTRO)'!$2:$2,0))</f>
        <v>0</v>
      </c>
      <c r="AA62" s="44">
        <f>INDEX('[2]AM TMCs (VISTRO)'!$1:$225,MATCH($A62,'[2]AM TMCs (VISTRO)'!$A$1:$A$225,0),MATCH(AA$1,'[2]AM TMCs (VISTRO)'!$2:$2,0))</f>
        <v>0</v>
      </c>
      <c r="AB62" s="44">
        <f>INDEX('[2]AM TMCs (VISTRO)'!$1:$225,MATCH($A62,'[2]AM TMCs (VISTRO)'!$A$1:$A$225,0),MATCH(AB$1,'[2]AM TMCs (VISTRO)'!$2:$2,0))</f>
        <v>0</v>
      </c>
      <c r="AC62" s="44">
        <f>INDEX('[2]AM TMCs (VISTRO)'!$1:$225,MATCH($A62,'[2]AM TMCs (VISTRO)'!$A$1:$A$225,0),MATCH(AC$1,'[2]AM TMCs (VISTRO)'!$2:$2,0))</f>
        <v>0</v>
      </c>
      <c r="AD62" s="44">
        <f>INDEX('[2]AM TMCs (VISTRO)'!$1:$225,MATCH($A62,'[2]AM TMCs (VISTRO)'!$A$1:$A$225,0),MATCH(AD$1,'[2]AM TMCs (VISTRO)'!$2:$2,0))</f>
        <v>0</v>
      </c>
      <c r="AE62" s="44">
        <f>INDEX('[2]AM TMCs (VISTRO)'!$1:$225,MATCH($A62,'[2]AM TMCs (VISTRO)'!$A$1:$A$225,0),MATCH(AE$1,'[2]AM TMCs (VISTRO)'!$2:$2,0))</f>
        <v>0</v>
      </c>
      <c r="AF62" s="44">
        <f>INDEX('[2]AM TMCs (VISTRO)'!$1:$225,MATCH($A62,'[2]AM TMCs (VISTRO)'!$A$1:$A$225,0),MATCH(AF$1,'[2]AM TMCs (VISTRO)'!$2:$2,0))</f>
        <v>0</v>
      </c>
      <c r="AG62" s="44">
        <f>INDEX('[2]AM TMCs (VISTRO)'!$1:$225,MATCH($A62,'[2]AM TMCs (VISTRO)'!$A$1:$A$225,0),MATCH(AG$1,'[2]AM TMCs (VISTRO)'!$2:$2,0))</f>
        <v>0</v>
      </c>
      <c r="AH62" s="44">
        <f>INDEX('[2]AM TMCs (VISTRO)'!$1:$225,MATCH($A62,'[2]AM TMCs (VISTRO)'!$A$1:$A$225,0),MATCH(AH$1,'[2]AM TMCs (VISTRO)'!$2:$2,0))</f>
        <v>0</v>
      </c>
      <c r="AI62" s="52">
        <f t="shared" si="0"/>
        <v>0</v>
      </c>
      <c r="AJ62" s="52">
        <f t="shared" si="1"/>
        <v>0</v>
      </c>
      <c r="AK62" s="52">
        <f t="shared" si="2"/>
        <v>123</v>
      </c>
      <c r="AL62" s="52">
        <f t="shared" si="3"/>
        <v>124</v>
      </c>
      <c r="AM62" s="52">
        <f t="shared" si="4"/>
        <v>0</v>
      </c>
      <c r="AN62" s="52">
        <f t="shared" si="5"/>
        <v>0</v>
      </c>
      <c r="AO62" s="52">
        <f t="shared" si="6"/>
        <v>0</v>
      </c>
      <c r="AP62" s="52">
        <f t="shared" si="7"/>
        <v>0</v>
      </c>
    </row>
    <row r="63" spans="1:42" x14ac:dyDescent="0.25">
      <c r="A63" s="83">
        <v>99971</v>
      </c>
      <c r="B63" s="44">
        <f>INDEX('[2]AM TMCs (VISTRO)'!$1:$225,MATCH($A63,'[2]AM TMCs (VISTRO)'!$A$1:$A$225,0),MATCH(B$1,'[2]AM TMCs (VISTRO)'!$2:$2,0))</f>
        <v>0</v>
      </c>
      <c r="C63" s="44">
        <f>INDEX('[2]AM TMCs (VISTRO)'!$1:$225,MATCH($A63,'[2]AM TMCs (VISTRO)'!$A$1:$A$225,0),MATCH(C$1,'[2]AM TMCs (VISTRO)'!$2:$2,0))</f>
        <v>0</v>
      </c>
      <c r="D63" s="44">
        <f>INDEX('[2]AM TMCs (VISTRO)'!$1:$225,MATCH($A63,'[2]AM TMCs (VISTRO)'!$A$1:$A$225,0),MATCH(D$1,'[2]AM TMCs (VISTRO)'!$2:$2,0))</f>
        <v>0</v>
      </c>
      <c r="E63" s="44">
        <f>INDEX('[2]AM TMCs (VISTRO)'!$1:$225,MATCH($A63,'[2]AM TMCs (VISTRO)'!$A$1:$A$225,0),MATCH(E$1,'[2]AM TMCs (VISTRO)'!$2:$2,0))</f>
        <v>0</v>
      </c>
      <c r="F63" s="44">
        <f>INDEX('[2]AM TMCs (VISTRO)'!$1:$225,MATCH($A63,'[2]AM TMCs (VISTRO)'!$A$1:$A$225,0),MATCH(F$1,'[2]AM TMCs (VISTRO)'!$2:$2,0))</f>
        <v>0</v>
      </c>
      <c r="G63" s="44">
        <f>INDEX('[2]AM TMCs (VISTRO)'!$1:$225,MATCH($A63,'[2]AM TMCs (VISTRO)'!$A$1:$A$225,0),MATCH(G$1,'[2]AM TMCs (VISTRO)'!$2:$2,0))</f>
        <v>0</v>
      </c>
      <c r="H63" s="44">
        <f>INDEX('[2]AM TMCs (VISTRO)'!$1:$225,MATCH($A63,'[2]AM TMCs (VISTRO)'!$A$1:$A$225,0),MATCH(H$1,'[2]AM TMCs (VISTRO)'!$2:$2,0))</f>
        <v>0</v>
      </c>
      <c r="I63" s="44">
        <f>INDEX('[2]AM TMCs (VISTRO)'!$1:$225,MATCH($A63,'[2]AM TMCs (VISTRO)'!$A$1:$A$225,0),MATCH(I$1,'[2]AM TMCs (VISTRO)'!$2:$2,0))</f>
        <v>0</v>
      </c>
      <c r="J63" s="44">
        <f>INDEX('[2]AM TMCs (VISTRO)'!$1:$225,MATCH($A63,'[2]AM TMCs (VISTRO)'!$A$1:$A$225,0),MATCH(J$1,'[2]AM TMCs (VISTRO)'!$2:$2,0))</f>
        <v>77</v>
      </c>
      <c r="K63" s="44">
        <f>INDEX('[2]AM TMCs (VISTRO)'!$1:$225,MATCH($A63,'[2]AM TMCs (VISTRO)'!$A$1:$A$225,0),MATCH(K$1,'[2]AM TMCs (VISTRO)'!$2:$2,0))</f>
        <v>0</v>
      </c>
      <c r="L63" s="44">
        <f>INDEX('[2]AM TMCs (VISTRO)'!$1:$225,MATCH($A63,'[2]AM TMCs (VISTRO)'!$A$1:$A$225,0),MATCH(L$1,'[2]AM TMCs (VISTRO)'!$2:$2,0))</f>
        <v>0</v>
      </c>
      <c r="M63" s="44">
        <f>INDEX('[2]AM TMCs (VISTRO)'!$1:$225,MATCH($A63,'[2]AM TMCs (VISTRO)'!$A$1:$A$225,0),MATCH(M$1,'[2]AM TMCs (VISTRO)'!$2:$2,0))</f>
        <v>0</v>
      </c>
      <c r="N63" s="44">
        <f>INDEX('[2]AM TMCs (VISTRO)'!$1:$225,MATCH($A63,'[2]AM TMCs (VISTRO)'!$A$1:$A$225,0),MATCH(N$1,'[2]AM TMCs (VISTRO)'!$2:$2,0))</f>
        <v>0</v>
      </c>
      <c r="O63" s="44">
        <f>INDEX('[2]AM TMCs (VISTRO)'!$1:$225,MATCH($A63,'[2]AM TMCs (VISTRO)'!$A$1:$A$225,0),MATCH(O$1,'[2]AM TMCs (VISTRO)'!$2:$2,0))</f>
        <v>0</v>
      </c>
      <c r="P63" s="44">
        <f>INDEX('[2]AM TMCs (VISTRO)'!$1:$225,MATCH($A63,'[2]AM TMCs (VISTRO)'!$A$1:$A$225,0),MATCH(P$1,'[2]AM TMCs (VISTRO)'!$2:$2,0))</f>
        <v>0</v>
      </c>
      <c r="Q63" s="44">
        <f>INDEX('[2]AM TMCs (VISTRO)'!$1:$225,MATCH($A63,'[2]AM TMCs (VISTRO)'!$A$1:$A$225,0),MATCH(Q$1,'[2]AM TMCs (VISTRO)'!$2:$2,0))</f>
        <v>235</v>
      </c>
      <c r="R63" s="44">
        <f>INDEX('[2]AM TMCs (VISTRO)'!$1:$225,MATCH($A63,'[2]AM TMCs (VISTRO)'!$A$1:$A$225,0),MATCH(R$1,'[2]AM TMCs (VISTRO)'!$2:$2,0))</f>
        <v>0</v>
      </c>
      <c r="S63" s="44">
        <f>INDEX('[2]AM TMCs (VISTRO)'!$1:$225,MATCH($A63,'[2]AM TMCs (VISTRO)'!$A$1:$A$225,0),MATCH(S$1,'[2]AM TMCs (VISTRO)'!$2:$2,0))</f>
        <v>0</v>
      </c>
      <c r="T63" s="44">
        <f>INDEX('[2]AM TMCs (VISTRO)'!$1:$225,MATCH($A63,'[2]AM TMCs (VISTRO)'!$A$1:$A$225,0),MATCH(T$1,'[2]AM TMCs (VISTRO)'!$2:$2,0))</f>
        <v>0</v>
      </c>
      <c r="U63" s="44">
        <f>INDEX('[2]AM TMCs (VISTRO)'!$1:$225,MATCH($A63,'[2]AM TMCs (VISTRO)'!$A$1:$A$225,0),MATCH(U$1,'[2]AM TMCs (VISTRO)'!$2:$2,0))</f>
        <v>0</v>
      </c>
      <c r="V63" s="44">
        <f>INDEX('[2]AM TMCs (VISTRO)'!$1:$225,MATCH($A63,'[2]AM TMCs (VISTRO)'!$A$1:$A$225,0),MATCH(V$1,'[2]AM TMCs (VISTRO)'!$2:$2,0))</f>
        <v>0</v>
      </c>
      <c r="W63" s="44">
        <f>INDEX('[2]AM TMCs (VISTRO)'!$1:$225,MATCH($A63,'[2]AM TMCs (VISTRO)'!$A$1:$A$225,0),MATCH(W$1,'[2]AM TMCs (VISTRO)'!$2:$2,0))</f>
        <v>0</v>
      </c>
      <c r="X63" s="44">
        <f>INDEX('[2]AM TMCs (VISTRO)'!$1:$225,MATCH($A63,'[2]AM TMCs (VISTRO)'!$A$1:$A$225,0),MATCH(X$1,'[2]AM TMCs (VISTRO)'!$2:$2,0))</f>
        <v>0</v>
      </c>
      <c r="Y63" s="44">
        <f>INDEX('[2]AM TMCs (VISTRO)'!$1:$225,MATCH($A63,'[2]AM TMCs (VISTRO)'!$A$1:$A$225,0),MATCH(Y$1,'[2]AM TMCs (VISTRO)'!$2:$2,0))</f>
        <v>0</v>
      </c>
      <c r="Z63" s="44">
        <f>INDEX('[2]AM TMCs (VISTRO)'!$1:$225,MATCH($A63,'[2]AM TMCs (VISTRO)'!$A$1:$A$225,0),MATCH(Z$1,'[2]AM TMCs (VISTRO)'!$2:$2,0))</f>
        <v>0</v>
      </c>
      <c r="AA63" s="44">
        <f>INDEX('[2]AM TMCs (VISTRO)'!$1:$225,MATCH($A63,'[2]AM TMCs (VISTRO)'!$A$1:$A$225,0),MATCH(AA$1,'[2]AM TMCs (VISTRO)'!$2:$2,0))</f>
        <v>0</v>
      </c>
      <c r="AB63" s="44">
        <f>INDEX('[2]AM TMCs (VISTRO)'!$1:$225,MATCH($A63,'[2]AM TMCs (VISTRO)'!$A$1:$A$225,0),MATCH(AB$1,'[2]AM TMCs (VISTRO)'!$2:$2,0))</f>
        <v>0</v>
      </c>
      <c r="AC63" s="44">
        <f>INDEX('[2]AM TMCs (VISTRO)'!$1:$225,MATCH($A63,'[2]AM TMCs (VISTRO)'!$A$1:$A$225,0),MATCH(AC$1,'[2]AM TMCs (VISTRO)'!$2:$2,0))</f>
        <v>0</v>
      </c>
      <c r="AD63" s="44">
        <f>INDEX('[2]AM TMCs (VISTRO)'!$1:$225,MATCH($A63,'[2]AM TMCs (VISTRO)'!$A$1:$A$225,0),MATCH(AD$1,'[2]AM TMCs (VISTRO)'!$2:$2,0))</f>
        <v>0</v>
      </c>
      <c r="AE63" s="44">
        <f>INDEX('[2]AM TMCs (VISTRO)'!$1:$225,MATCH($A63,'[2]AM TMCs (VISTRO)'!$A$1:$A$225,0),MATCH(AE$1,'[2]AM TMCs (VISTRO)'!$2:$2,0))</f>
        <v>0</v>
      </c>
      <c r="AF63" s="44">
        <f>INDEX('[2]AM TMCs (VISTRO)'!$1:$225,MATCH($A63,'[2]AM TMCs (VISTRO)'!$A$1:$A$225,0),MATCH(AF$1,'[2]AM TMCs (VISTRO)'!$2:$2,0))</f>
        <v>0</v>
      </c>
      <c r="AG63" s="44">
        <f>INDEX('[2]AM TMCs (VISTRO)'!$1:$225,MATCH($A63,'[2]AM TMCs (VISTRO)'!$A$1:$A$225,0),MATCH(AG$1,'[2]AM TMCs (VISTRO)'!$2:$2,0))</f>
        <v>0</v>
      </c>
      <c r="AH63" s="44">
        <f>INDEX('[2]AM TMCs (VISTRO)'!$1:$225,MATCH($A63,'[2]AM TMCs (VISTRO)'!$A$1:$A$225,0),MATCH(AH$1,'[2]AM TMCs (VISTRO)'!$2:$2,0))</f>
        <v>0</v>
      </c>
      <c r="AI63" s="52">
        <f t="shared" si="0"/>
        <v>0</v>
      </c>
      <c r="AJ63" s="52">
        <f t="shared" si="1"/>
        <v>77</v>
      </c>
      <c r="AK63" s="52">
        <f t="shared" si="2"/>
        <v>0</v>
      </c>
      <c r="AL63" s="52">
        <f t="shared" si="3"/>
        <v>235</v>
      </c>
      <c r="AM63" s="52">
        <f t="shared" si="4"/>
        <v>0</v>
      </c>
      <c r="AN63" s="52">
        <f t="shared" si="5"/>
        <v>0</v>
      </c>
      <c r="AO63" s="52">
        <f t="shared" si="6"/>
        <v>0</v>
      </c>
      <c r="AP63" s="52">
        <f t="shared" si="7"/>
        <v>0</v>
      </c>
    </row>
    <row r="64" spans="1:42" x14ac:dyDescent="0.25">
      <c r="A64" s="83">
        <v>99977</v>
      </c>
      <c r="B64" s="44">
        <f>INDEX('[2]AM TMCs (VISTRO)'!$1:$225,MATCH($A64,'[2]AM TMCs (VISTRO)'!$A$1:$A$225,0),MATCH(B$1,'[2]AM TMCs (VISTRO)'!$2:$2,0))</f>
        <v>0</v>
      </c>
      <c r="C64" s="44">
        <f>INDEX('[2]AM TMCs (VISTRO)'!$1:$225,MATCH($A64,'[2]AM TMCs (VISTRO)'!$A$1:$A$225,0),MATCH(C$1,'[2]AM TMCs (VISTRO)'!$2:$2,0))</f>
        <v>0</v>
      </c>
      <c r="D64" s="44">
        <f>INDEX('[2]AM TMCs (VISTRO)'!$1:$225,MATCH($A64,'[2]AM TMCs (VISTRO)'!$A$1:$A$225,0),MATCH(D$1,'[2]AM TMCs (VISTRO)'!$2:$2,0))</f>
        <v>0</v>
      </c>
      <c r="E64" s="44">
        <f>INDEX('[2]AM TMCs (VISTRO)'!$1:$225,MATCH($A64,'[2]AM TMCs (VISTRO)'!$A$1:$A$225,0),MATCH(E$1,'[2]AM TMCs (VISTRO)'!$2:$2,0))</f>
        <v>0</v>
      </c>
      <c r="F64" s="44">
        <f>INDEX('[2]AM TMCs (VISTRO)'!$1:$225,MATCH($A64,'[2]AM TMCs (VISTRO)'!$A$1:$A$225,0),MATCH(F$1,'[2]AM TMCs (VISTRO)'!$2:$2,0))</f>
        <v>0</v>
      </c>
      <c r="G64" s="44">
        <f>INDEX('[2]AM TMCs (VISTRO)'!$1:$225,MATCH($A64,'[2]AM TMCs (VISTRO)'!$A$1:$A$225,0),MATCH(G$1,'[2]AM TMCs (VISTRO)'!$2:$2,0))</f>
        <v>0</v>
      </c>
      <c r="H64" s="44">
        <f>INDEX('[2]AM TMCs (VISTRO)'!$1:$225,MATCH($A64,'[2]AM TMCs (VISTRO)'!$A$1:$A$225,0),MATCH(H$1,'[2]AM TMCs (VISTRO)'!$2:$2,0))</f>
        <v>0</v>
      </c>
      <c r="I64" s="44">
        <f>INDEX('[2]AM TMCs (VISTRO)'!$1:$225,MATCH($A64,'[2]AM TMCs (VISTRO)'!$A$1:$A$225,0),MATCH(I$1,'[2]AM TMCs (VISTRO)'!$2:$2,0))</f>
        <v>0</v>
      </c>
      <c r="J64" s="44">
        <f>INDEX('[2]AM TMCs (VISTRO)'!$1:$225,MATCH($A64,'[2]AM TMCs (VISTRO)'!$A$1:$A$225,0),MATCH(J$1,'[2]AM TMCs (VISTRO)'!$2:$2,0))</f>
        <v>0</v>
      </c>
      <c r="K64" s="44">
        <f>INDEX('[2]AM TMCs (VISTRO)'!$1:$225,MATCH($A64,'[2]AM TMCs (VISTRO)'!$A$1:$A$225,0),MATCH(K$1,'[2]AM TMCs (VISTRO)'!$2:$2,0))</f>
        <v>0</v>
      </c>
      <c r="L64" s="44">
        <f>INDEX('[2]AM TMCs (VISTRO)'!$1:$225,MATCH($A64,'[2]AM TMCs (VISTRO)'!$A$1:$A$225,0),MATCH(L$1,'[2]AM TMCs (VISTRO)'!$2:$2,0))</f>
        <v>0</v>
      </c>
      <c r="M64" s="44">
        <f>INDEX('[2]AM TMCs (VISTRO)'!$1:$225,MATCH($A64,'[2]AM TMCs (VISTRO)'!$A$1:$A$225,0),MATCH(M$1,'[2]AM TMCs (VISTRO)'!$2:$2,0))</f>
        <v>793</v>
      </c>
      <c r="N64" s="44">
        <f>INDEX('[2]AM TMCs (VISTRO)'!$1:$225,MATCH($A64,'[2]AM TMCs (VISTRO)'!$A$1:$A$225,0),MATCH(N$1,'[2]AM TMCs (VISTRO)'!$2:$2,0))</f>
        <v>129</v>
      </c>
      <c r="O64" s="44">
        <f>INDEX('[2]AM TMCs (VISTRO)'!$1:$225,MATCH($A64,'[2]AM TMCs (VISTRO)'!$A$1:$A$225,0),MATCH(O$1,'[2]AM TMCs (VISTRO)'!$2:$2,0))</f>
        <v>0</v>
      </c>
      <c r="P64" s="44">
        <f>INDEX('[2]AM TMCs (VISTRO)'!$1:$225,MATCH($A64,'[2]AM TMCs (VISTRO)'!$A$1:$A$225,0),MATCH(P$1,'[2]AM TMCs (VISTRO)'!$2:$2,0))</f>
        <v>0</v>
      </c>
      <c r="Q64" s="44">
        <f>INDEX('[2]AM TMCs (VISTRO)'!$1:$225,MATCH($A64,'[2]AM TMCs (VISTRO)'!$A$1:$A$225,0),MATCH(Q$1,'[2]AM TMCs (VISTRO)'!$2:$2,0))</f>
        <v>0</v>
      </c>
      <c r="R64" s="44">
        <f>INDEX('[2]AM TMCs (VISTRO)'!$1:$225,MATCH($A64,'[2]AM TMCs (VISTRO)'!$A$1:$A$225,0),MATCH(R$1,'[2]AM TMCs (VISTRO)'!$2:$2,0))</f>
        <v>0</v>
      </c>
      <c r="S64" s="44">
        <f>INDEX('[2]AM TMCs (VISTRO)'!$1:$225,MATCH($A64,'[2]AM TMCs (VISTRO)'!$A$1:$A$225,0),MATCH(S$1,'[2]AM TMCs (VISTRO)'!$2:$2,0))</f>
        <v>0</v>
      </c>
      <c r="T64" s="44">
        <f>INDEX('[2]AM TMCs (VISTRO)'!$1:$225,MATCH($A64,'[2]AM TMCs (VISTRO)'!$A$1:$A$225,0),MATCH(T$1,'[2]AM TMCs (VISTRO)'!$2:$2,0))</f>
        <v>0</v>
      </c>
      <c r="U64" s="44">
        <f>INDEX('[2]AM TMCs (VISTRO)'!$1:$225,MATCH($A64,'[2]AM TMCs (VISTRO)'!$A$1:$A$225,0),MATCH(U$1,'[2]AM TMCs (VISTRO)'!$2:$2,0))</f>
        <v>0</v>
      </c>
      <c r="V64" s="44">
        <f>INDEX('[2]AM TMCs (VISTRO)'!$1:$225,MATCH($A64,'[2]AM TMCs (VISTRO)'!$A$1:$A$225,0),MATCH(V$1,'[2]AM TMCs (VISTRO)'!$2:$2,0))</f>
        <v>0</v>
      </c>
      <c r="W64" s="44">
        <f>INDEX('[2]AM TMCs (VISTRO)'!$1:$225,MATCH($A64,'[2]AM TMCs (VISTRO)'!$A$1:$A$225,0),MATCH(W$1,'[2]AM TMCs (VISTRO)'!$2:$2,0))</f>
        <v>0</v>
      </c>
      <c r="X64" s="44">
        <f>INDEX('[2]AM TMCs (VISTRO)'!$1:$225,MATCH($A64,'[2]AM TMCs (VISTRO)'!$A$1:$A$225,0),MATCH(X$1,'[2]AM TMCs (VISTRO)'!$2:$2,0))</f>
        <v>0</v>
      </c>
      <c r="Y64" s="44">
        <f>INDEX('[2]AM TMCs (VISTRO)'!$1:$225,MATCH($A64,'[2]AM TMCs (VISTRO)'!$A$1:$A$225,0),MATCH(Y$1,'[2]AM TMCs (VISTRO)'!$2:$2,0))</f>
        <v>0</v>
      </c>
      <c r="Z64" s="44">
        <f>INDEX('[2]AM TMCs (VISTRO)'!$1:$225,MATCH($A64,'[2]AM TMCs (VISTRO)'!$A$1:$A$225,0),MATCH(Z$1,'[2]AM TMCs (VISTRO)'!$2:$2,0))</f>
        <v>0</v>
      </c>
      <c r="AA64" s="44">
        <f>INDEX('[2]AM TMCs (VISTRO)'!$1:$225,MATCH($A64,'[2]AM TMCs (VISTRO)'!$A$1:$A$225,0),MATCH(AA$1,'[2]AM TMCs (VISTRO)'!$2:$2,0))</f>
        <v>0</v>
      </c>
      <c r="AB64" s="44">
        <f>INDEX('[2]AM TMCs (VISTRO)'!$1:$225,MATCH($A64,'[2]AM TMCs (VISTRO)'!$A$1:$A$225,0),MATCH(AB$1,'[2]AM TMCs (VISTRO)'!$2:$2,0))</f>
        <v>0</v>
      </c>
      <c r="AC64" s="44">
        <f>INDEX('[2]AM TMCs (VISTRO)'!$1:$225,MATCH($A64,'[2]AM TMCs (VISTRO)'!$A$1:$A$225,0),MATCH(AC$1,'[2]AM TMCs (VISTRO)'!$2:$2,0))</f>
        <v>0</v>
      </c>
      <c r="AD64" s="44">
        <f>INDEX('[2]AM TMCs (VISTRO)'!$1:$225,MATCH($A64,'[2]AM TMCs (VISTRO)'!$A$1:$A$225,0),MATCH(AD$1,'[2]AM TMCs (VISTRO)'!$2:$2,0))</f>
        <v>0</v>
      </c>
      <c r="AE64" s="44">
        <f>INDEX('[2]AM TMCs (VISTRO)'!$1:$225,MATCH($A64,'[2]AM TMCs (VISTRO)'!$A$1:$A$225,0),MATCH(AE$1,'[2]AM TMCs (VISTRO)'!$2:$2,0))</f>
        <v>0</v>
      </c>
      <c r="AF64" s="44">
        <f>INDEX('[2]AM TMCs (VISTRO)'!$1:$225,MATCH($A64,'[2]AM TMCs (VISTRO)'!$A$1:$A$225,0),MATCH(AF$1,'[2]AM TMCs (VISTRO)'!$2:$2,0))</f>
        <v>0</v>
      </c>
      <c r="AG64" s="44">
        <f>INDEX('[2]AM TMCs (VISTRO)'!$1:$225,MATCH($A64,'[2]AM TMCs (VISTRO)'!$A$1:$A$225,0),MATCH(AG$1,'[2]AM TMCs (VISTRO)'!$2:$2,0))</f>
        <v>0</v>
      </c>
      <c r="AH64" s="44">
        <f>INDEX('[2]AM TMCs (VISTRO)'!$1:$225,MATCH($A64,'[2]AM TMCs (VISTRO)'!$A$1:$A$225,0),MATCH(AH$1,'[2]AM TMCs (VISTRO)'!$2:$2,0))</f>
        <v>0</v>
      </c>
      <c r="AI64" s="52">
        <f t="shared" si="0"/>
        <v>0</v>
      </c>
      <c r="AJ64" s="52">
        <f t="shared" si="1"/>
        <v>0</v>
      </c>
      <c r="AK64" s="52">
        <f t="shared" si="2"/>
        <v>922</v>
      </c>
      <c r="AL64" s="52">
        <f t="shared" si="3"/>
        <v>0</v>
      </c>
      <c r="AM64" s="52">
        <f>SUM(T64:W64)</f>
        <v>0</v>
      </c>
      <c r="AN64" s="52">
        <f t="shared" si="5"/>
        <v>0</v>
      </c>
      <c r="AO64" s="52">
        <f t="shared" si="6"/>
        <v>0</v>
      </c>
      <c r="AP64" s="52">
        <f t="shared" si="7"/>
        <v>0</v>
      </c>
    </row>
  </sheetData>
  <mergeCells count="1">
    <mergeCell ref="AS18:AU18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6898-F3A0-48AA-B7C1-15EF0161FD34}">
  <sheetPr codeName="Sheet14">
    <tabColor theme="1"/>
  </sheetPr>
  <dimension ref="A1:AT64"/>
  <sheetViews>
    <sheetView zoomScale="55" zoomScaleNormal="55" workbookViewId="0">
      <pane ySplit="1" topLeftCell="A2" activePane="bottomLeft" state="frozen"/>
      <selection activeCell="A2" sqref="A2"/>
      <selection pane="bottomLeft" activeCell="B59" sqref="B59"/>
    </sheetView>
  </sheetViews>
  <sheetFormatPr defaultRowHeight="15" x14ac:dyDescent="0.25"/>
  <cols>
    <col min="1" max="1" width="29.140625" style="45" bestFit="1" customWidth="1"/>
    <col min="2" max="33" width="9.28515625" customWidth="1"/>
  </cols>
  <sheetData>
    <row r="1" spans="1:41" x14ac:dyDescent="0.25">
      <c r="A1" s="43" t="s">
        <v>333</v>
      </c>
      <c r="B1" s="177" t="s">
        <v>80</v>
      </c>
      <c r="C1" s="177" t="s">
        <v>11</v>
      </c>
      <c r="D1" s="177" t="s">
        <v>10</v>
      </c>
      <c r="E1" s="177" t="s">
        <v>9</v>
      </c>
      <c r="F1" s="177" t="s">
        <v>334</v>
      </c>
      <c r="G1" s="177" t="s">
        <v>335</v>
      </c>
      <c r="H1" s="177" t="s">
        <v>8</v>
      </c>
      <c r="I1" s="177" t="s">
        <v>7</v>
      </c>
      <c r="J1" s="177" t="s">
        <v>6</v>
      </c>
      <c r="K1" s="177" t="s">
        <v>81</v>
      </c>
      <c r="L1" s="177" t="s">
        <v>5</v>
      </c>
      <c r="M1" s="177" t="s">
        <v>4</v>
      </c>
      <c r="N1" s="177" t="s">
        <v>3</v>
      </c>
      <c r="O1" s="177" t="s">
        <v>82</v>
      </c>
      <c r="P1" s="177" t="s">
        <v>2</v>
      </c>
      <c r="Q1" s="177" t="s">
        <v>1</v>
      </c>
      <c r="R1" s="177" t="s">
        <v>0</v>
      </c>
      <c r="S1" s="177" t="s">
        <v>83</v>
      </c>
      <c r="T1" s="177" t="s">
        <v>344</v>
      </c>
      <c r="U1" s="177" t="s">
        <v>85</v>
      </c>
      <c r="V1" s="177" t="s">
        <v>86</v>
      </c>
      <c r="W1" s="177" t="s">
        <v>345</v>
      </c>
      <c r="X1" s="177" t="s">
        <v>90</v>
      </c>
      <c r="Y1" s="177" t="s">
        <v>346</v>
      </c>
      <c r="Z1" s="177" t="s">
        <v>336</v>
      </c>
      <c r="AA1" s="177" t="s">
        <v>337</v>
      </c>
      <c r="AB1" s="177" t="s">
        <v>338</v>
      </c>
      <c r="AC1" s="177" t="s">
        <v>339</v>
      </c>
      <c r="AD1" s="177" t="s">
        <v>87</v>
      </c>
      <c r="AE1" s="177" t="s">
        <v>88</v>
      </c>
      <c r="AF1" s="177" t="s">
        <v>340</v>
      </c>
      <c r="AG1" s="177" t="s">
        <v>89</v>
      </c>
      <c r="AH1" s="176" t="s">
        <v>49</v>
      </c>
      <c r="AI1" s="176" t="s">
        <v>50</v>
      </c>
      <c r="AJ1" s="176" t="s">
        <v>51</v>
      </c>
      <c r="AK1" s="176" t="s">
        <v>52</v>
      </c>
      <c r="AL1" s="176" t="s">
        <v>394</v>
      </c>
      <c r="AM1" s="176" t="s">
        <v>395</v>
      </c>
      <c r="AN1" s="176" t="s">
        <v>396</v>
      </c>
      <c r="AO1" s="176" t="s">
        <v>397</v>
      </c>
    </row>
    <row r="2" spans="1:41" x14ac:dyDescent="0.25">
      <c r="A2" s="43">
        <v>2</v>
      </c>
      <c r="B2" s="44">
        <f>INDEX('[2]PM TMCs (VISTRO)'!$1:$225,MATCH($A2,'[2]PM TMCs (VISTRO)'!$A$1:$A$225,0),MATCH(B$1,'[2]PM TMCs (VISTRO)'!$2:$2,0))</f>
        <v>0</v>
      </c>
      <c r="C2" s="44">
        <f>INDEX('[2]PM TMCs (VISTRO)'!$1:$225,MATCH($A2,'[2]PM TMCs (VISTRO)'!$A$1:$A$225,0),MATCH(C$1,'[2]PM TMCs (VISTRO)'!$2:$2,0))</f>
        <v>0</v>
      </c>
      <c r="D2" s="44">
        <f>INDEX('[2]PM TMCs (VISTRO)'!$1:$225,MATCH($A2,'[2]PM TMCs (VISTRO)'!$A$1:$A$225,0),MATCH(D$1,'[2]PM TMCs (VISTRO)'!$2:$2,0))</f>
        <v>0</v>
      </c>
      <c r="E2" s="44">
        <f>INDEX('[2]PM TMCs (VISTRO)'!$1:$225,MATCH($A2,'[2]PM TMCs (VISTRO)'!$A$1:$A$225,0),MATCH(E$1,'[2]PM TMCs (VISTRO)'!$2:$2,0))</f>
        <v>0</v>
      </c>
      <c r="F2" s="44">
        <f>INDEX('[2]PM TMCs (VISTRO)'!$1:$225,MATCH($A2,'[2]PM TMCs (VISTRO)'!$A$1:$A$225,0),MATCH(F$1,'[2]PM TMCs (VISTRO)'!$2:$2,0))</f>
        <v>0</v>
      </c>
      <c r="G2" s="44">
        <f>INDEX('[2]PM TMCs (VISTRO)'!$1:$225,MATCH($A2,'[2]PM TMCs (VISTRO)'!$A$1:$A$225,0),MATCH(G$1,'[2]PM TMCs (VISTRO)'!$2:$2,0))</f>
        <v>63</v>
      </c>
      <c r="H2" s="44">
        <f>INDEX('[2]PM TMCs (VISTRO)'!$1:$225,MATCH($A2,'[2]PM TMCs (VISTRO)'!$A$1:$A$225,0),MATCH(H$1,'[2]PM TMCs (VISTRO)'!$2:$2,0))</f>
        <v>33</v>
      </c>
      <c r="I2" s="44">
        <f>INDEX('[2]PM TMCs (VISTRO)'!$1:$225,MATCH($A2,'[2]PM TMCs (VISTRO)'!$A$1:$A$225,0),MATCH(I$1,'[2]PM TMCs (VISTRO)'!$2:$2,0))</f>
        <v>516</v>
      </c>
      <c r="J2" s="44">
        <f>INDEX('[2]PM TMCs (VISTRO)'!$1:$225,MATCH($A2,'[2]PM TMCs (VISTRO)'!$A$1:$A$225,0),MATCH(J$1,'[2]PM TMCs (VISTRO)'!$2:$2,0))</f>
        <v>203</v>
      </c>
      <c r="K2" s="44">
        <f>INDEX('[2]PM TMCs (VISTRO)'!$1:$225,MATCH($A2,'[2]PM TMCs (VISTRO)'!$A$1:$A$225,0),MATCH(K$1,'[2]PM TMCs (VISTRO)'!$2:$2,0))</f>
        <v>42</v>
      </c>
      <c r="L2" s="44">
        <f>INDEX('[2]PM TMCs (VISTRO)'!$1:$225,MATCH($A2,'[2]PM TMCs (VISTRO)'!$A$1:$A$225,0),MATCH(L$1,'[2]PM TMCs (VISTRO)'!$2:$2,0))</f>
        <v>0</v>
      </c>
      <c r="M2" s="44">
        <f>INDEX('[2]PM TMCs (VISTRO)'!$1:$225,MATCH($A2,'[2]PM TMCs (VISTRO)'!$A$1:$A$225,0),MATCH(M$1,'[2]PM TMCs (VISTRO)'!$2:$2,0))</f>
        <v>258</v>
      </c>
      <c r="N2" s="44">
        <f>INDEX('[2]PM TMCs (VISTRO)'!$1:$225,MATCH($A2,'[2]PM TMCs (VISTRO)'!$A$1:$A$225,0),MATCH(N$1,'[2]PM TMCs (VISTRO)'!$2:$2,0))</f>
        <v>0</v>
      </c>
      <c r="O2" s="44">
        <f>INDEX('[2]PM TMCs (VISTRO)'!$1:$225,MATCH($A2,'[2]PM TMCs (VISTRO)'!$A$1:$A$225,0),MATCH(O$1,'[2]PM TMCs (VISTRO)'!$2:$2,0))</f>
        <v>0</v>
      </c>
      <c r="P2" s="44">
        <f>INDEX('[2]PM TMCs (VISTRO)'!$1:$225,MATCH($A2,'[2]PM TMCs (VISTRO)'!$A$1:$A$225,0),MATCH(P$1,'[2]PM TMCs (VISTRO)'!$2:$2,0))</f>
        <v>5</v>
      </c>
      <c r="Q2" s="44">
        <f>INDEX('[2]PM TMCs (VISTRO)'!$1:$225,MATCH($A2,'[2]PM TMCs (VISTRO)'!$A$1:$A$225,0),MATCH(Q$1,'[2]PM TMCs (VISTRO)'!$2:$2,0))</f>
        <v>1000</v>
      </c>
      <c r="R2" s="44">
        <f>INDEX('[2]PM TMCs (VISTRO)'!$1:$225,MATCH($A2,'[2]PM TMCs (VISTRO)'!$A$1:$A$225,0),MATCH(R$1,'[2]PM TMCs (VISTRO)'!$2:$2,0))</f>
        <v>44</v>
      </c>
      <c r="S2" s="44">
        <f>INDEX('[2]PM TMCs (VISTRO)'!$1:$225,MATCH($A2,'[2]PM TMCs (VISTRO)'!$A$1:$A$225,0),MATCH(S$1,'[2]PM TMCs (VISTRO)'!$2:$2,0))</f>
        <v>0</v>
      </c>
      <c r="T2" s="44">
        <f>INDEX('[2]PM TMCs (VISTRO)'!$1:$225,MATCH($A2,'[2]PM TMCs (VISTRO)'!$A$1:$A$225,0),MATCH(T$1,'[2]PM TMCs (VISTRO)'!$2:$2,0))</f>
        <v>44</v>
      </c>
      <c r="U2" s="44">
        <f>INDEX('[2]PM TMCs (VISTRO)'!$1:$225,MATCH($A2,'[2]PM TMCs (VISTRO)'!$A$1:$A$225,0),MATCH(U$1,'[2]PM TMCs (VISTRO)'!$2:$2,0))</f>
        <v>83</v>
      </c>
      <c r="V2" s="44">
        <f>INDEX('[2]PM TMCs (VISTRO)'!$1:$225,MATCH($A2,'[2]PM TMCs (VISTRO)'!$A$1:$A$225,0),MATCH(V$1,'[2]PM TMCs (VISTRO)'!$2:$2,0))</f>
        <v>106</v>
      </c>
      <c r="W2" s="44">
        <f>INDEX('[2]PM TMCs (VISTRO)'!$1:$225,MATCH($A2,'[2]PM TMCs (VISTRO)'!$A$1:$A$225,0),MATCH(W$1,'[2]PM TMCs (VISTRO)'!$2:$2,0))</f>
        <v>1</v>
      </c>
      <c r="X2" s="44">
        <f>INDEX('[2]PM TMCs (VISTRO)'!$1:$225,MATCH($A2,'[2]PM TMCs (VISTRO)'!$A$1:$A$225,0),MATCH(X$1,'[2]PM TMCs (VISTRO)'!$2:$2,0))</f>
        <v>214</v>
      </c>
      <c r="Y2" s="44">
        <f>INDEX('[2]PM TMCs (VISTRO)'!$1:$225,MATCH($A2,'[2]PM TMCs (VISTRO)'!$A$1:$A$225,0),MATCH(Y$1,'[2]PM TMCs (VISTRO)'!$2:$2,0))</f>
        <v>0</v>
      </c>
      <c r="Z2" s="44">
        <f>INDEX('[2]PM TMCs (VISTRO)'!$1:$225,MATCH($A2,'[2]PM TMCs (VISTRO)'!$A$1:$A$225,0),MATCH(Z$1,'[2]PM TMCs (VISTRO)'!$2:$2,0))</f>
        <v>0</v>
      </c>
      <c r="AA2" s="44">
        <f>INDEX('[2]PM TMCs (VISTRO)'!$1:$225,MATCH($A2,'[2]PM TMCs (VISTRO)'!$A$1:$A$225,0),MATCH(AA$1,'[2]PM TMCs (VISTRO)'!$2:$2,0))</f>
        <v>0</v>
      </c>
      <c r="AB2" s="44">
        <f>INDEX('[2]PM TMCs (VISTRO)'!$1:$225,MATCH($A2,'[2]PM TMCs (VISTRO)'!$A$1:$A$225,0),MATCH(AB$1,'[2]PM TMCs (VISTRO)'!$2:$2,0))</f>
        <v>0</v>
      </c>
      <c r="AC2" s="44">
        <f>INDEX('[2]PM TMCs (VISTRO)'!$1:$225,MATCH($A2,'[2]PM TMCs (VISTRO)'!$A$1:$A$225,0),MATCH(AC$1,'[2]PM TMCs (VISTRO)'!$2:$2,0))</f>
        <v>0</v>
      </c>
      <c r="AD2" s="44">
        <f>INDEX('[2]PM TMCs (VISTRO)'!$1:$225,MATCH($A2,'[2]PM TMCs (VISTRO)'!$A$1:$A$225,0),MATCH(AD$1,'[2]PM TMCs (VISTRO)'!$2:$2,0))</f>
        <v>0</v>
      </c>
      <c r="AE2" s="44">
        <f>INDEX('[2]PM TMCs (VISTRO)'!$1:$225,MATCH($A2,'[2]PM TMCs (VISTRO)'!$A$1:$A$225,0),MATCH(AE$1,'[2]PM TMCs (VISTRO)'!$2:$2,0))</f>
        <v>0</v>
      </c>
      <c r="AF2" s="44">
        <f>INDEX('[2]PM TMCs (VISTRO)'!$1:$225,MATCH($A2,'[2]PM TMCs (VISTRO)'!$A$1:$A$225,0),MATCH(AF$1,'[2]PM TMCs (VISTRO)'!$2:$2,0))</f>
        <v>0</v>
      </c>
      <c r="AG2" s="44">
        <f>INDEX('[2]PM TMCs (VISTRO)'!$1:$225,MATCH($A2,'[2]PM TMCs (VISTRO)'!$A$1:$A$225,0),MATCH(AG$1,'[2]PM TMCs (VISTRO)'!$2:$2,0))</f>
        <v>0</v>
      </c>
      <c r="AH2" s="52">
        <f t="shared" ref="AH2:AH33" si="0">SUM(B2:F2)</f>
        <v>0</v>
      </c>
      <c r="AI2" s="52">
        <f t="shared" ref="AI2:AI33" si="1">SUM(G2:K2)</f>
        <v>857</v>
      </c>
      <c r="AJ2" s="52">
        <f t="shared" ref="AJ2:AJ33" si="2">SUM(L2:O2)</f>
        <v>258</v>
      </c>
      <c r="AK2" s="52">
        <f t="shared" ref="AK2:AK33" si="3">SUM(P2:S2)</f>
        <v>1049</v>
      </c>
      <c r="AL2" s="52">
        <f>SUM(T2:V2)</f>
        <v>233</v>
      </c>
      <c r="AM2" s="52">
        <f>SUM(W2:Y2)</f>
        <v>215</v>
      </c>
      <c r="AN2" s="52">
        <f>SUM(Z2:AC2)</f>
        <v>0</v>
      </c>
      <c r="AO2" s="52">
        <f>SUM(AD2:AG2)</f>
        <v>0</v>
      </c>
    </row>
    <row r="3" spans="1:41" x14ac:dyDescent="0.25">
      <c r="A3" s="43">
        <v>3</v>
      </c>
      <c r="B3" s="44">
        <f>INDEX('[2]PM TMCs (VISTRO)'!$1:$225,MATCH($A3,'[2]PM TMCs (VISTRO)'!$A$1:$A$225,0),MATCH(B$1,'[2]PM TMCs (VISTRO)'!$2:$2,0))</f>
        <v>122</v>
      </c>
      <c r="C3" s="44">
        <f>INDEX('[2]PM TMCs (VISTRO)'!$1:$225,MATCH($A3,'[2]PM TMCs (VISTRO)'!$A$1:$A$225,0),MATCH(C$1,'[2]PM TMCs (VISTRO)'!$2:$2,0))</f>
        <v>11</v>
      </c>
      <c r="D3" s="44">
        <f>INDEX('[2]PM TMCs (VISTRO)'!$1:$225,MATCH($A3,'[2]PM TMCs (VISTRO)'!$A$1:$A$225,0),MATCH(D$1,'[2]PM TMCs (VISTRO)'!$2:$2,0))</f>
        <v>385</v>
      </c>
      <c r="E3" s="44">
        <f>INDEX('[2]PM TMCs (VISTRO)'!$1:$225,MATCH($A3,'[2]PM TMCs (VISTRO)'!$A$1:$A$225,0),MATCH(E$1,'[2]PM TMCs (VISTRO)'!$2:$2,0))</f>
        <v>62</v>
      </c>
      <c r="F3" s="44">
        <f>INDEX('[2]PM TMCs (VISTRO)'!$1:$225,MATCH($A3,'[2]PM TMCs (VISTRO)'!$A$1:$A$225,0),MATCH(F$1,'[2]PM TMCs (VISTRO)'!$2:$2,0))</f>
        <v>59</v>
      </c>
      <c r="G3" s="44">
        <f>INDEX('[2]PM TMCs (VISTRO)'!$1:$225,MATCH($A3,'[2]PM TMCs (VISTRO)'!$A$1:$A$225,0),MATCH(G$1,'[2]PM TMCs (VISTRO)'!$2:$2,0))</f>
        <v>0</v>
      </c>
      <c r="H3" s="44">
        <f>INDEX('[2]PM TMCs (VISTRO)'!$1:$225,MATCH($A3,'[2]PM TMCs (VISTRO)'!$A$1:$A$225,0),MATCH(H$1,'[2]PM TMCs (VISTRO)'!$2:$2,0))</f>
        <v>0</v>
      </c>
      <c r="I3" s="44">
        <f>INDEX('[2]PM TMCs (VISTRO)'!$1:$225,MATCH($A3,'[2]PM TMCs (VISTRO)'!$A$1:$A$225,0),MATCH(I$1,'[2]PM TMCs (VISTRO)'!$2:$2,0))</f>
        <v>0</v>
      </c>
      <c r="J3" s="44">
        <f>INDEX('[2]PM TMCs (VISTRO)'!$1:$225,MATCH($A3,'[2]PM TMCs (VISTRO)'!$A$1:$A$225,0),MATCH(J$1,'[2]PM TMCs (VISTRO)'!$2:$2,0))</f>
        <v>0</v>
      </c>
      <c r="K3" s="44">
        <f>INDEX('[2]PM TMCs (VISTRO)'!$1:$225,MATCH($A3,'[2]PM TMCs (VISTRO)'!$A$1:$A$225,0),MATCH(K$1,'[2]PM TMCs (VISTRO)'!$2:$2,0))</f>
        <v>0</v>
      </c>
      <c r="L3" s="44">
        <f>INDEX('[2]PM TMCs (VISTRO)'!$1:$225,MATCH($A3,'[2]PM TMCs (VISTRO)'!$A$1:$A$225,0),MATCH(L$1,'[2]PM TMCs (VISTRO)'!$2:$2,0))</f>
        <v>18</v>
      </c>
      <c r="M3" s="44">
        <f>INDEX('[2]PM TMCs (VISTRO)'!$1:$225,MATCH($A3,'[2]PM TMCs (VISTRO)'!$A$1:$A$225,0),MATCH(M$1,'[2]PM TMCs (VISTRO)'!$2:$2,0))</f>
        <v>369</v>
      </c>
      <c r="N3" s="44">
        <f>INDEX('[2]PM TMCs (VISTRO)'!$1:$225,MATCH($A3,'[2]PM TMCs (VISTRO)'!$A$1:$A$225,0),MATCH(N$1,'[2]PM TMCs (VISTRO)'!$2:$2,0))</f>
        <v>5</v>
      </c>
      <c r="O3" s="44">
        <f>INDEX('[2]PM TMCs (VISTRO)'!$1:$225,MATCH($A3,'[2]PM TMCs (VISTRO)'!$A$1:$A$225,0),MATCH(O$1,'[2]PM TMCs (VISTRO)'!$2:$2,0))</f>
        <v>0</v>
      </c>
      <c r="P3" s="44">
        <f>INDEX('[2]PM TMCs (VISTRO)'!$1:$225,MATCH($A3,'[2]PM TMCs (VISTRO)'!$A$1:$A$225,0),MATCH(P$1,'[2]PM TMCs (VISTRO)'!$2:$2,0))</f>
        <v>0</v>
      </c>
      <c r="Q3" s="44">
        <f>INDEX('[2]PM TMCs (VISTRO)'!$1:$225,MATCH($A3,'[2]PM TMCs (VISTRO)'!$A$1:$A$225,0),MATCH(Q$1,'[2]PM TMCs (VISTRO)'!$2:$2,0))</f>
        <v>874</v>
      </c>
      <c r="R3" s="44">
        <f>INDEX('[2]PM TMCs (VISTRO)'!$1:$225,MATCH($A3,'[2]PM TMCs (VISTRO)'!$A$1:$A$225,0),MATCH(R$1,'[2]PM TMCs (VISTRO)'!$2:$2,0))</f>
        <v>5</v>
      </c>
      <c r="S3" s="44">
        <f>INDEX('[2]PM TMCs (VISTRO)'!$1:$225,MATCH($A3,'[2]PM TMCs (VISTRO)'!$A$1:$A$225,0),MATCH(S$1,'[2]PM TMCs (VISTRO)'!$2:$2,0))</f>
        <v>6</v>
      </c>
      <c r="T3" s="44">
        <f>INDEX('[2]PM TMCs (VISTRO)'!$1:$225,MATCH($A3,'[2]PM TMCs (VISTRO)'!$A$1:$A$225,0),MATCH(T$1,'[2]PM TMCs (VISTRO)'!$2:$2,0))</f>
        <v>3</v>
      </c>
      <c r="U3" s="44">
        <f>INDEX('[2]PM TMCs (VISTRO)'!$1:$225,MATCH($A3,'[2]PM TMCs (VISTRO)'!$A$1:$A$225,0),MATCH(U$1,'[2]PM TMCs (VISTRO)'!$2:$2,0))</f>
        <v>71</v>
      </c>
      <c r="V3" s="44">
        <f>INDEX('[2]PM TMCs (VISTRO)'!$1:$225,MATCH($A3,'[2]PM TMCs (VISTRO)'!$A$1:$A$225,0),MATCH(V$1,'[2]PM TMCs (VISTRO)'!$2:$2,0))</f>
        <v>0</v>
      </c>
      <c r="W3" s="44">
        <f>INDEX('[2]PM TMCs (VISTRO)'!$1:$225,MATCH($A3,'[2]PM TMCs (VISTRO)'!$A$1:$A$225,0),MATCH(W$1,'[2]PM TMCs (VISTRO)'!$2:$2,0))</f>
        <v>1</v>
      </c>
      <c r="X3" s="44">
        <f>INDEX('[2]PM TMCs (VISTRO)'!$1:$225,MATCH($A3,'[2]PM TMCs (VISTRO)'!$A$1:$A$225,0),MATCH(X$1,'[2]PM TMCs (VISTRO)'!$2:$2,0))</f>
        <v>40</v>
      </c>
      <c r="Y3" s="44">
        <f>INDEX('[2]PM TMCs (VISTRO)'!$1:$225,MATCH($A3,'[2]PM TMCs (VISTRO)'!$A$1:$A$225,0),MATCH(Y$1,'[2]PM TMCs (VISTRO)'!$2:$2,0))</f>
        <v>176</v>
      </c>
      <c r="Z3" s="44">
        <f>INDEX('[2]PM TMCs (VISTRO)'!$1:$225,MATCH($A3,'[2]PM TMCs (VISTRO)'!$A$1:$A$225,0),MATCH(Z$1,'[2]PM TMCs (VISTRO)'!$2:$2,0))</f>
        <v>0</v>
      </c>
      <c r="AA3" s="44">
        <f>INDEX('[2]PM TMCs (VISTRO)'!$1:$225,MATCH($A3,'[2]PM TMCs (VISTRO)'!$A$1:$A$225,0),MATCH(AA$1,'[2]PM TMCs (VISTRO)'!$2:$2,0))</f>
        <v>0</v>
      </c>
      <c r="AB3" s="44">
        <f>INDEX('[2]PM TMCs (VISTRO)'!$1:$225,MATCH($A3,'[2]PM TMCs (VISTRO)'!$A$1:$A$225,0),MATCH(AB$1,'[2]PM TMCs (VISTRO)'!$2:$2,0))</f>
        <v>0</v>
      </c>
      <c r="AC3" s="44">
        <f>INDEX('[2]PM TMCs (VISTRO)'!$1:$225,MATCH($A3,'[2]PM TMCs (VISTRO)'!$A$1:$A$225,0),MATCH(AC$1,'[2]PM TMCs (VISTRO)'!$2:$2,0))</f>
        <v>0</v>
      </c>
      <c r="AD3" s="44">
        <f>INDEX('[2]PM TMCs (VISTRO)'!$1:$225,MATCH($A3,'[2]PM TMCs (VISTRO)'!$A$1:$A$225,0),MATCH(AD$1,'[2]PM TMCs (VISTRO)'!$2:$2,0))</f>
        <v>0</v>
      </c>
      <c r="AE3" s="44">
        <f>INDEX('[2]PM TMCs (VISTRO)'!$1:$225,MATCH($A3,'[2]PM TMCs (VISTRO)'!$A$1:$A$225,0),MATCH(AE$1,'[2]PM TMCs (VISTRO)'!$2:$2,0))</f>
        <v>0</v>
      </c>
      <c r="AF3" s="44">
        <f>INDEX('[2]PM TMCs (VISTRO)'!$1:$225,MATCH($A3,'[2]PM TMCs (VISTRO)'!$A$1:$A$225,0),MATCH(AF$1,'[2]PM TMCs (VISTRO)'!$2:$2,0))</f>
        <v>0</v>
      </c>
      <c r="AG3" s="44">
        <f>INDEX('[2]PM TMCs (VISTRO)'!$1:$225,MATCH($A3,'[2]PM TMCs (VISTRO)'!$A$1:$A$225,0),MATCH(AG$1,'[2]PM TMCs (VISTRO)'!$2:$2,0))</f>
        <v>0</v>
      </c>
      <c r="AH3" s="52">
        <f t="shared" si="0"/>
        <v>639</v>
      </c>
      <c r="AI3" s="52">
        <f t="shared" si="1"/>
        <v>0</v>
      </c>
      <c r="AJ3" s="52">
        <f t="shared" si="2"/>
        <v>392</v>
      </c>
      <c r="AK3" s="52">
        <f t="shared" si="3"/>
        <v>885</v>
      </c>
      <c r="AL3" s="52">
        <f t="shared" ref="AL3:AL64" si="4">SUM(T3:V3)</f>
        <v>74</v>
      </c>
      <c r="AM3" s="52">
        <f t="shared" ref="AM3:AM64" si="5">SUM(W3:Y3)</f>
        <v>217</v>
      </c>
      <c r="AN3" s="52">
        <f t="shared" ref="AN3:AN64" si="6">SUM(Z3:AC3)</f>
        <v>0</v>
      </c>
      <c r="AO3" s="52">
        <f t="shared" ref="AO3:AO64" si="7">SUM(AD3:AG3)</f>
        <v>0</v>
      </c>
    </row>
    <row r="4" spans="1:41" x14ac:dyDescent="0.25">
      <c r="A4" s="43">
        <v>4</v>
      </c>
      <c r="B4" s="44">
        <f>INDEX('[2]PM TMCs (VISTRO)'!$1:$225,MATCH($A4,'[2]PM TMCs (VISTRO)'!$A$1:$A$225,0),MATCH(B$1,'[2]PM TMCs (VISTRO)'!$2:$2,0))</f>
        <v>0</v>
      </c>
      <c r="C4" s="44">
        <f>INDEX('[2]PM TMCs (VISTRO)'!$1:$225,MATCH($A4,'[2]PM TMCs (VISTRO)'!$A$1:$A$225,0),MATCH(C$1,'[2]PM TMCs (VISTRO)'!$2:$2,0))</f>
        <v>0</v>
      </c>
      <c r="D4" s="44">
        <f>INDEX('[2]PM TMCs (VISTRO)'!$1:$225,MATCH($A4,'[2]PM TMCs (VISTRO)'!$A$1:$A$225,0),MATCH(D$1,'[2]PM TMCs (VISTRO)'!$2:$2,0))</f>
        <v>0</v>
      </c>
      <c r="E4" s="44">
        <f>INDEX('[2]PM TMCs (VISTRO)'!$1:$225,MATCH($A4,'[2]PM TMCs (VISTRO)'!$A$1:$A$225,0),MATCH(E$1,'[2]PM TMCs (VISTRO)'!$2:$2,0))</f>
        <v>0</v>
      </c>
      <c r="F4" s="44">
        <f>INDEX('[2]PM TMCs (VISTRO)'!$1:$225,MATCH($A4,'[2]PM TMCs (VISTRO)'!$A$1:$A$225,0),MATCH(F$1,'[2]PM TMCs (VISTRO)'!$2:$2,0))</f>
        <v>0</v>
      </c>
      <c r="G4" s="44">
        <f>INDEX('[2]PM TMCs (VISTRO)'!$1:$225,MATCH($A4,'[2]PM TMCs (VISTRO)'!$A$1:$A$225,0),MATCH(G$1,'[2]PM TMCs (VISTRO)'!$2:$2,0))</f>
        <v>54</v>
      </c>
      <c r="H4" s="44">
        <f>INDEX('[2]PM TMCs (VISTRO)'!$1:$225,MATCH($A4,'[2]PM TMCs (VISTRO)'!$A$1:$A$225,0),MATCH(H$1,'[2]PM TMCs (VISTRO)'!$2:$2,0))</f>
        <v>6</v>
      </c>
      <c r="I4" s="44">
        <f>INDEX('[2]PM TMCs (VISTRO)'!$1:$225,MATCH($A4,'[2]PM TMCs (VISTRO)'!$A$1:$A$225,0),MATCH(I$1,'[2]PM TMCs (VISTRO)'!$2:$2,0))</f>
        <v>683</v>
      </c>
      <c r="J4" s="44">
        <f>INDEX('[2]PM TMCs (VISTRO)'!$1:$225,MATCH($A4,'[2]PM TMCs (VISTRO)'!$A$1:$A$225,0),MATCH(J$1,'[2]PM TMCs (VISTRO)'!$2:$2,0))</f>
        <v>74</v>
      </c>
      <c r="K4" s="44">
        <f>INDEX('[2]PM TMCs (VISTRO)'!$1:$225,MATCH($A4,'[2]PM TMCs (VISTRO)'!$A$1:$A$225,0),MATCH(K$1,'[2]PM TMCs (VISTRO)'!$2:$2,0))</f>
        <v>64</v>
      </c>
      <c r="L4" s="44">
        <f>INDEX('[2]PM TMCs (VISTRO)'!$1:$225,MATCH($A4,'[2]PM TMCs (VISTRO)'!$A$1:$A$225,0),MATCH(L$1,'[2]PM TMCs (VISTRO)'!$2:$2,0))</f>
        <v>0</v>
      </c>
      <c r="M4" s="44">
        <f>INDEX('[2]PM TMCs (VISTRO)'!$1:$225,MATCH($A4,'[2]PM TMCs (VISTRO)'!$A$1:$A$225,0),MATCH(M$1,'[2]PM TMCs (VISTRO)'!$2:$2,0))</f>
        <v>429</v>
      </c>
      <c r="N4" s="44">
        <f>INDEX('[2]PM TMCs (VISTRO)'!$1:$225,MATCH($A4,'[2]PM TMCs (VISTRO)'!$A$1:$A$225,0),MATCH(N$1,'[2]PM TMCs (VISTRO)'!$2:$2,0))</f>
        <v>6</v>
      </c>
      <c r="O4" s="44">
        <f>INDEX('[2]PM TMCs (VISTRO)'!$1:$225,MATCH($A4,'[2]PM TMCs (VISTRO)'!$A$1:$A$225,0),MATCH(O$1,'[2]PM TMCs (VISTRO)'!$2:$2,0))</f>
        <v>3</v>
      </c>
      <c r="P4" s="44">
        <f>INDEX('[2]PM TMCs (VISTRO)'!$1:$225,MATCH($A4,'[2]PM TMCs (VISTRO)'!$A$1:$A$225,0),MATCH(P$1,'[2]PM TMCs (VISTRO)'!$2:$2,0))</f>
        <v>18</v>
      </c>
      <c r="Q4" s="44">
        <f>INDEX('[2]PM TMCs (VISTRO)'!$1:$225,MATCH($A4,'[2]PM TMCs (VISTRO)'!$A$1:$A$225,0),MATCH(Q$1,'[2]PM TMCs (VISTRO)'!$2:$2,0))</f>
        <v>825</v>
      </c>
      <c r="R4" s="44">
        <f>INDEX('[2]PM TMCs (VISTRO)'!$1:$225,MATCH($A4,'[2]PM TMCs (VISTRO)'!$A$1:$A$225,0),MATCH(R$1,'[2]PM TMCs (VISTRO)'!$2:$2,0))</f>
        <v>26</v>
      </c>
      <c r="S4" s="44">
        <f>INDEX('[2]PM TMCs (VISTRO)'!$1:$225,MATCH($A4,'[2]PM TMCs (VISTRO)'!$A$1:$A$225,0),MATCH(S$1,'[2]PM TMCs (VISTRO)'!$2:$2,0))</f>
        <v>0</v>
      </c>
      <c r="T4" s="44">
        <f>INDEX('[2]PM TMCs (VISTRO)'!$1:$225,MATCH($A4,'[2]PM TMCs (VISTRO)'!$A$1:$A$225,0),MATCH(T$1,'[2]PM TMCs (VISTRO)'!$2:$2,0))</f>
        <v>0</v>
      </c>
      <c r="U4" s="44">
        <f>INDEX('[2]PM TMCs (VISTRO)'!$1:$225,MATCH($A4,'[2]PM TMCs (VISTRO)'!$A$1:$A$225,0),MATCH(U$1,'[2]PM TMCs (VISTRO)'!$2:$2,0))</f>
        <v>40</v>
      </c>
      <c r="V4" s="44">
        <f>INDEX('[2]PM TMCs (VISTRO)'!$1:$225,MATCH($A4,'[2]PM TMCs (VISTRO)'!$A$1:$A$225,0),MATCH(V$1,'[2]PM TMCs (VISTRO)'!$2:$2,0))</f>
        <v>176</v>
      </c>
      <c r="W4" s="44">
        <f>INDEX('[2]PM TMCs (VISTRO)'!$1:$225,MATCH($A4,'[2]PM TMCs (VISTRO)'!$A$1:$A$225,0),MATCH(W$1,'[2]PM TMCs (VISTRO)'!$2:$2,0))</f>
        <v>0</v>
      </c>
      <c r="X4" s="44">
        <f>INDEX('[2]PM TMCs (VISTRO)'!$1:$225,MATCH($A4,'[2]PM TMCs (VISTRO)'!$A$1:$A$225,0),MATCH(X$1,'[2]PM TMCs (VISTRO)'!$2:$2,0))</f>
        <v>102</v>
      </c>
      <c r="Y4" s="44">
        <f>INDEX('[2]PM TMCs (VISTRO)'!$1:$225,MATCH($A4,'[2]PM TMCs (VISTRO)'!$A$1:$A$225,0),MATCH(Y$1,'[2]PM TMCs (VISTRO)'!$2:$2,0))</f>
        <v>0</v>
      </c>
      <c r="Z4" s="44">
        <f>INDEX('[2]PM TMCs (VISTRO)'!$1:$225,MATCH($A4,'[2]PM TMCs (VISTRO)'!$A$1:$A$225,0),MATCH(Z$1,'[2]PM TMCs (VISTRO)'!$2:$2,0))</f>
        <v>0</v>
      </c>
      <c r="AA4" s="44">
        <f>INDEX('[2]PM TMCs (VISTRO)'!$1:$225,MATCH($A4,'[2]PM TMCs (VISTRO)'!$A$1:$A$225,0),MATCH(AA$1,'[2]PM TMCs (VISTRO)'!$2:$2,0))</f>
        <v>0</v>
      </c>
      <c r="AB4" s="44">
        <f>INDEX('[2]PM TMCs (VISTRO)'!$1:$225,MATCH($A4,'[2]PM TMCs (VISTRO)'!$A$1:$A$225,0),MATCH(AB$1,'[2]PM TMCs (VISTRO)'!$2:$2,0))</f>
        <v>0</v>
      </c>
      <c r="AC4" s="44">
        <f>INDEX('[2]PM TMCs (VISTRO)'!$1:$225,MATCH($A4,'[2]PM TMCs (VISTRO)'!$A$1:$A$225,0),MATCH(AC$1,'[2]PM TMCs (VISTRO)'!$2:$2,0))</f>
        <v>0</v>
      </c>
      <c r="AD4" s="44">
        <f>INDEX('[2]PM TMCs (VISTRO)'!$1:$225,MATCH($A4,'[2]PM TMCs (VISTRO)'!$A$1:$A$225,0),MATCH(AD$1,'[2]PM TMCs (VISTRO)'!$2:$2,0))</f>
        <v>0</v>
      </c>
      <c r="AE4" s="44">
        <f>INDEX('[2]PM TMCs (VISTRO)'!$1:$225,MATCH($A4,'[2]PM TMCs (VISTRO)'!$A$1:$A$225,0),MATCH(AE$1,'[2]PM TMCs (VISTRO)'!$2:$2,0))</f>
        <v>0</v>
      </c>
      <c r="AF4" s="44">
        <f>INDEX('[2]PM TMCs (VISTRO)'!$1:$225,MATCH($A4,'[2]PM TMCs (VISTRO)'!$A$1:$A$225,0),MATCH(AF$1,'[2]PM TMCs (VISTRO)'!$2:$2,0))</f>
        <v>0</v>
      </c>
      <c r="AG4" s="44">
        <f>INDEX('[2]PM TMCs (VISTRO)'!$1:$225,MATCH($A4,'[2]PM TMCs (VISTRO)'!$A$1:$A$225,0),MATCH(AG$1,'[2]PM TMCs (VISTRO)'!$2:$2,0))</f>
        <v>0</v>
      </c>
      <c r="AH4" s="52">
        <f t="shared" si="0"/>
        <v>0</v>
      </c>
      <c r="AI4" s="52">
        <f t="shared" si="1"/>
        <v>881</v>
      </c>
      <c r="AJ4" s="52">
        <f t="shared" si="2"/>
        <v>438</v>
      </c>
      <c r="AK4" s="52">
        <f t="shared" si="3"/>
        <v>869</v>
      </c>
      <c r="AL4" s="52">
        <f t="shared" si="4"/>
        <v>216</v>
      </c>
      <c r="AM4" s="52">
        <f t="shared" si="5"/>
        <v>102</v>
      </c>
      <c r="AN4" s="52">
        <f t="shared" si="6"/>
        <v>0</v>
      </c>
      <c r="AO4" s="52">
        <f t="shared" si="7"/>
        <v>0</v>
      </c>
    </row>
    <row r="5" spans="1:41" x14ac:dyDescent="0.25">
      <c r="A5" s="43">
        <v>5</v>
      </c>
      <c r="B5" s="44">
        <f>INDEX('[2]PM TMCs (VISTRO)'!$1:$225,MATCH($A5,'[2]PM TMCs (VISTRO)'!$A$1:$A$225,0),MATCH(B$1,'[2]PM TMCs (VISTRO)'!$2:$2,0))</f>
        <v>131</v>
      </c>
      <c r="C5" s="44">
        <f>INDEX('[2]PM TMCs (VISTRO)'!$1:$225,MATCH($A5,'[2]PM TMCs (VISTRO)'!$A$1:$A$225,0),MATCH(C$1,'[2]PM TMCs (VISTRO)'!$2:$2,0))</f>
        <v>1</v>
      </c>
      <c r="D5" s="44">
        <f>INDEX('[2]PM TMCs (VISTRO)'!$1:$225,MATCH($A5,'[2]PM TMCs (VISTRO)'!$A$1:$A$225,0),MATCH(D$1,'[2]PM TMCs (VISTRO)'!$2:$2,0))</f>
        <v>486</v>
      </c>
      <c r="E5" s="44">
        <f>INDEX('[2]PM TMCs (VISTRO)'!$1:$225,MATCH($A5,'[2]PM TMCs (VISTRO)'!$A$1:$A$225,0),MATCH(E$1,'[2]PM TMCs (VISTRO)'!$2:$2,0))</f>
        <v>70</v>
      </c>
      <c r="F5" s="44">
        <f>INDEX('[2]PM TMCs (VISTRO)'!$1:$225,MATCH($A5,'[2]PM TMCs (VISTRO)'!$A$1:$A$225,0),MATCH(F$1,'[2]PM TMCs (VISTRO)'!$2:$2,0))</f>
        <v>37</v>
      </c>
      <c r="G5" s="44">
        <f>INDEX('[2]PM TMCs (VISTRO)'!$1:$225,MATCH($A5,'[2]PM TMCs (VISTRO)'!$A$1:$A$225,0),MATCH(G$1,'[2]PM TMCs (VISTRO)'!$2:$2,0))</f>
        <v>0</v>
      </c>
      <c r="H5" s="44">
        <f>INDEX('[2]PM TMCs (VISTRO)'!$1:$225,MATCH($A5,'[2]PM TMCs (VISTRO)'!$A$1:$A$225,0),MATCH(H$1,'[2]PM TMCs (VISTRO)'!$2:$2,0))</f>
        <v>0</v>
      </c>
      <c r="I5" s="44">
        <f>INDEX('[2]PM TMCs (VISTRO)'!$1:$225,MATCH($A5,'[2]PM TMCs (VISTRO)'!$A$1:$A$225,0),MATCH(I$1,'[2]PM TMCs (VISTRO)'!$2:$2,0))</f>
        <v>0</v>
      </c>
      <c r="J5" s="44">
        <f>INDEX('[2]PM TMCs (VISTRO)'!$1:$225,MATCH($A5,'[2]PM TMCs (VISTRO)'!$A$1:$A$225,0),MATCH(J$1,'[2]PM TMCs (VISTRO)'!$2:$2,0))</f>
        <v>0</v>
      </c>
      <c r="K5" s="44">
        <f>INDEX('[2]PM TMCs (VISTRO)'!$1:$225,MATCH($A5,'[2]PM TMCs (VISTRO)'!$A$1:$A$225,0),MATCH(K$1,'[2]PM TMCs (VISTRO)'!$2:$2,0))</f>
        <v>0</v>
      </c>
      <c r="L5" s="44">
        <f>INDEX('[2]PM TMCs (VISTRO)'!$1:$225,MATCH($A5,'[2]PM TMCs (VISTRO)'!$A$1:$A$225,0),MATCH(L$1,'[2]PM TMCs (VISTRO)'!$2:$2,0))</f>
        <v>1</v>
      </c>
      <c r="M5" s="44">
        <f>INDEX('[2]PM TMCs (VISTRO)'!$1:$225,MATCH($A5,'[2]PM TMCs (VISTRO)'!$A$1:$A$225,0),MATCH(M$1,'[2]PM TMCs (VISTRO)'!$2:$2,0))</f>
        <v>467</v>
      </c>
      <c r="N5" s="44">
        <f>INDEX('[2]PM TMCs (VISTRO)'!$1:$225,MATCH($A5,'[2]PM TMCs (VISTRO)'!$A$1:$A$225,0),MATCH(N$1,'[2]PM TMCs (VISTRO)'!$2:$2,0))</f>
        <v>8</v>
      </c>
      <c r="O5" s="44">
        <f>INDEX('[2]PM TMCs (VISTRO)'!$1:$225,MATCH($A5,'[2]PM TMCs (VISTRO)'!$A$1:$A$225,0),MATCH(O$1,'[2]PM TMCs (VISTRO)'!$2:$2,0))</f>
        <v>0</v>
      </c>
      <c r="P5" s="44">
        <f>INDEX('[2]PM TMCs (VISTRO)'!$1:$225,MATCH($A5,'[2]PM TMCs (VISTRO)'!$A$1:$A$225,0),MATCH(P$1,'[2]PM TMCs (VISTRO)'!$2:$2,0))</f>
        <v>0</v>
      </c>
      <c r="Q5" s="44">
        <f>INDEX('[2]PM TMCs (VISTRO)'!$1:$225,MATCH($A5,'[2]PM TMCs (VISTRO)'!$A$1:$A$225,0),MATCH(Q$1,'[2]PM TMCs (VISTRO)'!$2:$2,0))</f>
        <v>811</v>
      </c>
      <c r="R5" s="44">
        <f>INDEX('[2]PM TMCs (VISTRO)'!$1:$225,MATCH($A5,'[2]PM TMCs (VISTRO)'!$A$1:$A$225,0),MATCH(R$1,'[2]PM TMCs (VISTRO)'!$2:$2,0))</f>
        <v>1</v>
      </c>
      <c r="S5" s="44">
        <f>INDEX('[2]PM TMCs (VISTRO)'!$1:$225,MATCH($A5,'[2]PM TMCs (VISTRO)'!$A$1:$A$225,0),MATCH(S$1,'[2]PM TMCs (VISTRO)'!$2:$2,0))</f>
        <v>1</v>
      </c>
      <c r="T5" s="44">
        <f>INDEX('[2]PM TMCs (VISTRO)'!$1:$225,MATCH($A5,'[2]PM TMCs (VISTRO)'!$A$1:$A$225,0),MATCH(T$1,'[2]PM TMCs (VISTRO)'!$2:$2,0))</f>
        <v>3</v>
      </c>
      <c r="U5" s="44">
        <f>INDEX('[2]PM TMCs (VISTRO)'!$1:$225,MATCH($A5,'[2]PM TMCs (VISTRO)'!$A$1:$A$225,0),MATCH(U$1,'[2]PM TMCs (VISTRO)'!$2:$2,0))</f>
        <v>46</v>
      </c>
      <c r="V5" s="44">
        <f>INDEX('[2]PM TMCs (VISTRO)'!$1:$225,MATCH($A5,'[2]PM TMCs (VISTRO)'!$A$1:$A$225,0),MATCH(V$1,'[2]PM TMCs (VISTRO)'!$2:$2,0))</f>
        <v>0</v>
      </c>
      <c r="W5" s="44">
        <f>INDEX('[2]PM TMCs (VISTRO)'!$1:$225,MATCH($A5,'[2]PM TMCs (VISTRO)'!$A$1:$A$225,0),MATCH(W$1,'[2]PM TMCs (VISTRO)'!$2:$2,0))</f>
        <v>0</v>
      </c>
      <c r="X5" s="44">
        <f>INDEX('[2]PM TMCs (VISTRO)'!$1:$225,MATCH($A5,'[2]PM TMCs (VISTRO)'!$A$1:$A$225,0),MATCH(X$1,'[2]PM TMCs (VISTRO)'!$2:$2,0))</f>
        <v>10</v>
      </c>
      <c r="Y5" s="44">
        <f>INDEX('[2]PM TMCs (VISTRO)'!$1:$225,MATCH($A5,'[2]PM TMCs (VISTRO)'!$A$1:$A$225,0),MATCH(Y$1,'[2]PM TMCs (VISTRO)'!$2:$2,0))</f>
        <v>94</v>
      </c>
      <c r="Z5" s="44">
        <f>INDEX('[2]PM TMCs (VISTRO)'!$1:$225,MATCH($A5,'[2]PM TMCs (VISTRO)'!$A$1:$A$225,0),MATCH(Z$1,'[2]PM TMCs (VISTRO)'!$2:$2,0))</f>
        <v>0</v>
      </c>
      <c r="AA5" s="44">
        <f>INDEX('[2]PM TMCs (VISTRO)'!$1:$225,MATCH($A5,'[2]PM TMCs (VISTRO)'!$A$1:$A$225,0),MATCH(AA$1,'[2]PM TMCs (VISTRO)'!$2:$2,0))</f>
        <v>0</v>
      </c>
      <c r="AB5" s="44">
        <f>INDEX('[2]PM TMCs (VISTRO)'!$1:$225,MATCH($A5,'[2]PM TMCs (VISTRO)'!$A$1:$A$225,0),MATCH(AB$1,'[2]PM TMCs (VISTRO)'!$2:$2,0))</f>
        <v>0</v>
      </c>
      <c r="AC5" s="44">
        <f>INDEX('[2]PM TMCs (VISTRO)'!$1:$225,MATCH($A5,'[2]PM TMCs (VISTRO)'!$A$1:$A$225,0),MATCH(AC$1,'[2]PM TMCs (VISTRO)'!$2:$2,0))</f>
        <v>0</v>
      </c>
      <c r="AD5" s="44">
        <f>INDEX('[2]PM TMCs (VISTRO)'!$1:$225,MATCH($A5,'[2]PM TMCs (VISTRO)'!$A$1:$A$225,0),MATCH(AD$1,'[2]PM TMCs (VISTRO)'!$2:$2,0))</f>
        <v>0</v>
      </c>
      <c r="AE5" s="44">
        <f>INDEX('[2]PM TMCs (VISTRO)'!$1:$225,MATCH($A5,'[2]PM TMCs (VISTRO)'!$A$1:$A$225,0),MATCH(AE$1,'[2]PM TMCs (VISTRO)'!$2:$2,0))</f>
        <v>0</v>
      </c>
      <c r="AF5" s="44">
        <f>INDEX('[2]PM TMCs (VISTRO)'!$1:$225,MATCH($A5,'[2]PM TMCs (VISTRO)'!$A$1:$A$225,0),MATCH(AF$1,'[2]PM TMCs (VISTRO)'!$2:$2,0))</f>
        <v>0</v>
      </c>
      <c r="AG5" s="44">
        <f>INDEX('[2]PM TMCs (VISTRO)'!$1:$225,MATCH($A5,'[2]PM TMCs (VISTRO)'!$A$1:$A$225,0),MATCH(AG$1,'[2]PM TMCs (VISTRO)'!$2:$2,0))</f>
        <v>0</v>
      </c>
      <c r="AH5" s="52">
        <f t="shared" si="0"/>
        <v>725</v>
      </c>
      <c r="AI5" s="52">
        <f t="shared" si="1"/>
        <v>0</v>
      </c>
      <c r="AJ5" s="52">
        <f t="shared" si="2"/>
        <v>476</v>
      </c>
      <c r="AK5" s="52">
        <f t="shared" si="3"/>
        <v>813</v>
      </c>
      <c r="AL5" s="52">
        <f t="shared" si="4"/>
        <v>49</v>
      </c>
      <c r="AM5" s="52">
        <f t="shared" si="5"/>
        <v>104</v>
      </c>
      <c r="AN5" s="52">
        <f t="shared" si="6"/>
        <v>0</v>
      </c>
      <c r="AO5" s="52">
        <f t="shared" si="7"/>
        <v>0</v>
      </c>
    </row>
    <row r="6" spans="1:41" x14ac:dyDescent="0.25">
      <c r="A6" s="43">
        <v>6</v>
      </c>
      <c r="B6" s="44">
        <f>INDEX('[2]PM TMCs (VISTRO)'!$1:$225,MATCH($A6,'[2]PM TMCs (VISTRO)'!$A$1:$A$225,0),MATCH(B$1,'[2]PM TMCs (VISTRO)'!$2:$2,0))</f>
        <v>0</v>
      </c>
      <c r="C6" s="44">
        <f>INDEX('[2]PM TMCs (VISTRO)'!$1:$225,MATCH($A6,'[2]PM TMCs (VISTRO)'!$A$1:$A$225,0),MATCH(C$1,'[2]PM TMCs (VISTRO)'!$2:$2,0))</f>
        <v>2</v>
      </c>
      <c r="D6" s="44">
        <f>INDEX('[2]PM TMCs (VISTRO)'!$1:$225,MATCH($A6,'[2]PM TMCs (VISTRO)'!$A$1:$A$225,0),MATCH(D$1,'[2]PM TMCs (VISTRO)'!$2:$2,0))</f>
        <v>589</v>
      </c>
      <c r="E6" s="44">
        <f>INDEX('[2]PM TMCs (VISTRO)'!$1:$225,MATCH($A6,'[2]PM TMCs (VISTRO)'!$A$1:$A$225,0),MATCH(E$1,'[2]PM TMCs (VISTRO)'!$2:$2,0))</f>
        <v>56</v>
      </c>
      <c r="F6" s="44">
        <f>INDEX('[2]PM TMCs (VISTRO)'!$1:$225,MATCH($A6,'[2]PM TMCs (VISTRO)'!$A$1:$A$225,0),MATCH(F$1,'[2]PM TMCs (VISTRO)'!$2:$2,0))</f>
        <v>0</v>
      </c>
      <c r="G6" s="44">
        <f>INDEX('[2]PM TMCs (VISTRO)'!$1:$225,MATCH($A6,'[2]PM TMCs (VISTRO)'!$A$1:$A$225,0),MATCH(G$1,'[2]PM TMCs (VISTRO)'!$2:$2,0))</f>
        <v>0</v>
      </c>
      <c r="H6" s="44">
        <f>INDEX('[2]PM TMCs (VISTRO)'!$1:$225,MATCH($A6,'[2]PM TMCs (VISTRO)'!$A$1:$A$225,0),MATCH(H$1,'[2]PM TMCs (VISTRO)'!$2:$2,0))</f>
        <v>12</v>
      </c>
      <c r="I6" s="44">
        <f>INDEX('[2]PM TMCs (VISTRO)'!$1:$225,MATCH($A6,'[2]PM TMCs (VISTRO)'!$A$1:$A$225,0),MATCH(I$1,'[2]PM TMCs (VISTRO)'!$2:$2,0))</f>
        <v>712</v>
      </c>
      <c r="J6" s="44">
        <f>INDEX('[2]PM TMCs (VISTRO)'!$1:$225,MATCH($A6,'[2]PM TMCs (VISTRO)'!$A$1:$A$225,0),MATCH(J$1,'[2]PM TMCs (VISTRO)'!$2:$2,0))</f>
        <v>74</v>
      </c>
      <c r="K6" s="44">
        <f>INDEX('[2]PM TMCs (VISTRO)'!$1:$225,MATCH($A6,'[2]PM TMCs (VISTRO)'!$A$1:$A$225,0),MATCH(K$1,'[2]PM TMCs (VISTRO)'!$2:$2,0))</f>
        <v>81</v>
      </c>
      <c r="L6" s="44">
        <f>INDEX('[2]PM TMCs (VISTRO)'!$1:$225,MATCH($A6,'[2]PM TMCs (VISTRO)'!$A$1:$A$225,0),MATCH(L$1,'[2]PM TMCs (VISTRO)'!$2:$2,0))</f>
        <v>1</v>
      </c>
      <c r="M6" s="44">
        <f>INDEX('[2]PM TMCs (VISTRO)'!$1:$225,MATCH($A6,'[2]PM TMCs (VISTRO)'!$A$1:$A$225,0),MATCH(M$1,'[2]PM TMCs (VISTRO)'!$2:$2,0))</f>
        <v>728</v>
      </c>
      <c r="N6" s="44">
        <f>INDEX('[2]PM TMCs (VISTRO)'!$1:$225,MATCH($A6,'[2]PM TMCs (VISTRO)'!$A$1:$A$225,0),MATCH(N$1,'[2]PM TMCs (VISTRO)'!$2:$2,0))</f>
        <v>6</v>
      </c>
      <c r="O6" s="44">
        <f>INDEX('[2]PM TMCs (VISTRO)'!$1:$225,MATCH($A6,'[2]PM TMCs (VISTRO)'!$A$1:$A$225,0),MATCH(O$1,'[2]PM TMCs (VISTRO)'!$2:$2,0))</f>
        <v>0</v>
      </c>
      <c r="P6" s="44">
        <f>INDEX('[2]PM TMCs (VISTRO)'!$1:$225,MATCH($A6,'[2]PM TMCs (VISTRO)'!$A$1:$A$225,0),MATCH(P$1,'[2]PM TMCs (VISTRO)'!$2:$2,0))</f>
        <v>28</v>
      </c>
      <c r="Q6" s="44">
        <f>INDEX('[2]PM TMCs (VISTRO)'!$1:$225,MATCH($A6,'[2]PM TMCs (VISTRO)'!$A$1:$A$225,0),MATCH(Q$1,'[2]PM TMCs (VISTRO)'!$2:$2,0))</f>
        <v>807</v>
      </c>
      <c r="R6" s="44">
        <f>INDEX('[2]PM TMCs (VISTRO)'!$1:$225,MATCH($A6,'[2]PM TMCs (VISTRO)'!$A$1:$A$225,0),MATCH(R$1,'[2]PM TMCs (VISTRO)'!$2:$2,0))</f>
        <v>96</v>
      </c>
      <c r="S6" s="44">
        <f>INDEX('[2]PM TMCs (VISTRO)'!$1:$225,MATCH($A6,'[2]PM TMCs (VISTRO)'!$A$1:$A$225,0),MATCH(S$1,'[2]PM TMCs (VISTRO)'!$2:$2,0))</f>
        <v>2</v>
      </c>
      <c r="T6" s="44">
        <f>INDEX('[2]PM TMCs (VISTRO)'!$1:$225,MATCH($A6,'[2]PM TMCs (VISTRO)'!$A$1:$A$225,0),MATCH(T$1,'[2]PM TMCs (VISTRO)'!$2:$2,0))</f>
        <v>0</v>
      </c>
      <c r="U6" s="44">
        <f>INDEX('[2]PM TMCs (VISTRO)'!$1:$225,MATCH($A6,'[2]PM TMCs (VISTRO)'!$A$1:$A$225,0),MATCH(U$1,'[2]PM TMCs (VISTRO)'!$2:$2,0))</f>
        <v>135</v>
      </c>
      <c r="V6" s="44">
        <f>INDEX('[2]PM TMCs (VISTRO)'!$1:$225,MATCH($A6,'[2]PM TMCs (VISTRO)'!$A$1:$A$225,0),MATCH(V$1,'[2]PM TMCs (VISTRO)'!$2:$2,0))</f>
        <v>0</v>
      </c>
      <c r="W6" s="44">
        <f>INDEX('[2]PM TMCs (VISTRO)'!$1:$225,MATCH($A6,'[2]PM TMCs (VISTRO)'!$A$1:$A$225,0),MATCH(W$1,'[2]PM TMCs (VISTRO)'!$2:$2,0))</f>
        <v>0</v>
      </c>
      <c r="X6" s="44">
        <f>INDEX('[2]PM TMCs (VISTRO)'!$1:$225,MATCH($A6,'[2]PM TMCs (VISTRO)'!$A$1:$A$225,0),MATCH(X$1,'[2]PM TMCs (VISTRO)'!$2:$2,0))</f>
        <v>0</v>
      </c>
      <c r="Y6" s="44">
        <f>INDEX('[2]PM TMCs (VISTRO)'!$1:$225,MATCH($A6,'[2]PM TMCs (VISTRO)'!$A$1:$A$225,0),MATCH(Y$1,'[2]PM TMCs (VISTRO)'!$2:$2,0))</f>
        <v>188</v>
      </c>
      <c r="Z6" s="44">
        <f>INDEX('[2]PM TMCs (VISTRO)'!$1:$225,MATCH($A6,'[2]PM TMCs (VISTRO)'!$A$1:$A$225,0),MATCH(Z$1,'[2]PM TMCs (VISTRO)'!$2:$2,0))</f>
        <v>0</v>
      </c>
      <c r="AA6" s="44">
        <f>INDEX('[2]PM TMCs (VISTRO)'!$1:$225,MATCH($A6,'[2]PM TMCs (VISTRO)'!$A$1:$A$225,0),MATCH(AA$1,'[2]PM TMCs (VISTRO)'!$2:$2,0))</f>
        <v>0</v>
      </c>
      <c r="AB6" s="44">
        <f>INDEX('[2]PM TMCs (VISTRO)'!$1:$225,MATCH($A6,'[2]PM TMCs (VISTRO)'!$A$1:$A$225,0),MATCH(AB$1,'[2]PM TMCs (VISTRO)'!$2:$2,0))</f>
        <v>0</v>
      </c>
      <c r="AC6" s="44">
        <f>INDEX('[2]PM TMCs (VISTRO)'!$1:$225,MATCH($A6,'[2]PM TMCs (VISTRO)'!$A$1:$A$225,0),MATCH(AC$1,'[2]PM TMCs (VISTRO)'!$2:$2,0))</f>
        <v>0</v>
      </c>
      <c r="AD6" s="44">
        <f>INDEX('[2]PM TMCs (VISTRO)'!$1:$225,MATCH($A6,'[2]PM TMCs (VISTRO)'!$A$1:$A$225,0),MATCH(AD$1,'[2]PM TMCs (VISTRO)'!$2:$2,0))</f>
        <v>0</v>
      </c>
      <c r="AE6" s="44">
        <f>INDEX('[2]PM TMCs (VISTRO)'!$1:$225,MATCH($A6,'[2]PM TMCs (VISTRO)'!$A$1:$A$225,0),MATCH(AE$1,'[2]PM TMCs (VISTRO)'!$2:$2,0))</f>
        <v>0</v>
      </c>
      <c r="AF6" s="44">
        <f>INDEX('[2]PM TMCs (VISTRO)'!$1:$225,MATCH($A6,'[2]PM TMCs (VISTRO)'!$A$1:$A$225,0),MATCH(AF$1,'[2]PM TMCs (VISTRO)'!$2:$2,0))</f>
        <v>0</v>
      </c>
      <c r="AG6" s="44">
        <f>INDEX('[2]PM TMCs (VISTRO)'!$1:$225,MATCH($A6,'[2]PM TMCs (VISTRO)'!$A$1:$A$225,0),MATCH(AG$1,'[2]PM TMCs (VISTRO)'!$2:$2,0))</f>
        <v>0</v>
      </c>
      <c r="AH6" s="52">
        <f t="shared" si="0"/>
        <v>647</v>
      </c>
      <c r="AI6" s="52">
        <f t="shared" si="1"/>
        <v>879</v>
      </c>
      <c r="AJ6" s="52">
        <f t="shared" si="2"/>
        <v>735</v>
      </c>
      <c r="AK6" s="52">
        <f t="shared" si="3"/>
        <v>933</v>
      </c>
      <c r="AL6" s="52">
        <f t="shared" si="4"/>
        <v>135</v>
      </c>
      <c r="AM6" s="52">
        <f t="shared" si="5"/>
        <v>188</v>
      </c>
      <c r="AN6" s="52">
        <f t="shared" si="6"/>
        <v>0</v>
      </c>
      <c r="AO6" s="52">
        <f t="shared" si="7"/>
        <v>0</v>
      </c>
    </row>
    <row r="7" spans="1:41" x14ac:dyDescent="0.25">
      <c r="A7" s="43">
        <v>7</v>
      </c>
      <c r="B7" s="44">
        <f>INDEX('[2]PM TMCs (VISTRO)'!$1:$225,MATCH($A7,'[2]PM TMCs (VISTRO)'!$A$1:$A$225,0),MATCH(B$1,'[2]PM TMCs (VISTRO)'!$2:$2,0))</f>
        <v>28</v>
      </c>
      <c r="C7" s="44">
        <f>INDEX('[2]PM TMCs (VISTRO)'!$1:$225,MATCH($A7,'[2]PM TMCs (VISTRO)'!$A$1:$A$225,0),MATCH(C$1,'[2]PM TMCs (VISTRO)'!$2:$2,0))</f>
        <v>9</v>
      </c>
      <c r="D7" s="44">
        <f>INDEX('[2]PM TMCs (VISTRO)'!$1:$225,MATCH($A7,'[2]PM TMCs (VISTRO)'!$A$1:$A$225,0),MATCH(D$1,'[2]PM TMCs (VISTRO)'!$2:$2,0))</f>
        <v>120</v>
      </c>
      <c r="E7" s="44">
        <f>INDEX('[2]PM TMCs (VISTRO)'!$1:$225,MATCH($A7,'[2]PM TMCs (VISTRO)'!$A$1:$A$225,0),MATCH(E$1,'[2]PM TMCs (VISTRO)'!$2:$2,0))</f>
        <v>10</v>
      </c>
      <c r="F7" s="44">
        <f>INDEX('[2]PM TMCs (VISTRO)'!$1:$225,MATCH($A7,'[2]PM TMCs (VISTRO)'!$A$1:$A$225,0),MATCH(F$1,'[2]PM TMCs (VISTRO)'!$2:$2,0))</f>
        <v>14</v>
      </c>
      <c r="G7" s="44">
        <f>INDEX('[2]PM TMCs (VISTRO)'!$1:$225,MATCH($A7,'[2]PM TMCs (VISTRO)'!$A$1:$A$225,0),MATCH(G$1,'[2]PM TMCs (VISTRO)'!$2:$2,0))</f>
        <v>38</v>
      </c>
      <c r="H7" s="44">
        <f>INDEX('[2]PM TMCs (VISTRO)'!$1:$225,MATCH($A7,'[2]PM TMCs (VISTRO)'!$A$1:$A$225,0),MATCH(H$1,'[2]PM TMCs (VISTRO)'!$2:$2,0))</f>
        <v>3</v>
      </c>
      <c r="I7" s="44">
        <f>INDEX('[2]PM TMCs (VISTRO)'!$1:$225,MATCH($A7,'[2]PM TMCs (VISTRO)'!$A$1:$A$225,0),MATCH(I$1,'[2]PM TMCs (VISTRO)'!$2:$2,0))</f>
        <v>169</v>
      </c>
      <c r="J7" s="44">
        <f>INDEX('[2]PM TMCs (VISTRO)'!$1:$225,MATCH($A7,'[2]PM TMCs (VISTRO)'!$A$1:$A$225,0),MATCH(J$1,'[2]PM TMCs (VISTRO)'!$2:$2,0))</f>
        <v>90</v>
      </c>
      <c r="K7" s="44">
        <f>INDEX('[2]PM TMCs (VISTRO)'!$1:$225,MATCH($A7,'[2]PM TMCs (VISTRO)'!$A$1:$A$225,0),MATCH(K$1,'[2]PM TMCs (VISTRO)'!$2:$2,0))</f>
        <v>29</v>
      </c>
      <c r="L7" s="44">
        <f>INDEX('[2]PM TMCs (VISTRO)'!$1:$225,MATCH($A7,'[2]PM TMCs (VISTRO)'!$A$1:$A$225,0),MATCH(L$1,'[2]PM TMCs (VISTRO)'!$2:$2,0))</f>
        <v>2</v>
      </c>
      <c r="M7" s="44">
        <f>INDEX('[2]PM TMCs (VISTRO)'!$1:$225,MATCH($A7,'[2]PM TMCs (VISTRO)'!$A$1:$A$225,0),MATCH(M$1,'[2]PM TMCs (VISTRO)'!$2:$2,0))</f>
        <v>706</v>
      </c>
      <c r="N7" s="44">
        <f>INDEX('[2]PM TMCs (VISTRO)'!$1:$225,MATCH($A7,'[2]PM TMCs (VISTRO)'!$A$1:$A$225,0),MATCH(N$1,'[2]PM TMCs (VISTRO)'!$2:$2,0))</f>
        <v>16</v>
      </c>
      <c r="O7" s="44">
        <f>INDEX('[2]PM TMCs (VISTRO)'!$1:$225,MATCH($A7,'[2]PM TMCs (VISTRO)'!$A$1:$A$225,0),MATCH(O$1,'[2]PM TMCs (VISTRO)'!$2:$2,0))</f>
        <v>72</v>
      </c>
      <c r="P7" s="44">
        <f>INDEX('[2]PM TMCs (VISTRO)'!$1:$225,MATCH($A7,'[2]PM TMCs (VISTRO)'!$A$1:$A$225,0),MATCH(P$1,'[2]PM TMCs (VISTRO)'!$2:$2,0))</f>
        <v>0</v>
      </c>
      <c r="Q7" s="44">
        <f>INDEX('[2]PM TMCs (VISTRO)'!$1:$225,MATCH($A7,'[2]PM TMCs (VISTRO)'!$A$1:$A$225,0),MATCH(Q$1,'[2]PM TMCs (VISTRO)'!$2:$2,0))</f>
        <v>813</v>
      </c>
      <c r="R7" s="44">
        <f>INDEX('[2]PM TMCs (VISTRO)'!$1:$225,MATCH($A7,'[2]PM TMCs (VISTRO)'!$A$1:$A$225,0),MATCH(R$1,'[2]PM TMCs (VISTRO)'!$2:$2,0))</f>
        <v>39</v>
      </c>
      <c r="S7" s="44">
        <f>INDEX('[2]PM TMCs (VISTRO)'!$1:$225,MATCH($A7,'[2]PM TMCs (VISTRO)'!$A$1:$A$225,0),MATCH(S$1,'[2]PM TMCs (VISTRO)'!$2:$2,0))</f>
        <v>0</v>
      </c>
      <c r="T7" s="44">
        <f>INDEX('[2]PM TMCs (VISTRO)'!$1:$225,MATCH($A7,'[2]PM TMCs (VISTRO)'!$A$1:$A$225,0),MATCH(T$1,'[2]PM TMCs (VISTRO)'!$2:$2,0))</f>
        <v>0</v>
      </c>
      <c r="U7" s="44">
        <f>INDEX('[2]PM TMCs (VISTRO)'!$1:$225,MATCH($A7,'[2]PM TMCs (VISTRO)'!$A$1:$A$225,0),MATCH(U$1,'[2]PM TMCs (VISTRO)'!$2:$2,0))</f>
        <v>0</v>
      </c>
      <c r="V7" s="44">
        <f>INDEX('[2]PM TMCs (VISTRO)'!$1:$225,MATCH($A7,'[2]PM TMCs (VISTRO)'!$A$1:$A$225,0),MATCH(V$1,'[2]PM TMCs (VISTRO)'!$2:$2,0))</f>
        <v>0</v>
      </c>
      <c r="W7" s="44">
        <f>INDEX('[2]PM TMCs (VISTRO)'!$1:$225,MATCH($A7,'[2]PM TMCs (VISTRO)'!$A$1:$A$225,0),MATCH(W$1,'[2]PM TMCs (VISTRO)'!$2:$2,0))</f>
        <v>2</v>
      </c>
      <c r="X7" s="44">
        <f>INDEX('[2]PM TMCs (VISTRO)'!$1:$225,MATCH($A7,'[2]PM TMCs (VISTRO)'!$A$1:$A$225,0),MATCH(X$1,'[2]PM TMCs (VISTRO)'!$2:$2,0))</f>
        <v>111</v>
      </c>
      <c r="Y7" s="44">
        <f>INDEX('[2]PM TMCs (VISTRO)'!$1:$225,MATCH($A7,'[2]PM TMCs (VISTRO)'!$A$1:$A$225,0),MATCH(Y$1,'[2]PM TMCs (VISTRO)'!$2:$2,0))</f>
        <v>70</v>
      </c>
      <c r="Z7" s="44">
        <f>INDEX('[2]PM TMCs (VISTRO)'!$1:$225,MATCH($A7,'[2]PM TMCs (VISTRO)'!$A$1:$A$225,0),MATCH(Z$1,'[2]PM TMCs (VISTRO)'!$2:$2,0))</f>
        <v>0</v>
      </c>
      <c r="AA7" s="44">
        <f>INDEX('[2]PM TMCs (VISTRO)'!$1:$225,MATCH($A7,'[2]PM TMCs (VISTRO)'!$A$1:$A$225,0),MATCH(AA$1,'[2]PM TMCs (VISTRO)'!$2:$2,0))</f>
        <v>0</v>
      </c>
      <c r="AB7" s="44">
        <f>INDEX('[2]PM TMCs (VISTRO)'!$1:$225,MATCH($A7,'[2]PM TMCs (VISTRO)'!$A$1:$A$225,0),MATCH(AB$1,'[2]PM TMCs (VISTRO)'!$2:$2,0))</f>
        <v>0</v>
      </c>
      <c r="AC7" s="44">
        <f>INDEX('[2]PM TMCs (VISTRO)'!$1:$225,MATCH($A7,'[2]PM TMCs (VISTRO)'!$A$1:$A$225,0),MATCH(AC$1,'[2]PM TMCs (VISTRO)'!$2:$2,0))</f>
        <v>0</v>
      </c>
      <c r="AD7" s="44">
        <f>INDEX('[2]PM TMCs (VISTRO)'!$1:$225,MATCH($A7,'[2]PM TMCs (VISTRO)'!$A$1:$A$225,0),MATCH(AD$1,'[2]PM TMCs (VISTRO)'!$2:$2,0))</f>
        <v>0</v>
      </c>
      <c r="AE7" s="44">
        <f>INDEX('[2]PM TMCs (VISTRO)'!$1:$225,MATCH($A7,'[2]PM TMCs (VISTRO)'!$A$1:$A$225,0),MATCH(AE$1,'[2]PM TMCs (VISTRO)'!$2:$2,0))</f>
        <v>0</v>
      </c>
      <c r="AF7" s="44">
        <f>INDEX('[2]PM TMCs (VISTRO)'!$1:$225,MATCH($A7,'[2]PM TMCs (VISTRO)'!$A$1:$A$225,0),MATCH(AF$1,'[2]PM TMCs (VISTRO)'!$2:$2,0))</f>
        <v>0</v>
      </c>
      <c r="AG7" s="44">
        <f>INDEX('[2]PM TMCs (VISTRO)'!$1:$225,MATCH($A7,'[2]PM TMCs (VISTRO)'!$A$1:$A$225,0),MATCH(AG$1,'[2]PM TMCs (VISTRO)'!$2:$2,0))</f>
        <v>0</v>
      </c>
      <c r="AH7" s="52">
        <f t="shared" si="0"/>
        <v>181</v>
      </c>
      <c r="AI7" s="52">
        <f t="shared" si="1"/>
        <v>329</v>
      </c>
      <c r="AJ7" s="52">
        <f t="shared" si="2"/>
        <v>796</v>
      </c>
      <c r="AK7" s="52">
        <f t="shared" si="3"/>
        <v>852</v>
      </c>
      <c r="AL7" s="52">
        <f t="shared" si="4"/>
        <v>0</v>
      </c>
      <c r="AM7" s="52">
        <f t="shared" si="5"/>
        <v>183</v>
      </c>
      <c r="AN7" s="52">
        <f t="shared" si="6"/>
        <v>0</v>
      </c>
      <c r="AO7" s="52">
        <f t="shared" si="7"/>
        <v>0</v>
      </c>
    </row>
    <row r="8" spans="1:41" x14ac:dyDescent="0.25">
      <c r="A8" s="43">
        <v>8</v>
      </c>
      <c r="B8" s="44">
        <f>INDEX('[2]PM TMCs (VISTRO)'!$1:$225,MATCH($A8,'[2]PM TMCs (VISTRO)'!$A$1:$A$225,0),MATCH(B$1,'[2]PM TMCs (VISTRO)'!$2:$2,0))</f>
        <v>8</v>
      </c>
      <c r="C8" s="44">
        <f>INDEX('[2]PM TMCs (VISTRO)'!$1:$225,MATCH($A8,'[2]PM TMCs (VISTRO)'!$A$1:$A$225,0),MATCH(C$1,'[2]PM TMCs (VISTRO)'!$2:$2,0))</f>
        <v>0</v>
      </c>
      <c r="D8" s="44">
        <f>INDEX('[2]PM TMCs (VISTRO)'!$1:$225,MATCH($A8,'[2]PM TMCs (VISTRO)'!$A$1:$A$225,0),MATCH(D$1,'[2]PM TMCs (VISTRO)'!$2:$2,0))</f>
        <v>280</v>
      </c>
      <c r="E8" s="44">
        <f>INDEX('[2]PM TMCs (VISTRO)'!$1:$225,MATCH($A8,'[2]PM TMCs (VISTRO)'!$A$1:$A$225,0),MATCH(E$1,'[2]PM TMCs (VISTRO)'!$2:$2,0))</f>
        <v>23</v>
      </c>
      <c r="F8" s="44">
        <f>INDEX('[2]PM TMCs (VISTRO)'!$1:$225,MATCH($A8,'[2]PM TMCs (VISTRO)'!$A$1:$A$225,0),MATCH(F$1,'[2]PM TMCs (VISTRO)'!$2:$2,0))</f>
        <v>19</v>
      </c>
      <c r="G8" s="44">
        <f>INDEX('[2]PM TMCs (VISTRO)'!$1:$225,MATCH($A8,'[2]PM TMCs (VISTRO)'!$A$1:$A$225,0),MATCH(G$1,'[2]PM TMCs (VISTRO)'!$2:$2,0))</f>
        <v>113</v>
      </c>
      <c r="H8" s="44">
        <f>INDEX('[2]PM TMCs (VISTRO)'!$1:$225,MATCH($A8,'[2]PM TMCs (VISTRO)'!$A$1:$A$225,0),MATCH(H$1,'[2]PM TMCs (VISTRO)'!$2:$2,0))</f>
        <v>2</v>
      </c>
      <c r="I8" s="44">
        <f>INDEX('[2]PM TMCs (VISTRO)'!$1:$225,MATCH($A8,'[2]PM TMCs (VISTRO)'!$A$1:$A$225,0),MATCH(I$1,'[2]PM TMCs (VISTRO)'!$2:$2,0))</f>
        <v>331</v>
      </c>
      <c r="J8" s="44">
        <f>INDEX('[2]PM TMCs (VISTRO)'!$1:$225,MATCH($A8,'[2]PM TMCs (VISTRO)'!$A$1:$A$225,0),MATCH(J$1,'[2]PM TMCs (VISTRO)'!$2:$2,0))</f>
        <v>70</v>
      </c>
      <c r="K8" s="44">
        <f>INDEX('[2]PM TMCs (VISTRO)'!$1:$225,MATCH($A8,'[2]PM TMCs (VISTRO)'!$A$1:$A$225,0),MATCH(K$1,'[2]PM TMCs (VISTRO)'!$2:$2,0))</f>
        <v>35</v>
      </c>
      <c r="L8" s="44">
        <f>INDEX('[2]PM TMCs (VISTRO)'!$1:$225,MATCH($A8,'[2]PM TMCs (VISTRO)'!$A$1:$A$225,0),MATCH(L$1,'[2]PM TMCs (VISTRO)'!$2:$2,0))</f>
        <v>6</v>
      </c>
      <c r="M8" s="44">
        <f>INDEX('[2]PM TMCs (VISTRO)'!$1:$225,MATCH($A8,'[2]PM TMCs (VISTRO)'!$A$1:$A$225,0),MATCH(M$1,'[2]PM TMCs (VISTRO)'!$2:$2,0))</f>
        <v>606</v>
      </c>
      <c r="N8" s="44">
        <f>INDEX('[2]PM TMCs (VISTRO)'!$1:$225,MATCH($A8,'[2]PM TMCs (VISTRO)'!$A$1:$A$225,0),MATCH(N$1,'[2]PM TMCs (VISTRO)'!$2:$2,0))</f>
        <v>3</v>
      </c>
      <c r="O8" s="44">
        <f>INDEX('[2]PM TMCs (VISTRO)'!$1:$225,MATCH($A8,'[2]PM TMCs (VISTRO)'!$A$1:$A$225,0),MATCH(O$1,'[2]PM TMCs (VISTRO)'!$2:$2,0))</f>
        <v>0</v>
      </c>
      <c r="P8" s="44">
        <f>INDEX('[2]PM TMCs (VISTRO)'!$1:$225,MATCH($A8,'[2]PM TMCs (VISTRO)'!$A$1:$A$225,0),MATCH(P$1,'[2]PM TMCs (VISTRO)'!$2:$2,0))</f>
        <v>1</v>
      </c>
      <c r="Q8" s="44">
        <f>INDEX('[2]PM TMCs (VISTRO)'!$1:$225,MATCH($A8,'[2]PM TMCs (VISTRO)'!$A$1:$A$225,0),MATCH(Q$1,'[2]PM TMCs (VISTRO)'!$2:$2,0))</f>
        <v>607</v>
      </c>
      <c r="R8" s="44">
        <f>INDEX('[2]PM TMCs (VISTRO)'!$1:$225,MATCH($A8,'[2]PM TMCs (VISTRO)'!$A$1:$A$225,0),MATCH(R$1,'[2]PM TMCs (VISTRO)'!$2:$2,0))</f>
        <v>53</v>
      </c>
      <c r="S8" s="44">
        <f>INDEX('[2]PM TMCs (VISTRO)'!$1:$225,MATCH($A8,'[2]PM TMCs (VISTRO)'!$A$1:$A$225,0),MATCH(S$1,'[2]PM TMCs (VISTRO)'!$2:$2,0))</f>
        <v>0</v>
      </c>
      <c r="T8" s="44">
        <f>INDEX('[2]PM TMCs (VISTRO)'!$1:$225,MATCH($A8,'[2]PM TMCs (VISTRO)'!$A$1:$A$225,0),MATCH(T$1,'[2]PM TMCs (VISTRO)'!$2:$2,0))</f>
        <v>2</v>
      </c>
      <c r="U8" s="44">
        <f>INDEX('[2]PM TMCs (VISTRO)'!$1:$225,MATCH($A8,'[2]PM TMCs (VISTRO)'!$A$1:$A$225,0),MATCH(U$1,'[2]PM TMCs (VISTRO)'!$2:$2,0))</f>
        <v>3</v>
      </c>
      <c r="V8" s="44">
        <f>INDEX('[2]PM TMCs (VISTRO)'!$1:$225,MATCH($A8,'[2]PM TMCs (VISTRO)'!$A$1:$A$225,0),MATCH(V$1,'[2]PM TMCs (VISTRO)'!$2:$2,0))</f>
        <v>37</v>
      </c>
      <c r="W8" s="44">
        <f>INDEX('[2]PM TMCs (VISTRO)'!$1:$225,MATCH($A8,'[2]PM TMCs (VISTRO)'!$A$1:$A$225,0),MATCH(W$1,'[2]PM TMCs (VISTRO)'!$2:$2,0))</f>
        <v>2</v>
      </c>
      <c r="X8" s="44">
        <f>INDEX('[2]PM TMCs (VISTRO)'!$1:$225,MATCH($A8,'[2]PM TMCs (VISTRO)'!$A$1:$A$225,0),MATCH(X$1,'[2]PM TMCs (VISTRO)'!$2:$2,0))</f>
        <v>77</v>
      </c>
      <c r="Y8" s="44">
        <f>INDEX('[2]PM TMCs (VISTRO)'!$1:$225,MATCH($A8,'[2]PM TMCs (VISTRO)'!$A$1:$A$225,0),MATCH(Y$1,'[2]PM TMCs (VISTRO)'!$2:$2,0))</f>
        <v>158</v>
      </c>
      <c r="Z8" s="44">
        <f>INDEX('[2]PM TMCs (VISTRO)'!$1:$225,MATCH($A8,'[2]PM TMCs (VISTRO)'!$A$1:$A$225,0),MATCH(Z$1,'[2]PM TMCs (VISTRO)'!$2:$2,0))</f>
        <v>0</v>
      </c>
      <c r="AA8" s="44">
        <f>INDEX('[2]PM TMCs (VISTRO)'!$1:$225,MATCH($A8,'[2]PM TMCs (VISTRO)'!$A$1:$A$225,0),MATCH(AA$1,'[2]PM TMCs (VISTRO)'!$2:$2,0))</f>
        <v>0</v>
      </c>
      <c r="AB8" s="44">
        <f>INDEX('[2]PM TMCs (VISTRO)'!$1:$225,MATCH($A8,'[2]PM TMCs (VISTRO)'!$A$1:$A$225,0),MATCH(AB$1,'[2]PM TMCs (VISTRO)'!$2:$2,0))</f>
        <v>0</v>
      </c>
      <c r="AC8" s="44">
        <f>INDEX('[2]PM TMCs (VISTRO)'!$1:$225,MATCH($A8,'[2]PM TMCs (VISTRO)'!$A$1:$A$225,0),MATCH(AC$1,'[2]PM TMCs (VISTRO)'!$2:$2,0))</f>
        <v>0</v>
      </c>
      <c r="AD8" s="44">
        <f>INDEX('[2]PM TMCs (VISTRO)'!$1:$225,MATCH($A8,'[2]PM TMCs (VISTRO)'!$A$1:$A$225,0),MATCH(AD$1,'[2]PM TMCs (VISTRO)'!$2:$2,0))</f>
        <v>0</v>
      </c>
      <c r="AE8" s="44">
        <f>INDEX('[2]PM TMCs (VISTRO)'!$1:$225,MATCH($A8,'[2]PM TMCs (VISTRO)'!$A$1:$A$225,0),MATCH(AE$1,'[2]PM TMCs (VISTRO)'!$2:$2,0))</f>
        <v>0</v>
      </c>
      <c r="AF8" s="44">
        <f>INDEX('[2]PM TMCs (VISTRO)'!$1:$225,MATCH($A8,'[2]PM TMCs (VISTRO)'!$A$1:$A$225,0),MATCH(AF$1,'[2]PM TMCs (VISTRO)'!$2:$2,0))</f>
        <v>0</v>
      </c>
      <c r="AG8" s="44">
        <f>INDEX('[2]PM TMCs (VISTRO)'!$1:$225,MATCH($A8,'[2]PM TMCs (VISTRO)'!$A$1:$A$225,0),MATCH(AG$1,'[2]PM TMCs (VISTRO)'!$2:$2,0))</f>
        <v>0</v>
      </c>
      <c r="AH8" s="52">
        <f t="shared" si="0"/>
        <v>330</v>
      </c>
      <c r="AI8" s="52">
        <f t="shared" si="1"/>
        <v>551</v>
      </c>
      <c r="AJ8" s="52">
        <f t="shared" si="2"/>
        <v>615</v>
      </c>
      <c r="AK8" s="52">
        <f t="shared" si="3"/>
        <v>661</v>
      </c>
      <c r="AL8" s="52">
        <f t="shared" si="4"/>
        <v>42</v>
      </c>
      <c r="AM8" s="52">
        <f t="shared" si="5"/>
        <v>237</v>
      </c>
      <c r="AN8" s="52">
        <f t="shared" si="6"/>
        <v>0</v>
      </c>
      <c r="AO8" s="52">
        <f t="shared" si="7"/>
        <v>0</v>
      </c>
    </row>
    <row r="9" spans="1:41" x14ac:dyDescent="0.25">
      <c r="A9" s="43">
        <v>9</v>
      </c>
      <c r="B9" s="44">
        <f>INDEX('[2]PM TMCs (VISTRO)'!$1:$225,MATCH($A9,'[2]PM TMCs (VISTRO)'!$A$1:$A$225,0),MATCH(B$1,'[2]PM TMCs (VISTRO)'!$2:$2,0))</f>
        <v>40</v>
      </c>
      <c r="C9" s="44">
        <f>INDEX('[2]PM TMCs (VISTRO)'!$1:$225,MATCH($A9,'[2]PM TMCs (VISTRO)'!$A$1:$A$225,0),MATCH(C$1,'[2]PM TMCs (VISTRO)'!$2:$2,0))</f>
        <v>8</v>
      </c>
      <c r="D9" s="44">
        <f>INDEX('[2]PM TMCs (VISTRO)'!$1:$225,MATCH($A9,'[2]PM TMCs (VISTRO)'!$A$1:$A$225,0),MATCH(D$1,'[2]PM TMCs (VISTRO)'!$2:$2,0))</f>
        <v>310</v>
      </c>
      <c r="E9" s="44">
        <f>INDEX('[2]PM TMCs (VISTRO)'!$1:$225,MATCH($A9,'[2]PM TMCs (VISTRO)'!$A$1:$A$225,0),MATCH(E$1,'[2]PM TMCs (VISTRO)'!$2:$2,0))</f>
        <v>16</v>
      </c>
      <c r="F9" s="44">
        <f>INDEX('[2]PM TMCs (VISTRO)'!$1:$225,MATCH($A9,'[2]PM TMCs (VISTRO)'!$A$1:$A$225,0),MATCH(F$1,'[2]PM TMCs (VISTRO)'!$2:$2,0))</f>
        <v>0</v>
      </c>
      <c r="G9" s="44">
        <f>INDEX('[2]PM TMCs (VISTRO)'!$1:$225,MATCH($A9,'[2]PM TMCs (VISTRO)'!$A$1:$A$225,0),MATCH(G$1,'[2]PM TMCs (VISTRO)'!$2:$2,0))</f>
        <v>0</v>
      </c>
      <c r="H9" s="44">
        <f>INDEX('[2]PM TMCs (VISTRO)'!$1:$225,MATCH($A9,'[2]PM TMCs (VISTRO)'!$A$1:$A$225,0),MATCH(H$1,'[2]PM TMCs (VISTRO)'!$2:$2,0))</f>
        <v>8</v>
      </c>
      <c r="I9" s="44">
        <f>INDEX('[2]PM TMCs (VISTRO)'!$1:$225,MATCH($A9,'[2]PM TMCs (VISTRO)'!$A$1:$A$225,0),MATCH(I$1,'[2]PM TMCs (VISTRO)'!$2:$2,0))</f>
        <v>148</v>
      </c>
      <c r="J9" s="44">
        <f>INDEX('[2]PM TMCs (VISTRO)'!$1:$225,MATCH($A9,'[2]PM TMCs (VISTRO)'!$A$1:$A$225,0),MATCH(J$1,'[2]PM TMCs (VISTRO)'!$2:$2,0))</f>
        <v>64</v>
      </c>
      <c r="K9" s="44">
        <f>INDEX('[2]PM TMCs (VISTRO)'!$1:$225,MATCH($A9,'[2]PM TMCs (VISTRO)'!$A$1:$A$225,0),MATCH(K$1,'[2]PM TMCs (VISTRO)'!$2:$2,0))</f>
        <v>24</v>
      </c>
      <c r="L9" s="44">
        <f>INDEX('[2]PM TMCs (VISTRO)'!$1:$225,MATCH($A9,'[2]PM TMCs (VISTRO)'!$A$1:$A$225,0),MATCH(L$1,'[2]PM TMCs (VISTRO)'!$2:$2,0))</f>
        <v>1</v>
      </c>
      <c r="M9" s="44">
        <f>INDEX('[2]PM TMCs (VISTRO)'!$1:$225,MATCH($A9,'[2]PM TMCs (VISTRO)'!$A$1:$A$225,0),MATCH(M$1,'[2]PM TMCs (VISTRO)'!$2:$2,0))</f>
        <v>805</v>
      </c>
      <c r="N9" s="44">
        <f>INDEX('[2]PM TMCs (VISTRO)'!$1:$225,MATCH($A9,'[2]PM TMCs (VISTRO)'!$A$1:$A$225,0),MATCH(N$1,'[2]PM TMCs (VISTRO)'!$2:$2,0))</f>
        <v>17</v>
      </c>
      <c r="O9" s="44">
        <f>INDEX('[2]PM TMCs (VISTRO)'!$1:$225,MATCH($A9,'[2]PM TMCs (VISTRO)'!$A$1:$A$225,0),MATCH(O$1,'[2]PM TMCs (VISTRO)'!$2:$2,0))</f>
        <v>0</v>
      </c>
      <c r="P9" s="44">
        <f>INDEX('[2]PM TMCs (VISTRO)'!$1:$225,MATCH($A9,'[2]PM TMCs (VISTRO)'!$A$1:$A$225,0),MATCH(P$1,'[2]PM TMCs (VISTRO)'!$2:$2,0))</f>
        <v>50</v>
      </c>
      <c r="Q9" s="44">
        <f>INDEX('[2]PM TMCs (VISTRO)'!$1:$225,MATCH($A9,'[2]PM TMCs (VISTRO)'!$A$1:$A$225,0),MATCH(Q$1,'[2]PM TMCs (VISTRO)'!$2:$2,0))</f>
        <v>770</v>
      </c>
      <c r="R9" s="44">
        <f>INDEX('[2]PM TMCs (VISTRO)'!$1:$225,MATCH($A9,'[2]PM TMCs (VISTRO)'!$A$1:$A$225,0),MATCH(R$1,'[2]PM TMCs (VISTRO)'!$2:$2,0))</f>
        <v>57</v>
      </c>
      <c r="S9" s="44">
        <f>INDEX('[2]PM TMCs (VISTRO)'!$1:$225,MATCH($A9,'[2]PM TMCs (VISTRO)'!$A$1:$A$225,0),MATCH(S$1,'[2]PM TMCs (VISTRO)'!$2:$2,0))</f>
        <v>9</v>
      </c>
      <c r="T9" s="44">
        <f>INDEX('[2]PM TMCs (VISTRO)'!$1:$225,MATCH($A9,'[2]PM TMCs (VISTRO)'!$A$1:$A$225,0),MATCH(T$1,'[2]PM TMCs (VISTRO)'!$2:$2,0))</f>
        <v>0</v>
      </c>
      <c r="U9" s="44">
        <f>INDEX('[2]PM TMCs (VISTRO)'!$1:$225,MATCH($A9,'[2]PM TMCs (VISTRO)'!$A$1:$A$225,0),MATCH(U$1,'[2]PM TMCs (VISTRO)'!$2:$2,0))</f>
        <v>18</v>
      </c>
      <c r="V9" s="44">
        <f>INDEX('[2]PM TMCs (VISTRO)'!$1:$225,MATCH($A9,'[2]PM TMCs (VISTRO)'!$A$1:$A$225,0),MATCH(V$1,'[2]PM TMCs (VISTRO)'!$2:$2,0))</f>
        <v>0</v>
      </c>
      <c r="W9" s="44">
        <f>INDEX('[2]PM TMCs (VISTRO)'!$1:$225,MATCH($A9,'[2]PM TMCs (VISTRO)'!$A$1:$A$225,0),MATCH(W$1,'[2]PM TMCs (VISTRO)'!$2:$2,0))</f>
        <v>0</v>
      </c>
      <c r="X9" s="44">
        <f>INDEX('[2]PM TMCs (VISTRO)'!$1:$225,MATCH($A9,'[2]PM TMCs (VISTRO)'!$A$1:$A$225,0),MATCH(X$1,'[2]PM TMCs (VISTRO)'!$2:$2,0))</f>
        <v>34</v>
      </c>
      <c r="Y9" s="44">
        <f>INDEX('[2]PM TMCs (VISTRO)'!$1:$225,MATCH($A9,'[2]PM TMCs (VISTRO)'!$A$1:$A$225,0),MATCH(Y$1,'[2]PM TMCs (VISTRO)'!$2:$2,0))</f>
        <v>152</v>
      </c>
      <c r="Z9" s="44">
        <f>INDEX('[2]PM TMCs (VISTRO)'!$1:$225,MATCH($A9,'[2]PM TMCs (VISTRO)'!$A$1:$A$225,0),MATCH(Z$1,'[2]PM TMCs (VISTRO)'!$2:$2,0))</f>
        <v>0</v>
      </c>
      <c r="AA9" s="44">
        <f>INDEX('[2]PM TMCs (VISTRO)'!$1:$225,MATCH($A9,'[2]PM TMCs (VISTRO)'!$A$1:$A$225,0),MATCH(AA$1,'[2]PM TMCs (VISTRO)'!$2:$2,0))</f>
        <v>0</v>
      </c>
      <c r="AB9" s="44">
        <f>INDEX('[2]PM TMCs (VISTRO)'!$1:$225,MATCH($A9,'[2]PM TMCs (VISTRO)'!$A$1:$A$225,0),MATCH(AB$1,'[2]PM TMCs (VISTRO)'!$2:$2,0))</f>
        <v>0</v>
      </c>
      <c r="AC9" s="44">
        <f>INDEX('[2]PM TMCs (VISTRO)'!$1:$225,MATCH($A9,'[2]PM TMCs (VISTRO)'!$A$1:$A$225,0),MATCH(AC$1,'[2]PM TMCs (VISTRO)'!$2:$2,0))</f>
        <v>0</v>
      </c>
      <c r="AD9" s="44">
        <f>INDEX('[2]PM TMCs (VISTRO)'!$1:$225,MATCH($A9,'[2]PM TMCs (VISTRO)'!$A$1:$A$225,0),MATCH(AD$1,'[2]PM TMCs (VISTRO)'!$2:$2,0))</f>
        <v>0</v>
      </c>
      <c r="AE9" s="44">
        <f>INDEX('[2]PM TMCs (VISTRO)'!$1:$225,MATCH($A9,'[2]PM TMCs (VISTRO)'!$A$1:$A$225,0),MATCH(AE$1,'[2]PM TMCs (VISTRO)'!$2:$2,0))</f>
        <v>0</v>
      </c>
      <c r="AF9" s="44">
        <f>INDEX('[2]PM TMCs (VISTRO)'!$1:$225,MATCH($A9,'[2]PM TMCs (VISTRO)'!$A$1:$A$225,0),MATCH(AF$1,'[2]PM TMCs (VISTRO)'!$2:$2,0))</f>
        <v>0</v>
      </c>
      <c r="AG9" s="44">
        <f>INDEX('[2]PM TMCs (VISTRO)'!$1:$225,MATCH($A9,'[2]PM TMCs (VISTRO)'!$A$1:$A$225,0),MATCH(AG$1,'[2]PM TMCs (VISTRO)'!$2:$2,0))</f>
        <v>0</v>
      </c>
      <c r="AH9" s="52">
        <f t="shared" si="0"/>
        <v>374</v>
      </c>
      <c r="AI9" s="52">
        <f t="shared" si="1"/>
        <v>244</v>
      </c>
      <c r="AJ9" s="52">
        <f t="shared" si="2"/>
        <v>823</v>
      </c>
      <c r="AK9" s="52">
        <f t="shared" si="3"/>
        <v>886</v>
      </c>
      <c r="AL9" s="52">
        <f t="shared" si="4"/>
        <v>18</v>
      </c>
      <c r="AM9" s="52">
        <f t="shared" si="5"/>
        <v>186</v>
      </c>
      <c r="AN9" s="52">
        <f t="shared" si="6"/>
        <v>0</v>
      </c>
      <c r="AO9" s="52">
        <f t="shared" si="7"/>
        <v>0</v>
      </c>
    </row>
    <row r="10" spans="1:41" x14ac:dyDescent="0.25">
      <c r="A10" s="43">
        <v>10</v>
      </c>
      <c r="B10" s="44">
        <f>INDEX('[2]PM TMCs (VISTRO)'!$1:$225,MATCH($A10,'[2]PM TMCs (VISTRO)'!$A$1:$A$225,0),MATCH(B$1,'[2]PM TMCs (VISTRO)'!$2:$2,0))</f>
        <v>73</v>
      </c>
      <c r="C10" s="44">
        <f>INDEX('[2]PM TMCs (VISTRO)'!$1:$225,MATCH($A10,'[2]PM TMCs (VISTRO)'!$A$1:$A$225,0),MATCH(C$1,'[2]PM TMCs (VISTRO)'!$2:$2,0))</f>
        <v>19</v>
      </c>
      <c r="D10" s="44">
        <f>INDEX('[2]PM TMCs (VISTRO)'!$1:$225,MATCH($A10,'[2]PM TMCs (VISTRO)'!$A$1:$A$225,0),MATCH(D$1,'[2]PM TMCs (VISTRO)'!$2:$2,0))</f>
        <v>135</v>
      </c>
      <c r="E10" s="44">
        <f>INDEX('[2]PM TMCs (VISTRO)'!$1:$225,MATCH($A10,'[2]PM TMCs (VISTRO)'!$A$1:$A$225,0),MATCH(E$1,'[2]PM TMCs (VISTRO)'!$2:$2,0))</f>
        <v>30</v>
      </c>
      <c r="F10" s="44">
        <f>INDEX('[2]PM TMCs (VISTRO)'!$1:$225,MATCH($A10,'[2]PM TMCs (VISTRO)'!$A$1:$A$225,0),MATCH(F$1,'[2]PM TMCs (VISTRO)'!$2:$2,0))</f>
        <v>22</v>
      </c>
      <c r="G10" s="44">
        <f>INDEX('[2]PM TMCs (VISTRO)'!$1:$225,MATCH($A10,'[2]PM TMCs (VISTRO)'!$A$1:$A$225,0),MATCH(G$1,'[2]PM TMCs (VISTRO)'!$2:$2,0))</f>
        <v>47</v>
      </c>
      <c r="H10" s="44">
        <f>INDEX('[2]PM TMCs (VISTRO)'!$1:$225,MATCH($A10,'[2]PM TMCs (VISTRO)'!$A$1:$A$225,0),MATCH(H$1,'[2]PM TMCs (VISTRO)'!$2:$2,0))</f>
        <v>33</v>
      </c>
      <c r="I10" s="44">
        <f>INDEX('[2]PM TMCs (VISTRO)'!$1:$225,MATCH($A10,'[2]PM TMCs (VISTRO)'!$A$1:$A$225,0),MATCH(I$1,'[2]PM TMCs (VISTRO)'!$2:$2,0))</f>
        <v>0</v>
      </c>
      <c r="J10" s="44">
        <f>INDEX('[2]PM TMCs (VISTRO)'!$1:$225,MATCH($A10,'[2]PM TMCs (VISTRO)'!$A$1:$A$225,0),MATCH(J$1,'[2]PM TMCs (VISTRO)'!$2:$2,0))</f>
        <v>62</v>
      </c>
      <c r="K10" s="44">
        <f>INDEX('[2]PM TMCs (VISTRO)'!$1:$225,MATCH($A10,'[2]PM TMCs (VISTRO)'!$A$1:$A$225,0),MATCH(K$1,'[2]PM TMCs (VISTRO)'!$2:$2,0))</f>
        <v>28</v>
      </c>
      <c r="L10" s="44">
        <f>INDEX('[2]PM TMCs (VISTRO)'!$1:$225,MATCH($A10,'[2]PM TMCs (VISTRO)'!$A$1:$A$225,0),MATCH(L$1,'[2]PM TMCs (VISTRO)'!$2:$2,0))</f>
        <v>84</v>
      </c>
      <c r="M10" s="44">
        <f>INDEX('[2]PM TMCs (VISTRO)'!$1:$225,MATCH($A10,'[2]PM TMCs (VISTRO)'!$A$1:$A$225,0),MATCH(M$1,'[2]PM TMCs (VISTRO)'!$2:$2,0))</f>
        <v>673</v>
      </c>
      <c r="N10" s="44">
        <f>INDEX('[2]PM TMCs (VISTRO)'!$1:$225,MATCH($A10,'[2]PM TMCs (VISTRO)'!$A$1:$A$225,0),MATCH(N$1,'[2]PM TMCs (VISTRO)'!$2:$2,0))</f>
        <v>72</v>
      </c>
      <c r="O10" s="44">
        <f>INDEX('[2]PM TMCs (VISTRO)'!$1:$225,MATCH($A10,'[2]PM TMCs (VISTRO)'!$A$1:$A$225,0),MATCH(O$1,'[2]PM TMCs (VISTRO)'!$2:$2,0))</f>
        <v>0</v>
      </c>
      <c r="P10" s="44">
        <f>INDEX('[2]PM TMCs (VISTRO)'!$1:$225,MATCH($A10,'[2]PM TMCs (VISTRO)'!$A$1:$A$225,0),MATCH(P$1,'[2]PM TMCs (VISTRO)'!$2:$2,0))</f>
        <v>0</v>
      </c>
      <c r="Q10" s="44">
        <f>INDEX('[2]PM TMCs (VISTRO)'!$1:$225,MATCH($A10,'[2]PM TMCs (VISTRO)'!$A$1:$A$225,0),MATCH(Q$1,'[2]PM TMCs (VISTRO)'!$2:$2,0))</f>
        <v>750</v>
      </c>
      <c r="R10" s="44">
        <f>INDEX('[2]PM TMCs (VISTRO)'!$1:$225,MATCH($A10,'[2]PM TMCs (VISTRO)'!$A$1:$A$225,0),MATCH(R$1,'[2]PM TMCs (VISTRO)'!$2:$2,0))</f>
        <v>32</v>
      </c>
      <c r="S10" s="44">
        <f>INDEX('[2]PM TMCs (VISTRO)'!$1:$225,MATCH($A10,'[2]PM TMCs (VISTRO)'!$A$1:$A$225,0),MATCH(S$1,'[2]PM TMCs (VISTRO)'!$2:$2,0))</f>
        <v>0</v>
      </c>
      <c r="T10" s="44">
        <f>INDEX('[2]PM TMCs (VISTRO)'!$1:$225,MATCH($A10,'[2]PM TMCs (VISTRO)'!$A$1:$A$225,0),MATCH(T$1,'[2]PM TMCs (VISTRO)'!$2:$2,0))</f>
        <v>0</v>
      </c>
      <c r="U10" s="44">
        <f>INDEX('[2]PM TMCs (VISTRO)'!$1:$225,MATCH($A10,'[2]PM TMCs (VISTRO)'!$A$1:$A$225,0),MATCH(U$1,'[2]PM TMCs (VISTRO)'!$2:$2,0))</f>
        <v>0</v>
      </c>
      <c r="V10" s="44">
        <f>INDEX('[2]PM TMCs (VISTRO)'!$1:$225,MATCH($A10,'[2]PM TMCs (VISTRO)'!$A$1:$A$225,0),MATCH(V$1,'[2]PM TMCs (VISTRO)'!$2:$2,0))</f>
        <v>0</v>
      </c>
      <c r="W10" s="44">
        <f>INDEX('[2]PM TMCs (VISTRO)'!$1:$225,MATCH($A10,'[2]PM TMCs (VISTRO)'!$A$1:$A$225,0),MATCH(W$1,'[2]PM TMCs (VISTRO)'!$2:$2,0))</f>
        <v>1</v>
      </c>
      <c r="X10" s="44">
        <f>INDEX('[2]PM TMCs (VISTRO)'!$1:$225,MATCH($A10,'[2]PM TMCs (VISTRO)'!$A$1:$A$225,0),MATCH(X$1,'[2]PM TMCs (VISTRO)'!$2:$2,0))</f>
        <v>112</v>
      </c>
      <c r="Y10" s="44">
        <f>INDEX('[2]PM TMCs (VISTRO)'!$1:$225,MATCH($A10,'[2]PM TMCs (VISTRO)'!$A$1:$A$225,0),MATCH(Y$1,'[2]PM TMCs (VISTRO)'!$2:$2,0))</f>
        <v>63</v>
      </c>
      <c r="Z10" s="44">
        <f>INDEX('[2]PM TMCs (VISTRO)'!$1:$225,MATCH($A10,'[2]PM TMCs (VISTRO)'!$A$1:$A$225,0),MATCH(Z$1,'[2]PM TMCs (VISTRO)'!$2:$2,0))</f>
        <v>0</v>
      </c>
      <c r="AA10" s="44">
        <f>INDEX('[2]PM TMCs (VISTRO)'!$1:$225,MATCH($A10,'[2]PM TMCs (VISTRO)'!$A$1:$A$225,0),MATCH(AA$1,'[2]PM TMCs (VISTRO)'!$2:$2,0))</f>
        <v>0</v>
      </c>
      <c r="AB10" s="44">
        <f>INDEX('[2]PM TMCs (VISTRO)'!$1:$225,MATCH($A10,'[2]PM TMCs (VISTRO)'!$A$1:$A$225,0),MATCH(AB$1,'[2]PM TMCs (VISTRO)'!$2:$2,0))</f>
        <v>0</v>
      </c>
      <c r="AC10" s="44">
        <f>INDEX('[2]PM TMCs (VISTRO)'!$1:$225,MATCH($A10,'[2]PM TMCs (VISTRO)'!$A$1:$A$225,0),MATCH(AC$1,'[2]PM TMCs (VISTRO)'!$2:$2,0))</f>
        <v>0</v>
      </c>
      <c r="AD10" s="44">
        <f>INDEX('[2]PM TMCs (VISTRO)'!$1:$225,MATCH($A10,'[2]PM TMCs (VISTRO)'!$A$1:$A$225,0),MATCH(AD$1,'[2]PM TMCs (VISTRO)'!$2:$2,0))</f>
        <v>0</v>
      </c>
      <c r="AE10" s="44">
        <f>INDEX('[2]PM TMCs (VISTRO)'!$1:$225,MATCH($A10,'[2]PM TMCs (VISTRO)'!$A$1:$A$225,0),MATCH(AE$1,'[2]PM TMCs (VISTRO)'!$2:$2,0))</f>
        <v>0</v>
      </c>
      <c r="AF10" s="44">
        <f>INDEX('[2]PM TMCs (VISTRO)'!$1:$225,MATCH($A10,'[2]PM TMCs (VISTRO)'!$A$1:$A$225,0),MATCH(AF$1,'[2]PM TMCs (VISTRO)'!$2:$2,0))</f>
        <v>0</v>
      </c>
      <c r="AG10" s="44">
        <f>INDEX('[2]PM TMCs (VISTRO)'!$1:$225,MATCH($A10,'[2]PM TMCs (VISTRO)'!$A$1:$A$225,0),MATCH(AG$1,'[2]PM TMCs (VISTRO)'!$2:$2,0))</f>
        <v>0</v>
      </c>
      <c r="AH10" s="52">
        <f t="shared" si="0"/>
        <v>279</v>
      </c>
      <c r="AI10" s="52">
        <f t="shared" si="1"/>
        <v>170</v>
      </c>
      <c r="AJ10" s="52">
        <f t="shared" si="2"/>
        <v>829</v>
      </c>
      <c r="AK10" s="52">
        <f t="shared" si="3"/>
        <v>782</v>
      </c>
      <c r="AL10" s="52">
        <f t="shared" si="4"/>
        <v>0</v>
      </c>
      <c r="AM10" s="52">
        <f t="shared" si="5"/>
        <v>176</v>
      </c>
      <c r="AN10" s="52">
        <f t="shared" si="6"/>
        <v>0</v>
      </c>
      <c r="AO10" s="52">
        <f t="shared" si="7"/>
        <v>0</v>
      </c>
    </row>
    <row r="11" spans="1:41" x14ac:dyDescent="0.25">
      <c r="A11" s="43">
        <v>11</v>
      </c>
      <c r="B11" s="44">
        <f>INDEX('[2]PM TMCs (VISTRO)'!$1:$225,MATCH($A11,'[2]PM TMCs (VISTRO)'!$A$1:$A$225,0),MATCH(B$1,'[2]PM TMCs (VISTRO)'!$2:$2,0))</f>
        <v>98</v>
      </c>
      <c r="C11" s="44">
        <f>INDEX('[2]PM TMCs (VISTRO)'!$1:$225,MATCH($A11,'[2]PM TMCs (VISTRO)'!$A$1:$A$225,0),MATCH(C$1,'[2]PM TMCs (VISTRO)'!$2:$2,0))</f>
        <v>27</v>
      </c>
      <c r="D11" s="44">
        <f>INDEX('[2]PM TMCs (VISTRO)'!$1:$225,MATCH($A11,'[2]PM TMCs (VISTRO)'!$A$1:$A$225,0),MATCH(D$1,'[2]PM TMCs (VISTRO)'!$2:$2,0))</f>
        <v>565</v>
      </c>
      <c r="E11" s="44">
        <f>INDEX('[2]PM TMCs (VISTRO)'!$1:$225,MATCH($A11,'[2]PM TMCs (VISTRO)'!$A$1:$A$225,0),MATCH(E$1,'[2]PM TMCs (VISTRO)'!$2:$2,0))</f>
        <v>39</v>
      </c>
      <c r="F11" s="44">
        <f>INDEX('[2]PM TMCs (VISTRO)'!$1:$225,MATCH($A11,'[2]PM TMCs (VISTRO)'!$A$1:$A$225,0),MATCH(F$1,'[2]PM TMCs (VISTRO)'!$2:$2,0))</f>
        <v>0</v>
      </c>
      <c r="G11" s="44">
        <f>INDEX('[2]PM TMCs (VISTRO)'!$1:$225,MATCH($A11,'[2]PM TMCs (VISTRO)'!$A$1:$A$225,0),MATCH(G$1,'[2]PM TMCs (VISTRO)'!$2:$2,0))</f>
        <v>0</v>
      </c>
      <c r="H11" s="44">
        <f>INDEX('[2]PM TMCs (VISTRO)'!$1:$225,MATCH($A11,'[2]PM TMCs (VISTRO)'!$A$1:$A$225,0),MATCH(H$1,'[2]PM TMCs (VISTRO)'!$2:$2,0))</f>
        <v>28</v>
      </c>
      <c r="I11" s="44">
        <f>INDEX('[2]PM TMCs (VISTRO)'!$1:$225,MATCH($A11,'[2]PM TMCs (VISTRO)'!$A$1:$A$225,0),MATCH(I$1,'[2]PM TMCs (VISTRO)'!$2:$2,0))</f>
        <v>629</v>
      </c>
      <c r="J11" s="44">
        <f>INDEX('[2]PM TMCs (VISTRO)'!$1:$225,MATCH($A11,'[2]PM TMCs (VISTRO)'!$A$1:$A$225,0),MATCH(J$1,'[2]PM TMCs (VISTRO)'!$2:$2,0))</f>
        <v>23</v>
      </c>
      <c r="K11" s="44">
        <f>INDEX('[2]PM TMCs (VISTRO)'!$1:$225,MATCH($A11,'[2]PM TMCs (VISTRO)'!$A$1:$A$225,0),MATCH(K$1,'[2]PM TMCs (VISTRO)'!$2:$2,0))</f>
        <v>30</v>
      </c>
      <c r="L11" s="44">
        <f>INDEX('[2]PM TMCs (VISTRO)'!$1:$225,MATCH($A11,'[2]PM TMCs (VISTRO)'!$A$1:$A$225,0),MATCH(L$1,'[2]PM TMCs (VISTRO)'!$2:$2,0))</f>
        <v>4</v>
      </c>
      <c r="M11" s="44">
        <f>INDEX('[2]PM TMCs (VISTRO)'!$1:$225,MATCH($A11,'[2]PM TMCs (VISTRO)'!$A$1:$A$225,0),MATCH(M$1,'[2]PM TMCs (VISTRO)'!$2:$2,0))</f>
        <v>658</v>
      </c>
      <c r="N11" s="44">
        <f>INDEX('[2]PM TMCs (VISTRO)'!$1:$225,MATCH($A11,'[2]PM TMCs (VISTRO)'!$A$1:$A$225,0),MATCH(N$1,'[2]PM TMCs (VISTRO)'!$2:$2,0))</f>
        <v>19</v>
      </c>
      <c r="O11" s="44">
        <f>INDEX('[2]PM TMCs (VISTRO)'!$1:$225,MATCH($A11,'[2]PM TMCs (VISTRO)'!$A$1:$A$225,0),MATCH(O$1,'[2]PM TMCs (VISTRO)'!$2:$2,0))</f>
        <v>0</v>
      </c>
      <c r="P11" s="44">
        <f>INDEX('[2]PM TMCs (VISTRO)'!$1:$225,MATCH($A11,'[2]PM TMCs (VISTRO)'!$A$1:$A$225,0),MATCH(P$1,'[2]PM TMCs (VISTRO)'!$2:$2,0))</f>
        <v>3</v>
      </c>
      <c r="Q11" s="44">
        <f>INDEX('[2]PM TMCs (VISTRO)'!$1:$225,MATCH($A11,'[2]PM TMCs (VISTRO)'!$A$1:$A$225,0),MATCH(Q$1,'[2]PM TMCs (VISTRO)'!$2:$2,0))</f>
        <v>660</v>
      </c>
      <c r="R11" s="44">
        <f>INDEX('[2]PM TMCs (VISTRO)'!$1:$225,MATCH($A11,'[2]PM TMCs (VISTRO)'!$A$1:$A$225,0),MATCH(R$1,'[2]PM TMCs (VISTRO)'!$2:$2,0))</f>
        <v>12</v>
      </c>
      <c r="S11" s="44">
        <f>INDEX('[2]PM TMCs (VISTRO)'!$1:$225,MATCH($A11,'[2]PM TMCs (VISTRO)'!$A$1:$A$225,0),MATCH(S$1,'[2]PM TMCs (VISTRO)'!$2:$2,0))</f>
        <v>2</v>
      </c>
      <c r="T11" s="44">
        <f>INDEX('[2]PM TMCs (VISTRO)'!$1:$225,MATCH($A11,'[2]PM TMCs (VISTRO)'!$A$1:$A$225,0),MATCH(T$1,'[2]PM TMCs (VISTRO)'!$2:$2,0))</f>
        <v>6</v>
      </c>
      <c r="U11" s="44">
        <f>INDEX('[2]PM TMCs (VISTRO)'!$1:$225,MATCH($A11,'[2]PM TMCs (VISTRO)'!$A$1:$A$225,0),MATCH(U$1,'[2]PM TMCs (VISTRO)'!$2:$2,0))</f>
        <v>196</v>
      </c>
      <c r="V11" s="44">
        <f>INDEX('[2]PM TMCs (VISTRO)'!$1:$225,MATCH($A11,'[2]PM TMCs (VISTRO)'!$A$1:$A$225,0),MATCH(V$1,'[2]PM TMCs (VISTRO)'!$2:$2,0))</f>
        <v>0</v>
      </c>
      <c r="W11" s="44">
        <f>INDEX('[2]PM TMCs (VISTRO)'!$1:$225,MATCH($A11,'[2]PM TMCs (VISTRO)'!$A$1:$A$225,0),MATCH(W$1,'[2]PM TMCs (VISTRO)'!$2:$2,0))</f>
        <v>1</v>
      </c>
      <c r="X11" s="44">
        <f>INDEX('[2]PM TMCs (VISTRO)'!$1:$225,MATCH($A11,'[2]PM TMCs (VISTRO)'!$A$1:$A$225,0),MATCH(X$1,'[2]PM TMCs (VISTRO)'!$2:$2,0))</f>
        <v>116</v>
      </c>
      <c r="Y11" s="44">
        <f>INDEX('[2]PM TMCs (VISTRO)'!$1:$225,MATCH($A11,'[2]PM TMCs (VISTRO)'!$A$1:$A$225,0),MATCH(Y$1,'[2]PM TMCs (VISTRO)'!$2:$2,0))</f>
        <v>66</v>
      </c>
      <c r="Z11" s="44">
        <f>INDEX('[2]PM TMCs (VISTRO)'!$1:$225,MATCH($A11,'[2]PM TMCs (VISTRO)'!$A$1:$A$225,0),MATCH(Z$1,'[2]PM TMCs (VISTRO)'!$2:$2,0))</f>
        <v>0</v>
      </c>
      <c r="AA11" s="44">
        <f>INDEX('[2]PM TMCs (VISTRO)'!$1:$225,MATCH($A11,'[2]PM TMCs (VISTRO)'!$A$1:$A$225,0),MATCH(AA$1,'[2]PM TMCs (VISTRO)'!$2:$2,0))</f>
        <v>0</v>
      </c>
      <c r="AB11" s="44">
        <f>INDEX('[2]PM TMCs (VISTRO)'!$1:$225,MATCH($A11,'[2]PM TMCs (VISTRO)'!$A$1:$A$225,0),MATCH(AB$1,'[2]PM TMCs (VISTRO)'!$2:$2,0))</f>
        <v>0</v>
      </c>
      <c r="AC11" s="44">
        <f>INDEX('[2]PM TMCs (VISTRO)'!$1:$225,MATCH($A11,'[2]PM TMCs (VISTRO)'!$A$1:$A$225,0),MATCH(AC$1,'[2]PM TMCs (VISTRO)'!$2:$2,0))</f>
        <v>0</v>
      </c>
      <c r="AD11" s="44">
        <f>INDEX('[2]PM TMCs (VISTRO)'!$1:$225,MATCH($A11,'[2]PM TMCs (VISTRO)'!$A$1:$A$225,0),MATCH(AD$1,'[2]PM TMCs (VISTRO)'!$2:$2,0))</f>
        <v>0</v>
      </c>
      <c r="AE11" s="44">
        <f>INDEX('[2]PM TMCs (VISTRO)'!$1:$225,MATCH($A11,'[2]PM TMCs (VISTRO)'!$A$1:$A$225,0),MATCH(AE$1,'[2]PM TMCs (VISTRO)'!$2:$2,0))</f>
        <v>0</v>
      </c>
      <c r="AF11" s="44">
        <f>INDEX('[2]PM TMCs (VISTRO)'!$1:$225,MATCH($A11,'[2]PM TMCs (VISTRO)'!$A$1:$A$225,0),MATCH(AF$1,'[2]PM TMCs (VISTRO)'!$2:$2,0))</f>
        <v>0</v>
      </c>
      <c r="AG11" s="44">
        <f>INDEX('[2]PM TMCs (VISTRO)'!$1:$225,MATCH($A11,'[2]PM TMCs (VISTRO)'!$A$1:$A$225,0),MATCH(AG$1,'[2]PM TMCs (VISTRO)'!$2:$2,0))</f>
        <v>0</v>
      </c>
      <c r="AH11" s="52">
        <f t="shared" si="0"/>
        <v>729</v>
      </c>
      <c r="AI11" s="52">
        <f t="shared" si="1"/>
        <v>710</v>
      </c>
      <c r="AJ11" s="52">
        <f t="shared" si="2"/>
        <v>681</v>
      </c>
      <c r="AK11" s="52">
        <f t="shared" si="3"/>
        <v>677</v>
      </c>
      <c r="AL11" s="52">
        <f t="shared" si="4"/>
        <v>202</v>
      </c>
      <c r="AM11" s="52">
        <f t="shared" si="5"/>
        <v>183</v>
      </c>
      <c r="AN11" s="52">
        <f t="shared" si="6"/>
        <v>0</v>
      </c>
      <c r="AO11" s="52">
        <f t="shared" si="7"/>
        <v>0</v>
      </c>
    </row>
    <row r="12" spans="1:41" x14ac:dyDescent="0.25">
      <c r="A12" s="43">
        <v>12</v>
      </c>
      <c r="B12" s="44">
        <f>INDEX('[2]PM TMCs (VISTRO)'!$1:$225,MATCH($A12,'[2]PM TMCs (VISTRO)'!$A$1:$A$225,0),MATCH(B$1,'[2]PM TMCs (VISTRO)'!$2:$2,0))</f>
        <v>170</v>
      </c>
      <c r="C12" s="44">
        <f>INDEX('[2]PM TMCs (VISTRO)'!$1:$225,MATCH($A12,'[2]PM TMCs (VISTRO)'!$A$1:$A$225,0),MATCH(C$1,'[2]PM TMCs (VISTRO)'!$2:$2,0))</f>
        <v>18</v>
      </c>
      <c r="D12" s="44">
        <f>INDEX('[2]PM TMCs (VISTRO)'!$1:$225,MATCH($A12,'[2]PM TMCs (VISTRO)'!$A$1:$A$225,0),MATCH(D$1,'[2]PM TMCs (VISTRO)'!$2:$2,0))</f>
        <v>473</v>
      </c>
      <c r="E12" s="44">
        <f>INDEX('[2]PM TMCs (VISTRO)'!$1:$225,MATCH($A12,'[2]PM TMCs (VISTRO)'!$A$1:$A$225,0),MATCH(E$1,'[2]PM TMCs (VISTRO)'!$2:$2,0))</f>
        <v>14</v>
      </c>
      <c r="F12" s="44">
        <f>INDEX('[2]PM TMCs (VISTRO)'!$1:$225,MATCH($A12,'[2]PM TMCs (VISTRO)'!$A$1:$A$225,0),MATCH(F$1,'[2]PM TMCs (VISTRO)'!$2:$2,0))</f>
        <v>3</v>
      </c>
      <c r="G12" s="44">
        <f>INDEX('[2]PM TMCs (VISTRO)'!$1:$225,MATCH($A12,'[2]PM TMCs (VISTRO)'!$A$1:$A$225,0),MATCH(G$1,'[2]PM TMCs (VISTRO)'!$2:$2,0))</f>
        <v>0</v>
      </c>
      <c r="H12" s="44">
        <f>INDEX('[2]PM TMCs (VISTRO)'!$1:$225,MATCH($A12,'[2]PM TMCs (VISTRO)'!$A$1:$A$225,0),MATCH(H$1,'[2]PM TMCs (VISTRO)'!$2:$2,0))</f>
        <v>26</v>
      </c>
      <c r="I12" s="44">
        <f>INDEX('[2]PM TMCs (VISTRO)'!$1:$225,MATCH($A12,'[2]PM TMCs (VISTRO)'!$A$1:$A$225,0),MATCH(I$1,'[2]PM TMCs (VISTRO)'!$2:$2,0))</f>
        <v>552</v>
      </c>
      <c r="J12" s="44">
        <f>INDEX('[2]PM TMCs (VISTRO)'!$1:$225,MATCH($A12,'[2]PM TMCs (VISTRO)'!$A$1:$A$225,0),MATCH(J$1,'[2]PM TMCs (VISTRO)'!$2:$2,0))</f>
        <v>74</v>
      </c>
      <c r="K12" s="44">
        <f>INDEX('[2]PM TMCs (VISTRO)'!$1:$225,MATCH($A12,'[2]PM TMCs (VISTRO)'!$A$1:$A$225,0),MATCH(K$1,'[2]PM TMCs (VISTRO)'!$2:$2,0))</f>
        <v>42</v>
      </c>
      <c r="L12" s="44">
        <f>INDEX('[2]PM TMCs (VISTRO)'!$1:$225,MATCH($A12,'[2]PM TMCs (VISTRO)'!$A$1:$A$225,0),MATCH(L$1,'[2]PM TMCs (VISTRO)'!$2:$2,0))</f>
        <v>15</v>
      </c>
      <c r="M12" s="44">
        <f>INDEX('[2]PM TMCs (VISTRO)'!$1:$225,MATCH($A12,'[2]PM TMCs (VISTRO)'!$A$1:$A$225,0),MATCH(M$1,'[2]PM TMCs (VISTRO)'!$2:$2,0))</f>
        <v>625</v>
      </c>
      <c r="N12" s="44">
        <f>INDEX('[2]PM TMCs (VISTRO)'!$1:$225,MATCH($A12,'[2]PM TMCs (VISTRO)'!$A$1:$A$225,0),MATCH(N$1,'[2]PM TMCs (VISTRO)'!$2:$2,0))</f>
        <v>0</v>
      </c>
      <c r="O12" s="44">
        <f>INDEX('[2]PM TMCs (VISTRO)'!$1:$225,MATCH($A12,'[2]PM TMCs (VISTRO)'!$A$1:$A$225,0),MATCH(O$1,'[2]PM TMCs (VISTRO)'!$2:$2,0))</f>
        <v>91</v>
      </c>
      <c r="P12" s="44">
        <f>INDEX('[2]PM TMCs (VISTRO)'!$1:$225,MATCH($A12,'[2]PM TMCs (VISTRO)'!$A$1:$A$225,0),MATCH(P$1,'[2]PM TMCs (VISTRO)'!$2:$2,0))</f>
        <v>1</v>
      </c>
      <c r="Q12" s="44">
        <f>INDEX('[2]PM TMCs (VISTRO)'!$1:$225,MATCH($A12,'[2]PM TMCs (VISTRO)'!$A$1:$A$225,0),MATCH(Q$1,'[2]PM TMCs (VISTRO)'!$2:$2,0))</f>
        <v>463</v>
      </c>
      <c r="R12" s="44">
        <f>INDEX('[2]PM TMCs (VISTRO)'!$1:$225,MATCH($A12,'[2]PM TMCs (VISTRO)'!$A$1:$A$225,0),MATCH(R$1,'[2]PM TMCs (VISTRO)'!$2:$2,0))</f>
        <v>19</v>
      </c>
      <c r="S12" s="44">
        <f>INDEX('[2]PM TMCs (VISTRO)'!$1:$225,MATCH($A12,'[2]PM TMCs (VISTRO)'!$A$1:$A$225,0),MATCH(S$1,'[2]PM TMCs (VISTRO)'!$2:$2,0))</f>
        <v>2</v>
      </c>
      <c r="T12" s="44">
        <f>INDEX('[2]PM TMCs (VISTRO)'!$1:$225,MATCH($A12,'[2]PM TMCs (VISTRO)'!$A$1:$A$225,0),MATCH(T$1,'[2]PM TMCs (VISTRO)'!$2:$2,0))</f>
        <v>0</v>
      </c>
      <c r="U12" s="44">
        <f>INDEX('[2]PM TMCs (VISTRO)'!$1:$225,MATCH($A12,'[2]PM TMCs (VISTRO)'!$A$1:$A$225,0),MATCH(U$1,'[2]PM TMCs (VISTRO)'!$2:$2,0))</f>
        <v>0</v>
      </c>
      <c r="V12" s="44">
        <f>INDEX('[2]PM TMCs (VISTRO)'!$1:$225,MATCH($A12,'[2]PM TMCs (VISTRO)'!$A$1:$A$225,0),MATCH(V$1,'[2]PM TMCs (VISTRO)'!$2:$2,0))</f>
        <v>0</v>
      </c>
      <c r="W12" s="44">
        <f>INDEX('[2]PM TMCs (VISTRO)'!$1:$225,MATCH($A12,'[2]PM TMCs (VISTRO)'!$A$1:$A$225,0),MATCH(W$1,'[2]PM TMCs (VISTRO)'!$2:$2,0))</f>
        <v>4</v>
      </c>
      <c r="X12" s="44">
        <f>INDEX('[2]PM TMCs (VISTRO)'!$1:$225,MATCH($A12,'[2]PM TMCs (VISTRO)'!$A$1:$A$225,0),MATCH(X$1,'[2]PM TMCs (VISTRO)'!$2:$2,0))</f>
        <v>52</v>
      </c>
      <c r="Y12" s="44">
        <f>INDEX('[2]PM TMCs (VISTRO)'!$1:$225,MATCH($A12,'[2]PM TMCs (VISTRO)'!$A$1:$A$225,0),MATCH(Y$1,'[2]PM TMCs (VISTRO)'!$2:$2,0))</f>
        <v>46</v>
      </c>
      <c r="Z12" s="44">
        <f>INDEX('[2]PM TMCs (VISTRO)'!$1:$225,MATCH($A12,'[2]PM TMCs (VISTRO)'!$A$1:$A$225,0),MATCH(Z$1,'[2]PM TMCs (VISTRO)'!$2:$2,0))</f>
        <v>0</v>
      </c>
      <c r="AA12" s="44">
        <f>INDEX('[2]PM TMCs (VISTRO)'!$1:$225,MATCH($A12,'[2]PM TMCs (VISTRO)'!$A$1:$A$225,0),MATCH(AA$1,'[2]PM TMCs (VISTRO)'!$2:$2,0))</f>
        <v>0</v>
      </c>
      <c r="AB12" s="44">
        <f>INDEX('[2]PM TMCs (VISTRO)'!$1:$225,MATCH($A12,'[2]PM TMCs (VISTRO)'!$A$1:$A$225,0),MATCH(AB$1,'[2]PM TMCs (VISTRO)'!$2:$2,0))</f>
        <v>0</v>
      </c>
      <c r="AC12" s="44">
        <f>INDEX('[2]PM TMCs (VISTRO)'!$1:$225,MATCH($A12,'[2]PM TMCs (VISTRO)'!$A$1:$A$225,0),MATCH(AC$1,'[2]PM TMCs (VISTRO)'!$2:$2,0))</f>
        <v>0</v>
      </c>
      <c r="AD12" s="44">
        <f>INDEX('[2]PM TMCs (VISTRO)'!$1:$225,MATCH($A12,'[2]PM TMCs (VISTRO)'!$A$1:$A$225,0),MATCH(AD$1,'[2]PM TMCs (VISTRO)'!$2:$2,0))</f>
        <v>0</v>
      </c>
      <c r="AE12" s="44">
        <f>INDEX('[2]PM TMCs (VISTRO)'!$1:$225,MATCH($A12,'[2]PM TMCs (VISTRO)'!$A$1:$A$225,0),MATCH(AE$1,'[2]PM TMCs (VISTRO)'!$2:$2,0))</f>
        <v>0</v>
      </c>
      <c r="AF12" s="44">
        <f>INDEX('[2]PM TMCs (VISTRO)'!$1:$225,MATCH($A12,'[2]PM TMCs (VISTRO)'!$A$1:$A$225,0),MATCH(AF$1,'[2]PM TMCs (VISTRO)'!$2:$2,0))</f>
        <v>0</v>
      </c>
      <c r="AG12" s="44">
        <f>INDEX('[2]PM TMCs (VISTRO)'!$1:$225,MATCH($A12,'[2]PM TMCs (VISTRO)'!$A$1:$A$225,0),MATCH(AG$1,'[2]PM TMCs (VISTRO)'!$2:$2,0))</f>
        <v>0</v>
      </c>
      <c r="AH12" s="52">
        <f t="shared" si="0"/>
        <v>678</v>
      </c>
      <c r="AI12" s="52">
        <f t="shared" si="1"/>
        <v>694</v>
      </c>
      <c r="AJ12" s="52">
        <f t="shared" si="2"/>
        <v>731</v>
      </c>
      <c r="AK12" s="52">
        <f t="shared" si="3"/>
        <v>485</v>
      </c>
      <c r="AL12" s="52">
        <f t="shared" si="4"/>
        <v>0</v>
      </c>
      <c r="AM12" s="52">
        <f t="shared" si="5"/>
        <v>102</v>
      </c>
      <c r="AN12" s="52">
        <f t="shared" si="6"/>
        <v>0</v>
      </c>
      <c r="AO12" s="52">
        <f t="shared" si="7"/>
        <v>0</v>
      </c>
    </row>
    <row r="13" spans="1:41" x14ac:dyDescent="0.25">
      <c r="A13" s="43">
        <v>13</v>
      </c>
      <c r="B13" s="44">
        <f>INDEX('[2]PM TMCs (VISTRO)'!$1:$225,MATCH($A13,'[2]PM TMCs (VISTRO)'!$A$1:$A$225,0),MATCH(B$1,'[2]PM TMCs (VISTRO)'!$2:$2,0))</f>
        <v>160</v>
      </c>
      <c r="C13" s="44">
        <f>INDEX('[2]PM TMCs (VISTRO)'!$1:$225,MATCH($A13,'[2]PM TMCs (VISTRO)'!$A$1:$A$225,0),MATCH(C$1,'[2]PM TMCs (VISTRO)'!$2:$2,0))</f>
        <v>41</v>
      </c>
      <c r="D13" s="44">
        <f>INDEX('[2]PM TMCs (VISTRO)'!$1:$225,MATCH($A13,'[2]PM TMCs (VISTRO)'!$A$1:$A$225,0),MATCH(D$1,'[2]PM TMCs (VISTRO)'!$2:$2,0))</f>
        <v>606</v>
      </c>
      <c r="E13" s="44">
        <f>INDEX('[2]PM TMCs (VISTRO)'!$1:$225,MATCH($A13,'[2]PM TMCs (VISTRO)'!$A$1:$A$225,0),MATCH(E$1,'[2]PM TMCs (VISTRO)'!$2:$2,0))</f>
        <v>76</v>
      </c>
      <c r="F13" s="44">
        <f>INDEX('[2]PM TMCs (VISTRO)'!$1:$225,MATCH($A13,'[2]PM TMCs (VISTRO)'!$A$1:$A$225,0),MATCH(F$1,'[2]PM TMCs (VISTRO)'!$2:$2,0))</f>
        <v>0</v>
      </c>
      <c r="G13" s="44">
        <f>INDEX('[2]PM TMCs (VISTRO)'!$1:$225,MATCH($A13,'[2]PM TMCs (VISTRO)'!$A$1:$A$225,0),MATCH(G$1,'[2]PM TMCs (VISTRO)'!$2:$2,0))</f>
        <v>0</v>
      </c>
      <c r="H13" s="44">
        <f>INDEX('[2]PM TMCs (VISTRO)'!$1:$225,MATCH($A13,'[2]PM TMCs (VISTRO)'!$A$1:$A$225,0),MATCH(H$1,'[2]PM TMCs (VISTRO)'!$2:$2,0))</f>
        <v>0</v>
      </c>
      <c r="I13" s="44">
        <f>INDEX('[2]PM TMCs (VISTRO)'!$1:$225,MATCH($A13,'[2]PM TMCs (VISTRO)'!$A$1:$A$225,0),MATCH(I$1,'[2]PM TMCs (VISTRO)'!$2:$2,0))</f>
        <v>0</v>
      </c>
      <c r="J13" s="44">
        <f>INDEX('[2]PM TMCs (VISTRO)'!$1:$225,MATCH($A13,'[2]PM TMCs (VISTRO)'!$A$1:$A$225,0),MATCH(J$1,'[2]PM TMCs (VISTRO)'!$2:$2,0))</f>
        <v>0</v>
      </c>
      <c r="K13" s="44">
        <f>INDEX('[2]PM TMCs (VISTRO)'!$1:$225,MATCH($A13,'[2]PM TMCs (VISTRO)'!$A$1:$A$225,0),MATCH(K$1,'[2]PM TMCs (VISTRO)'!$2:$2,0))</f>
        <v>0</v>
      </c>
      <c r="L13" s="44">
        <f>INDEX('[2]PM TMCs (VISTRO)'!$1:$225,MATCH($A13,'[2]PM TMCs (VISTRO)'!$A$1:$A$225,0),MATCH(L$1,'[2]PM TMCs (VISTRO)'!$2:$2,0))</f>
        <v>142</v>
      </c>
      <c r="M13" s="44">
        <f>INDEX('[2]PM TMCs (VISTRO)'!$1:$225,MATCH($A13,'[2]PM TMCs (VISTRO)'!$A$1:$A$225,0),MATCH(M$1,'[2]PM TMCs (VISTRO)'!$2:$2,0))</f>
        <v>510</v>
      </c>
      <c r="N13" s="44">
        <f>INDEX('[2]PM TMCs (VISTRO)'!$1:$225,MATCH($A13,'[2]PM TMCs (VISTRO)'!$A$1:$A$225,0),MATCH(N$1,'[2]PM TMCs (VISTRO)'!$2:$2,0))</f>
        <v>0</v>
      </c>
      <c r="O13" s="44">
        <f>INDEX('[2]PM TMCs (VISTRO)'!$1:$225,MATCH($A13,'[2]PM TMCs (VISTRO)'!$A$1:$A$225,0),MATCH(O$1,'[2]PM TMCs (VISTRO)'!$2:$2,0))</f>
        <v>0</v>
      </c>
      <c r="P13" s="44">
        <f>INDEX('[2]PM TMCs (VISTRO)'!$1:$225,MATCH($A13,'[2]PM TMCs (VISTRO)'!$A$1:$A$225,0),MATCH(P$1,'[2]PM TMCs (VISTRO)'!$2:$2,0))</f>
        <v>0</v>
      </c>
      <c r="Q13" s="44">
        <f>INDEX('[2]PM TMCs (VISTRO)'!$1:$225,MATCH($A13,'[2]PM TMCs (VISTRO)'!$A$1:$A$225,0),MATCH(Q$1,'[2]PM TMCs (VISTRO)'!$2:$2,0))</f>
        <v>308</v>
      </c>
      <c r="R13" s="44">
        <f>INDEX('[2]PM TMCs (VISTRO)'!$1:$225,MATCH($A13,'[2]PM TMCs (VISTRO)'!$A$1:$A$225,0),MATCH(R$1,'[2]PM TMCs (VISTRO)'!$2:$2,0))</f>
        <v>61</v>
      </c>
      <c r="S13" s="44">
        <f>INDEX('[2]PM TMCs (VISTRO)'!$1:$225,MATCH($A13,'[2]PM TMCs (VISTRO)'!$A$1:$A$225,0),MATCH(S$1,'[2]PM TMCs (VISTRO)'!$2:$2,0))</f>
        <v>49</v>
      </c>
      <c r="T13" s="44">
        <f>INDEX('[2]PM TMCs (VISTRO)'!$1:$225,MATCH($A13,'[2]PM TMCs (VISTRO)'!$A$1:$A$225,0),MATCH(T$1,'[2]PM TMCs (VISTRO)'!$2:$2,0))</f>
        <v>3</v>
      </c>
      <c r="U13" s="44">
        <f>INDEX('[2]PM TMCs (VISTRO)'!$1:$225,MATCH($A13,'[2]PM TMCs (VISTRO)'!$A$1:$A$225,0),MATCH(U$1,'[2]PM TMCs (VISTRO)'!$2:$2,0))</f>
        <v>0</v>
      </c>
      <c r="V13" s="44">
        <f>INDEX('[2]PM TMCs (VISTRO)'!$1:$225,MATCH($A13,'[2]PM TMCs (VISTRO)'!$A$1:$A$225,0),MATCH(V$1,'[2]PM TMCs (VISTRO)'!$2:$2,0))</f>
        <v>0</v>
      </c>
      <c r="W13" s="44">
        <f>INDEX('[2]PM TMCs (VISTRO)'!$1:$225,MATCH($A13,'[2]PM TMCs (VISTRO)'!$A$1:$A$225,0),MATCH(W$1,'[2]PM TMCs (VISTRO)'!$2:$2,0))</f>
        <v>0</v>
      </c>
      <c r="X13" s="44">
        <f>INDEX('[2]PM TMCs (VISTRO)'!$1:$225,MATCH($A13,'[2]PM TMCs (VISTRO)'!$A$1:$A$225,0),MATCH(X$1,'[2]PM TMCs (VISTRO)'!$2:$2,0))</f>
        <v>0</v>
      </c>
      <c r="Y13" s="44">
        <f>INDEX('[2]PM TMCs (VISTRO)'!$1:$225,MATCH($A13,'[2]PM TMCs (VISTRO)'!$A$1:$A$225,0),MATCH(Y$1,'[2]PM TMCs (VISTRO)'!$2:$2,0))</f>
        <v>0</v>
      </c>
      <c r="Z13" s="44">
        <f>INDEX('[2]PM TMCs (VISTRO)'!$1:$225,MATCH($A13,'[2]PM TMCs (VISTRO)'!$A$1:$A$225,0),MATCH(Z$1,'[2]PM TMCs (VISTRO)'!$2:$2,0))</f>
        <v>0</v>
      </c>
      <c r="AA13" s="44">
        <f>INDEX('[2]PM TMCs (VISTRO)'!$1:$225,MATCH($A13,'[2]PM TMCs (VISTRO)'!$A$1:$A$225,0),MATCH(AA$1,'[2]PM TMCs (VISTRO)'!$2:$2,0))</f>
        <v>0</v>
      </c>
      <c r="AB13" s="44">
        <f>INDEX('[2]PM TMCs (VISTRO)'!$1:$225,MATCH($A13,'[2]PM TMCs (VISTRO)'!$A$1:$A$225,0),MATCH(AB$1,'[2]PM TMCs (VISTRO)'!$2:$2,0))</f>
        <v>0</v>
      </c>
      <c r="AC13" s="44">
        <f>INDEX('[2]PM TMCs (VISTRO)'!$1:$225,MATCH($A13,'[2]PM TMCs (VISTRO)'!$A$1:$A$225,0),MATCH(AC$1,'[2]PM TMCs (VISTRO)'!$2:$2,0))</f>
        <v>0</v>
      </c>
      <c r="AD13" s="44">
        <f>INDEX('[2]PM TMCs (VISTRO)'!$1:$225,MATCH($A13,'[2]PM TMCs (VISTRO)'!$A$1:$A$225,0),MATCH(AD$1,'[2]PM TMCs (VISTRO)'!$2:$2,0))</f>
        <v>0</v>
      </c>
      <c r="AE13" s="44">
        <f>INDEX('[2]PM TMCs (VISTRO)'!$1:$225,MATCH($A13,'[2]PM TMCs (VISTRO)'!$A$1:$A$225,0),MATCH(AE$1,'[2]PM TMCs (VISTRO)'!$2:$2,0))</f>
        <v>0</v>
      </c>
      <c r="AF13" s="44">
        <f>INDEX('[2]PM TMCs (VISTRO)'!$1:$225,MATCH($A13,'[2]PM TMCs (VISTRO)'!$A$1:$A$225,0),MATCH(AF$1,'[2]PM TMCs (VISTRO)'!$2:$2,0))</f>
        <v>0</v>
      </c>
      <c r="AG13" s="44">
        <f>INDEX('[2]PM TMCs (VISTRO)'!$1:$225,MATCH($A13,'[2]PM TMCs (VISTRO)'!$A$1:$A$225,0),MATCH(AG$1,'[2]PM TMCs (VISTRO)'!$2:$2,0))</f>
        <v>0</v>
      </c>
      <c r="AH13" s="52">
        <f t="shared" si="0"/>
        <v>883</v>
      </c>
      <c r="AI13" s="52">
        <f t="shared" si="1"/>
        <v>0</v>
      </c>
      <c r="AJ13" s="52">
        <f t="shared" si="2"/>
        <v>652</v>
      </c>
      <c r="AK13" s="52">
        <f t="shared" si="3"/>
        <v>418</v>
      </c>
      <c r="AL13" s="52">
        <f t="shared" si="4"/>
        <v>3</v>
      </c>
      <c r="AM13" s="52">
        <f t="shared" si="5"/>
        <v>0</v>
      </c>
      <c r="AN13" s="52">
        <f t="shared" si="6"/>
        <v>0</v>
      </c>
      <c r="AO13" s="52">
        <f t="shared" si="7"/>
        <v>0</v>
      </c>
    </row>
    <row r="14" spans="1:41" x14ac:dyDescent="0.25">
      <c r="A14" s="43">
        <v>14</v>
      </c>
      <c r="B14" s="44">
        <f>INDEX('[2]PM TMCs (VISTRO)'!$1:$225,MATCH($A14,'[2]PM TMCs (VISTRO)'!$A$1:$A$225,0),MATCH(B$1,'[2]PM TMCs (VISTRO)'!$2:$2,0))</f>
        <v>0</v>
      </c>
      <c r="C14" s="44">
        <f>INDEX('[2]PM TMCs (VISTRO)'!$1:$225,MATCH($A14,'[2]PM TMCs (VISTRO)'!$A$1:$A$225,0),MATCH(C$1,'[2]PM TMCs (VISTRO)'!$2:$2,0))</f>
        <v>152</v>
      </c>
      <c r="D14" s="44">
        <f>INDEX('[2]PM TMCs (VISTRO)'!$1:$225,MATCH($A14,'[2]PM TMCs (VISTRO)'!$A$1:$A$225,0),MATCH(D$1,'[2]PM TMCs (VISTRO)'!$2:$2,0))</f>
        <v>239</v>
      </c>
      <c r="E14" s="44">
        <f>INDEX('[2]PM TMCs (VISTRO)'!$1:$225,MATCH($A14,'[2]PM TMCs (VISTRO)'!$A$1:$A$225,0),MATCH(E$1,'[2]PM TMCs (VISTRO)'!$2:$2,0))</f>
        <v>51</v>
      </c>
      <c r="F14" s="44">
        <f>INDEX('[2]PM TMCs (VISTRO)'!$1:$225,MATCH($A14,'[2]PM TMCs (VISTRO)'!$A$1:$A$225,0),MATCH(F$1,'[2]PM TMCs (VISTRO)'!$2:$2,0))</f>
        <v>0</v>
      </c>
      <c r="G14" s="44">
        <f>INDEX('[2]PM TMCs (VISTRO)'!$1:$225,MATCH($A14,'[2]PM TMCs (VISTRO)'!$A$1:$A$225,0),MATCH(G$1,'[2]PM TMCs (VISTRO)'!$2:$2,0))</f>
        <v>0</v>
      </c>
      <c r="H14" s="44">
        <f>INDEX('[2]PM TMCs (VISTRO)'!$1:$225,MATCH($A14,'[2]PM TMCs (VISTRO)'!$A$1:$A$225,0),MATCH(H$1,'[2]PM TMCs (VISTRO)'!$2:$2,0))</f>
        <v>34</v>
      </c>
      <c r="I14" s="44">
        <f>INDEX('[2]PM TMCs (VISTRO)'!$1:$225,MATCH($A14,'[2]PM TMCs (VISTRO)'!$A$1:$A$225,0),MATCH(I$1,'[2]PM TMCs (VISTRO)'!$2:$2,0))</f>
        <v>437</v>
      </c>
      <c r="J14" s="44">
        <f>INDEX('[2]PM TMCs (VISTRO)'!$1:$225,MATCH($A14,'[2]PM TMCs (VISTRO)'!$A$1:$A$225,0),MATCH(J$1,'[2]PM TMCs (VISTRO)'!$2:$2,0))</f>
        <v>67</v>
      </c>
      <c r="K14" s="44">
        <f>INDEX('[2]PM TMCs (VISTRO)'!$1:$225,MATCH($A14,'[2]PM TMCs (VISTRO)'!$A$1:$A$225,0),MATCH(K$1,'[2]PM TMCs (VISTRO)'!$2:$2,0))</f>
        <v>0</v>
      </c>
      <c r="L14" s="44">
        <f>INDEX('[2]PM TMCs (VISTRO)'!$1:$225,MATCH($A14,'[2]PM TMCs (VISTRO)'!$A$1:$A$225,0),MATCH(L$1,'[2]PM TMCs (VISTRO)'!$2:$2,0))</f>
        <v>67</v>
      </c>
      <c r="M14" s="44">
        <f>INDEX('[2]PM TMCs (VISTRO)'!$1:$225,MATCH($A14,'[2]PM TMCs (VISTRO)'!$A$1:$A$225,0),MATCH(M$1,'[2]PM TMCs (VISTRO)'!$2:$2,0))</f>
        <v>342</v>
      </c>
      <c r="N14" s="44">
        <f>INDEX('[2]PM TMCs (VISTRO)'!$1:$225,MATCH($A14,'[2]PM TMCs (VISTRO)'!$A$1:$A$225,0),MATCH(N$1,'[2]PM TMCs (VISTRO)'!$2:$2,0))</f>
        <v>139</v>
      </c>
      <c r="O14" s="44">
        <f>INDEX('[2]PM TMCs (VISTRO)'!$1:$225,MATCH($A14,'[2]PM TMCs (VISTRO)'!$A$1:$A$225,0),MATCH(O$1,'[2]PM TMCs (VISTRO)'!$2:$2,0))</f>
        <v>0</v>
      </c>
      <c r="P14" s="44">
        <f>INDEX('[2]PM TMCs (VISTRO)'!$1:$225,MATCH($A14,'[2]PM TMCs (VISTRO)'!$A$1:$A$225,0),MATCH(P$1,'[2]PM TMCs (VISTRO)'!$2:$2,0))</f>
        <v>13</v>
      </c>
      <c r="Q14" s="44">
        <f>INDEX('[2]PM TMCs (VISTRO)'!$1:$225,MATCH($A14,'[2]PM TMCs (VISTRO)'!$A$1:$A$225,0),MATCH(Q$1,'[2]PM TMCs (VISTRO)'!$2:$2,0))</f>
        <v>192</v>
      </c>
      <c r="R14" s="44">
        <f>INDEX('[2]PM TMCs (VISTRO)'!$1:$225,MATCH($A14,'[2]PM TMCs (VISTRO)'!$A$1:$A$225,0),MATCH(R$1,'[2]PM TMCs (VISTRO)'!$2:$2,0))</f>
        <v>20</v>
      </c>
      <c r="S14" s="44">
        <f>INDEX('[2]PM TMCs (VISTRO)'!$1:$225,MATCH($A14,'[2]PM TMCs (VISTRO)'!$A$1:$A$225,0),MATCH(S$1,'[2]PM TMCs (VISTRO)'!$2:$2,0))</f>
        <v>0</v>
      </c>
      <c r="T14" s="44">
        <f>INDEX('[2]PM TMCs (VISTRO)'!$1:$225,MATCH($A14,'[2]PM TMCs (VISTRO)'!$A$1:$A$225,0),MATCH(T$1,'[2]PM TMCs (VISTRO)'!$2:$2,0))</f>
        <v>0</v>
      </c>
      <c r="U14" s="44">
        <f>INDEX('[2]PM TMCs (VISTRO)'!$1:$225,MATCH($A14,'[2]PM TMCs (VISTRO)'!$A$1:$A$225,0),MATCH(U$1,'[2]PM TMCs (VISTRO)'!$2:$2,0))</f>
        <v>0</v>
      </c>
      <c r="V14" s="44">
        <f>INDEX('[2]PM TMCs (VISTRO)'!$1:$225,MATCH($A14,'[2]PM TMCs (VISTRO)'!$A$1:$A$225,0),MATCH(V$1,'[2]PM TMCs (VISTRO)'!$2:$2,0))</f>
        <v>0</v>
      </c>
      <c r="W14" s="44">
        <f>INDEX('[2]PM TMCs (VISTRO)'!$1:$225,MATCH($A14,'[2]PM TMCs (VISTRO)'!$A$1:$A$225,0),MATCH(W$1,'[2]PM TMCs (VISTRO)'!$2:$2,0))</f>
        <v>0</v>
      </c>
      <c r="X14" s="44">
        <f>INDEX('[2]PM TMCs (VISTRO)'!$1:$225,MATCH($A14,'[2]PM TMCs (VISTRO)'!$A$1:$A$225,0),MATCH(X$1,'[2]PM TMCs (VISTRO)'!$2:$2,0))</f>
        <v>0</v>
      </c>
      <c r="Y14" s="44">
        <f>INDEX('[2]PM TMCs (VISTRO)'!$1:$225,MATCH($A14,'[2]PM TMCs (VISTRO)'!$A$1:$A$225,0),MATCH(Y$1,'[2]PM TMCs (VISTRO)'!$2:$2,0))</f>
        <v>0</v>
      </c>
      <c r="Z14" s="44">
        <f>INDEX('[2]PM TMCs (VISTRO)'!$1:$225,MATCH($A14,'[2]PM TMCs (VISTRO)'!$A$1:$A$225,0),MATCH(Z$1,'[2]PM TMCs (VISTRO)'!$2:$2,0))</f>
        <v>0</v>
      </c>
      <c r="AA14" s="44">
        <f>INDEX('[2]PM TMCs (VISTRO)'!$1:$225,MATCH($A14,'[2]PM TMCs (VISTRO)'!$A$1:$A$225,0),MATCH(AA$1,'[2]PM TMCs (VISTRO)'!$2:$2,0))</f>
        <v>0</v>
      </c>
      <c r="AB14" s="44">
        <f>INDEX('[2]PM TMCs (VISTRO)'!$1:$225,MATCH($A14,'[2]PM TMCs (VISTRO)'!$A$1:$A$225,0),MATCH(AB$1,'[2]PM TMCs (VISTRO)'!$2:$2,0))</f>
        <v>0</v>
      </c>
      <c r="AC14" s="44">
        <f>INDEX('[2]PM TMCs (VISTRO)'!$1:$225,MATCH($A14,'[2]PM TMCs (VISTRO)'!$A$1:$A$225,0),MATCH(AC$1,'[2]PM TMCs (VISTRO)'!$2:$2,0))</f>
        <v>0</v>
      </c>
      <c r="AD14" s="44">
        <f>INDEX('[2]PM TMCs (VISTRO)'!$1:$225,MATCH($A14,'[2]PM TMCs (VISTRO)'!$A$1:$A$225,0),MATCH(AD$1,'[2]PM TMCs (VISTRO)'!$2:$2,0))</f>
        <v>0</v>
      </c>
      <c r="AE14" s="44">
        <f>INDEX('[2]PM TMCs (VISTRO)'!$1:$225,MATCH($A14,'[2]PM TMCs (VISTRO)'!$A$1:$A$225,0),MATCH(AE$1,'[2]PM TMCs (VISTRO)'!$2:$2,0))</f>
        <v>0</v>
      </c>
      <c r="AF14" s="44">
        <f>INDEX('[2]PM TMCs (VISTRO)'!$1:$225,MATCH($A14,'[2]PM TMCs (VISTRO)'!$A$1:$A$225,0),MATCH(AF$1,'[2]PM TMCs (VISTRO)'!$2:$2,0))</f>
        <v>0</v>
      </c>
      <c r="AG14" s="44">
        <f>INDEX('[2]PM TMCs (VISTRO)'!$1:$225,MATCH($A14,'[2]PM TMCs (VISTRO)'!$A$1:$A$225,0),MATCH(AG$1,'[2]PM TMCs (VISTRO)'!$2:$2,0))</f>
        <v>0</v>
      </c>
      <c r="AH14" s="52">
        <f t="shared" si="0"/>
        <v>442</v>
      </c>
      <c r="AI14" s="52">
        <f t="shared" si="1"/>
        <v>538</v>
      </c>
      <c r="AJ14" s="52">
        <f t="shared" si="2"/>
        <v>548</v>
      </c>
      <c r="AK14" s="52">
        <f t="shared" si="3"/>
        <v>225</v>
      </c>
      <c r="AL14" s="52">
        <f t="shared" si="4"/>
        <v>0</v>
      </c>
      <c r="AM14" s="52">
        <f t="shared" si="5"/>
        <v>0</v>
      </c>
      <c r="AN14" s="52">
        <f t="shared" si="6"/>
        <v>0</v>
      </c>
      <c r="AO14" s="52">
        <f t="shared" si="7"/>
        <v>0</v>
      </c>
    </row>
    <row r="15" spans="1:41" x14ac:dyDescent="0.25">
      <c r="A15" s="43">
        <v>15</v>
      </c>
      <c r="B15" s="44">
        <f>INDEX('[2]PM TMCs (VISTRO)'!$1:$225,MATCH($A15,'[2]PM TMCs (VISTRO)'!$A$1:$A$225,0),MATCH(B$1,'[2]PM TMCs (VISTRO)'!$2:$2,0))</f>
        <v>0</v>
      </c>
      <c r="C15" s="44">
        <f>INDEX('[2]PM TMCs (VISTRO)'!$1:$225,MATCH($A15,'[2]PM TMCs (VISTRO)'!$A$1:$A$225,0),MATCH(C$1,'[2]PM TMCs (VISTRO)'!$2:$2,0))</f>
        <v>0</v>
      </c>
      <c r="D15" s="44">
        <f>INDEX('[2]PM TMCs (VISTRO)'!$1:$225,MATCH($A15,'[2]PM TMCs (VISTRO)'!$A$1:$A$225,0),MATCH(D$1,'[2]PM TMCs (VISTRO)'!$2:$2,0))</f>
        <v>0</v>
      </c>
      <c r="E15" s="44">
        <f>INDEX('[2]PM TMCs (VISTRO)'!$1:$225,MATCH($A15,'[2]PM TMCs (VISTRO)'!$A$1:$A$225,0),MATCH(E$1,'[2]PM TMCs (VISTRO)'!$2:$2,0))</f>
        <v>0</v>
      </c>
      <c r="F15" s="44">
        <f>INDEX('[2]PM TMCs (VISTRO)'!$1:$225,MATCH($A15,'[2]PM TMCs (VISTRO)'!$A$1:$A$225,0),MATCH(F$1,'[2]PM TMCs (VISTRO)'!$2:$2,0))</f>
        <v>0</v>
      </c>
      <c r="G15" s="44">
        <f>INDEX('[2]PM TMCs (VISTRO)'!$1:$225,MATCH($A15,'[2]PM TMCs (VISTRO)'!$A$1:$A$225,0),MATCH(G$1,'[2]PM TMCs (VISTRO)'!$2:$2,0))</f>
        <v>0</v>
      </c>
      <c r="H15" s="44">
        <f>INDEX('[2]PM TMCs (VISTRO)'!$1:$225,MATCH($A15,'[2]PM TMCs (VISTRO)'!$A$1:$A$225,0),MATCH(H$1,'[2]PM TMCs (VISTRO)'!$2:$2,0))</f>
        <v>32</v>
      </c>
      <c r="I15" s="44">
        <f>INDEX('[2]PM TMCs (VISTRO)'!$1:$225,MATCH($A15,'[2]PM TMCs (VISTRO)'!$A$1:$A$225,0),MATCH(I$1,'[2]PM TMCs (VISTRO)'!$2:$2,0))</f>
        <v>302</v>
      </c>
      <c r="J15" s="44">
        <f>INDEX('[2]PM TMCs (VISTRO)'!$1:$225,MATCH($A15,'[2]PM TMCs (VISTRO)'!$A$1:$A$225,0),MATCH(J$1,'[2]PM TMCs (VISTRO)'!$2:$2,0))</f>
        <v>111</v>
      </c>
      <c r="K15" s="44">
        <f>INDEX('[2]PM TMCs (VISTRO)'!$1:$225,MATCH($A15,'[2]PM TMCs (VISTRO)'!$A$1:$A$225,0),MATCH(K$1,'[2]PM TMCs (VISTRO)'!$2:$2,0))</f>
        <v>0</v>
      </c>
      <c r="L15" s="44">
        <f>INDEX('[2]PM TMCs (VISTRO)'!$1:$225,MATCH($A15,'[2]PM TMCs (VISTRO)'!$A$1:$A$225,0),MATCH(L$1,'[2]PM TMCs (VISTRO)'!$2:$2,0))</f>
        <v>0</v>
      </c>
      <c r="M15" s="44">
        <f>INDEX('[2]PM TMCs (VISTRO)'!$1:$225,MATCH($A15,'[2]PM TMCs (VISTRO)'!$A$1:$A$225,0),MATCH(M$1,'[2]PM TMCs (VISTRO)'!$2:$2,0))</f>
        <v>180</v>
      </c>
      <c r="N15" s="44">
        <f>INDEX('[2]PM TMCs (VISTRO)'!$1:$225,MATCH($A15,'[2]PM TMCs (VISTRO)'!$A$1:$A$225,0),MATCH(N$1,'[2]PM TMCs (VISTRO)'!$2:$2,0))</f>
        <v>264</v>
      </c>
      <c r="O15" s="44">
        <f>INDEX('[2]PM TMCs (VISTRO)'!$1:$225,MATCH($A15,'[2]PM TMCs (VISTRO)'!$A$1:$A$225,0),MATCH(O$1,'[2]PM TMCs (VISTRO)'!$2:$2,0))</f>
        <v>0</v>
      </c>
      <c r="P15" s="44">
        <f>INDEX('[2]PM TMCs (VISTRO)'!$1:$225,MATCH($A15,'[2]PM TMCs (VISTRO)'!$A$1:$A$225,0),MATCH(P$1,'[2]PM TMCs (VISTRO)'!$2:$2,0))</f>
        <v>37</v>
      </c>
      <c r="Q15" s="44">
        <f>INDEX('[2]PM TMCs (VISTRO)'!$1:$225,MATCH($A15,'[2]PM TMCs (VISTRO)'!$A$1:$A$225,0),MATCH(Q$1,'[2]PM TMCs (VISTRO)'!$2:$2,0))</f>
        <v>95</v>
      </c>
      <c r="R15" s="44">
        <f>INDEX('[2]PM TMCs (VISTRO)'!$1:$225,MATCH($A15,'[2]PM TMCs (VISTRO)'!$A$1:$A$225,0),MATCH(R$1,'[2]PM TMCs (VISTRO)'!$2:$2,0))</f>
        <v>0</v>
      </c>
      <c r="S15" s="44">
        <f>INDEX('[2]PM TMCs (VISTRO)'!$1:$225,MATCH($A15,'[2]PM TMCs (VISTRO)'!$A$1:$A$225,0),MATCH(S$1,'[2]PM TMCs (VISTRO)'!$2:$2,0))</f>
        <v>0</v>
      </c>
      <c r="T15" s="44">
        <f>INDEX('[2]PM TMCs (VISTRO)'!$1:$225,MATCH($A15,'[2]PM TMCs (VISTRO)'!$A$1:$A$225,0),MATCH(T$1,'[2]PM TMCs (VISTRO)'!$2:$2,0))</f>
        <v>0</v>
      </c>
      <c r="U15" s="44">
        <f>INDEX('[2]PM TMCs (VISTRO)'!$1:$225,MATCH($A15,'[2]PM TMCs (VISTRO)'!$A$1:$A$225,0),MATCH(U$1,'[2]PM TMCs (VISTRO)'!$2:$2,0))</f>
        <v>0</v>
      </c>
      <c r="V15" s="44">
        <f>INDEX('[2]PM TMCs (VISTRO)'!$1:$225,MATCH($A15,'[2]PM TMCs (VISTRO)'!$A$1:$A$225,0),MATCH(V$1,'[2]PM TMCs (VISTRO)'!$2:$2,0))</f>
        <v>0</v>
      </c>
      <c r="W15" s="44">
        <f>INDEX('[2]PM TMCs (VISTRO)'!$1:$225,MATCH($A15,'[2]PM TMCs (VISTRO)'!$A$1:$A$225,0),MATCH(W$1,'[2]PM TMCs (VISTRO)'!$2:$2,0))</f>
        <v>0</v>
      </c>
      <c r="X15" s="44">
        <f>INDEX('[2]PM TMCs (VISTRO)'!$1:$225,MATCH($A15,'[2]PM TMCs (VISTRO)'!$A$1:$A$225,0),MATCH(X$1,'[2]PM TMCs (VISTRO)'!$2:$2,0))</f>
        <v>0</v>
      </c>
      <c r="Y15" s="44">
        <f>INDEX('[2]PM TMCs (VISTRO)'!$1:$225,MATCH($A15,'[2]PM TMCs (VISTRO)'!$A$1:$A$225,0),MATCH(Y$1,'[2]PM TMCs (VISTRO)'!$2:$2,0))</f>
        <v>0</v>
      </c>
      <c r="Z15" s="44">
        <f>INDEX('[2]PM TMCs (VISTRO)'!$1:$225,MATCH($A15,'[2]PM TMCs (VISTRO)'!$A$1:$A$225,0),MATCH(Z$1,'[2]PM TMCs (VISTRO)'!$2:$2,0))</f>
        <v>0</v>
      </c>
      <c r="AA15" s="44">
        <f>INDEX('[2]PM TMCs (VISTRO)'!$1:$225,MATCH($A15,'[2]PM TMCs (VISTRO)'!$A$1:$A$225,0),MATCH(AA$1,'[2]PM TMCs (VISTRO)'!$2:$2,0))</f>
        <v>0</v>
      </c>
      <c r="AB15" s="44">
        <f>INDEX('[2]PM TMCs (VISTRO)'!$1:$225,MATCH($A15,'[2]PM TMCs (VISTRO)'!$A$1:$A$225,0),MATCH(AB$1,'[2]PM TMCs (VISTRO)'!$2:$2,0))</f>
        <v>0</v>
      </c>
      <c r="AC15" s="44">
        <f>INDEX('[2]PM TMCs (VISTRO)'!$1:$225,MATCH($A15,'[2]PM TMCs (VISTRO)'!$A$1:$A$225,0),MATCH(AC$1,'[2]PM TMCs (VISTRO)'!$2:$2,0))</f>
        <v>0</v>
      </c>
      <c r="AD15" s="44">
        <f>INDEX('[2]PM TMCs (VISTRO)'!$1:$225,MATCH($A15,'[2]PM TMCs (VISTRO)'!$A$1:$A$225,0),MATCH(AD$1,'[2]PM TMCs (VISTRO)'!$2:$2,0))</f>
        <v>0</v>
      </c>
      <c r="AE15" s="44">
        <f>INDEX('[2]PM TMCs (VISTRO)'!$1:$225,MATCH($A15,'[2]PM TMCs (VISTRO)'!$A$1:$A$225,0),MATCH(AE$1,'[2]PM TMCs (VISTRO)'!$2:$2,0))</f>
        <v>0</v>
      </c>
      <c r="AF15" s="44">
        <f>INDEX('[2]PM TMCs (VISTRO)'!$1:$225,MATCH($A15,'[2]PM TMCs (VISTRO)'!$A$1:$A$225,0),MATCH(AF$1,'[2]PM TMCs (VISTRO)'!$2:$2,0))</f>
        <v>0</v>
      </c>
      <c r="AG15" s="44">
        <f>INDEX('[2]PM TMCs (VISTRO)'!$1:$225,MATCH($A15,'[2]PM TMCs (VISTRO)'!$A$1:$A$225,0),MATCH(AG$1,'[2]PM TMCs (VISTRO)'!$2:$2,0))</f>
        <v>0</v>
      </c>
      <c r="AH15" s="52">
        <f t="shared" si="0"/>
        <v>0</v>
      </c>
      <c r="AI15" s="52">
        <f t="shared" si="1"/>
        <v>445</v>
      </c>
      <c r="AJ15" s="52">
        <f t="shared" si="2"/>
        <v>444</v>
      </c>
      <c r="AK15" s="52">
        <f t="shared" si="3"/>
        <v>132</v>
      </c>
      <c r="AL15" s="52">
        <f t="shared" si="4"/>
        <v>0</v>
      </c>
      <c r="AM15" s="52">
        <f t="shared" si="5"/>
        <v>0</v>
      </c>
      <c r="AN15" s="52">
        <f t="shared" si="6"/>
        <v>0</v>
      </c>
      <c r="AO15" s="52">
        <f t="shared" si="7"/>
        <v>0</v>
      </c>
    </row>
    <row r="16" spans="1:41" x14ac:dyDescent="0.25">
      <c r="A16" s="43">
        <v>16</v>
      </c>
      <c r="B16" s="44">
        <f>INDEX('[2]PM TMCs (VISTRO)'!$1:$225,MATCH($A16,'[2]PM TMCs (VISTRO)'!$A$1:$A$225,0),MATCH(B$1,'[2]PM TMCs (VISTRO)'!$2:$2,0))</f>
        <v>0</v>
      </c>
      <c r="C16" s="44">
        <f>INDEX('[2]PM TMCs (VISTRO)'!$1:$225,MATCH($A16,'[2]PM TMCs (VISTRO)'!$A$1:$A$225,0),MATCH(C$1,'[2]PM TMCs (VISTRO)'!$2:$2,0))</f>
        <v>0</v>
      </c>
      <c r="D16" s="44">
        <f>INDEX('[2]PM TMCs (VISTRO)'!$1:$225,MATCH($A16,'[2]PM TMCs (VISTRO)'!$A$1:$A$225,0),MATCH(D$1,'[2]PM TMCs (VISTRO)'!$2:$2,0))</f>
        <v>0</v>
      </c>
      <c r="E16" s="44">
        <f>INDEX('[2]PM TMCs (VISTRO)'!$1:$225,MATCH($A16,'[2]PM TMCs (VISTRO)'!$A$1:$A$225,0),MATCH(E$1,'[2]PM TMCs (VISTRO)'!$2:$2,0))</f>
        <v>0</v>
      </c>
      <c r="F16" s="44">
        <f>INDEX('[2]PM TMCs (VISTRO)'!$1:$225,MATCH($A16,'[2]PM TMCs (VISTRO)'!$A$1:$A$225,0),MATCH(F$1,'[2]PM TMCs (VISTRO)'!$2:$2,0))</f>
        <v>0</v>
      </c>
      <c r="G16" s="44">
        <f>INDEX('[2]PM TMCs (VISTRO)'!$1:$225,MATCH($A16,'[2]PM TMCs (VISTRO)'!$A$1:$A$225,0),MATCH(G$1,'[2]PM TMCs (VISTRO)'!$2:$2,0))</f>
        <v>0</v>
      </c>
      <c r="H16" s="44">
        <f>INDEX('[2]PM TMCs (VISTRO)'!$1:$225,MATCH($A16,'[2]PM TMCs (VISTRO)'!$A$1:$A$225,0),MATCH(H$1,'[2]PM TMCs (VISTRO)'!$2:$2,0))</f>
        <v>0</v>
      </c>
      <c r="I16" s="44">
        <f>INDEX('[2]PM TMCs (VISTRO)'!$1:$225,MATCH($A16,'[2]PM TMCs (VISTRO)'!$A$1:$A$225,0),MATCH(I$1,'[2]PM TMCs (VISTRO)'!$2:$2,0))</f>
        <v>781</v>
      </c>
      <c r="J16" s="44">
        <f>INDEX('[2]PM TMCs (VISTRO)'!$1:$225,MATCH($A16,'[2]PM TMCs (VISTRO)'!$A$1:$A$225,0),MATCH(J$1,'[2]PM TMCs (VISTRO)'!$2:$2,0))</f>
        <v>83</v>
      </c>
      <c r="K16" s="44">
        <f>INDEX('[2]PM TMCs (VISTRO)'!$1:$225,MATCH($A16,'[2]PM TMCs (VISTRO)'!$A$1:$A$225,0),MATCH(K$1,'[2]PM TMCs (VISTRO)'!$2:$2,0))</f>
        <v>0</v>
      </c>
      <c r="L16" s="44">
        <f>INDEX('[2]PM TMCs (VISTRO)'!$1:$225,MATCH($A16,'[2]PM TMCs (VISTRO)'!$A$1:$A$225,0),MATCH(L$1,'[2]PM TMCs (VISTRO)'!$2:$2,0))</f>
        <v>0</v>
      </c>
      <c r="M16" s="44">
        <f>INDEX('[2]PM TMCs (VISTRO)'!$1:$225,MATCH($A16,'[2]PM TMCs (VISTRO)'!$A$1:$A$225,0),MATCH(M$1,'[2]PM TMCs (VISTRO)'!$2:$2,0))</f>
        <v>0</v>
      </c>
      <c r="N16" s="44">
        <f>INDEX('[2]PM TMCs (VISTRO)'!$1:$225,MATCH($A16,'[2]PM TMCs (VISTRO)'!$A$1:$A$225,0),MATCH(N$1,'[2]PM TMCs (VISTRO)'!$2:$2,0))</f>
        <v>182</v>
      </c>
      <c r="O16" s="44">
        <f>INDEX('[2]PM TMCs (VISTRO)'!$1:$225,MATCH($A16,'[2]PM TMCs (VISTRO)'!$A$1:$A$225,0),MATCH(O$1,'[2]PM TMCs (VISTRO)'!$2:$2,0))</f>
        <v>0</v>
      </c>
      <c r="P16" s="44">
        <f>INDEX('[2]PM TMCs (VISTRO)'!$1:$225,MATCH($A16,'[2]PM TMCs (VISTRO)'!$A$1:$A$225,0),MATCH(P$1,'[2]PM TMCs (VISTRO)'!$2:$2,0))</f>
        <v>0</v>
      </c>
      <c r="Q16" s="44">
        <f>INDEX('[2]PM TMCs (VISTRO)'!$1:$225,MATCH($A16,'[2]PM TMCs (VISTRO)'!$A$1:$A$225,0),MATCH(Q$1,'[2]PM TMCs (VISTRO)'!$2:$2,0))</f>
        <v>0</v>
      </c>
      <c r="R16" s="44">
        <f>INDEX('[2]PM TMCs (VISTRO)'!$1:$225,MATCH($A16,'[2]PM TMCs (VISTRO)'!$A$1:$A$225,0),MATCH(R$1,'[2]PM TMCs (VISTRO)'!$2:$2,0))</f>
        <v>0</v>
      </c>
      <c r="S16" s="44">
        <f>INDEX('[2]PM TMCs (VISTRO)'!$1:$225,MATCH($A16,'[2]PM TMCs (VISTRO)'!$A$1:$A$225,0),MATCH(S$1,'[2]PM TMCs (VISTRO)'!$2:$2,0))</f>
        <v>0</v>
      </c>
      <c r="T16" s="44">
        <f>INDEX('[2]PM TMCs (VISTRO)'!$1:$225,MATCH($A16,'[2]PM TMCs (VISTRO)'!$A$1:$A$225,0),MATCH(T$1,'[2]PM TMCs (VISTRO)'!$2:$2,0))</f>
        <v>0</v>
      </c>
      <c r="U16" s="44">
        <f>INDEX('[2]PM TMCs (VISTRO)'!$1:$225,MATCH($A16,'[2]PM TMCs (VISTRO)'!$A$1:$A$225,0),MATCH(U$1,'[2]PM TMCs (VISTRO)'!$2:$2,0))</f>
        <v>0</v>
      </c>
      <c r="V16" s="44">
        <f>INDEX('[2]PM TMCs (VISTRO)'!$1:$225,MATCH($A16,'[2]PM TMCs (VISTRO)'!$A$1:$A$225,0),MATCH(V$1,'[2]PM TMCs (VISTRO)'!$2:$2,0))</f>
        <v>0</v>
      </c>
      <c r="W16" s="44">
        <f>INDEX('[2]PM TMCs (VISTRO)'!$1:$225,MATCH($A16,'[2]PM TMCs (VISTRO)'!$A$1:$A$225,0),MATCH(W$1,'[2]PM TMCs (VISTRO)'!$2:$2,0))</f>
        <v>0</v>
      </c>
      <c r="X16" s="44">
        <f>INDEX('[2]PM TMCs (VISTRO)'!$1:$225,MATCH($A16,'[2]PM TMCs (VISTRO)'!$A$1:$A$225,0),MATCH(X$1,'[2]PM TMCs (VISTRO)'!$2:$2,0))</f>
        <v>0</v>
      </c>
      <c r="Y16" s="44">
        <f>INDEX('[2]PM TMCs (VISTRO)'!$1:$225,MATCH($A16,'[2]PM TMCs (VISTRO)'!$A$1:$A$225,0),MATCH(Y$1,'[2]PM TMCs (VISTRO)'!$2:$2,0))</f>
        <v>0</v>
      </c>
      <c r="Z16" s="44">
        <f>INDEX('[2]PM TMCs (VISTRO)'!$1:$225,MATCH($A16,'[2]PM TMCs (VISTRO)'!$A$1:$A$225,0),MATCH(Z$1,'[2]PM TMCs (VISTRO)'!$2:$2,0))</f>
        <v>0</v>
      </c>
      <c r="AA16" s="44">
        <f>INDEX('[2]PM TMCs (VISTRO)'!$1:$225,MATCH($A16,'[2]PM TMCs (VISTRO)'!$A$1:$A$225,0),MATCH(AA$1,'[2]PM TMCs (VISTRO)'!$2:$2,0))</f>
        <v>0</v>
      </c>
      <c r="AB16" s="44">
        <f>INDEX('[2]PM TMCs (VISTRO)'!$1:$225,MATCH($A16,'[2]PM TMCs (VISTRO)'!$A$1:$A$225,0),MATCH(AB$1,'[2]PM TMCs (VISTRO)'!$2:$2,0))</f>
        <v>0</v>
      </c>
      <c r="AC16" s="44">
        <f>INDEX('[2]PM TMCs (VISTRO)'!$1:$225,MATCH($A16,'[2]PM TMCs (VISTRO)'!$A$1:$A$225,0),MATCH(AC$1,'[2]PM TMCs (VISTRO)'!$2:$2,0))</f>
        <v>0</v>
      </c>
      <c r="AD16" s="44">
        <f>INDEX('[2]PM TMCs (VISTRO)'!$1:$225,MATCH($A16,'[2]PM TMCs (VISTRO)'!$A$1:$A$225,0),MATCH(AD$1,'[2]PM TMCs (VISTRO)'!$2:$2,0))</f>
        <v>0</v>
      </c>
      <c r="AE16" s="44">
        <f>INDEX('[2]PM TMCs (VISTRO)'!$1:$225,MATCH($A16,'[2]PM TMCs (VISTRO)'!$A$1:$A$225,0),MATCH(AE$1,'[2]PM TMCs (VISTRO)'!$2:$2,0))</f>
        <v>0</v>
      </c>
      <c r="AF16" s="44">
        <f>INDEX('[2]PM TMCs (VISTRO)'!$1:$225,MATCH($A16,'[2]PM TMCs (VISTRO)'!$A$1:$A$225,0),MATCH(AF$1,'[2]PM TMCs (VISTRO)'!$2:$2,0))</f>
        <v>0</v>
      </c>
      <c r="AG16" s="44">
        <f>INDEX('[2]PM TMCs (VISTRO)'!$1:$225,MATCH($A16,'[2]PM TMCs (VISTRO)'!$A$1:$A$225,0),MATCH(AG$1,'[2]PM TMCs (VISTRO)'!$2:$2,0))</f>
        <v>0</v>
      </c>
      <c r="AH16" s="52">
        <f t="shared" si="0"/>
        <v>0</v>
      </c>
      <c r="AI16" s="52">
        <f t="shared" si="1"/>
        <v>864</v>
      </c>
      <c r="AJ16" s="52">
        <f t="shared" si="2"/>
        <v>182</v>
      </c>
      <c r="AK16" s="52">
        <f t="shared" si="3"/>
        <v>0</v>
      </c>
      <c r="AL16" s="52">
        <f t="shared" si="4"/>
        <v>0</v>
      </c>
      <c r="AM16" s="52">
        <f t="shared" si="5"/>
        <v>0</v>
      </c>
      <c r="AN16" s="52">
        <f t="shared" si="6"/>
        <v>0</v>
      </c>
      <c r="AO16" s="52">
        <f t="shared" si="7"/>
        <v>0</v>
      </c>
    </row>
    <row r="17" spans="1:46" x14ac:dyDescent="0.25">
      <c r="A17" s="43">
        <v>17</v>
      </c>
      <c r="B17" s="44">
        <f>INDEX('[2]PM TMCs (VISTRO)'!$1:$225,MATCH($A17,'[2]PM TMCs (VISTRO)'!$A$1:$A$225,0),MATCH(B$1,'[2]PM TMCs (VISTRO)'!$2:$2,0))</f>
        <v>0</v>
      </c>
      <c r="C17" s="44">
        <f>INDEX('[2]PM TMCs (VISTRO)'!$1:$225,MATCH($A17,'[2]PM TMCs (VISTRO)'!$A$1:$A$225,0),MATCH(C$1,'[2]PM TMCs (VISTRO)'!$2:$2,0))</f>
        <v>0</v>
      </c>
      <c r="D17" s="44">
        <f>INDEX('[2]PM TMCs (VISTRO)'!$1:$225,MATCH($A17,'[2]PM TMCs (VISTRO)'!$A$1:$A$225,0),MATCH(D$1,'[2]PM TMCs (VISTRO)'!$2:$2,0))</f>
        <v>0</v>
      </c>
      <c r="E17" s="44">
        <f>INDEX('[2]PM TMCs (VISTRO)'!$1:$225,MATCH($A17,'[2]PM TMCs (VISTRO)'!$A$1:$A$225,0),MATCH(E$1,'[2]PM TMCs (VISTRO)'!$2:$2,0))</f>
        <v>0</v>
      </c>
      <c r="F17" s="44">
        <f>INDEX('[2]PM TMCs (VISTRO)'!$1:$225,MATCH($A17,'[2]PM TMCs (VISTRO)'!$A$1:$A$225,0),MATCH(F$1,'[2]PM TMCs (VISTRO)'!$2:$2,0))</f>
        <v>0</v>
      </c>
      <c r="G17" s="44">
        <f>INDEX('[2]PM TMCs (VISTRO)'!$1:$225,MATCH($A17,'[2]PM TMCs (VISTRO)'!$A$1:$A$225,0),MATCH(G$1,'[2]PM TMCs (VISTRO)'!$2:$2,0))</f>
        <v>0</v>
      </c>
      <c r="H17" s="44">
        <f>INDEX('[2]PM TMCs (VISTRO)'!$1:$225,MATCH($A17,'[2]PM TMCs (VISTRO)'!$A$1:$A$225,0),MATCH(H$1,'[2]PM TMCs (VISTRO)'!$2:$2,0))</f>
        <v>188</v>
      </c>
      <c r="I17" s="44">
        <f>INDEX('[2]PM TMCs (VISTRO)'!$1:$225,MATCH($A17,'[2]PM TMCs (VISTRO)'!$A$1:$A$225,0),MATCH(I$1,'[2]PM TMCs (VISTRO)'!$2:$2,0))</f>
        <v>692</v>
      </c>
      <c r="J17" s="44">
        <f>INDEX('[2]PM TMCs (VISTRO)'!$1:$225,MATCH($A17,'[2]PM TMCs (VISTRO)'!$A$1:$A$225,0),MATCH(J$1,'[2]PM TMCs (VISTRO)'!$2:$2,0))</f>
        <v>0</v>
      </c>
      <c r="K17" s="44">
        <f>INDEX('[2]PM TMCs (VISTRO)'!$1:$225,MATCH($A17,'[2]PM TMCs (VISTRO)'!$A$1:$A$225,0),MATCH(K$1,'[2]PM TMCs (VISTRO)'!$2:$2,0))</f>
        <v>0</v>
      </c>
      <c r="L17" s="44">
        <f>INDEX('[2]PM TMCs (VISTRO)'!$1:$225,MATCH($A17,'[2]PM TMCs (VISTRO)'!$A$1:$A$225,0),MATCH(L$1,'[2]PM TMCs (VISTRO)'!$2:$2,0))</f>
        <v>0</v>
      </c>
      <c r="M17" s="44">
        <f>INDEX('[2]PM TMCs (VISTRO)'!$1:$225,MATCH($A17,'[2]PM TMCs (VISTRO)'!$A$1:$A$225,0),MATCH(M$1,'[2]PM TMCs (VISTRO)'!$2:$2,0))</f>
        <v>492</v>
      </c>
      <c r="N17" s="44">
        <f>INDEX('[2]PM TMCs (VISTRO)'!$1:$225,MATCH($A17,'[2]PM TMCs (VISTRO)'!$A$1:$A$225,0),MATCH(N$1,'[2]PM TMCs (VISTRO)'!$2:$2,0))</f>
        <v>165</v>
      </c>
      <c r="O17" s="44">
        <f>INDEX('[2]PM TMCs (VISTRO)'!$1:$225,MATCH($A17,'[2]PM TMCs (VISTRO)'!$A$1:$A$225,0),MATCH(O$1,'[2]PM TMCs (VISTRO)'!$2:$2,0))</f>
        <v>0</v>
      </c>
      <c r="P17" s="44">
        <f>INDEX('[2]PM TMCs (VISTRO)'!$1:$225,MATCH($A17,'[2]PM TMCs (VISTRO)'!$A$1:$A$225,0),MATCH(P$1,'[2]PM TMCs (VISTRO)'!$2:$2,0))</f>
        <v>0</v>
      </c>
      <c r="Q17" s="44">
        <f>INDEX('[2]PM TMCs (VISTRO)'!$1:$225,MATCH($A17,'[2]PM TMCs (VISTRO)'!$A$1:$A$225,0),MATCH(Q$1,'[2]PM TMCs (VISTRO)'!$2:$2,0))</f>
        <v>0</v>
      </c>
      <c r="R17" s="44">
        <f>INDEX('[2]PM TMCs (VISTRO)'!$1:$225,MATCH($A17,'[2]PM TMCs (VISTRO)'!$A$1:$A$225,0),MATCH(R$1,'[2]PM TMCs (VISTRO)'!$2:$2,0))</f>
        <v>0</v>
      </c>
      <c r="S17" s="44">
        <f>INDEX('[2]PM TMCs (VISTRO)'!$1:$225,MATCH($A17,'[2]PM TMCs (VISTRO)'!$A$1:$A$225,0),MATCH(S$1,'[2]PM TMCs (VISTRO)'!$2:$2,0))</f>
        <v>0</v>
      </c>
      <c r="T17" s="44">
        <f>INDEX('[2]PM TMCs (VISTRO)'!$1:$225,MATCH($A17,'[2]PM TMCs (VISTRO)'!$A$1:$A$225,0),MATCH(T$1,'[2]PM TMCs (VISTRO)'!$2:$2,0))</f>
        <v>0</v>
      </c>
      <c r="U17" s="44">
        <f>INDEX('[2]PM TMCs (VISTRO)'!$1:$225,MATCH($A17,'[2]PM TMCs (VISTRO)'!$A$1:$A$225,0),MATCH(U$1,'[2]PM TMCs (VISTRO)'!$2:$2,0))</f>
        <v>0</v>
      </c>
      <c r="V17" s="44">
        <f>INDEX('[2]PM TMCs (VISTRO)'!$1:$225,MATCH($A17,'[2]PM TMCs (VISTRO)'!$A$1:$A$225,0),MATCH(V$1,'[2]PM TMCs (VISTRO)'!$2:$2,0))</f>
        <v>0</v>
      </c>
      <c r="W17" s="44">
        <f>INDEX('[2]PM TMCs (VISTRO)'!$1:$225,MATCH($A17,'[2]PM TMCs (VISTRO)'!$A$1:$A$225,0),MATCH(W$1,'[2]PM TMCs (VISTRO)'!$2:$2,0))</f>
        <v>0</v>
      </c>
      <c r="X17" s="44">
        <f>INDEX('[2]PM TMCs (VISTRO)'!$1:$225,MATCH($A17,'[2]PM TMCs (VISTRO)'!$A$1:$A$225,0),MATCH(X$1,'[2]PM TMCs (VISTRO)'!$2:$2,0))</f>
        <v>0</v>
      </c>
      <c r="Y17" s="44">
        <f>INDEX('[2]PM TMCs (VISTRO)'!$1:$225,MATCH($A17,'[2]PM TMCs (VISTRO)'!$A$1:$A$225,0),MATCH(Y$1,'[2]PM TMCs (VISTRO)'!$2:$2,0))</f>
        <v>0</v>
      </c>
      <c r="Z17" s="44">
        <f>INDEX('[2]PM TMCs (VISTRO)'!$1:$225,MATCH($A17,'[2]PM TMCs (VISTRO)'!$A$1:$A$225,0),MATCH(Z$1,'[2]PM TMCs (VISTRO)'!$2:$2,0))</f>
        <v>0</v>
      </c>
      <c r="AA17" s="44">
        <f>INDEX('[2]PM TMCs (VISTRO)'!$1:$225,MATCH($A17,'[2]PM TMCs (VISTRO)'!$A$1:$A$225,0),MATCH(AA$1,'[2]PM TMCs (VISTRO)'!$2:$2,0))</f>
        <v>0</v>
      </c>
      <c r="AB17" s="44">
        <f>INDEX('[2]PM TMCs (VISTRO)'!$1:$225,MATCH($A17,'[2]PM TMCs (VISTRO)'!$A$1:$A$225,0),MATCH(AB$1,'[2]PM TMCs (VISTRO)'!$2:$2,0))</f>
        <v>0</v>
      </c>
      <c r="AC17" s="44">
        <f>INDEX('[2]PM TMCs (VISTRO)'!$1:$225,MATCH($A17,'[2]PM TMCs (VISTRO)'!$A$1:$A$225,0),MATCH(AC$1,'[2]PM TMCs (VISTRO)'!$2:$2,0))</f>
        <v>0</v>
      </c>
      <c r="AD17" s="44">
        <f>INDEX('[2]PM TMCs (VISTRO)'!$1:$225,MATCH($A17,'[2]PM TMCs (VISTRO)'!$A$1:$A$225,0),MATCH(AD$1,'[2]PM TMCs (VISTRO)'!$2:$2,0))</f>
        <v>0</v>
      </c>
      <c r="AE17" s="44">
        <f>INDEX('[2]PM TMCs (VISTRO)'!$1:$225,MATCH($A17,'[2]PM TMCs (VISTRO)'!$A$1:$A$225,0),MATCH(AE$1,'[2]PM TMCs (VISTRO)'!$2:$2,0))</f>
        <v>0</v>
      </c>
      <c r="AF17" s="44">
        <f>INDEX('[2]PM TMCs (VISTRO)'!$1:$225,MATCH($A17,'[2]PM TMCs (VISTRO)'!$A$1:$A$225,0),MATCH(AF$1,'[2]PM TMCs (VISTRO)'!$2:$2,0))</f>
        <v>0</v>
      </c>
      <c r="AG17" s="44">
        <f>INDEX('[2]PM TMCs (VISTRO)'!$1:$225,MATCH($A17,'[2]PM TMCs (VISTRO)'!$A$1:$A$225,0),MATCH(AG$1,'[2]PM TMCs (VISTRO)'!$2:$2,0))</f>
        <v>0</v>
      </c>
      <c r="AH17" s="52">
        <f t="shared" si="0"/>
        <v>0</v>
      </c>
      <c r="AI17" s="52">
        <f t="shared" si="1"/>
        <v>880</v>
      </c>
      <c r="AJ17" s="52">
        <f t="shared" si="2"/>
        <v>657</v>
      </c>
      <c r="AK17" s="52">
        <f t="shared" si="3"/>
        <v>0</v>
      </c>
      <c r="AL17" s="52">
        <f t="shared" si="4"/>
        <v>0</v>
      </c>
      <c r="AM17" s="52">
        <f t="shared" si="5"/>
        <v>0</v>
      </c>
      <c r="AN17" s="52">
        <f t="shared" si="6"/>
        <v>0</v>
      </c>
      <c r="AO17" s="52">
        <f t="shared" si="7"/>
        <v>0</v>
      </c>
    </row>
    <row r="18" spans="1:46" x14ac:dyDescent="0.25">
      <c r="A18" s="43">
        <v>18</v>
      </c>
      <c r="B18" s="44">
        <f>INDEX('[2]PM TMCs (VISTRO)'!$1:$225,MATCH($A18,'[2]PM TMCs (VISTRO)'!$A$1:$A$225,0),MATCH(B$1,'[2]PM TMCs (VISTRO)'!$2:$2,0))</f>
        <v>0</v>
      </c>
      <c r="C18" s="44">
        <f>INDEX('[2]PM TMCs (VISTRO)'!$1:$225,MATCH($A18,'[2]PM TMCs (VISTRO)'!$A$1:$A$225,0),MATCH(C$1,'[2]PM TMCs (VISTRO)'!$2:$2,0))</f>
        <v>0</v>
      </c>
      <c r="D18" s="44">
        <f>INDEX('[2]PM TMCs (VISTRO)'!$1:$225,MATCH($A18,'[2]PM TMCs (VISTRO)'!$A$1:$A$225,0),MATCH(D$1,'[2]PM TMCs (VISTRO)'!$2:$2,0))</f>
        <v>0</v>
      </c>
      <c r="E18" s="44">
        <f>INDEX('[2]PM TMCs (VISTRO)'!$1:$225,MATCH($A18,'[2]PM TMCs (VISTRO)'!$A$1:$A$225,0),MATCH(E$1,'[2]PM TMCs (VISTRO)'!$2:$2,0))</f>
        <v>0</v>
      </c>
      <c r="F18" s="44">
        <f>INDEX('[2]PM TMCs (VISTRO)'!$1:$225,MATCH($A18,'[2]PM TMCs (VISTRO)'!$A$1:$A$225,0),MATCH(F$1,'[2]PM TMCs (VISTRO)'!$2:$2,0))</f>
        <v>0</v>
      </c>
      <c r="G18" s="44">
        <f>INDEX('[2]PM TMCs (VISTRO)'!$1:$225,MATCH($A18,'[2]PM TMCs (VISTRO)'!$A$1:$A$225,0),MATCH(G$1,'[2]PM TMCs (VISTRO)'!$2:$2,0))</f>
        <v>0</v>
      </c>
      <c r="H18" s="44">
        <f>INDEX('[2]PM TMCs (VISTRO)'!$1:$225,MATCH($A18,'[2]PM TMCs (VISTRO)'!$A$1:$A$225,0),MATCH(H$1,'[2]PM TMCs (VISTRO)'!$2:$2,0))</f>
        <v>142</v>
      </c>
      <c r="I18" s="44">
        <f>INDEX('[2]PM TMCs (VISTRO)'!$1:$225,MATCH($A18,'[2]PM TMCs (VISTRO)'!$A$1:$A$225,0),MATCH(I$1,'[2]PM TMCs (VISTRO)'!$2:$2,0))</f>
        <v>394</v>
      </c>
      <c r="J18" s="44">
        <f>INDEX('[2]PM TMCs (VISTRO)'!$1:$225,MATCH($A18,'[2]PM TMCs (VISTRO)'!$A$1:$A$225,0),MATCH(J$1,'[2]PM TMCs (VISTRO)'!$2:$2,0))</f>
        <v>91</v>
      </c>
      <c r="K18" s="44">
        <f>INDEX('[2]PM TMCs (VISTRO)'!$1:$225,MATCH($A18,'[2]PM TMCs (VISTRO)'!$A$1:$A$225,0),MATCH(K$1,'[2]PM TMCs (VISTRO)'!$2:$2,0))</f>
        <v>0</v>
      </c>
      <c r="L18" s="44">
        <f>INDEX('[2]PM TMCs (VISTRO)'!$1:$225,MATCH($A18,'[2]PM TMCs (VISTRO)'!$A$1:$A$225,0),MATCH(L$1,'[2]PM TMCs (VISTRO)'!$2:$2,0))</f>
        <v>0</v>
      </c>
      <c r="M18" s="44">
        <f>INDEX('[2]PM TMCs (VISTRO)'!$1:$225,MATCH($A18,'[2]PM TMCs (VISTRO)'!$A$1:$A$225,0),MATCH(M$1,'[2]PM TMCs (VISTRO)'!$2:$2,0))</f>
        <v>0</v>
      </c>
      <c r="N18" s="44">
        <f>INDEX('[2]PM TMCs (VISTRO)'!$1:$225,MATCH($A18,'[2]PM TMCs (VISTRO)'!$A$1:$A$225,0),MATCH(N$1,'[2]PM TMCs (VISTRO)'!$2:$2,0))</f>
        <v>0</v>
      </c>
      <c r="O18" s="44">
        <f>INDEX('[2]PM TMCs (VISTRO)'!$1:$225,MATCH($A18,'[2]PM TMCs (VISTRO)'!$A$1:$A$225,0),MATCH(O$1,'[2]PM TMCs (VISTRO)'!$2:$2,0))</f>
        <v>0</v>
      </c>
      <c r="P18" s="44">
        <f>INDEX('[2]PM TMCs (VISTRO)'!$1:$225,MATCH($A18,'[2]PM TMCs (VISTRO)'!$A$1:$A$225,0),MATCH(P$1,'[2]PM TMCs (VISTRO)'!$2:$2,0))</f>
        <v>0</v>
      </c>
      <c r="Q18" s="44">
        <f>INDEX('[2]PM TMCs (VISTRO)'!$1:$225,MATCH($A18,'[2]PM TMCs (VISTRO)'!$A$1:$A$225,0),MATCH(Q$1,'[2]PM TMCs (VISTRO)'!$2:$2,0))</f>
        <v>0</v>
      </c>
      <c r="R18" s="44">
        <f>INDEX('[2]PM TMCs (VISTRO)'!$1:$225,MATCH($A18,'[2]PM TMCs (VISTRO)'!$A$1:$A$225,0),MATCH(R$1,'[2]PM TMCs (VISTRO)'!$2:$2,0))</f>
        <v>0</v>
      </c>
      <c r="S18" s="44">
        <f>INDEX('[2]PM TMCs (VISTRO)'!$1:$225,MATCH($A18,'[2]PM TMCs (VISTRO)'!$A$1:$A$225,0),MATCH(S$1,'[2]PM TMCs (VISTRO)'!$2:$2,0))</f>
        <v>0</v>
      </c>
      <c r="T18" s="44">
        <f>INDEX('[2]PM TMCs (VISTRO)'!$1:$225,MATCH($A18,'[2]PM TMCs (VISTRO)'!$A$1:$A$225,0),MATCH(T$1,'[2]PM TMCs (VISTRO)'!$2:$2,0))</f>
        <v>0</v>
      </c>
      <c r="U18" s="44">
        <f>INDEX('[2]PM TMCs (VISTRO)'!$1:$225,MATCH($A18,'[2]PM TMCs (VISTRO)'!$A$1:$A$225,0),MATCH(U$1,'[2]PM TMCs (VISTRO)'!$2:$2,0))</f>
        <v>0</v>
      </c>
      <c r="V18" s="44">
        <f>INDEX('[2]PM TMCs (VISTRO)'!$1:$225,MATCH($A18,'[2]PM TMCs (VISTRO)'!$A$1:$A$225,0),MATCH(V$1,'[2]PM TMCs (VISTRO)'!$2:$2,0))</f>
        <v>0</v>
      </c>
      <c r="W18" s="44">
        <f>INDEX('[2]PM TMCs (VISTRO)'!$1:$225,MATCH($A18,'[2]PM TMCs (VISTRO)'!$A$1:$A$225,0),MATCH(W$1,'[2]PM TMCs (VISTRO)'!$2:$2,0))</f>
        <v>0</v>
      </c>
      <c r="X18" s="44">
        <f>INDEX('[2]PM TMCs (VISTRO)'!$1:$225,MATCH($A18,'[2]PM TMCs (VISTRO)'!$A$1:$A$225,0),MATCH(X$1,'[2]PM TMCs (VISTRO)'!$2:$2,0))</f>
        <v>0</v>
      </c>
      <c r="Y18" s="44">
        <f>INDEX('[2]PM TMCs (VISTRO)'!$1:$225,MATCH($A18,'[2]PM TMCs (VISTRO)'!$A$1:$A$225,0),MATCH(Y$1,'[2]PM TMCs (VISTRO)'!$2:$2,0))</f>
        <v>0</v>
      </c>
      <c r="Z18" s="44">
        <f>INDEX('[2]PM TMCs (VISTRO)'!$1:$225,MATCH($A18,'[2]PM TMCs (VISTRO)'!$A$1:$A$225,0),MATCH(Z$1,'[2]PM TMCs (VISTRO)'!$2:$2,0))</f>
        <v>0</v>
      </c>
      <c r="AA18" s="44">
        <f>INDEX('[2]PM TMCs (VISTRO)'!$1:$225,MATCH($A18,'[2]PM TMCs (VISTRO)'!$A$1:$A$225,0),MATCH(AA$1,'[2]PM TMCs (VISTRO)'!$2:$2,0))</f>
        <v>267</v>
      </c>
      <c r="AB18" s="44">
        <f>INDEX('[2]PM TMCs (VISTRO)'!$1:$225,MATCH($A18,'[2]PM TMCs (VISTRO)'!$A$1:$A$225,0),MATCH(AB$1,'[2]PM TMCs (VISTRO)'!$2:$2,0))</f>
        <v>558</v>
      </c>
      <c r="AC18" s="44">
        <f>INDEX('[2]PM TMCs (VISTRO)'!$1:$225,MATCH($A18,'[2]PM TMCs (VISTRO)'!$A$1:$A$225,0),MATCH(AC$1,'[2]PM TMCs (VISTRO)'!$2:$2,0))</f>
        <v>0</v>
      </c>
      <c r="AD18" s="44">
        <f>INDEX('[2]PM TMCs (VISTRO)'!$1:$225,MATCH($A18,'[2]PM TMCs (VISTRO)'!$A$1:$A$225,0),MATCH(AD$1,'[2]PM TMCs (VISTRO)'!$2:$2,0))</f>
        <v>0</v>
      </c>
      <c r="AE18" s="44">
        <f>INDEX('[2]PM TMCs (VISTRO)'!$1:$225,MATCH($A18,'[2]PM TMCs (VISTRO)'!$A$1:$A$225,0),MATCH(AE$1,'[2]PM TMCs (VISTRO)'!$2:$2,0))</f>
        <v>0</v>
      </c>
      <c r="AF18" s="44">
        <f>INDEX('[2]PM TMCs (VISTRO)'!$1:$225,MATCH($A18,'[2]PM TMCs (VISTRO)'!$A$1:$A$225,0),MATCH(AF$1,'[2]PM TMCs (VISTRO)'!$2:$2,0))</f>
        <v>554</v>
      </c>
      <c r="AG18" s="44">
        <f>INDEX('[2]PM TMCs (VISTRO)'!$1:$225,MATCH($A18,'[2]PM TMCs (VISTRO)'!$A$1:$A$225,0),MATCH(AG$1,'[2]PM TMCs (VISTRO)'!$2:$2,0))</f>
        <v>100</v>
      </c>
      <c r="AH18" s="52">
        <f t="shared" si="0"/>
        <v>0</v>
      </c>
      <c r="AI18" s="52">
        <f t="shared" si="1"/>
        <v>627</v>
      </c>
      <c r="AJ18" s="52">
        <f t="shared" si="2"/>
        <v>0</v>
      </c>
      <c r="AK18" s="52">
        <f t="shared" si="3"/>
        <v>0</v>
      </c>
      <c r="AL18" s="52">
        <f t="shared" si="4"/>
        <v>0</v>
      </c>
      <c r="AM18" s="52">
        <f t="shared" si="5"/>
        <v>0</v>
      </c>
      <c r="AN18" s="52">
        <f t="shared" si="6"/>
        <v>825</v>
      </c>
      <c r="AO18" s="52">
        <f t="shared" si="7"/>
        <v>654</v>
      </c>
      <c r="AR18" s="309" t="s">
        <v>398</v>
      </c>
      <c r="AS18" s="309"/>
      <c r="AT18" s="309"/>
    </row>
    <row r="19" spans="1:46" x14ac:dyDescent="0.25">
      <c r="A19" s="43">
        <v>19</v>
      </c>
      <c r="B19" s="44">
        <f>INDEX('[2]PM TMCs (VISTRO)'!$1:$225,MATCH($A19,'[2]PM TMCs (VISTRO)'!$A$1:$A$225,0),MATCH(B$1,'[2]PM TMCs (VISTRO)'!$2:$2,0))</f>
        <v>0</v>
      </c>
      <c r="C19" s="44">
        <f>INDEX('[2]PM TMCs (VISTRO)'!$1:$225,MATCH($A19,'[2]PM TMCs (VISTRO)'!$A$1:$A$225,0),MATCH(C$1,'[2]PM TMCs (VISTRO)'!$2:$2,0))</f>
        <v>0</v>
      </c>
      <c r="D19" s="44">
        <f>INDEX('[2]PM TMCs (VISTRO)'!$1:$225,MATCH($A19,'[2]PM TMCs (VISTRO)'!$A$1:$A$225,0),MATCH(D$1,'[2]PM TMCs (VISTRO)'!$2:$2,0))</f>
        <v>0</v>
      </c>
      <c r="E19" s="44">
        <f>INDEX('[2]PM TMCs (VISTRO)'!$1:$225,MATCH($A19,'[2]PM TMCs (VISTRO)'!$A$1:$A$225,0),MATCH(E$1,'[2]PM TMCs (VISTRO)'!$2:$2,0))</f>
        <v>0</v>
      </c>
      <c r="F19" s="44">
        <f>INDEX('[2]PM TMCs (VISTRO)'!$1:$225,MATCH($A19,'[2]PM TMCs (VISTRO)'!$A$1:$A$225,0),MATCH(F$1,'[2]PM TMCs (VISTRO)'!$2:$2,0))</f>
        <v>0</v>
      </c>
      <c r="G19" s="44">
        <f>INDEX('[2]PM TMCs (VISTRO)'!$1:$225,MATCH($A19,'[2]PM TMCs (VISTRO)'!$A$1:$A$225,0),MATCH(G$1,'[2]PM TMCs (VISTRO)'!$2:$2,0))</f>
        <v>0</v>
      </c>
      <c r="H19" s="44">
        <f>INDEX('[2]PM TMCs (VISTRO)'!$1:$225,MATCH($A19,'[2]PM TMCs (VISTRO)'!$A$1:$A$225,0),MATCH(H$1,'[2]PM TMCs (VISTRO)'!$2:$2,0))</f>
        <v>0</v>
      </c>
      <c r="I19" s="44">
        <f>INDEX('[2]PM TMCs (VISTRO)'!$1:$225,MATCH($A19,'[2]PM TMCs (VISTRO)'!$A$1:$A$225,0),MATCH(I$1,'[2]PM TMCs (VISTRO)'!$2:$2,0))</f>
        <v>0</v>
      </c>
      <c r="J19" s="44">
        <f>INDEX('[2]PM TMCs (VISTRO)'!$1:$225,MATCH($A19,'[2]PM TMCs (VISTRO)'!$A$1:$A$225,0),MATCH(J$1,'[2]PM TMCs (VISTRO)'!$2:$2,0))</f>
        <v>0</v>
      </c>
      <c r="K19" s="44">
        <f>INDEX('[2]PM TMCs (VISTRO)'!$1:$225,MATCH($A19,'[2]PM TMCs (VISTRO)'!$A$1:$A$225,0),MATCH(K$1,'[2]PM TMCs (VISTRO)'!$2:$2,0))</f>
        <v>0</v>
      </c>
      <c r="L19" s="44">
        <f>INDEX('[2]PM TMCs (VISTRO)'!$1:$225,MATCH($A19,'[2]PM TMCs (VISTRO)'!$A$1:$A$225,0),MATCH(L$1,'[2]PM TMCs (VISTRO)'!$2:$2,0))</f>
        <v>151</v>
      </c>
      <c r="M19" s="44">
        <f>INDEX('[2]PM TMCs (VISTRO)'!$1:$225,MATCH($A19,'[2]PM TMCs (VISTRO)'!$A$1:$A$225,0),MATCH(M$1,'[2]PM TMCs (VISTRO)'!$2:$2,0))</f>
        <v>788</v>
      </c>
      <c r="N19" s="44">
        <f>INDEX('[2]PM TMCs (VISTRO)'!$1:$225,MATCH($A19,'[2]PM TMCs (VISTRO)'!$A$1:$A$225,0),MATCH(N$1,'[2]PM TMCs (VISTRO)'!$2:$2,0))</f>
        <v>129</v>
      </c>
      <c r="O19" s="44">
        <f>INDEX('[2]PM TMCs (VISTRO)'!$1:$225,MATCH($A19,'[2]PM TMCs (VISTRO)'!$A$1:$A$225,0),MATCH(O$1,'[2]PM TMCs (VISTRO)'!$2:$2,0))</f>
        <v>0</v>
      </c>
      <c r="P19" s="44">
        <f>INDEX('[2]PM TMCs (VISTRO)'!$1:$225,MATCH($A19,'[2]PM TMCs (VISTRO)'!$A$1:$A$225,0),MATCH(P$1,'[2]PM TMCs (VISTRO)'!$2:$2,0))</f>
        <v>0</v>
      </c>
      <c r="Q19" s="44">
        <f>INDEX('[2]PM TMCs (VISTRO)'!$1:$225,MATCH($A19,'[2]PM TMCs (VISTRO)'!$A$1:$A$225,0),MATCH(Q$1,'[2]PM TMCs (VISTRO)'!$2:$2,0))</f>
        <v>0</v>
      </c>
      <c r="R19" s="44">
        <f>INDEX('[2]PM TMCs (VISTRO)'!$1:$225,MATCH($A19,'[2]PM TMCs (VISTRO)'!$A$1:$A$225,0),MATCH(R$1,'[2]PM TMCs (VISTRO)'!$2:$2,0))</f>
        <v>0</v>
      </c>
      <c r="S19" s="44">
        <f>INDEX('[2]PM TMCs (VISTRO)'!$1:$225,MATCH($A19,'[2]PM TMCs (VISTRO)'!$A$1:$A$225,0),MATCH(S$1,'[2]PM TMCs (VISTRO)'!$2:$2,0))</f>
        <v>0</v>
      </c>
      <c r="T19" s="44">
        <f>INDEX('[2]PM TMCs (VISTRO)'!$1:$225,MATCH($A19,'[2]PM TMCs (VISTRO)'!$A$1:$A$225,0),MATCH(T$1,'[2]PM TMCs (VISTRO)'!$2:$2,0))</f>
        <v>0</v>
      </c>
      <c r="U19" s="44">
        <f>INDEX('[2]PM TMCs (VISTRO)'!$1:$225,MATCH($A19,'[2]PM TMCs (VISTRO)'!$A$1:$A$225,0),MATCH(U$1,'[2]PM TMCs (VISTRO)'!$2:$2,0))</f>
        <v>0</v>
      </c>
      <c r="V19" s="44">
        <f>INDEX('[2]PM TMCs (VISTRO)'!$1:$225,MATCH($A19,'[2]PM TMCs (VISTRO)'!$A$1:$A$225,0),MATCH(V$1,'[2]PM TMCs (VISTRO)'!$2:$2,0))</f>
        <v>0</v>
      </c>
      <c r="W19" s="44">
        <f>INDEX('[2]PM TMCs (VISTRO)'!$1:$225,MATCH($A19,'[2]PM TMCs (VISTRO)'!$A$1:$A$225,0),MATCH(W$1,'[2]PM TMCs (VISTRO)'!$2:$2,0))</f>
        <v>0</v>
      </c>
      <c r="X19" s="44">
        <f>INDEX('[2]PM TMCs (VISTRO)'!$1:$225,MATCH($A19,'[2]PM TMCs (VISTRO)'!$A$1:$A$225,0),MATCH(X$1,'[2]PM TMCs (VISTRO)'!$2:$2,0))</f>
        <v>0</v>
      </c>
      <c r="Y19" s="44">
        <f>INDEX('[2]PM TMCs (VISTRO)'!$1:$225,MATCH($A19,'[2]PM TMCs (VISTRO)'!$A$1:$A$225,0),MATCH(Y$1,'[2]PM TMCs (VISTRO)'!$2:$2,0))</f>
        <v>0</v>
      </c>
      <c r="Z19" s="44">
        <f>INDEX('[2]PM TMCs (VISTRO)'!$1:$225,MATCH($A19,'[2]PM TMCs (VISTRO)'!$A$1:$A$225,0),MATCH(Z$1,'[2]PM TMCs (VISTRO)'!$2:$2,0))</f>
        <v>0</v>
      </c>
      <c r="AA19" s="44">
        <f>INDEX('[2]PM TMCs (VISTRO)'!$1:$225,MATCH($A19,'[2]PM TMCs (VISTRO)'!$A$1:$A$225,0),MATCH(AA$1,'[2]PM TMCs (VISTRO)'!$2:$2,0))</f>
        <v>0</v>
      </c>
      <c r="AB19" s="44">
        <f>INDEX('[2]PM TMCs (VISTRO)'!$1:$225,MATCH($A19,'[2]PM TMCs (VISTRO)'!$A$1:$A$225,0),MATCH(AB$1,'[2]PM TMCs (VISTRO)'!$2:$2,0))</f>
        <v>689</v>
      </c>
      <c r="AC19" s="44">
        <f>INDEX('[2]PM TMCs (VISTRO)'!$1:$225,MATCH($A19,'[2]PM TMCs (VISTRO)'!$A$1:$A$225,0),MATCH(AC$1,'[2]PM TMCs (VISTRO)'!$2:$2,0))</f>
        <v>91</v>
      </c>
      <c r="AD19" s="44">
        <f>INDEX('[2]PM TMCs (VISTRO)'!$1:$225,MATCH($A19,'[2]PM TMCs (VISTRO)'!$A$1:$A$225,0),MATCH(AD$1,'[2]PM TMCs (VISTRO)'!$2:$2,0))</f>
        <v>0</v>
      </c>
      <c r="AE19" s="44">
        <f>INDEX('[2]PM TMCs (VISTRO)'!$1:$225,MATCH($A19,'[2]PM TMCs (VISTRO)'!$A$1:$A$225,0),MATCH(AE$1,'[2]PM TMCs (VISTRO)'!$2:$2,0))</f>
        <v>0</v>
      </c>
      <c r="AF19" s="44">
        <f>INDEX('[2]PM TMCs (VISTRO)'!$1:$225,MATCH($A19,'[2]PM TMCs (VISTRO)'!$A$1:$A$225,0),MATCH(AF$1,'[2]PM TMCs (VISTRO)'!$2:$2,0))</f>
        <v>750</v>
      </c>
      <c r="AG19" s="44">
        <f>INDEX('[2]PM TMCs (VISTRO)'!$1:$225,MATCH($A19,'[2]PM TMCs (VISTRO)'!$A$1:$A$225,0),MATCH(AG$1,'[2]PM TMCs (VISTRO)'!$2:$2,0))</f>
        <v>0</v>
      </c>
      <c r="AH19" s="52">
        <f t="shared" si="0"/>
        <v>0</v>
      </c>
      <c r="AI19" s="52">
        <f t="shared" si="1"/>
        <v>0</v>
      </c>
      <c r="AJ19" s="52">
        <f t="shared" si="2"/>
        <v>1068</v>
      </c>
      <c r="AK19" s="52">
        <f t="shared" si="3"/>
        <v>0</v>
      </c>
      <c r="AL19" s="52">
        <f t="shared" si="4"/>
        <v>0</v>
      </c>
      <c r="AM19" s="52">
        <f t="shared" si="5"/>
        <v>0</v>
      </c>
      <c r="AN19" s="52">
        <f t="shared" si="6"/>
        <v>780</v>
      </c>
      <c r="AO19" s="52">
        <f t="shared" si="7"/>
        <v>750</v>
      </c>
    </row>
    <row r="20" spans="1:46" x14ac:dyDescent="0.25">
      <c r="A20" s="43">
        <v>20</v>
      </c>
      <c r="B20" s="44">
        <f>INDEX('[2]PM TMCs (VISTRO)'!$1:$225,MATCH($A20,'[2]PM TMCs (VISTRO)'!$A$1:$A$225,0),MATCH(B$1,'[2]PM TMCs (VISTRO)'!$2:$2,0))</f>
        <v>0</v>
      </c>
      <c r="C20" s="44">
        <f>INDEX('[2]PM TMCs (VISTRO)'!$1:$225,MATCH($A20,'[2]PM TMCs (VISTRO)'!$A$1:$A$225,0),MATCH(C$1,'[2]PM TMCs (VISTRO)'!$2:$2,0))</f>
        <v>58</v>
      </c>
      <c r="D20" s="44">
        <f>INDEX('[2]PM TMCs (VISTRO)'!$1:$225,MATCH($A20,'[2]PM TMCs (VISTRO)'!$A$1:$A$225,0),MATCH(D$1,'[2]PM TMCs (VISTRO)'!$2:$2,0))</f>
        <v>533</v>
      </c>
      <c r="E20" s="44">
        <f>INDEX('[2]PM TMCs (VISTRO)'!$1:$225,MATCH($A20,'[2]PM TMCs (VISTRO)'!$A$1:$A$225,0),MATCH(E$1,'[2]PM TMCs (VISTRO)'!$2:$2,0))</f>
        <v>0</v>
      </c>
      <c r="F20" s="44">
        <f>INDEX('[2]PM TMCs (VISTRO)'!$1:$225,MATCH($A20,'[2]PM TMCs (VISTRO)'!$A$1:$A$225,0),MATCH(F$1,'[2]PM TMCs (VISTRO)'!$2:$2,0))</f>
        <v>0</v>
      </c>
      <c r="G20" s="44">
        <f>INDEX('[2]PM TMCs (VISTRO)'!$1:$225,MATCH($A20,'[2]PM TMCs (VISTRO)'!$A$1:$A$225,0),MATCH(G$1,'[2]PM TMCs (VISTRO)'!$2:$2,0))</f>
        <v>0</v>
      </c>
      <c r="H20" s="44">
        <f>INDEX('[2]PM TMCs (VISTRO)'!$1:$225,MATCH($A20,'[2]PM TMCs (VISTRO)'!$A$1:$A$225,0),MATCH(H$1,'[2]PM TMCs (VISTRO)'!$2:$2,0))</f>
        <v>0</v>
      </c>
      <c r="I20" s="44">
        <f>INDEX('[2]PM TMCs (VISTRO)'!$1:$225,MATCH($A20,'[2]PM TMCs (VISTRO)'!$A$1:$A$225,0),MATCH(I$1,'[2]PM TMCs (VISTRO)'!$2:$2,0))</f>
        <v>803</v>
      </c>
      <c r="J20" s="44">
        <f>INDEX('[2]PM TMCs (VISTRO)'!$1:$225,MATCH($A20,'[2]PM TMCs (VISTRO)'!$A$1:$A$225,0),MATCH(J$1,'[2]PM TMCs (VISTRO)'!$2:$2,0))</f>
        <v>78</v>
      </c>
      <c r="K20" s="44">
        <f>INDEX('[2]PM TMCs (VISTRO)'!$1:$225,MATCH($A20,'[2]PM TMCs (VISTRO)'!$A$1:$A$225,0),MATCH(K$1,'[2]PM TMCs (VISTRO)'!$2:$2,0))</f>
        <v>0</v>
      </c>
      <c r="L20" s="44">
        <f>INDEX('[2]PM TMCs (VISTRO)'!$1:$225,MATCH($A20,'[2]PM TMCs (VISTRO)'!$A$1:$A$225,0),MATCH(L$1,'[2]PM TMCs (VISTRO)'!$2:$2,0))</f>
        <v>0</v>
      </c>
      <c r="M20" s="44">
        <f>INDEX('[2]PM TMCs (VISTRO)'!$1:$225,MATCH($A20,'[2]PM TMCs (VISTRO)'!$A$1:$A$225,0),MATCH(M$1,'[2]PM TMCs (VISTRO)'!$2:$2,0))</f>
        <v>0</v>
      </c>
      <c r="N20" s="44">
        <f>INDEX('[2]PM TMCs (VISTRO)'!$1:$225,MATCH($A20,'[2]PM TMCs (VISTRO)'!$A$1:$A$225,0),MATCH(N$1,'[2]PM TMCs (VISTRO)'!$2:$2,0))</f>
        <v>0</v>
      </c>
      <c r="O20" s="44">
        <f>INDEX('[2]PM TMCs (VISTRO)'!$1:$225,MATCH($A20,'[2]PM TMCs (VISTRO)'!$A$1:$A$225,0),MATCH(O$1,'[2]PM TMCs (VISTRO)'!$2:$2,0))</f>
        <v>0</v>
      </c>
      <c r="P20" s="44">
        <f>INDEX('[2]PM TMCs (VISTRO)'!$1:$225,MATCH($A20,'[2]PM TMCs (VISTRO)'!$A$1:$A$225,0),MATCH(P$1,'[2]PM TMCs (VISTRO)'!$2:$2,0))</f>
        <v>442</v>
      </c>
      <c r="Q20" s="44">
        <f>INDEX('[2]PM TMCs (VISTRO)'!$1:$225,MATCH($A20,'[2]PM TMCs (VISTRO)'!$A$1:$A$225,0),MATCH(Q$1,'[2]PM TMCs (VISTRO)'!$2:$2,0))</f>
        <v>592</v>
      </c>
      <c r="R20" s="44">
        <f>INDEX('[2]PM TMCs (VISTRO)'!$1:$225,MATCH($A20,'[2]PM TMCs (VISTRO)'!$A$1:$A$225,0),MATCH(R$1,'[2]PM TMCs (VISTRO)'!$2:$2,0))</f>
        <v>114</v>
      </c>
      <c r="S20" s="44">
        <f>INDEX('[2]PM TMCs (VISTRO)'!$1:$225,MATCH($A20,'[2]PM TMCs (VISTRO)'!$A$1:$A$225,0),MATCH(S$1,'[2]PM TMCs (VISTRO)'!$2:$2,0))</f>
        <v>0</v>
      </c>
      <c r="T20" s="44">
        <f>INDEX('[2]PM TMCs (VISTRO)'!$1:$225,MATCH($A20,'[2]PM TMCs (VISTRO)'!$A$1:$A$225,0),MATCH(T$1,'[2]PM TMCs (VISTRO)'!$2:$2,0))</f>
        <v>0</v>
      </c>
      <c r="U20" s="44">
        <f>INDEX('[2]PM TMCs (VISTRO)'!$1:$225,MATCH($A20,'[2]PM TMCs (VISTRO)'!$A$1:$A$225,0),MATCH(U$1,'[2]PM TMCs (VISTRO)'!$2:$2,0))</f>
        <v>0</v>
      </c>
      <c r="V20" s="44">
        <f>INDEX('[2]PM TMCs (VISTRO)'!$1:$225,MATCH($A20,'[2]PM TMCs (VISTRO)'!$A$1:$A$225,0),MATCH(V$1,'[2]PM TMCs (VISTRO)'!$2:$2,0))</f>
        <v>0</v>
      </c>
      <c r="W20" s="44">
        <f>INDEX('[2]PM TMCs (VISTRO)'!$1:$225,MATCH($A20,'[2]PM TMCs (VISTRO)'!$A$1:$A$225,0),MATCH(W$1,'[2]PM TMCs (VISTRO)'!$2:$2,0))</f>
        <v>0</v>
      </c>
      <c r="X20" s="44">
        <f>INDEX('[2]PM TMCs (VISTRO)'!$1:$225,MATCH($A20,'[2]PM TMCs (VISTRO)'!$A$1:$A$225,0),MATCH(X$1,'[2]PM TMCs (VISTRO)'!$2:$2,0))</f>
        <v>0</v>
      </c>
      <c r="Y20" s="44">
        <f>INDEX('[2]PM TMCs (VISTRO)'!$1:$225,MATCH($A20,'[2]PM TMCs (VISTRO)'!$A$1:$A$225,0),MATCH(Y$1,'[2]PM TMCs (VISTRO)'!$2:$2,0))</f>
        <v>0</v>
      </c>
      <c r="Z20" s="44">
        <f>INDEX('[2]PM TMCs (VISTRO)'!$1:$225,MATCH($A20,'[2]PM TMCs (VISTRO)'!$A$1:$A$225,0),MATCH(Z$1,'[2]PM TMCs (VISTRO)'!$2:$2,0))</f>
        <v>0</v>
      </c>
      <c r="AA20" s="44">
        <f>INDEX('[2]PM TMCs (VISTRO)'!$1:$225,MATCH($A20,'[2]PM TMCs (VISTRO)'!$A$1:$A$225,0),MATCH(AA$1,'[2]PM TMCs (VISTRO)'!$2:$2,0))</f>
        <v>0</v>
      </c>
      <c r="AB20" s="44">
        <f>INDEX('[2]PM TMCs (VISTRO)'!$1:$225,MATCH($A20,'[2]PM TMCs (VISTRO)'!$A$1:$A$225,0),MATCH(AB$1,'[2]PM TMCs (VISTRO)'!$2:$2,0))</f>
        <v>0</v>
      </c>
      <c r="AC20" s="44">
        <f>INDEX('[2]PM TMCs (VISTRO)'!$1:$225,MATCH($A20,'[2]PM TMCs (VISTRO)'!$A$1:$A$225,0),MATCH(AC$1,'[2]PM TMCs (VISTRO)'!$2:$2,0))</f>
        <v>0</v>
      </c>
      <c r="AD20" s="44">
        <f>INDEX('[2]PM TMCs (VISTRO)'!$1:$225,MATCH($A20,'[2]PM TMCs (VISTRO)'!$A$1:$A$225,0),MATCH(AD$1,'[2]PM TMCs (VISTRO)'!$2:$2,0))</f>
        <v>0</v>
      </c>
      <c r="AE20" s="44">
        <f>INDEX('[2]PM TMCs (VISTRO)'!$1:$225,MATCH($A20,'[2]PM TMCs (VISTRO)'!$A$1:$A$225,0),MATCH(AE$1,'[2]PM TMCs (VISTRO)'!$2:$2,0))</f>
        <v>0</v>
      </c>
      <c r="AF20" s="44">
        <f>INDEX('[2]PM TMCs (VISTRO)'!$1:$225,MATCH($A20,'[2]PM TMCs (VISTRO)'!$A$1:$A$225,0),MATCH(AF$1,'[2]PM TMCs (VISTRO)'!$2:$2,0))</f>
        <v>0</v>
      </c>
      <c r="AG20" s="44">
        <f>INDEX('[2]PM TMCs (VISTRO)'!$1:$225,MATCH($A20,'[2]PM TMCs (VISTRO)'!$A$1:$A$225,0),MATCH(AG$1,'[2]PM TMCs (VISTRO)'!$2:$2,0))</f>
        <v>0</v>
      </c>
      <c r="AH20" s="52">
        <f t="shared" si="0"/>
        <v>591</v>
      </c>
      <c r="AI20" s="52">
        <f t="shared" si="1"/>
        <v>881</v>
      </c>
      <c r="AJ20" s="52">
        <f t="shared" si="2"/>
        <v>0</v>
      </c>
      <c r="AK20" s="52">
        <f t="shared" si="3"/>
        <v>1148</v>
      </c>
      <c r="AL20" s="52">
        <f t="shared" si="4"/>
        <v>0</v>
      </c>
      <c r="AM20" s="52">
        <f t="shared" si="5"/>
        <v>0</v>
      </c>
      <c r="AN20" s="52">
        <f t="shared" si="6"/>
        <v>0</v>
      </c>
      <c r="AO20" s="52">
        <f t="shared" si="7"/>
        <v>0</v>
      </c>
    </row>
    <row r="21" spans="1:46" x14ac:dyDescent="0.25">
      <c r="A21" s="43">
        <v>21</v>
      </c>
      <c r="B21" s="44">
        <f>INDEX('[2]PM TMCs (VISTRO)'!$1:$225,MATCH($A21,'[2]PM TMCs (VISTRO)'!$A$1:$A$225,0),MATCH(B$1,'[2]PM TMCs (VISTRO)'!$2:$2,0))</f>
        <v>0</v>
      </c>
      <c r="C21" s="44">
        <f>INDEX('[2]PM TMCs (VISTRO)'!$1:$225,MATCH($A21,'[2]PM TMCs (VISTRO)'!$A$1:$A$225,0),MATCH(C$1,'[2]PM TMCs (VISTRO)'!$2:$2,0))</f>
        <v>0</v>
      </c>
      <c r="D21" s="44">
        <f>INDEX('[2]PM TMCs (VISTRO)'!$1:$225,MATCH($A21,'[2]PM TMCs (VISTRO)'!$A$1:$A$225,0),MATCH(D$1,'[2]PM TMCs (VISTRO)'!$2:$2,0))</f>
        <v>377</v>
      </c>
      <c r="E21" s="44">
        <f>INDEX('[2]PM TMCs (VISTRO)'!$1:$225,MATCH($A21,'[2]PM TMCs (VISTRO)'!$A$1:$A$225,0),MATCH(E$1,'[2]PM TMCs (VISTRO)'!$2:$2,0))</f>
        <v>67</v>
      </c>
      <c r="F21" s="44">
        <f>INDEX('[2]PM TMCs (VISTRO)'!$1:$225,MATCH($A21,'[2]PM TMCs (VISTRO)'!$A$1:$A$225,0),MATCH(F$1,'[2]PM TMCs (VISTRO)'!$2:$2,0))</f>
        <v>0</v>
      </c>
      <c r="G21" s="44">
        <f>INDEX('[2]PM TMCs (VISTRO)'!$1:$225,MATCH($A21,'[2]PM TMCs (VISTRO)'!$A$1:$A$225,0),MATCH(G$1,'[2]PM TMCs (VISTRO)'!$2:$2,0))</f>
        <v>0</v>
      </c>
      <c r="H21" s="44">
        <f>INDEX('[2]PM TMCs (VISTRO)'!$1:$225,MATCH($A21,'[2]PM TMCs (VISTRO)'!$A$1:$A$225,0),MATCH(H$1,'[2]PM TMCs (VISTRO)'!$2:$2,0))</f>
        <v>103</v>
      </c>
      <c r="I21" s="44">
        <f>INDEX('[2]PM TMCs (VISTRO)'!$1:$225,MATCH($A21,'[2]PM TMCs (VISTRO)'!$A$1:$A$225,0),MATCH(I$1,'[2]PM TMCs (VISTRO)'!$2:$2,0))</f>
        <v>460</v>
      </c>
      <c r="J21" s="44">
        <f>INDEX('[2]PM TMCs (VISTRO)'!$1:$225,MATCH($A21,'[2]PM TMCs (VISTRO)'!$A$1:$A$225,0),MATCH(J$1,'[2]PM TMCs (VISTRO)'!$2:$2,0))</f>
        <v>0</v>
      </c>
      <c r="K21" s="44">
        <f>INDEX('[2]PM TMCs (VISTRO)'!$1:$225,MATCH($A21,'[2]PM TMCs (VISTRO)'!$A$1:$A$225,0),MATCH(K$1,'[2]PM TMCs (VISTRO)'!$2:$2,0))</f>
        <v>0</v>
      </c>
      <c r="L21" s="44">
        <f>INDEX('[2]PM TMCs (VISTRO)'!$1:$225,MATCH($A21,'[2]PM TMCs (VISTRO)'!$A$1:$A$225,0),MATCH(L$1,'[2]PM TMCs (VISTRO)'!$2:$2,0))</f>
        <v>214</v>
      </c>
      <c r="M21" s="44">
        <f>INDEX('[2]PM TMCs (VISTRO)'!$1:$225,MATCH($A21,'[2]PM TMCs (VISTRO)'!$A$1:$A$225,0),MATCH(M$1,'[2]PM TMCs (VISTRO)'!$2:$2,0))</f>
        <v>662</v>
      </c>
      <c r="N21" s="44">
        <f>INDEX('[2]PM TMCs (VISTRO)'!$1:$225,MATCH($A21,'[2]PM TMCs (VISTRO)'!$A$1:$A$225,0),MATCH(N$1,'[2]PM TMCs (VISTRO)'!$2:$2,0))</f>
        <v>91</v>
      </c>
      <c r="O21" s="44">
        <f>INDEX('[2]PM TMCs (VISTRO)'!$1:$225,MATCH($A21,'[2]PM TMCs (VISTRO)'!$A$1:$A$225,0),MATCH(O$1,'[2]PM TMCs (VISTRO)'!$2:$2,0))</f>
        <v>0</v>
      </c>
      <c r="P21" s="44">
        <f>INDEX('[2]PM TMCs (VISTRO)'!$1:$225,MATCH($A21,'[2]PM TMCs (VISTRO)'!$A$1:$A$225,0),MATCH(P$1,'[2]PM TMCs (VISTRO)'!$2:$2,0))</f>
        <v>0</v>
      </c>
      <c r="Q21" s="44">
        <f>INDEX('[2]PM TMCs (VISTRO)'!$1:$225,MATCH($A21,'[2]PM TMCs (VISTRO)'!$A$1:$A$225,0),MATCH(Q$1,'[2]PM TMCs (VISTRO)'!$2:$2,0))</f>
        <v>0</v>
      </c>
      <c r="R21" s="44">
        <f>INDEX('[2]PM TMCs (VISTRO)'!$1:$225,MATCH($A21,'[2]PM TMCs (VISTRO)'!$A$1:$A$225,0),MATCH(R$1,'[2]PM TMCs (VISTRO)'!$2:$2,0))</f>
        <v>0</v>
      </c>
      <c r="S21" s="44">
        <f>INDEX('[2]PM TMCs (VISTRO)'!$1:$225,MATCH($A21,'[2]PM TMCs (VISTRO)'!$A$1:$A$225,0),MATCH(S$1,'[2]PM TMCs (VISTRO)'!$2:$2,0))</f>
        <v>0</v>
      </c>
      <c r="T21" s="44">
        <f>INDEX('[2]PM TMCs (VISTRO)'!$1:$225,MATCH($A21,'[2]PM TMCs (VISTRO)'!$A$1:$A$225,0),MATCH(T$1,'[2]PM TMCs (VISTRO)'!$2:$2,0))</f>
        <v>0</v>
      </c>
      <c r="U21" s="44">
        <f>INDEX('[2]PM TMCs (VISTRO)'!$1:$225,MATCH($A21,'[2]PM TMCs (VISTRO)'!$A$1:$A$225,0),MATCH(U$1,'[2]PM TMCs (VISTRO)'!$2:$2,0))</f>
        <v>0</v>
      </c>
      <c r="V21" s="44">
        <f>INDEX('[2]PM TMCs (VISTRO)'!$1:$225,MATCH($A21,'[2]PM TMCs (VISTRO)'!$A$1:$A$225,0),MATCH(V$1,'[2]PM TMCs (VISTRO)'!$2:$2,0))</f>
        <v>0</v>
      </c>
      <c r="W21" s="44">
        <f>INDEX('[2]PM TMCs (VISTRO)'!$1:$225,MATCH($A21,'[2]PM TMCs (VISTRO)'!$A$1:$A$225,0),MATCH(W$1,'[2]PM TMCs (VISTRO)'!$2:$2,0))</f>
        <v>0</v>
      </c>
      <c r="X21" s="44">
        <f>INDEX('[2]PM TMCs (VISTRO)'!$1:$225,MATCH($A21,'[2]PM TMCs (VISTRO)'!$A$1:$A$225,0),MATCH(X$1,'[2]PM TMCs (VISTRO)'!$2:$2,0))</f>
        <v>0</v>
      </c>
      <c r="Y21" s="44">
        <f>INDEX('[2]PM TMCs (VISTRO)'!$1:$225,MATCH($A21,'[2]PM TMCs (VISTRO)'!$A$1:$A$225,0),MATCH(Y$1,'[2]PM TMCs (VISTRO)'!$2:$2,0))</f>
        <v>0</v>
      </c>
      <c r="Z21" s="44">
        <f>INDEX('[2]PM TMCs (VISTRO)'!$1:$225,MATCH($A21,'[2]PM TMCs (VISTRO)'!$A$1:$A$225,0),MATCH(Z$1,'[2]PM TMCs (VISTRO)'!$2:$2,0))</f>
        <v>0</v>
      </c>
      <c r="AA21" s="44">
        <f>INDEX('[2]PM TMCs (VISTRO)'!$1:$225,MATCH($A21,'[2]PM TMCs (VISTRO)'!$A$1:$A$225,0),MATCH(AA$1,'[2]PM TMCs (VISTRO)'!$2:$2,0))</f>
        <v>0</v>
      </c>
      <c r="AB21" s="44">
        <f>INDEX('[2]PM TMCs (VISTRO)'!$1:$225,MATCH($A21,'[2]PM TMCs (VISTRO)'!$A$1:$A$225,0),MATCH(AB$1,'[2]PM TMCs (VISTRO)'!$2:$2,0))</f>
        <v>0</v>
      </c>
      <c r="AC21" s="44">
        <f>INDEX('[2]PM TMCs (VISTRO)'!$1:$225,MATCH($A21,'[2]PM TMCs (VISTRO)'!$A$1:$A$225,0),MATCH(AC$1,'[2]PM TMCs (VISTRO)'!$2:$2,0))</f>
        <v>0</v>
      </c>
      <c r="AD21" s="44">
        <f>INDEX('[2]PM TMCs (VISTRO)'!$1:$225,MATCH($A21,'[2]PM TMCs (VISTRO)'!$A$1:$A$225,0),MATCH(AD$1,'[2]PM TMCs (VISTRO)'!$2:$2,0))</f>
        <v>0</v>
      </c>
      <c r="AE21" s="44">
        <f>INDEX('[2]PM TMCs (VISTRO)'!$1:$225,MATCH($A21,'[2]PM TMCs (VISTRO)'!$A$1:$A$225,0),MATCH(AE$1,'[2]PM TMCs (VISTRO)'!$2:$2,0))</f>
        <v>0</v>
      </c>
      <c r="AF21" s="44">
        <f>INDEX('[2]PM TMCs (VISTRO)'!$1:$225,MATCH($A21,'[2]PM TMCs (VISTRO)'!$A$1:$A$225,0),MATCH(AF$1,'[2]PM TMCs (VISTRO)'!$2:$2,0))</f>
        <v>0</v>
      </c>
      <c r="AG21" s="44">
        <f>INDEX('[2]PM TMCs (VISTRO)'!$1:$225,MATCH($A21,'[2]PM TMCs (VISTRO)'!$A$1:$A$225,0),MATCH(AG$1,'[2]PM TMCs (VISTRO)'!$2:$2,0))</f>
        <v>0</v>
      </c>
      <c r="AH21" s="52">
        <f t="shared" si="0"/>
        <v>444</v>
      </c>
      <c r="AI21" s="52">
        <f t="shared" si="1"/>
        <v>563</v>
      </c>
      <c r="AJ21" s="52">
        <f t="shared" si="2"/>
        <v>967</v>
      </c>
      <c r="AK21" s="52">
        <f t="shared" si="3"/>
        <v>0</v>
      </c>
      <c r="AL21" s="52">
        <f t="shared" si="4"/>
        <v>0</v>
      </c>
      <c r="AM21" s="52">
        <f t="shared" si="5"/>
        <v>0</v>
      </c>
      <c r="AN21" s="52">
        <f t="shared" si="6"/>
        <v>0</v>
      </c>
      <c r="AO21" s="52">
        <f t="shared" si="7"/>
        <v>0</v>
      </c>
    </row>
    <row r="22" spans="1:46" x14ac:dyDescent="0.25">
      <c r="A22" s="43">
        <v>22</v>
      </c>
      <c r="B22" s="44">
        <f>INDEX('[2]PM TMCs (VISTRO)'!$1:$225,MATCH($A22,'[2]PM TMCs (VISTRO)'!$A$1:$A$225,0),MATCH(B$1,'[2]PM TMCs (VISTRO)'!$2:$2,0))</f>
        <v>0</v>
      </c>
      <c r="C22" s="44">
        <f>INDEX('[2]PM TMCs (VISTRO)'!$1:$225,MATCH($A22,'[2]PM TMCs (VISTRO)'!$A$1:$A$225,0),MATCH(C$1,'[2]PM TMCs (VISTRO)'!$2:$2,0))</f>
        <v>32</v>
      </c>
      <c r="D22" s="44">
        <f>INDEX('[2]PM TMCs (VISTRO)'!$1:$225,MATCH($A22,'[2]PM TMCs (VISTRO)'!$A$1:$A$225,0),MATCH(D$1,'[2]PM TMCs (VISTRO)'!$2:$2,0))</f>
        <v>175</v>
      </c>
      <c r="E22" s="44">
        <f>INDEX('[2]PM TMCs (VISTRO)'!$1:$225,MATCH($A22,'[2]PM TMCs (VISTRO)'!$A$1:$A$225,0),MATCH(E$1,'[2]PM TMCs (VISTRO)'!$2:$2,0))</f>
        <v>0</v>
      </c>
      <c r="F22" s="44">
        <f>INDEX('[2]PM TMCs (VISTRO)'!$1:$225,MATCH($A22,'[2]PM TMCs (VISTRO)'!$A$1:$A$225,0),MATCH(F$1,'[2]PM TMCs (VISTRO)'!$2:$2,0))</f>
        <v>0</v>
      </c>
      <c r="G22" s="44">
        <f>INDEX('[2]PM TMCs (VISTRO)'!$1:$225,MATCH($A22,'[2]PM TMCs (VISTRO)'!$A$1:$A$225,0),MATCH(G$1,'[2]PM TMCs (VISTRO)'!$2:$2,0))</f>
        <v>0</v>
      </c>
      <c r="H22" s="44">
        <f>INDEX('[2]PM TMCs (VISTRO)'!$1:$225,MATCH($A22,'[2]PM TMCs (VISTRO)'!$A$1:$A$225,0),MATCH(H$1,'[2]PM TMCs (VISTRO)'!$2:$2,0))</f>
        <v>0</v>
      </c>
      <c r="I22" s="44">
        <f>INDEX('[2]PM TMCs (VISTRO)'!$1:$225,MATCH($A22,'[2]PM TMCs (VISTRO)'!$A$1:$A$225,0),MATCH(I$1,'[2]PM TMCs (VISTRO)'!$2:$2,0))</f>
        <v>165</v>
      </c>
      <c r="J22" s="44">
        <f>INDEX('[2]PM TMCs (VISTRO)'!$1:$225,MATCH($A22,'[2]PM TMCs (VISTRO)'!$A$1:$A$225,0),MATCH(J$1,'[2]PM TMCs (VISTRO)'!$2:$2,0))</f>
        <v>204</v>
      </c>
      <c r="K22" s="44">
        <f>INDEX('[2]PM TMCs (VISTRO)'!$1:$225,MATCH($A22,'[2]PM TMCs (VISTRO)'!$A$1:$A$225,0),MATCH(K$1,'[2]PM TMCs (VISTRO)'!$2:$2,0))</f>
        <v>0</v>
      </c>
      <c r="L22" s="44">
        <f>INDEX('[2]PM TMCs (VISTRO)'!$1:$225,MATCH($A22,'[2]PM TMCs (VISTRO)'!$A$1:$A$225,0),MATCH(L$1,'[2]PM TMCs (VISTRO)'!$2:$2,0))</f>
        <v>0</v>
      </c>
      <c r="M22" s="44">
        <f>INDEX('[2]PM TMCs (VISTRO)'!$1:$225,MATCH($A22,'[2]PM TMCs (VISTRO)'!$A$1:$A$225,0),MATCH(M$1,'[2]PM TMCs (VISTRO)'!$2:$2,0))</f>
        <v>0</v>
      </c>
      <c r="N22" s="44">
        <f>INDEX('[2]PM TMCs (VISTRO)'!$1:$225,MATCH($A22,'[2]PM TMCs (VISTRO)'!$A$1:$A$225,0),MATCH(N$1,'[2]PM TMCs (VISTRO)'!$2:$2,0))</f>
        <v>0</v>
      </c>
      <c r="O22" s="44">
        <f>INDEX('[2]PM TMCs (VISTRO)'!$1:$225,MATCH($A22,'[2]PM TMCs (VISTRO)'!$A$1:$A$225,0),MATCH(O$1,'[2]PM TMCs (VISTRO)'!$2:$2,0))</f>
        <v>0</v>
      </c>
      <c r="P22" s="44">
        <f>INDEX('[2]PM TMCs (VISTRO)'!$1:$225,MATCH($A22,'[2]PM TMCs (VISTRO)'!$A$1:$A$225,0),MATCH(P$1,'[2]PM TMCs (VISTRO)'!$2:$2,0))</f>
        <v>77</v>
      </c>
      <c r="Q22" s="44">
        <f>INDEX('[2]PM TMCs (VISTRO)'!$1:$225,MATCH($A22,'[2]PM TMCs (VISTRO)'!$A$1:$A$225,0),MATCH(Q$1,'[2]PM TMCs (VISTRO)'!$2:$2,0))</f>
        <v>733</v>
      </c>
      <c r="R22" s="44">
        <f>INDEX('[2]PM TMCs (VISTRO)'!$1:$225,MATCH($A22,'[2]PM TMCs (VISTRO)'!$A$1:$A$225,0),MATCH(R$1,'[2]PM TMCs (VISTRO)'!$2:$2,0))</f>
        <v>155</v>
      </c>
      <c r="S22" s="44">
        <f>INDEX('[2]PM TMCs (VISTRO)'!$1:$225,MATCH($A22,'[2]PM TMCs (VISTRO)'!$A$1:$A$225,0),MATCH(S$1,'[2]PM TMCs (VISTRO)'!$2:$2,0))</f>
        <v>0</v>
      </c>
      <c r="T22" s="44">
        <f>INDEX('[2]PM TMCs (VISTRO)'!$1:$225,MATCH($A22,'[2]PM TMCs (VISTRO)'!$A$1:$A$225,0),MATCH(T$1,'[2]PM TMCs (VISTRO)'!$2:$2,0))</f>
        <v>0</v>
      </c>
      <c r="U22" s="44">
        <f>INDEX('[2]PM TMCs (VISTRO)'!$1:$225,MATCH($A22,'[2]PM TMCs (VISTRO)'!$A$1:$A$225,0),MATCH(U$1,'[2]PM TMCs (VISTRO)'!$2:$2,0))</f>
        <v>0</v>
      </c>
      <c r="V22" s="44">
        <f>INDEX('[2]PM TMCs (VISTRO)'!$1:$225,MATCH($A22,'[2]PM TMCs (VISTRO)'!$A$1:$A$225,0),MATCH(V$1,'[2]PM TMCs (VISTRO)'!$2:$2,0))</f>
        <v>0</v>
      </c>
      <c r="W22" s="44">
        <f>INDEX('[2]PM TMCs (VISTRO)'!$1:$225,MATCH($A22,'[2]PM TMCs (VISTRO)'!$A$1:$A$225,0),MATCH(W$1,'[2]PM TMCs (VISTRO)'!$2:$2,0))</f>
        <v>0</v>
      </c>
      <c r="X22" s="44">
        <f>INDEX('[2]PM TMCs (VISTRO)'!$1:$225,MATCH($A22,'[2]PM TMCs (VISTRO)'!$A$1:$A$225,0),MATCH(X$1,'[2]PM TMCs (VISTRO)'!$2:$2,0))</f>
        <v>0</v>
      </c>
      <c r="Y22" s="44">
        <f>INDEX('[2]PM TMCs (VISTRO)'!$1:$225,MATCH($A22,'[2]PM TMCs (VISTRO)'!$A$1:$A$225,0),MATCH(Y$1,'[2]PM TMCs (VISTRO)'!$2:$2,0))</f>
        <v>0</v>
      </c>
      <c r="Z22" s="44">
        <f>INDEX('[2]PM TMCs (VISTRO)'!$1:$225,MATCH($A22,'[2]PM TMCs (VISTRO)'!$A$1:$A$225,0),MATCH(Z$1,'[2]PM TMCs (VISTRO)'!$2:$2,0))</f>
        <v>0</v>
      </c>
      <c r="AA22" s="44">
        <f>INDEX('[2]PM TMCs (VISTRO)'!$1:$225,MATCH($A22,'[2]PM TMCs (VISTRO)'!$A$1:$A$225,0),MATCH(AA$1,'[2]PM TMCs (VISTRO)'!$2:$2,0))</f>
        <v>0</v>
      </c>
      <c r="AB22" s="44">
        <f>INDEX('[2]PM TMCs (VISTRO)'!$1:$225,MATCH($A22,'[2]PM TMCs (VISTRO)'!$A$1:$A$225,0),MATCH(AB$1,'[2]PM TMCs (VISTRO)'!$2:$2,0))</f>
        <v>0</v>
      </c>
      <c r="AC22" s="44">
        <f>INDEX('[2]PM TMCs (VISTRO)'!$1:$225,MATCH($A22,'[2]PM TMCs (VISTRO)'!$A$1:$A$225,0),MATCH(AC$1,'[2]PM TMCs (VISTRO)'!$2:$2,0))</f>
        <v>0</v>
      </c>
      <c r="AD22" s="44">
        <f>INDEX('[2]PM TMCs (VISTRO)'!$1:$225,MATCH($A22,'[2]PM TMCs (VISTRO)'!$A$1:$A$225,0),MATCH(AD$1,'[2]PM TMCs (VISTRO)'!$2:$2,0))</f>
        <v>0</v>
      </c>
      <c r="AE22" s="44">
        <f>INDEX('[2]PM TMCs (VISTRO)'!$1:$225,MATCH($A22,'[2]PM TMCs (VISTRO)'!$A$1:$A$225,0),MATCH(AE$1,'[2]PM TMCs (VISTRO)'!$2:$2,0))</f>
        <v>0</v>
      </c>
      <c r="AF22" s="44">
        <f>INDEX('[2]PM TMCs (VISTRO)'!$1:$225,MATCH($A22,'[2]PM TMCs (VISTRO)'!$A$1:$A$225,0),MATCH(AF$1,'[2]PM TMCs (VISTRO)'!$2:$2,0))</f>
        <v>0</v>
      </c>
      <c r="AG22" s="44">
        <f>INDEX('[2]PM TMCs (VISTRO)'!$1:$225,MATCH($A22,'[2]PM TMCs (VISTRO)'!$A$1:$A$225,0),MATCH(AG$1,'[2]PM TMCs (VISTRO)'!$2:$2,0))</f>
        <v>0</v>
      </c>
      <c r="AH22" s="52">
        <f t="shared" si="0"/>
        <v>207</v>
      </c>
      <c r="AI22" s="52">
        <f t="shared" si="1"/>
        <v>369</v>
      </c>
      <c r="AJ22" s="52">
        <f t="shared" si="2"/>
        <v>0</v>
      </c>
      <c r="AK22" s="52">
        <f t="shared" si="3"/>
        <v>965</v>
      </c>
      <c r="AL22" s="52">
        <f t="shared" si="4"/>
        <v>0</v>
      </c>
      <c r="AM22" s="52">
        <f t="shared" si="5"/>
        <v>0</v>
      </c>
      <c r="AN22" s="52">
        <f t="shared" si="6"/>
        <v>0</v>
      </c>
      <c r="AO22" s="52">
        <f t="shared" si="7"/>
        <v>0</v>
      </c>
    </row>
    <row r="23" spans="1:46" x14ac:dyDescent="0.25">
      <c r="A23" s="43">
        <v>23</v>
      </c>
      <c r="B23" s="44">
        <f>INDEX('[2]PM TMCs (VISTRO)'!$1:$225,MATCH($A23,'[2]PM TMCs (VISTRO)'!$A$1:$A$225,0),MATCH(B$1,'[2]PM TMCs (VISTRO)'!$2:$2,0))</f>
        <v>0</v>
      </c>
      <c r="C23" s="44">
        <f>INDEX('[2]PM TMCs (VISTRO)'!$1:$225,MATCH($A23,'[2]PM TMCs (VISTRO)'!$A$1:$A$225,0),MATCH(C$1,'[2]PM TMCs (VISTRO)'!$2:$2,0))</f>
        <v>0</v>
      </c>
      <c r="D23" s="44">
        <f>INDEX('[2]PM TMCs (VISTRO)'!$1:$225,MATCH($A23,'[2]PM TMCs (VISTRO)'!$A$1:$A$225,0),MATCH(D$1,'[2]PM TMCs (VISTRO)'!$2:$2,0))</f>
        <v>432</v>
      </c>
      <c r="E23" s="44">
        <f>INDEX('[2]PM TMCs (VISTRO)'!$1:$225,MATCH($A23,'[2]PM TMCs (VISTRO)'!$A$1:$A$225,0),MATCH(E$1,'[2]PM TMCs (VISTRO)'!$2:$2,0))</f>
        <v>40</v>
      </c>
      <c r="F23" s="44">
        <f>INDEX('[2]PM TMCs (VISTRO)'!$1:$225,MATCH($A23,'[2]PM TMCs (VISTRO)'!$A$1:$A$225,0),MATCH(F$1,'[2]PM TMCs (VISTRO)'!$2:$2,0))</f>
        <v>0</v>
      </c>
      <c r="G23" s="44">
        <f>INDEX('[2]PM TMCs (VISTRO)'!$1:$225,MATCH($A23,'[2]PM TMCs (VISTRO)'!$A$1:$A$225,0),MATCH(G$1,'[2]PM TMCs (VISTRO)'!$2:$2,0))</f>
        <v>0</v>
      </c>
      <c r="H23" s="44">
        <f>INDEX('[2]PM TMCs (VISTRO)'!$1:$225,MATCH($A23,'[2]PM TMCs (VISTRO)'!$A$1:$A$225,0),MATCH(H$1,'[2]PM TMCs (VISTRO)'!$2:$2,0))</f>
        <v>59</v>
      </c>
      <c r="I23" s="44">
        <f>INDEX('[2]PM TMCs (VISTRO)'!$1:$225,MATCH($A23,'[2]PM TMCs (VISTRO)'!$A$1:$A$225,0),MATCH(I$1,'[2]PM TMCs (VISTRO)'!$2:$2,0))</f>
        <v>152</v>
      </c>
      <c r="J23" s="44">
        <f>INDEX('[2]PM TMCs (VISTRO)'!$1:$225,MATCH($A23,'[2]PM TMCs (VISTRO)'!$A$1:$A$225,0),MATCH(J$1,'[2]PM TMCs (VISTRO)'!$2:$2,0))</f>
        <v>0</v>
      </c>
      <c r="K23" s="44">
        <f>INDEX('[2]PM TMCs (VISTRO)'!$1:$225,MATCH($A23,'[2]PM TMCs (VISTRO)'!$A$1:$A$225,0),MATCH(K$1,'[2]PM TMCs (VISTRO)'!$2:$2,0))</f>
        <v>0</v>
      </c>
      <c r="L23" s="44">
        <f>INDEX('[2]PM TMCs (VISTRO)'!$1:$225,MATCH($A23,'[2]PM TMCs (VISTRO)'!$A$1:$A$225,0),MATCH(L$1,'[2]PM TMCs (VISTRO)'!$2:$2,0))</f>
        <v>225</v>
      </c>
      <c r="M23" s="44">
        <f>INDEX('[2]PM TMCs (VISTRO)'!$1:$225,MATCH($A23,'[2]PM TMCs (VISTRO)'!$A$1:$A$225,0),MATCH(M$1,'[2]PM TMCs (VISTRO)'!$2:$2,0))</f>
        <v>735</v>
      </c>
      <c r="N23" s="44">
        <f>INDEX('[2]PM TMCs (VISTRO)'!$1:$225,MATCH($A23,'[2]PM TMCs (VISTRO)'!$A$1:$A$225,0),MATCH(N$1,'[2]PM TMCs (VISTRO)'!$2:$2,0))</f>
        <v>92</v>
      </c>
      <c r="O23" s="44">
        <f>INDEX('[2]PM TMCs (VISTRO)'!$1:$225,MATCH($A23,'[2]PM TMCs (VISTRO)'!$A$1:$A$225,0),MATCH(O$1,'[2]PM TMCs (VISTRO)'!$2:$2,0))</f>
        <v>0</v>
      </c>
      <c r="P23" s="44">
        <f>INDEX('[2]PM TMCs (VISTRO)'!$1:$225,MATCH($A23,'[2]PM TMCs (VISTRO)'!$A$1:$A$225,0),MATCH(P$1,'[2]PM TMCs (VISTRO)'!$2:$2,0))</f>
        <v>0</v>
      </c>
      <c r="Q23" s="44">
        <f>INDEX('[2]PM TMCs (VISTRO)'!$1:$225,MATCH($A23,'[2]PM TMCs (VISTRO)'!$A$1:$A$225,0),MATCH(Q$1,'[2]PM TMCs (VISTRO)'!$2:$2,0))</f>
        <v>0</v>
      </c>
      <c r="R23" s="44">
        <f>INDEX('[2]PM TMCs (VISTRO)'!$1:$225,MATCH($A23,'[2]PM TMCs (VISTRO)'!$A$1:$A$225,0),MATCH(R$1,'[2]PM TMCs (VISTRO)'!$2:$2,0))</f>
        <v>0</v>
      </c>
      <c r="S23" s="44">
        <f>INDEX('[2]PM TMCs (VISTRO)'!$1:$225,MATCH($A23,'[2]PM TMCs (VISTRO)'!$A$1:$A$225,0),MATCH(S$1,'[2]PM TMCs (VISTRO)'!$2:$2,0))</f>
        <v>0</v>
      </c>
      <c r="T23" s="44">
        <f>INDEX('[2]PM TMCs (VISTRO)'!$1:$225,MATCH($A23,'[2]PM TMCs (VISTRO)'!$A$1:$A$225,0),MATCH(T$1,'[2]PM TMCs (VISTRO)'!$2:$2,0))</f>
        <v>0</v>
      </c>
      <c r="U23" s="44">
        <f>INDEX('[2]PM TMCs (VISTRO)'!$1:$225,MATCH($A23,'[2]PM TMCs (VISTRO)'!$A$1:$A$225,0),MATCH(U$1,'[2]PM TMCs (VISTRO)'!$2:$2,0))</f>
        <v>0</v>
      </c>
      <c r="V23" s="44">
        <f>INDEX('[2]PM TMCs (VISTRO)'!$1:$225,MATCH($A23,'[2]PM TMCs (VISTRO)'!$A$1:$A$225,0),MATCH(V$1,'[2]PM TMCs (VISTRO)'!$2:$2,0))</f>
        <v>0</v>
      </c>
      <c r="W23" s="44">
        <f>INDEX('[2]PM TMCs (VISTRO)'!$1:$225,MATCH($A23,'[2]PM TMCs (VISTRO)'!$A$1:$A$225,0),MATCH(W$1,'[2]PM TMCs (VISTRO)'!$2:$2,0))</f>
        <v>0</v>
      </c>
      <c r="X23" s="44">
        <f>INDEX('[2]PM TMCs (VISTRO)'!$1:$225,MATCH($A23,'[2]PM TMCs (VISTRO)'!$A$1:$A$225,0),MATCH(X$1,'[2]PM TMCs (VISTRO)'!$2:$2,0))</f>
        <v>0</v>
      </c>
      <c r="Y23" s="44">
        <f>INDEX('[2]PM TMCs (VISTRO)'!$1:$225,MATCH($A23,'[2]PM TMCs (VISTRO)'!$A$1:$A$225,0),MATCH(Y$1,'[2]PM TMCs (VISTRO)'!$2:$2,0))</f>
        <v>0</v>
      </c>
      <c r="Z23" s="44">
        <f>INDEX('[2]PM TMCs (VISTRO)'!$1:$225,MATCH($A23,'[2]PM TMCs (VISTRO)'!$A$1:$A$225,0),MATCH(Z$1,'[2]PM TMCs (VISTRO)'!$2:$2,0))</f>
        <v>0</v>
      </c>
      <c r="AA23" s="44">
        <f>INDEX('[2]PM TMCs (VISTRO)'!$1:$225,MATCH($A23,'[2]PM TMCs (VISTRO)'!$A$1:$A$225,0),MATCH(AA$1,'[2]PM TMCs (VISTRO)'!$2:$2,0))</f>
        <v>0</v>
      </c>
      <c r="AB23" s="44">
        <f>INDEX('[2]PM TMCs (VISTRO)'!$1:$225,MATCH($A23,'[2]PM TMCs (VISTRO)'!$A$1:$A$225,0),MATCH(AB$1,'[2]PM TMCs (VISTRO)'!$2:$2,0))</f>
        <v>0</v>
      </c>
      <c r="AC23" s="44">
        <f>INDEX('[2]PM TMCs (VISTRO)'!$1:$225,MATCH($A23,'[2]PM TMCs (VISTRO)'!$A$1:$A$225,0),MATCH(AC$1,'[2]PM TMCs (VISTRO)'!$2:$2,0))</f>
        <v>0</v>
      </c>
      <c r="AD23" s="44">
        <f>INDEX('[2]PM TMCs (VISTRO)'!$1:$225,MATCH($A23,'[2]PM TMCs (VISTRO)'!$A$1:$A$225,0),MATCH(AD$1,'[2]PM TMCs (VISTRO)'!$2:$2,0))</f>
        <v>0</v>
      </c>
      <c r="AE23" s="44">
        <f>INDEX('[2]PM TMCs (VISTRO)'!$1:$225,MATCH($A23,'[2]PM TMCs (VISTRO)'!$A$1:$A$225,0),MATCH(AE$1,'[2]PM TMCs (VISTRO)'!$2:$2,0))</f>
        <v>0</v>
      </c>
      <c r="AF23" s="44">
        <f>INDEX('[2]PM TMCs (VISTRO)'!$1:$225,MATCH($A23,'[2]PM TMCs (VISTRO)'!$A$1:$A$225,0),MATCH(AF$1,'[2]PM TMCs (VISTRO)'!$2:$2,0))</f>
        <v>0</v>
      </c>
      <c r="AG23" s="44">
        <f>INDEX('[2]PM TMCs (VISTRO)'!$1:$225,MATCH($A23,'[2]PM TMCs (VISTRO)'!$A$1:$A$225,0),MATCH(AG$1,'[2]PM TMCs (VISTRO)'!$2:$2,0))</f>
        <v>0</v>
      </c>
      <c r="AH23" s="52">
        <f t="shared" si="0"/>
        <v>472</v>
      </c>
      <c r="AI23" s="52">
        <f t="shared" si="1"/>
        <v>211</v>
      </c>
      <c r="AJ23" s="52">
        <f t="shared" si="2"/>
        <v>1052</v>
      </c>
      <c r="AK23" s="52">
        <f t="shared" si="3"/>
        <v>0</v>
      </c>
      <c r="AL23" s="52">
        <f t="shared" si="4"/>
        <v>0</v>
      </c>
      <c r="AM23" s="52">
        <f t="shared" si="5"/>
        <v>0</v>
      </c>
      <c r="AN23" s="52">
        <f t="shared" si="6"/>
        <v>0</v>
      </c>
      <c r="AO23" s="52">
        <f t="shared" si="7"/>
        <v>0</v>
      </c>
    </row>
    <row r="24" spans="1:46" x14ac:dyDescent="0.25">
      <c r="A24" s="43">
        <v>24</v>
      </c>
      <c r="B24" s="44">
        <f>INDEX('[2]PM TMCs (VISTRO)'!$1:$225,MATCH($A24,'[2]PM TMCs (VISTRO)'!$A$1:$A$225,0),MATCH(B$1,'[2]PM TMCs (VISTRO)'!$2:$2,0))</f>
        <v>0</v>
      </c>
      <c r="C24" s="44">
        <f>INDEX('[2]PM TMCs (VISTRO)'!$1:$225,MATCH($A24,'[2]PM TMCs (VISTRO)'!$A$1:$A$225,0),MATCH(C$1,'[2]PM TMCs (VISTRO)'!$2:$2,0))</f>
        <v>0</v>
      </c>
      <c r="D24" s="44">
        <f>INDEX('[2]PM TMCs (VISTRO)'!$1:$225,MATCH($A24,'[2]PM TMCs (VISTRO)'!$A$1:$A$225,0),MATCH(D$1,'[2]PM TMCs (VISTRO)'!$2:$2,0))</f>
        <v>518</v>
      </c>
      <c r="E24" s="44">
        <f>INDEX('[2]PM TMCs (VISTRO)'!$1:$225,MATCH($A24,'[2]PM TMCs (VISTRO)'!$A$1:$A$225,0),MATCH(E$1,'[2]PM TMCs (VISTRO)'!$2:$2,0))</f>
        <v>119</v>
      </c>
      <c r="F24" s="44">
        <f>INDEX('[2]PM TMCs (VISTRO)'!$1:$225,MATCH($A24,'[2]PM TMCs (VISTRO)'!$A$1:$A$225,0),MATCH(F$1,'[2]PM TMCs (VISTRO)'!$2:$2,0))</f>
        <v>0</v>
      </c>
      <c r="G24" s="44">
        <f>INDEX('[2]PM TMCs (VISTRO)'!$1:$225,MATCH($A24,'[2]PM TMCs (VISTRO)'!$A$1:$A$225,0),MATCH(G$1,'[2]PM TMCs (VISTRO)'!$2:$2,0))</f>
        <v>0</v>
      </c>
      <c r="H24" s="44">
        <f>INDEX('[2]PM TMCs (VISTRO)'!$1:$225,MATCH($A24,'[2]PM TMCs (VISTRO)'!$A$1:$A$225,0),MATCH(H$1,'[2]PM TMCs (VISTRO)'!$2:$2,0))</f>
        <v>77</v>
      </c>
      <c r="I24" s="44">
        <f>INDEX('[2]PM TMCs (VISTRO)'!$1:$225,MATCH($A24,'[2]PM TMCs (VISTRO)'!$A$1:$A$225,0),MATCH(I$1,'[2]PM TMCs (VISTRO)'!$2:$2,0))</f>
        <v>545</v>
      </c>
      <c r="J24" s="44">
        <f>INDEX('[2]PM TMCs (VISTRO)'!$1:$225,MATCH($A24,'[2]PM TMCs (VISTRO)'!$A$1:$A$225,0),MATCH(J$1,'[2]PM TMCs (VISTRO)'!$2:$2,0))</f>
        <v>0</v>
      </c>
      <c r="K24" s="44">
        <f>INDEX('[2]PM TMCs (VISTRO)'!$1:$225,MATCH($A24,'[2]PM TMCs (VISTRO)'!$A$1:$A$225,0),MATCH(K$1,'[2]PM TMCs (VISTRO)'!$2:$2,0))</f>
        <v>0</v>
      </c>
      <c r="L24" s="44">
        <f>INDEX('[2]PM TMCs (VISTRO)'!$1:$225,MATCH($A24,'[2]PM TMCs (VISTRO)'!$A$1:$A$225,0),MATCH(L$1,'[2]PM TMCs (VISTRO)'!$2:$2,0))</f>
        <v>71</v>
      </c>
      <c r="M24" s="44">
        <f>INDEX('[2]PM TMCs (VISTRO)'!$1:$225,MATCH($A24,'[2]PM TMCs (VISTRO)'!$A$1:$A$225,0),MATCH(M$1,'[2]PM TMCs (VISTRO)'!$2:$2,0))</f>
        <v>725</v>
      </c>
      <c r="N24" s="44">
        <f>INDEX('[2]PM TMCs (VISTRO)'!$1:$225,MATCH($A24,'[2]PM TMCs (VISTRO)'!$A$1:$A$225,0),MATCH(N$1,'[2]PM TMCs (VISTRO)'!$2:$2,0))</f>
        <v>165</v>
      </c>
      <c r="O24" s="44">
        <f>INDEX('[2]PM TMCs (VISTRO)'!$1:$225,MATCH($A24,'[2]PM TMCs (VISTRO)'!$A$1:$A$225,0),MATCH(O$1,'[2]PM TMCs (VISTRO)'!$2:$2,0))</f>
        <v>0</v>
      </c>
      <c r="P24" s="44">
        <f>INDEX('[2]PM TMCs (VISTRO)'!$1:$225,MATCH($A24,'[2]PM TMCs (VISTRO)'!$A$1:$A$225,0),MATCH(P$1,'[2]PM TMCs (VISTRO)'!$2:$2,0))</f>
        <v>0</v>
      </c>
      <c r="Q24" s="44">
        <f>INDEX('[2]PM TMCs (VISTRO)'!$1:$225,MATCH($A24,'[2]PM TMCs (VISTRO)'!$A$1:$A$225,0),MATCH(Q$1,'[2]PM TMCs (VISTRO)'!$2:$2,0))</f>
        <v>0</v>
      </c>
      <c r="R24" s="44">
        <f>INDEX('[2]PM TMCs (VISTRO)'!$1:$225,MATCH($A24,'[2]PM TMCs (VISTRO)'!$A$1:$A$225,0),MATCH(R$1,'[2]PM TMCs (VISTRO)'!$2:$2,0))</f>
        <v>0</v>
      </c>
      <c r="S24" s="44">
        <f>INDEX('[2]PM TMCs (VISTRO)'!$1:$225,MATCH($A24,'[2]PM TMCs (VISTRO)'!$A$1:$A$225,0),MATCH(S$1,'[2]PM TMCs (VISTRO)'!$2:$2,0))</f>
        <v>0</v>
      </c>
      <c r="T24" s="44">
        <f>INDEX('[2]PM TMCs (VISTRO)'!$1:$225,MATCH($A24,'[2]PM TMCs (VISTRO)'!$A$1:$A$225,0),MATCH(T$1,'[2]PM TMCs (VISTRO)'!$2:$2,0))</f>
        <v>0</v>
      </c>
      <c r="U24" s="44">
        <f>INDEX('[2]PM TMCs (VISTRO)'!$1:$225,MATCH($A24,'[2]PM TMCs (VISTRO)'!$A$1:$A$225,0),MATCH(U$1,'[2]PM TMCs (VISTRO)'!$2:$2,0))</f>
        <v>0</v>
      </c>
      <c r="V24" s="44">
        <f>INDEX('[2]PM TMCs (VISTRO)'!$1:$225,MATCH($A24,'[2]PM TMCs (VISTRO)'!$A$1:$A$225,0),MATCH(V$1,'[2]PM TMCs (VISTRO)'!$2:$2,0))</f>
        <v>0</v>
      </c>
      <c r="W24" s="44">
        <f>INDEX('[2]PM TMCs (VISTRO)'!$1:$225,MATCH($A24,'[2]PM TMCs (VISTRO)'!$A$1:$A$225,0),MATCH(W$1,'[2]PM TMCs (VISTRO)'!$2:$2,0))</f>
        <v>0</v>
      </c>
      <c r="X24" s="44">
        <f>INDEX('[2]PM TMCs (VISTRO)'!$1:$225,MATCH($A24,'[2]PM TMCs (VISTRO)'!$A$1:$A$225,0),MATCH(X$1,'[2]PM TMCs (VISTRO)'!$2:$2,0))</f>
        <v>0</v>
      </c>
      <c r="Y24" s="44">
        <f>INDEX('[2]PM TMCs (VISTRO)'!$1:$225,MATCH($A24,'[2]PM TMCs (VISTRO)'!$A$1:$A$225,0),MATCH(Y$1,'[2]PM TMCs (VISTRO)'!$2:$2,0))</f>
        <v>0</v>
      </c>
      <c r="Z24" s="44">
        <f>INDEX('[2]PM TMCs (VISTRO)'!$1:$225,MATCH($A24,'[2]PM TMCs (VISTRO)'!$A$1:$A$225,0),MATCH(Z$1,'[2]PM TMCs (VISTRO)'!$2:$2,0))</f>
        <v>0</v>
      </c>
      <c r="AA24" s="44">
        <f>INDEX('[2]PM TMCs (VISTRO)'!$1:$225,MATCH($A24,'[2]PM TMCs (VISTRO)'!$A$1:$A$225,0),MATCH(AA$1,'[2]PM TMCs (VISTRO)'!$2:$2,0))</f>
        <v>0</v>
      </c>
      <c r="AB24" s="44">
        <f>INDEX('[2]PM TMCs (VISTRO)'!$1:$225,MATCH($A24,'[2]PM TMCs (VISTRO)'!$A$1:$A$225,0),MATCH(AB$1,'[2]PM TMCs (VISTRO)'!$2:$2,0))</f>
        <v>0</v>
      </c>
      <c r="AC24" s="44">
        <f>INDEX('[2]PM TMCs (VISTRO)'!$1:$225,MATCH($A24,'[2]PM TMCs (VISTRO)'!$A$1:$A$225,0),MATCH(AC$1,'[2]PM TMCs (VISTRO)'!$2:$2,0))</f>
        <v>0</v>
      </c>
      <c r="AD24" s="44">
        <f>INDEX('[2]PM TMCs (VISTRO)'!$1:$225,MATCH($A24,'[2]PM TMCs (VISTRO)'!$A$1:$A$225,0),MATCH(AD$1,'[2]PM TMCs (VISTRO)'!$2:$2,0))</f>
        <v>0</v>
      </c>
      <c r="AE24" s="44">
        <f>INDEX('[2]PM TMCs (VISTRO)'!$1:$225,MATCH($A24,'[2]PM TMCs (VISTRO)'!$A$1:$A$225,0),MATCH(AE$1,'[2]PM TMCs (VISTRO)'!$2:$2,0))</f>
        <v>0</v>
      </c>
      <c r="AF24" s="44">
        <f>INDEX('[2]PM TMCs (VISTRO)'!$1:$225,MATCH($A24,'[2]PM TMCs (VISTRO)'!$A$1:$A$225,0),MATCH(AF$1,'[2]PM TMCs (VISTRO)'!$2:$2,0))</f>
        <v>0</v>
      </c>
      <c r="AG24" s="44">
        <f>INDEX('[2]PM TMCs (VISTRO)'!$1:$225,MATCH($A24,'[2]PM TMCs (VISTRO)'!$A$1:$A$225,0),MATCH(AG$1,'[2]PM TMCs (VISTRO)'!$2:$2,0))</f>
        <v>0</v>
      </c>
      <c r="AH24" s="52">
        <f t="shared" si="0"/>
        <v>637</v>
      </c>
      <c r="AI24" s="52">
        <f t="shared" si="1"/>
        <v>622</v>
      </c>
      <c r="AJ24" s="52">
        <f t="shared" si="2"/>
        <v>961</v>
      </c>
      <c r="AK24" s="52">
        <f t="shared" si="3"/>
        <v>0</v>
      </c>
      <c r="AL24" s="52">
        <f t="shared" si="4"/>
        <v>0</v>
      </c>
      <c r="AM24" s="52">
        <f t="shared" si="5"/>
        <v>0</v>
      </c>
      <c r="AN24" s="52">
        <f t="shared" si="6"/>
        <v>0</v>
      </c>
      <c r="AO24" s="52">
        <f t="shared" si="7"/>
        <v>0</v>
      </c>
    </row>
    <row r="25" spans="1:46" x14ac:dyDescent="0.25">
      <c r="A25" s="43">
        <v>25</v>
      </c>
      <c r="B25" s="44">
        <f>INDEX('[2]PM TMCs (VISTRO)'!$1:$225,MATCH($A25,'[2]PM TMCs (VISTRO)'!$A$1:$A$225,0),MATCH(B$1,'[2]PM TMCs (VISTRO)'!$2:$2,0))</f>
        <v>0</v>
      </c>
      <c r="C25" s="44">
        <f>INDEX('[2]PM TMCs (VISTRO)'!$1:$225,MATCH($A25,'[2]PM TMCs (VISTRO)'!$A$1:$A$225,0),MATCH(C$1,'[2]PM TMCs (VISTRO)'!$2:$2,0))</f>
        <v>254</v>
      </c>
      <c r="D25" s="44">
        <f>INDEX('[2]PM TMCs (VISTRO)'!$1:$225,MATCH($A25,'[2]PM TMCs (VISTRO)'!$A$1:$A$225,0),MATCH(D$1,'[2]PM TMCs (VISTRO)'!$2:$2,0))</f>
        <v>687</v>
      </c>
      <c r="E25" s="44">
        <f>INDEX('[2]PM TMCs (VISTRO)'!$1:$225,MATCH($A25,'[2]PM TMCs (VISTRO)'!$A$1:$A$225,0),MATCH(E$1,'[2]PM TMCs (VISTRO)'!$2:$2,0))</f>
        <v>0</v>
      </c>
      <c r="F25" s="44">
        <f>INDEX('[2]PM TMCs (VISTRO)'!$1:$225,MATCH($A25,'[2]PM TMCs (VISTRO)'!$A$1:$A$225,0),MATCH(F$1,'[2]PM TMCs (VISTRO)'!$2:$2,0))</f>
        <v>0</v>
      </c>
      <c r="G25" s="44">
        <f>INDEX('[2]PM TMCs (VISTRO)'!$1:$225,MATCH($A25,'[2]PM TMCs (VISTRO)'!$A$1:$A$225,0),MATCH(G$1,'[2]PM TMCs (VISTRO)'!$2:$2,0))</f>
        <v>0</v>
      </c>
      <c r="H25" s="44">
        <f>INDEX('[2]PM TMCs (VISTRO)'!$1:$225,MATCH($A25,'[2]PM TMCs (VISTRO)'!$A$1:$A$225,0),MATCH(H$1,'[2]PM TMCs (VISTRO)'!$2:$2,0))</f>
        <v>0</v>
      </c>
      <c r="I25" s="44">
        <f>INDEX('[2]PM TMCs (VISTRO)'!$1:$225,MATCH($A25,'[2]PM TMCs (VISTRO)'!$A$1:$A$225,0),MATCH(I$1,'[2]PM TMCs (VISTRO)'!$2:$2,0))</f>
        <v>785</v>
      </c>
      <c r="J25" s="44">
        <f>INDEX('[2]PM TMCs (VISTRO)'!$1:$225,MATCH($A25,'[2]PM TMCs (VISTRO)'!$A$1:$A$225,0),MATCH(J$1,'[2]PM TMCs (VISTRO)'!$2:$2,0))</f>
        <v>62</v>
      </c>
      <c r="K25" s="44">
        <f>INDEX('[2]PM TMCs (VISTRO)'!$1:$225,MATCH($A25,'[2]PM TMCs (VISTRO)'!$A$1:$A$225,0),MATCH(K$1,'[2]PM TMCs (VISTRO)'!$2:$2,0))</f>
        <v>0</v>
      </c>
      <c r="L25" s="44">
        <f>INDEX('[2]PM TMCs (VISTRO)'!$1:$225,MATCH($A25,'[2]PM TMCs (VISTRO)'!$A$1:$A$225,0),MATCH(L$1,'[2]PM TMCs (VISTRO)'!$2:$2,0))</f>
        <v>0</v>
      </c>
      <c r="M25" s="44">
        <f>INDEX('[2]PM TMCs (VISTRO)'!$1:$225,MATCH($A25,'[2]PM TMCs (VISTRO)'!$A$1:$A$225,0),MATCH(M$1,'[2]PM TMCs (VISTRO)'!$2:$2,0))</f>
        <v>0</v>
      </c>
      <c r="N25" s="44">
        <f>INDEX('[2]PM TMCs (VISTRO)'!$1:$225,MATCH($A25,'[2]PM TMCs (VISTRO)'!$A$1:$A$225,0),MATCH(N$1,'[2]PM TMCs (VISTRO)'!$2:$2,0))</f>
        <v>0</v>
      </c>
      <c r="O25" s="44">
        <f>INDEX('[2]PM TMCs (VISTRO)'!$1:$225,MATCH($A25,'[2]PM TMCs (VISTRO)'!$A$1:$A$225,0),MATCH(O$1,'[2]PM TMCs (VISTRO)'!$2:$2,0))</f>
        <v>0</v>
      </c>
      <c r="P25" s="44">
        <f>INDEX('[2]PM TMCs (VISTRO)'!$1:$225,MATCH($A25,'[2]PM TMCs (VISTRO)'!$A$1:$A$225,0),MATCH(P$1,'[2]PM TMCs (VISTRO)'!$2:$2,0))</f>
        <v>128</v>
      </c>
      <c r="Q25" s="44">
        <f>INDEX('[2]PM TMCs (VISTRO)'!$1:$225,MATCH($A25,'[2]PM TMCs (VISTRO)'!$A$1:$A$225,0),MATCH(Q$1,'[2]PM TMCs (VISTRO)'!$2:$2,0))</f>
        <v>607</v>
      </c>
      <c r="R25" s="44">
        <f>INDEX('[2]PM TMCs (VISTRO)'!$1:$225,MATCH($A25,'[2]PM TMCs (VISTRO)'!$A$1:$A$225,0),MATCH(R$1,'[2]PM TMCs (VISTRO)'!$2:$2,0))</f>
        <v>42</v>
      </c>
      <c r="S25" s="44">
        <f>INDEX('[2]PM TMCs (VISTRO)'!$1:$225,MATCH($A25,'[2]PM TMCs (VISTRO)'!$A$1:$A$225,0),MATCH(S$1,'[2]PM TMCs (VISTRO)'!$2:$2,0))</f>
        <v>0</v>
      </c>
      <c r="T25" s="44">
        <f>INDEX('[2]PM TMCs (VISTRO)'!$1:$225,MATCH($A25,'[2]PM TMCs (VISTRO)'!$A$1:$A$225,0),MATCH(T$1,'[2]PM TMCs (VISTRO)'!$2:$2,0))</f>
        <v>0</v>
      </c>
      <c r="U25" s="44">
        <f>INDEX('[2]PM TMCs (VISTRO)'!$1:$225,MATCH($A25,'[2]PM TMCs (VISTRO)'!$A$1:$A$225,0),MATCH(U$1,'[2]PM TMCs (VISTRO)'!$2:$2,0))</f>
        <v>0</v>
      </c>
      <c r="V25" s="44">
        <f>INDEX('[2]PM TMCs (VISTRO)'!$1:$225,MATCH($A25,'[2]PM TMCs (VISTRO)'!$A$1:$A$225,0),MATCH(V$1,'[2]PM TMCs (VISTRO)'!$2:$2,0))</f>
        <v>0</v>
      </c>
      <c r="W25" s="44">
        <f>INDEX('[2]PM TMCs (VISTRO)'!$1:$225,MATCH($A25,'[2]PM TMCs (VISTRO)'!$A$1:$A$225,0),MATCH(W$1,'[2]PM TMCs (VISTRO)'!$2:$2,0))</f>
        <v>0</v>
      </c>
      <c r="X25" s="44">
        <f>INDEX('[2]PM TMCs (VISTRO)'!$1:$225,MATCH($A25,'[2]PM TMCs (VISTRO)'!$A$1:$A$225,0),MATCH(X$1,'[2]PM TMCs (VISTRO)'!$2:$2,0))</f>
        <v>0</v>
      </c>
      <c r="Y25" s="44">
        <f>INDEX('[2]PM TMCs (VISTRO)'!$1:$225,MATCH($A25,'[2]PM TMCs (VISTRO)'!$A$1:$A$225,0),MATCH(Y$1,'[2]PM TMCs (VISTRO)'!$2:$2,0))</f>
        <v>0</v>
      </c>
      <c r="Z25" s="44">
        <f>INDEX('[2]PM TMCs (VISTRO)'!$1:$225,MATCH($A25,'[2]PM TMCs (VISTRO)'!$A$1:$A$225,0),MATCH(Z$1,'[2]PM TMCs (VISTRO)'!$2:$2,0))</f>
        <v>0</v>
      </c>
      <c r="AA25" s="44">
        <f>INDEX('[2]PM TMCs (VISTRO)'!$1:$225,MATCH($A25,'[2]PM TMCs (VISTRO)'!$A$1:$A$225,0),MATCH(AA$1,'[2]PM TMCs (VISTRO)'!$2:$2,0))</f>
        <v>0</v>
      </c>
      <c r="AB25" s="44">
        <f>INDEX('[2]PM TMCs (VISTRO)'!$1:$225,MATCH($A25,'[2]PM TMCs (VISTRO)'!$A$1:$A$225,0),MATCH(AB$1,'[2]PM TMCs (VISTRO)'!$2:$2,0))</f>
        <v>0</v>
      </c>
      <c r="AC25" s="44">
        <f>INDEX('[2]PM TMCs (VISTRO)'!$1:$225,MATCH($A25,'[2]PM TMCs (VISTRO)'!$A$1:$A$225,0),MATCH(AC$1,'[2]PM TMCs (VISTRO)'!$2:$2,0))</f>
        <v>0</v>
      </c>
      <c r="AD25" s="44">
        <f>INDEX('[2]PM TMCs (VISTRO)'!$1:$225,MATCH($A25,'[2]PM TMCs (VISTRO)'!$A$1:$A$225,0),MATCH(AD$1,'[2]PM TMCs (VISTRO)'!$2:$2,0))</f>
        <v>0</v>
      </c>
      <c r="AE25" s="44">
        <f>INDEX('[2]PM TMCs (VISTRO)'!$1:$225,MATCH($A25,'[2]PM TMCs (VISTRO)'!$A$1:$A$225,0),MATCH(AE$1,'[2]PM TMCs (VISTRO)'!$2:$2,0))</f>
        <v>0</v>
      </c>
      <c r="AF25" s="44">
        <f>INDEX('[2]PM TMCs (VISTRO)'!$1:$225,MATCH($A25,'[2]PM TMCs (VISTRO)'!$A$1:$A$225,0),MATCH(AF$1,'[2]PM TMCs (VISTRO)'!$2:$2,0))</f>
        <v>0</v>
      </c>
      <c r="AG25" s="44">
        <f>INDEX('[2]PM TMCs (VISTRO)'!$1:$225,MATCH($A25,'[2]PM TMCs (VISTRO)'!$A$1:$A$225,0),MATCH(AG$1,'[2]PM TMCs (VISTRO)'!$2:$2,0))</f>
        <v>0</v>
      </c>
      <c r="AH25" s="52">
        <f t="shared" si="0"/>
        <v>941</v>
      </c>
      <c r="AI25" s="52">
        <f t="shared" si="1"/>
        <v>847</v>
      </c>
      <c r="AJ25" s="52">
        <f t="shared" si="2"/>
        <v>0</v>
      </c>
      <c r="AK25" s="52">
        <f t="shared" si="3"/>
        <v>777</v>
      </c>
      <c r="AL25" s="52">
        <f t="shared" si="4"/>
        <v>0</v>
      </c>
      <c r="AM25" s="52">
        <f t="shared" si="5"/>
        <v>0</v>
      </c>
      <c r="AN25" s="52">
        <f t="shared" si="6"/>
        <v>0</v>
      </c>
      <c r="AO25" s="52">
        <f t="shared" si="7"/>
        <v>0</v>
      </c>
    </row>
    <row r="26" spans="1:46" x14ac:dyDescent="0.25">
      <c r="A26" s="43">
        <v>26</v>
      </c>
      <c r="B26" s="44">
        <f>INDEX('[2]PM TMCs (VISTRO)'!$1:$225,MATCH($A26,'[2]PM TMCs (VISTRO)'!$A$1:$A$225,0),MATCH(B$1,'[2]PM TMCs (VISTRO)'!$2:$2,0))</f>
        <v>0</v>
      </c>
      <c r="C26" s="44">
        <f>INDEX('[2]PM TMCs (VISTRO)'!$1:$225,MATCH($A26,'[2]PM TMCs (VISTRO)'!$A$1:$A$225,0),MATCH(C$1,'[2]PM TMCs (VISTRO)'!$2:$2,0))</f>
        <v>0</v>
      </c>
      <c r="D26" s="44">
        <f>INDEX('[2]PM TMCs (VISTRO)'!$1:$225,MATCH($A26,'[2]PM TMCs (VISTRO)'!$A$1:$A$225,0),MATCH(D$1,'[2]PM TMCs (VISTRO)'!$2:$2,0))</f>
        <v>0</v>
      </c>
      <c r="E26" s="44">
        <f>INDEX('[2]PM TMCs (VISTRO)'!$1:$225,MATCH($A26,'[2]PM TMCs (VISTRO)'!$A$1:$A$225,0),MATCH(E$1,'[2]PM TMCs (VISTRO)'!$2:$2,0))</f>
        <v>52</v>
      </c>
      <c r="F26" s="44">
        <f>INDEX('[2]PM TMCs (VISTRO)'!$1:$225,MATCH($A26,'[2]PM TMCs (VISTRO)'!$A$1:$A$225,0),MATCH(F$1,'[2]PM TMCs (VISTRO)'!$2:$2,0))</f>
        <v>0</v>
      </c>
      <c r="G26" s="44">
        <f>INDEX('[2]PM TMCs (VISTRO)'!$1:$225,MATCH($A26,'[2]PM TMCs (VISTRO)'!$A$1:$A$225,0),MATCH(G$1,'[2]PM TMCs (VISTRO)'!$2:$2,0))</f>
        <v>0</v>
      </c>
      <c r="H26" s="44">
        <f>INDEX('[2]PM TMCs (VISTRO)'!$1:$225,MATCH($A26,'[2]PM TMCs (VISTRO)'!$A$1:$A$225,0),MATCH(H$1,'[2]PM TMCs (VISTRO)'!$2:$2,0))</f>
        <v>0</v>
      </c>
      <c r="I26" s="44">
        <f>INDEX('[2]PM TMCs (VISTRO)'!$1:$225,MATCH($A26,'[2]PM TMCs (VISTRO)'!$A$1:$A$225,0),MATCH(I$1,'[2]PM TMCs (VISTRO)'!$2:$2,0))</f>
        <v>0</v>
      </c>
      <c r="J26" s="44">
        <f>INDEX('[2]PM TMCs (VISTRO)'!$1:$225,MATCH($A26,'[2]PM TMCs (VISTRO)'!$A$1:$A$225,0),MATCH(J$1,'[2]PM TMCs (VISTRO)'!$2:$2,0))</f>
        <v>106</v>
      </c>
      <c r="K26" s="44">
        <f>INDEX('[2]PM TMCs (VISTRO)'!$1:$225,MATCH($A26,'[2]PM TMCs (VISTRO)'!$A$1:$A$225,0),MATCH(K$1,'[2]PM TMCs (VISTRO)'!$2:$2,0))</f>
        <v>0</v>
      </c>
      <c r="L26" s="44">
        <f>INDEX('[2]PM TMCs (VISTRO)'!$1:$225,MATCH($A26,'[2]PM TMCs (VISTRO)'!$A$1:$A$225,0),MATCH(L$1,'[2]PM TMCs (VISTRO)'!$2:$2,0))</f>
        <v>0</v>
      </c>
      <c r="M26" s="44">
        <f>INDEX('[2]PM TMCs (VISTRO)'!$1:$225,MATCH($A26,'[2]PM TMCs (VISTRO)'!$A$1:$A$225,0),MATCH(M$1,'[2]PM TMCs (VISTRO)'!$2:$2,0))</f>
        <v>340</v>
      </c>
      <c r="N26" s="44">
        <f>INDEX('[2]PM TMCs (VISTRO)'!$1:$225,MATCH($A26,'[2]PM TMCs (VISTRO)'!$A$1:$A$225,0),MATCH(N$1,'[2]PM TMCs (VISTRO)'!$2:$2,0))</f>
        <v>25</v>
      </c>
      <c r="O26" s="44">
        <f>INDEX('[2]PM TMCs (VISTRO)'!$1:$225,MATCH($A26,'[2]PM TMCs (VISTRO)'!$A$1:$A$225,0),MATCH(O$1,'[2]PM TMCs (VISTRO)'!$2:$2,0))</f>
        <v>0</v>
      </c>
      <c r="P26" s="44">
        <f>INDEX('[2]PM TMCs (VISTRO)'!$1:$225,MATCH($A26,'[2]PM TMCs (VISTRO)'!$A$1:$A$225,0),MATCH(P$1,'[2]PM TMCs (VISTRO)'!$2:$2,0))</f>
        <v>0</v>
      </c>
      <c r="Q26" s="44">
        <f>INDEX('[2]PM TMCs (VISTRO)'!$1:$225,MATCH($A26,'[2]PM TMCs (VISTRO)'!$A$1:$A$225,0),MATCH(Q$1,'[2]PM TMCs (VISTRO)'!$2:$2,0))</f>
        <v>943</v>
      </c>
      <c r="R26" s="44">
        <f>INDEX('[2]PM TMCs (VISTRO)'!$1:$225,MATCH($A26,'[2]PM TMCs (VISTRO)'!$A$1:$A$225,0),MATCH(R$1,'[2]PM TMCs (VISTRO)'!$2:$2,0))</f>
        <v>54</v>
      </c>
      <c r="S26" s="44">
        <f>INDEX('[2]PM TMCs (VISTRO)'!$1:$225,MATCH($A26,'[2]PM TMCs (VISTRO)'!$A$1:$A$225,0),MATCH(S$1,'[2]PM TMCs (VISTRO)'!$2:$2,0))</f>
        <v>0</v>
      </c>
      <c r="T26" s="44">
        <f>INDEX('[2]PM TMCs (VISTRO)'!$1:$225,MATCH($A26,'[2]PM TMCs (VISTRO)'!$A$1:$A$225,0),MATCH(T$1,'[2]PM TMCs (VISTRO)'!$2:$2,0))</f>
        <v>0</v>
      </c>
      <c r="U26" s="44">
        <f>INDEX('[2]PM TMCs (VISTRO)'!$1:$225,MATCH($A26,'[2]PM TMCs (VISTRO)'!$A$1:$A$225,0),MATCH(U$1,'[2]PM TMCs (VISTRO)'!$2:$2,0))</f>
        <v>0</v>
      </c>
      <c r="V26" s="44">
        <f>INDEX('[2]PM TMCs (VISTRO)'!$1:$225,MATCH($A26,'[2]PM TMCs (VISTRO)'!$A$1:$A$225,0),MATCH(V$1,'[2]PM TMCs (VISTRO)'!$2:$2,0))</f>
        <v>0</v>
      </c>
      <c r="W26" s="44">
        <f>INDEX('[2]PM TMCs (VISTRO)'!$1:$225,MATCH($A26,'[2]PM TMCs (VISTRO)'!$A$1:$A$225,0),MATCH(W$1,'[2]PM TMCs (VISTRO)'!$2:$2,0))</f>
        <v>0</v>
      </c>
      <c r="X26" s="44">
        <f>INDEX('[2]PM TMCs (VISTRO)'!$1:$225,MATCH($A26,'[2]PM TMCs (VISTRO)'!$A$1:$A$225,0),MATCH(X$1,'[2]PM TMCs (VISTRO)'!$2:$2,0))</f>
        <v>0</v>
      </c>
      <c r="Y26" s="44">
        <f>INDEX('[2]PM TMCs (VISTRO)'!$1:$225,MATCH($A26,'[2]PM TMCs (VISTRO)'!$A$1:$A$225,0),MATCH(Y$1,'[2]PM TMCs (VISTRO)'!$2:$2,0))</f>
        <v>0</v>
      </c>
      <c r="Z26" s="44">
        <f>INDEX('[2]PM TMCs (VISTRO)'!$1:$225,MATCH($A26,'[2]PM TMCs (VISTRO)'!$A$1:$A$225,0),MATCH(Z$1,'[2]PM TMCs (VISTRO)'!$2:$2,0))</f>
        <v>0</v>
      </c>
      <c r="AA26" s="44">
        <f>INDEX('[2]PM TMCs (VISTRO)'!$1:$225,MATCH($A26,'[2]PM TMCs (VISTRO)'!$A$1:$A$225,0),MATCH(AA$1,'[2]PM TMCs (VISTRO)'!$2:$2,0))</f>
        <v>0</v>
      </c>
      <c r="AB26" s="44">
        <f>INDEX('[2]PM TMCs (VISTRO)'!$1:$225,MATCH($A26,'[2]PM TMCs (VISTRO)'!$A$1:$A$225,0),MATCH(AB$1,'[2]PM TMCs (VISTRO)'!$2:$2,0))</f>
        <v>0</v>
      </c>
      <c r="AC26" s="44">
        <f>INDEX('[2]PM TMCs (VISTRO)'!$1:$225,MATCH($A26,'[2]PM TMCs (VISTRO)'!$A$1:$A$225,0),MATCH(AC$1,'[2]PM TMCs (VISTRO)'!$2:$2,0))</f>
        <v>0</v>
      </c>
      <c r="AD26" s="44">
        <f>INDEX('[2]PM TMCs (VISTRO)'!$1:$225,MATCH($A26,'[2]PM TMCs (VISTRO)'!$A$1:$A$225,0),MATCH(AD$1,'[2]PM TMCs (VISTRO)'!$2:$2,0))</f>
        <v>0</v>
      </c>
      <c r="AE26" s="44">
        <f>INDEX('[2]PM TMCs (VISTRO)'!$1:$225,MATCH($A26,'[2]PM TMCs (VISTRO)'!$A$1:$A$225,0),MATCH(AE$1,'[2]PM TMCs (VISTRO)'!$2:$2,0))</f>
        <v>0</v>
      </c>
      <c r="AF26" s="44">
        <f>INDEX('[2]PM TMCs (VISTRO)'!$1:$225,MATCH($A26,'[2]PM TMCs (VISTRO)'!$A$1:$A$225,0),MATCH(AF$1,'[2]PM TMCs (VISTRO)'!$2:$2,0))</f>
        <v>0</v>
      </c>
      <c r="AG26" s="44">
        <f>INDEX('[2]PM TMCs (VISTRO)'!$1:$225,MATCH($A26,'[2]PM TMCs (VISTRO)'!$A$1:$A$225,0),MATCH(AG$1,'[2]PM TMCs (VISTRO)'!$2:$2,0))</f>
        <v>0</v>
      </c>
      <c r="AH26" s="52">
        <f t="shared" si="0"/>
        <v>52</v>
      </c>
      <c r="AI26" s="52">
        <f t="shared" si="1"/>
        <v>106</v>
      </c>
      <c r="AJ26" s="52">
        <f t="shared" si="2"/>
        <v>365</v>
      </c>
      <c r="AK26" s="52">
        <f t="shared" si="3"/>
        <v>997</v>
      </c>
      <c r="AL26" s="52">
        <f t="shared" si="4"/>
        <v>0</v>
      </c>
      <c r="AM26" s="52">
        <f t="shared" si="5"/>
        <v>0</v>
      </c>
      <c r="AN26" s="52">
        <f t="shared" si="6"/>
        <v>0</v>
      </c>
      <c r="AO26" s="52">
        <f t="shared" si="7"/>
        <v>0</v>
      </c>
    </row>
    <row r="27" spans="1:46" x14ac:dyDescent="0.25">
      <c r="A27" s="43">
        <v>27</v>
      </c>
      <c r="B27" s="44">
        <f>INDEX('[2]PM TMCs (VISTRO)'!$1:$225,MATCH($A27,'[2]PM TMCs (VISTRO)'!$A$1:$A$225,0),MATCH(B$1,'[2]PM TMCs (VISTRO)'!$2:$2,0))</f>
        <v>0</v>
      </c>
      <c r="C27" s="44">
        <f>INDEX('[2]PM TMCs (VISTRO)'!$1:$225,MATCH($A27,'[2]PM TMCs (VISTRO)'!$A$1:$A$225,0),MATCH(C$1,'[2]PM TMCs (VISTRO)'!$2:$2,0))</f>
        <v>54</v>
      </c>
      <c r="D27" s="44">
        <f>INDEX('[2]PM TMCs (VISTRO)'!$1:$225,MATCH($A27,'[2]PM TMCs (VISTRO)'!$A$1:$A$225,0),MATCH(D$1,'[2]PM TMCs (VISTRO)'!$2:$2,0))</f>
        <v>0</v>
      </c>
      <c r="E27" s="44">
        <f>INDEX('[2]PM TMCs (VISTRO)'!$1:$225,MATCH($A27,'[2]PM TMCs (VISTRO)'!$A$1:$A$225,0),MATCH(E$1,'[2]PM TMCs (VISTRO)'!$2:$2,0))</f>
        <v>0</v>
      </c>
      <c r="F27" s="44">
        <f>INDEX('[2]PM TMCs (VISTRO)'!$1:$225,MATCH($A27,'[2]PM TMCs (VISTRO)'!$A$1:$A$225,0),MATCH(F$1,'[2]PM TMCs (VISTRO)'!$2:$2,0))</f>
        <v>0</v>
      </c>
      <c r="G27" s="44">
        <f>INDEX('[2]PM TMCs (VISTRO)'!$1:$225,MATCH($A27,'[2]PM TMCs (VISTRO)'!$A$1:$A$225,0),MATCH(G$1,'[2]PM TMCs (VISTRO)'!$2:$2,0))</f>
        <v>0</v>
      </c>
      <c r="H27" s="44">
        <f>INDEX('[2]PM TMCs (VISTRO)'!$1:$225,MATCH($A27,'[2]PM TMCs (VISTRO)'!$A$1:$A$225,0),MATCH(H$1,'[2]PM TMCs (VISTRO)'!$2:$2,0))</f>
        <v>0</v>
      </c>
      <c r="I27" s="44">
        <f>INDEX('[2]PM TMCs (VISTRO)'!$1:$225,MATCH($A27,'[2]PM TMCs (VISTRO)'!$A$1:$A$225,0),MATCH(I$1,'[2]PM TMCs (VISTRO)'!$2:$2,0))</f>
        <v>80</v>
      </c>
      <c r="J27" s="44">
        <f>INDEX('[2]PM TMCs (VISTRO)'!$1:$225,MATCH($A27,'[2]PM TMCs (VISTRO)'!$A$1:$A$225,0),MATCH(J$1,'[2]PM TMCs (VISTRO)'!$2:$2,0))</f>
        <v>131</v>
      </c>
      <c r="K27" s="44">
        <f>INDEX('[2]PM TMCs (VISTRO)'!$1:$225,MATCH($A27,'[2]PM TMCs (VISTRO)'!$A$1:$A$225,0),MATCH(K$1,'[2]PM TMCs (VISTRO)'!$2:$2,0))</f>
        <v>0</v>
      </c>
      <c r="L27" s="44">
        <f>INDEX('[2]PM TMCs (VISTRO)'!$1:$225,MATCH($A27,'[2]PM TMCs (VISTRO)'!$A$1:$A$225,0),MATCH(L$1,'[2]PM TMCs (VISTRO)'!$2:$2,0))</f>
        <v>0</v>
      </c>
      <c r="M27" s="44">
        <f>INDEX('[2]PM TMCs (VISTRO)'!$1:$225,MATCH($A27,'[2]PM TMCs (VISTRO)'!$A$1:$A$225,0),MATCH(M$1,'[2]PM TMCs (VISTRO)'!$2:$2,0))</f>
        <v>0</v>
      </c>
      <c r="N27" s="44">
        <f>INDEX('[2]PM TMCs (VISTRO)'!$1:$225,MATCH($A27,'[2]PM TMCs (VISTRO)'!$A$1:$A$225,0),MATCH(N$1,'[2]PM TMCs (VISTRO)'!$2:$2,0))</f>
        <v>0</v>
      </c>
      <c r="O27" s="44">
        <f>INDEX('[2]PM TMCs (VISTRO)'!$1:$225,MATCH($A27,'[2]PM TMCs (VISTRO)'!$A$1:$A$225,0),MATCH(O$1,'[2]PM TMCs (VISTRO)'!$2:$2,0))</f>
        <v>0</v>
      </c>
      <c r="P27" s="44">
        <f>INDEX('[2]PM TMCs (VISTRO)'!$1:$225,MATCH($A27,'[2]PM TMCs (VISTRO)'!$A$1:$A$225,0),MATCH(P$1,'[2]PM TMCs (VISTRO)'!$2:$2,0))</f>
        <v>0</v>
      </c>
      <c r="Q27" s="44">
        <f>INDEX('[2]PM TMCs (VISTRO)'!$1:$225,MATCH($A27,'[2]PM TMCs (VISTRO)'!$A$1:$A$225,0),MATCH(Q$1,'[2]PM TMCs (VISTRO)'!$2:$2,0))</f>
        <v>0</v>
      </c>
      <c r="R27" s="44">
        <f>INDEX('[2]PM TMCs (VISTRO)'!$1:$225,MATCH($A27,'[2]PM TMCs (VISTRO)'!$A$1:$A$225,0),MATCH(R$1,'[2]PM TMCs (VISTRO)'!$2:$2,0))</f>
        <v>0</v>
      </c>
      <c r="S27" s="44">
        <f>INDEX('[2]PM TMCs (VISTRO)'!$1:$225,MATCH($A27,'[2]PM TMCs (VISTRO)'!$A$1:$A$225,0),MATCH(S$1,'[2]PM TMCs (VISTRO)'!$2:$2,0))</f>
        <v>0</v>
      </c>
      <c r="T27" s="44">
        <f>INDEX('[2]PM TMCs (VISTRO)'!$1:$225,MATCH($A27,'[2]PM TMCs (VISTRO)'!$A$1:$A$225,0),MATCH(T$1,'[2]PM TMCs (VISTRO)'!$2:$2,0))</f>
        <v>0</v>
      </c>
      <c r="U27" s="44">
        <f>INDEX('[2]PM TMCs (VISTRO)'!$1:$225,MATCH($A27,'[2]PM TMCs (VISTRO)'!$A$1:$A$225,0),MATCH(U$1,'[2]PM TMCs (VISTRO)'!$2:$2,0))</f>
        <v>0</v>
      </c>
      <c r="V27" s="44">
        <f>INDEX('[2]PM TMCs (VISTRO)'!$1:$225,MATCH($A27,'[2]PM TMCs (VISTRO)'!$A$1:$A$225,0),MATCH(V$1,'[2]PM TMCs (VISTRO)'!$2:$2,0))</f>
        <v>0</v>
      </c>
      <c r="W27" s="44">
        <f>INDEX('[2]PM TMCs (VISTRO)'!$1:$225,MATCH($A27,'[2]PM TMCs (VISTRO)'!$A$1:$A$225,0),MATCH(W$1,'[2]PM TMCs (VISTRO)'!$2:$2,0))</f>
        <v>0</v>
      </c>
      <c r="X27" s="44">
        <f>INDEX('[2]PM TMCs (VISTRO)'!$1:$225,MATCH($A27,'[2]PM TMCs (VISTRO)'!$A$1:$A$225,0),MATCH(X$1,'[2]PM TMCs (VISTRO)'!$2:$2,0))</f>
        <v>0</v>
      </c>
      <c r="Y27" s="44">
        <f>INDEX('[2]PM TMCs (VISTRO)'!$1:$225,MATCH($A27,'[2]PM TMCs (VISTRO)'!$A$1:$A$225,0),MATCH(Y$1,'[2]PM TMCs (VISTRO)'!$2:$2,0))</f>
        <v>0</v>
      </c>
      <c r="Z27" s="44">
        <f>INDEX('[2]PM TMCs (VISTRO)'!$1:$225,MATCH($A27,'[2]PM TMCs (VISTRO)'!$A$1:$A$225,0),MATCH(Z$1,'[2]PM TMCs (VISTRO)'!$2:$2,0))</f>
        <v>26</v>
      </c>
      <c r="AA27" s="44">
        <f>INDEX('[2]PM TMCs (VISTRO)'!$1:$225,MATCH($A27,'[2]PM TMCs (VISTRO)'!$A$1:$A$225,0),MATCH(AA$1,'[2]PM TMCs (VISTRO)'!$2:$2,0))</f>
        <v>30</v>
      </c>
      <c r="AB27" s="44">
        <f>INDEX('[2]PM TMCs (VISTRO)'!$1:$225,MATCH($A27,'[2]PM TMCs (VISTRO)'!$A$1:$A$225,0),MATCH(AB$1,'[2]PM TMCs (VISTRO)'!$2:$2,0))</f>
        <v>0</v>
      </c>
      <c r="AC27" s="44">
        <f>INDEX('[2]PM TMCs (VISTRO)'!$1:$225,MATCH($A27,'[2]PM TMCs (VISTRO)'!$A$1:$A$225,0),MATCH(AC$1,'[2]PM TMCs (VISTRO)'!$2:$2,0))</f>
        <v>0</v>
      </c>
      <c r="AD27" s="44">
        <f>INDEX('[2]PM TMCs (VISTRO)'!$1:$225,MATCH($A27,'[2]PM TMCs (VISTRO)'!$A$1:$A$225,0),MATCH(AD$1,'[2]PM TMCs (VISTRO)'!$2:$2,0))</f>
        <v>0</v>
      </c>
      <c r="AE27" s="44">
        <f>INDEX('[2]PM TMCs (VISTRO)'!$1:$225,MATCH($A27,'[2]PM TMCs (VISTRO)'!$A$1:$A$225,0),MATCH(AE$1,'[2]PM TMCs (VISTRO)'!$2:$2,0))</f>
        <v>0</v>
      </c>
      <c r="AF27" s="44">
        <f>INDEX('[2]PM TMCs (VISTRO)'!$1:$225,MATCH($A27,'[2]PM TMCs (VISTRO)'!$A$1:$A$225,0),MATCH(AF$1,'[2]PM TMCs (VISTRO)'!$2:$2,0))</f>
        <v>0</v>
      </c>
      <c r="AG27" s="44">
        <f>INDEX('[2]PM TMCs (VISTRO)'!$1:$225,MATCH($A27,'[2]PM TMCs (VISTRO)'!$A$1:$A$225,0),MATCH(AG$1,'[2]PM TMCs (VISTRO)'!$2:$2,0))</f>
        <v>0</v>
      </c>
      <c r="AH27" s="52">
        <f t="shared" si="0"/>
        <v>54</v>
      </c>
      <c r="AI27" s="52">
        <f t="shared" si="1"/>
        <v>211</v>
      </c>
      <c r="AJ27" s="52">
        <f t="shared" si="2"/>
        <v>0</v>
      </c>
      <c r="AK27" s="52">
        <f t="shared" si="3"/>
        <v>0</v>
      </c>
      <c r="AL27" s="52">
        <f t="shared" si="4"/>
        <v>0</v>
      </c>
      <c r="AM27" s="52">
        <f t="shared" si="5"/>
        <v>0</v>
      </c>
      <c r="AN27" s="52">
        <f t="shared" si="6"/>
        <v>56</v>
      </c>
      <c r="AO27" s="52">
        <f t="shared" si="7"/>
        <v>0</v>
      </c>
    </row>
    <row r="28" spans="1:46" x14ac:dyDescent="0.25">
      <c r="A28" s="43">
        <v>28</v>
      </c>
      <c r="B28" s="44">
        <f>INDEX('[2]PM TMCs (VISTRO)'!$1:$225,MATCH($A28,'[2]PM TMCs (VISTRO)'!$A$1:$A$225,0),MATCH(B$1,'[2]PM TMCs (VISTRO)'!$2:$2,0))</f>
        <v>0</v>
      </c>
      <c r="C28" s="44">
        <f>INDEX('[2]PM TMCs (VISTRO)'!$1:$225,MATCH($A28,'[2]PM TMCs (VISTRO)'!$A$1:$A$225,0),MATCH(C$1,'[2]PM TMCs (VISTRO)'!$2:$2,0))</f>
        <v>0</v>
      </c>
      <c r="D28" s="44">
        <f>INDEX('[2]PM TMCs (VISTRO)'!$1:$225,MATCH($A28,'[2]PM TMCs (VISTRO)'!$A$1:$A$225,0),MATCH(D$1,'[2]PM TMCs (VISTRO)'!$2:$2,0))</f>
        <v>0</v>
      </c>
      <c r="E28" s="44">
        <f>INDEX('[2]PM TMCs (VISTRO)'!$1:$225,MATCH($A28,'[2]PM TMCs (VISTRO)'!$A$1:$A$225,0),MATCH(E$1,'[2]PM TMCs (VISTRO)'!$2:$2,0))</f>
        <v>0</v>
      </c>
      <c r="F28" s="44">
        <f>INDEX('[2]PM TMCs (VISTRO)'!$1:$225,MATCH($A28,'[2]PM TMCs (VISTRO)'!$A$1:$A$225,0),MATCH(F$1,'[2]PM TMCs (VISTRO)'!$2:$2,0))</f>
        <v>0</v>
      </c>
      <c r="G28" s="44">
        <f>INDEX('[2]PM TMCs (VISTRO)'!$1:$225,MATCH($A28,'[2]PM TMCs (VISTRO)'!$A$1:$A$225,0),MATCH(G$1,'[2]PM TMCs (VISTRO)'!$2:$2,0))</f>
        <v>0</v>
      </c>
      <c r="H28" s="44">
        <f>INDEX('[2]PM TMCs (VISTRO)'!$1:$225,MATCH($A28,'[2]PM TMCs (VISTRO)'!$A$1:$A$225,0),MATCH(H$1,'[2]PM TMCs (VISTRO)'!$2:$2,0))</f>
        <v>25</v>
      </c>
      <c r="I28" s="44">
        <f>INDEX('[2]PM TMCs (VISTRO)'!$1:$225,MATCH($A28,'[2]PM TMCs (VISTRO)'!$A$1:$A$225,0),MATCH(I$1,'[2]PM TMCs (VISTRO)'!$2:$2,0))</f>
        <v>0</v>
      </c>
      <c r="J28" s="44">
        <f>INDEX('[2]PM TMCs (VISTRO)'!$1:$225,MATCH($A28,'[2]PM TMCs (VISTRO)'!$A$1:$A$225,0),MATCH(J$1,'[2]PM TMCs (VISTRO)'!$2:$2,0))</f>
        <v>0</v>
      </c>
      <c r="K28" s="44">
        <f>INDEX('[2]PM TMCs (VISTRO)'!$1:$225,MATCH($A28,'[2]PM TMCs (VISTRO)'!$A$1:$A$225,0),MATCH(K$1,'[2]PM TMCs (VISTRO)'!$2:$2,0))</f>
        <v>0</v>
      </c>
      <c r="L28" s="44">
        <f>INDEX('[2]PM TMCs (VISTRO)'!$1:$225,MATCH($A28,'[2]PM TMCs (VISTRO)'!$A$1:$A$225,0),MATCH(L$1,'[2]PM TMCs (VISTRO)'!$2:$2,0))</f>
        <v>0</v>
      </c>
      <c r="M28" s="44">
        <f>INDEX('[2]PM TMCs (VISTRO)'!$1:$225,MATCH($A28,'[2]PM TMCs (VISTRO)'!$A$1:$A$225,0),MATCH(M$1,'[2]PM TMCs (VISTRO)'!$2:$2,0))</f>
        <v>0</v>
      </c>
      <c r="N28" s="44">
        <f>INDEX('[2]PM TMCs (VISTRO)'!$1:$225,MATCH($A28,'[2]PM TMCs (VISTRO)'!$A$1:$A$225,0),MATCH(N$1,'[2]PM TMCs (VISTRO)'!$2:$2,0))</f>
        <v>0</v>
      </c>
      <c r="O28" s="44">
        <f>INDEX('[2]PM TMCs (VISTRO)'!$1:$225,MATCH($A28,'[2]PM TMCs (VISTRO)'!$A$1:$A$225,0),MATCH(O$1,'[2]PM TMCs (VISTRO)'!$2:$2,0))</f>
        <v>0</v>
      </c>
      <c r="P28" s="44">
        <f>INDEX('[2]PM TMCs (VISTRO)'!$1:$225,MATCH($A28,'[2]PM TMCs (VISTRO)'!$A$1:$A$225,0),MATCH(P$1,'[2]PM TMCs (VISTRO)'!$2:$2,0))</f>
        <v>0</v>
      </c>
      <c r="Q28" s="44">
        <f>INDEX('[2]PM TMCs (VISTRO)'!$1:$225,MATCH($A28,'[2]PM TMCs (VISTRO)'!$A$1:$A$225,0),MATCH(Q$1,'[2]PM TMCs (VISTRO)'!$2:$2,0))</f>
        <v>0</v>
      </c>
      <c r="R28" s="44">
        <f>INDEX('[2]PM TMCs (VISTRO)'!$1:$225,MATCH($A28,'[2]PM TMCs (VISTRO)'!$A$1:$A$225,0),MATCH(R$1,'[2]PM TMCs (VISTRO)'!$2:$2,0))</f>
        <v>0</v>
      </c>
      <c r="S28" s="44">
        <f>INDEX('[2]PM TMCs (VISTRO)'!$1:$225,MATCH($A28,'[2]PM TMCs (VISTRO)'!$A$1:$A$225,0),MATCH(S$1,'[2]PM TMCs (VISTRO)'!$2:$2,0))</f>
        <v>0</v>
      </c>
      <c r="T28" s="44">
        <f>INDEX('[2]PM TMCs (VISTRO)'!$1:$225,MATCH($A28,'[2]PM TMCs (VISTRO)'!$A$1:$A$225,0),MATCH(T$1,'[2]PM TMCs (VISTRO)'!$2:$2,0))</f>
        <v>0</v>
      </c>
      <c r="U28" s="44">
        <f>INDEX('[2]PM TMCs (VISTRO)'!$1:$225,MATCH($A28,'[2]PM TMCs (VISTRO)'!$A$1:$A$225,0),MATCH(U$1,'[2]PM TMCs (VISTRO)'!$2:$2,0))</f>
        <v>0</v>
      </c>
      <c r="V28" s="44">
        <f>INDEX('[2]PM TMCs (VISTRO)'!$1:$225,MATCH($A28,'[2]PM TMCs (VISTRO)'!$A$1:$A$225,0),MATCH(V$1,'[2]PM TMCs (VISTRO)'!$2:$2,0))</f>
        <v>0</v>
      </c>
      <c r="W28" s="44">
        <f>INDEX('[2]PM TMCs (VISTRO)'!$1:$225,MATCH($A28,'[2]PM TMCs (VISTRO)'!$A$1:$A$225,0),MATCH(W$1,'[2]PM TMCs (VISTRO)'!$2:$2,0))</f>
        <v>0</v>
      </c>
      <c r="X28" s="44">
        <f>INDEX('[2]PM TMCs (VISTRO)'!$1:$225,MATCH($A28,'[2]PM TMCs (VISTRO)'!$A$1:$A$225,0),MATCH(X$1,'[2]PM TMCs (VISTRO)'!$2:$2,0))</f>
        <v>0</v>
      </c>
      <c r="Y28" s="44">
        <f>INDEX('[2]PM TMCs (VISTRO)'!$1:$225,MATCH($A28,'[2]PM TMCs (VISTRO)'!$A$1:$A$225,0),MATCH(Y$1,'[2]PM TMCs (VISTRO)'!$2:$2,0))</f>
        <v>0</v>
      </c>
      <c r="Z28" s="44">
        <f>INDEX('[2]PM TMCs (VISTRO)'!$1:$225,MATCH($A28,'[2]PM TMCs (VISTRO)'!$A$1:$A$225,0),MATCH(Z$1,'[2]PM TMCs (VISTRO)'!$2:$2,0))</f>
        <v>0</v>
      </c>
      <c r="AA28" s="44">
        <f>INDEX('[2]PM TMCs (VISTRO)'!$1:$225,MATCH($A28,'[2]PM TMCs (VISTRO)'!$A$1:$A$225,0),MATCH(AA$1,'[2]PM TMCs (VISTRO)'!$2:$2,0))</f>
        <v>0</v>
      </c>
      <c r="AB28" s="44">
        <f>INDEX('[2]PM TMCs (VISTRO)'!$1:$225,MATCH($A28,'[2]PM TMCs (VISTRO)'!$A$1:$A$225,0),MATCH(AB$1,'[2]PM TMCs (VISTRO)'!$2:$2,0))</f>
        <v>0</v>
      </c>
      <c r="AC28" s="44">
        <f>INDEX('[2]PM TMCs (VISTRO)'!$1:$225,MATCH($A28,'[2]PM TMCs (VISTRO)'!$A$1:$A$225,0),MATCH(AC$1,'[2]PM TMCs (VISTRO)'!$2:$2,0))</f>
        <v>0</v>
      </c>
      <c r="AD28" s="44">
        <f>INDEX('[2]PM TMCs (VISTRO)'!$1:$225,MATCH($A28,'[2]PM TMCs (VISTRO)'!$A$1:$A$225,0),MATCH(AD$1,'[2]PM TMCs (VISTRO)'!$2:$2,0))</f>
        <v>52</v>
      </c>
      <c r="AE28" s="44">
        <f>INDEX('[2]PM TMCs (VISTRO)'!$1:$225,MATCH($A28,'[2]PM TMCs (VISTRO)'!$A$1:$A$225,0),MATCH(AE$1,'[2]PM TMCs (VISTRO)'!$2:$2,0))</f>
        <v>49</v>
      </c>
      <c r="AF28" s="44">
        <f>INDEX('[2]PM TMCs (VISTRO)'!$1:$225,MATCH($A28,'[2]PM TMCs (VISTRO)'!$A$1:$A$225,0),MATCH(AF$1,'[2]PM TMCs (VISTRO)'!$2:$2,0))</f>
        <v>0</v>
      </c>
      <c r="AG28" s="44">
        <f>INDEX('[2]PM TMCs (VISTRO)'!$1:$225,MATCH($A28,'[2]PM TMCs (VISTRO)'!$A$1:$A$225,0),MATCH(AG$1,'[2]PM TMCs (VISTRO)'!$2:$2,0))</f>
        <v>15</v>
      </c>
      <c r="AH28" s="52">
        <f t="shared" si="0"/>
        <v>0</v>
      </c>
      <c r="AI28" s="52">
        <f t="shared" si="1"/>
        <v>25</v>
      </c>
      <c r="AJ28" s="52">
        <f t="shared" si="2"/>
        <v>0</v>
      </c>
      <c r="AK28" s="52">
        <f t="shared" si="3"/>
        <v>0</v>
      </c>
      <c r="AL28" s="52">
        <f t="shared" si="4"/>
        <v>0</v>
      </c>
      <c r="AM28" s="52">
        <f t="shared" si="5"/>
        <v>0</v>
      </c>
      <c r="AN28" s="52">
        <f t="shared" si="6"/>
        <v>0</v>
      </c>
      <c r="AO28" s="52">
        <f t="shared" si="7"/>
        <v>116</v>
      </c>
    </row>
    <row r="29" spans="1:46" x14ac:dyDescent="0.25">
      <c r="A29" s="43">
        <v>29</v>
      </c>
      <c r="B29" s="44">
        <f>INDEX('[2]PM TMCs (VISTRO)'!$1:$225,MATCH($A29,'[2]PM TMCs (VISTRO)'!$A$1:$A$225,0),MATCH(B$1,'[2]PM TMCs (VISTRO)'!$2:$2,0))</f>
        <v>0</v>
      </c>
      <c r="C29" s="44">
        <f>INDEX('[2]PM TMCs (VISTRO)'!$1:$225,MATCH($A29,'[2]PM TMCs (VISTRO)'!$A$1:$A$225,0),MATCH(C$1,'[2]PM TMCs (VISTRO)'!$2:$2,0))</f>
        <v>0</v>
      </c>
      <c r="D29" s="44">
        <f>INDEX('[2]PM TMCs (VISTRO)'!$1:$225,MATCH($A29,'[2]PM TMCs (VISTRO)'!$A$1:$A$225,0),MATCH(D$1,'[2]PM TMCs (VISTRO)'!$2:$2,0))</f>
        <v>0</v>
      </c>
      <c r="E29" s="44">
        <f>INDEX('[2]PM TMCs (VISTRO)'!$1:$225,MATCH($A29,'[2]PM TMCs (VISTRO)'!$A$1:$A$225,0),MATCH(E$1,'[2]PM TMCs (VISTRO)'!$2:$2,0))</f>
        <v>40</v>
      </c>
      <c r="F29" s="44">
        <f>INDEX('[2]PM TMCs (VISTRO)'!$1:$225,MATCH($A29,'[2]PM TMCs (VISTRO)'!$A$1:$A$225,0),MATCH(F$1,'[2]PM TMCs (VISTRO)'!$2:$2,0))</f>
        <v>0</v>
      </c>
      <c r="G29" s="44">
        <f>INDEX('[2]PM TMCs (VISTRO)'!$1:$225,MATCH($A29,'[2]PM TMCs (VISTRO)'!$A$1:$A$225,0),MATCH(G$1,'[2]PM TMCs (VISTRO)'!$2:$2,0))</f>
        <v>0</v>
      </c>
      <c r="H29" s="44">
        <f>INDEX('[2]PM TMCs (VISTRO)'!$1:$225,MATCH($A29,'[2]PM TMCs (VISTRO)'!$A$1:$A$225,0),MATCH(H$1,'[2]PM TMCs (VISTRO)'!$2:$2,0))</f>
        <v>0</v>
      </c>
      <c r="I29" s="44">
        <f>INDEX('[2]PM TMCs (VISTRO)'!$1:$225,MATCH($A29,'[2]PM TMCs (VISTRO)'!$A$1:$A$225,0),MATCH(I$1,'[2]PM TMCs (VISTRO)'!$2:$2,0))</f>
        <v>0</v>
      </c>
      <c r="J29" s="44">
        <f>INDEX('[2]PM TMCs (VISTRO)'!$1:$225,MATCH($A29,'[2]PM TMCs (VISTRO)'!$A$1:$A$225,0),MATCH(J$1,'[2]PM TMCs (VISTRO)'!$2:$2,0))</f>
        <v>30</v>
      </c>
      <c r="K29" s="44">
        <f>INDEX('[2]PM TMCs (VISTRO)'!$1:$225,MATCH($A29,'[2]PM TMCs (VISTRO)'!$A$1:$A$225,0),MATCH(K$1,'[2]PM TMCs (VISTRO)'!$2:$2,0))</f>
        <v>0</v>
      </c>
      <c r="L29" s="44">
        <f>INDEX('[2]PM TMCs (VISTRO)'!$1:$225,MATCH($A29,'[2]PM TMCs (VISTRO)'!$A$1:$A$225,0),MATCH(L$1,'[2]PM TMCs (VISTRO)'!$2:$2,0))</f>
        <v>0</v>
      </c>
      <c r="M29" s="44">
        <f>INDEX('[2]PM TMCs (VISTRO)'!$1:$225,MATCH($A29,'[2]PM TMCs (VISTRO)'!$A$1:$A$225,0),MATCH(M$1,'[2]PM TMCs (VISTRO)'!$2:$2,0))</f>
        <v>398</v>
      </c>
      <c r="N29" s="44">
        <f>INDEX('[2]PM TMCs (VISTRO)'!$1:$225,MATCH($A29,'[2]PM TMCs (VISTRO)'!$A$1:$A$225,0),MATCH(N$1,'[2]PM TMCs (VISTRO)'!$2:$2,0))</f>
        <v>36</v>
      </c>
      <c r="O29" s="44">
        <f>INDEX('[2]PM TMCs (VISTRO)'!$1:$225,MATCH($A29,'[2]PM TMCs (VISTRO)'!$A$1:$A$225,0),MATCH(O$1,'[2]PM TMCs (VISTRO)'!$2:$2,0))</f>
        <v>0</v>
      </c>
      <c r="P29" s="44">
        <f>INDEX('[2]PM TMCs (VISTRO)'!$1:$225,MATCH($A29,'[2]PM TMCs (VISTRO)'!$A$1:$A$225,0),MATCH(P$1,'[2]PM TMCs (VISTRO)'!$2:$2,0))</f>
        <v>0</v>
      </c>
      <c r="Q29" s="44">
        <f>INDEX('[2]PM TMCs (VISTRO)'!$1:$225,MATCH($A29,'[2]PM TMCs (VISTRO)'!$A$1:$A$225,0),MATCH(Q$1,'[2]PM TMCs (VISTRO)'!$2:$2,0))</f>
        <v>855</v>
      </c>
      <c r="R29" s="44">
        <f>INDEX('[2]PM TMCs (VISTRO)'!$1:$225,MATCH($A29,'[2]PM TMCs (VISTRO)'!$A$1:$A$225,0),MATCH(R$1,'[2]PM TMCs (VISTRO)'!$2:$2,0))</f>
        <v>44</v>
      </c>
      <c r="S29" s="44">
        <f>INDEX('[2]PM TMCs (VISTRO)'!$1:$225,MATCH($A29,'[2]PM TMCs (VISTRO)'!$A$1:$A$225,0),MATCH(S$1,'[2]PM TMCs (VISTRO)'!$2:$2,0))</f>
        <v>0</v>
      </c>
      <c r="T29" s="44">
        <f>INDEX('[2]PM TMCs (VISTRO)'!$1:$225,MATCH($A29,'[2]PM TMCs (VISTRO)'!$A$1:$A$225,0),MATCH(T$1,'[2]PM TMCs (VISTRO)'!$2:$2,0))</f>
        <v>0</v>
      </c>
      <c r="U29" s="44">
        <f>INDEX('[2]PM TMCs (VISTRO)'!$1:$225,MATCH($A29,'[2]PM TMCs (VISTRO)'!$A$1:$A$225,0),MATCH(U$1,'[2]PM TMCs (VISTRO)'!$2:$2,0))</f>
        <v>0</v>
      </c>
      <c r="V29" s="44">
        <f>INDEX('[2]PM TMCs (VISTRO)'!$1:$225,MATCH($A29,'[2]PM TMCs (VISTRO)'!$A$1:$A$225,0),MATCH(V$1,'[2]PM TMCs (VISTRO)'!$2:$2,0))</f>
        <v>0</v>
      </c>
      <c r="W29" s="44">
        <f>INDEX('[2]PM TMCs (VISTRO)'!$1:$225,MATCH($A29,'[2]PM TMCs (VISTRO)'!$A$1:$A$225,0),MATCH(W$1,'[2]PM TMCs (VISTRO)'!$2:$2,0))</f>
        <v>0</v>
      </c>
      <c r="X29" s="44">
        <f>INDEX('[2]PM TMCs (VISTRO)'!$1:$225,MATCH($A29,'[2]PM TMCs (VISTRO)'!$A$1:$A$225,0),MATCH(X$1,'[2]PM TMCs (VISTRO)'!$2:$2,0))</f>
        <v>0</v>
      </c>
      <c r="Y29" s="44">
        <f>INDEX('[2]PM TMCs (VISTRO)'!$1:$225,MATCH($A29,'[2]PM TMCs (VISTRO)'!$A$1:$A$225,0),MATCH(Y$1,'[2]PM TMCs (VISTRO)'!$2:$2,0))</f>
        <v>0</v>
      </c>
      <c r="Z29" s="44">
        <f>INDEX('[2]PM TMCs (VISTRO)'!$1:$225,MATCH($A29,'[2]PM TMCs (VISTRO)'!$A$1:$A$225,0),MATCH(Z$1,'[2]PM TMCs (VISTRO)'!$2:$2,0))</f>
        <v>0</v>
      </c>
      <c r="AA29" s="44">
        <f>INDEX('[2]PM TMCs (VISTRO)'!$1:$225,MATCH($A29,'[2]PM TMCs (VISTRO)'!$A$1:$A$225,0),MATCH(AA$1,'[2]PM TMCs (VISTRO)'!$2:$2,0))</f>
        <v>0</v>
      </c>
      <c r="AB29" s="44">
        <f>INDEX('[2]PM TMCs (VISTRO)'!$1:$225,MATCH($A29,'[2]PM TMCs (VISTRO)'!$A$1:$A$225,0),MATCH(AB$1,'[2]PM TMCs (VISTRO)'!$2:$2,0))</f>
        <v>0</v>
      </c>
      <c r="AC29" s="44">
        <f>INDEX('[2]PM TMCs (VISTRO)'!$1:$225,MATCH($A29,'[2]PM TMCs (VISTRO)'!$A$1:$A$225,0),MATCH(AC$1,'[2]PM TMCs (VISTRO)'!$2:$2,0))</f>
        <v>0</v>
      </c>
      <c r="AD29" s="44">
        <f>INDEX('[2]PM TMCs (VISTRO)'!$1:$225,MATCH($A29,'[2]PM TMCs (VISTRO)'!$A$1:$A$225,0),MATCH(AD$1,'[2]PM TMCs (VISTRO)'!$2:$2,0))</f>
        <v>0</v>
      </c>
      <c r="AE29" s="44">
        <f>INDEX('[2]PM TMCs (VISTRO)'!$1:$225,MATCH($A29,'[2]PM TMCs (VISTRO)'!$A$1:$A$225,0),MATCH(AE$1,'[2]PM TMCs (VISTRO)'!$2:$2,0))</f>
        <v>0</v>
      </c>
      <c r="AF29" s="44">
        <f>INDEX('[2]PM TMCs (VISTRO)'!$1:$225,MATCH($A29,'[2]PM TMCs (VISTRO)'!$A$1:$A$225,0),MATCH(AF$1,'[2]PM TMCs (VISTRO)'!$2:$2,0))</f>
        <v>0</v>
      </c>
      <c r="AG29" s="44">
        <f>INDEX('[2]PM TMCs (VISTRO)'!$1:$225,MATCH($A29,'[2]PM TMCs (VISTRO)'!$A$1:$A$225,0),MATCH(AG$1,'[2]PM TMCs (VISTRO)'!$2:$2,0))</f>
        <v>0</v>
      </c>
      <c r="AH29" s="52">
        <f t="shared" si="0"/>
        <v>40</v>
      </c>
      <c r="AI29" s="52">
        <f t="shared" si="1"/>
        <v>30</v>
      </c>
      <c r="AJ29" s="52">
        <f t="shared" si="2"/>
        <v>434</v>
      </c>
      <c r="AK29" s="52">
        <f t="shared" si="3"/>
        <v>899</v>
      </c>
      <c r="AL29" s="52">
        <f t="shared" si="4"/>
        <v>0</v>
      </c>
      <c r="AM29" s="52">
        <f t="shared" si="5"/>
        <v>0</v>
      </c>
      <c r="AN29" s="52">
        <f t="shared" si="6"/>
        <v>0</v>
      </c>
      <c r="AO29" s="52">
        <f t="shared" si="7"/>
        <v>0</v>
      </c>
    </row>
    <row r="30" spans="1:46" x14ac:dyDescent="0.25">
      <c r="A30" s="43">
        <v>30</v>
      </c>
      <c r="B30" s="44">
        <f>INDEX('[2]PM TMCs (VISTRO)'!$1:$225,MATCH($A30,'[2]PM TMCs (VISTRO)'!$A$1:$A$225,0),MATCH(B$1,'[2]PM TMCs (VISTRO)'!$2:$2,0))</f>
        <v>0</v>
      </c>
      <c r="C30" s="44">
        <f>INDEX('[2]PM TMCs (VISTRO)'!$1:$225,MATCH($A30,'[2]PM TMCs (VISTRO)'!$A$1:$A$225,0),MATCH(C$1,'[2]PM TMCs (VISTRO)'!$2:$2,0))</f>
        <v>44</v>
      </c>
      <c r="D30" s="44">
        <f>INDEX('[2]PM TMCs (VISTRO)'!$1:$225,MATCH($A30,'[2]PM TMCs (VISTRO)'!$A$1:$A$225,0),MATCH(D$1,'[2]PM TMCs (VISTRO)'!$2:$2,0))</f>
        <v>0</v>
      </c>
      <c r="E30" s="44">
        <f>INDEX('[2]PM TMCs (VISTRO)'!$1:$225,MATCH($A30,'[2]PM TMCs (VISTRO)'!$A$1:$A$225,0),MATCH(E$1,'[2]PM TMCs (VISTRO)'!$2:$2,0))</f>
        <v>0</v>
      </c>
      <c r="F30" s="44">
        <f>INDEX('[2]PM TMCs (VISTRO)'!$1:$225,MATCH($A30,'[2]PM TMCs (VISTRO)'!$A$1:$A$225,0),MATCH(F$1,'[2]PM TMCs (VISTRO)'!$2:$2,0))</f>
        <v>0</v>
      </c>
      <c r="G30" s="44">
        <f>INDEX('[2]PM TMCs (VISTRO)'!$1:$225,MATCH($A30,'[2]PM TMCs (VISTRO)'!$A$1:$A$225,0),MATCH(G$1,'[2]PM TMCs (VISTRO)'!$2:$2,0))</f>
        <v>0</v>
      </c>
      <c r="H30" s="44">
        <f>INDEX('[2]PM TMCs (VISTRO)'!$1:$225,MATCH($A30,'[2]PM TMCs (VISTRO)'!$A$1:$A$225,0),MATCH(H$1,'[2]PM TMCs (VISTRO)'!$2:$2,0))</f>
        <v>0</v>
      </c>
      <c r="I30" s="44">
        <f>INDEX('[2]PM TMCs (VISTRO)'!$1:$225,MATCH($A30,'[2]PM TMCs (VISTRO)'!$A$1:$A$225,0),MATCH(I$1,'[2]PM TMCs (VISTRO)'!$2:$2,0))</f>
        <v>6</v>
      </c>
      <c r="J30" s="44">
        <f>INDEX('[2]PM TMCs (VISTRO)'!$1:$225,MATCH($A30,'[2]PM TMCs (VISTRO)'!$A$1:$A$225,0),MATCH(J$1,'[2]PM TMCs (VISTRO)'!$2:$2,0))</f>
        <v>5</v>
      </c>
      <c r="K30" s="44">
        <f>INDEX('[2]PM TMCs (VISTRO)'!$1:$225,MATCH($A30,'[2]PM TMCs (VISTRO)'!$A$1:$A$225,0),MATCH(K$1,'[2]PM TMCs (VISTRO)'!$2:$2,0))</f>
        <v>0</v>
      </c>
      <c r="L30" s="44">
        <f>INDEX('[2]PM TMCs (VISTRO)'!$1:$225,MATCH($A30,'[2]PM TMCs (VISTRO)'!$A$1:$A$225,0),MATCH(L$1,'[2]PM TMCs (VISTRO)'!$2:$2,0))</f>
        <v>0</v>
      </c>
      <c r="M30" s="44">
        <f>INDEX('[2]PM TMCs (VISTRO)'!$1:$225,MATCH($A30,'[2]PM TMCs (VISTRO)'!$A$1:$A$225,0),MATCH(M$1,'[2]PM TMCs (VISTRO)'!$2:$2,0))</f>
        <v>0</v>
      </c>
      <c r="N30" s="44">
        <f>INDEX('[2]PM TMCs (VISTRO)'!$1:$225,MATCH($A30,'[2]PM TMCs (VISTRO)'!$A$1:$A$225,0),MATCH(N$1,'[2]PM TMCs (VISTRO)'!$2:$2,0))</f>
        <v>0</v>
      </c>
      <c r="O30" s="44">
        <f>INDEX('[2]PM TMCs (VISTRO)'!$1:$225,MATCH($A30,'[2]PM TMCs (VISTRO)'!$A$1:$A$225,0),MATCH(O$1,'[2]PM TMCs (VISTRO)'!$2:$2,0))</f>
        <v>0</v>
      </c>
      <c r="P30" s="44">
        <f>INDEX('[2]PM TMCs (VISTRO)'!$1:$225,MATCH($A30,'[2]PM TMCs (VISTRO)'!$A$1:$A$225,0),MATCH(P$1,'[2]PM TMCs (VISTRO)'!$2:$2,0))</f>
        <v>0</v>
      </c>
      <c r="Q30" s="44">
        <f>INDEX('[2]PM TMCs (VISTRO)'!$1:$225,MATCH($A30,'[2]PM TMCs (VISTRO)'!$A$1:$A$225,0),MATCH(Q$1,'[2]PM TMCs (VISTRO)'!$2:$2,0))</f>
        <v>0</v>
      </c>
      <c r="R30" s="44">
        <f>INDEX('[2]PM TMCs (VISTRO)'!$1:$225,MATCH($A30,'[2]PM TMCs (VISTRO)'!$A$1:$A$225,0),MATCH(R$1,'[2]PM TMCs (VISTRO)'!$2:$2,0))</f>
        <v>0</v>
      </c>
      <c r="S30" s="44">
        <f>INDEX('[2]PM TMCs (VISTRO)'!$1:$225,MATCH($A30,'[2]PM TMCs (VISTRO)'!$A$1:$A$225,0),MATCH(S$1,'[2]PM TMCs (VISTRO)'!$2:$2,0))</f>
        <v>0</v>
      </c>
      <c r="T30" s="44">
        <f>INDEX('[2]PM TMCs (VISTRO)'!$1:$225,MATCH($A30,'[2]PM TMCs (VISTRO)'!$A$1:$A$225,0),MATCH(T$1,'[2]PM TMCs (VISTRO)'!$2:$2,0))</f>
        <v>0</v>
      </c>
      <c r="U30" s="44">
        <f>INDEX('[2]PM TMCs (VISTRO)'!$1:$225,MATCH($A30,'[2]PM TMCs (VISTRO)'!$A$1:$A$225,0),MATCH(U$1,'[2]PM TMCs (VISTRO)'!$2:$2,0))</f>
        <v>0</v>
      </c>
      <c r="V30" s="44">
        <f>INDEX('[2]PM TMCs (VISTRO)'!$1:$225,MATCH($A30,'[2]PM TMCs (VISTRO)'!$A$1:$A$225,0),MATCH(V$1,'[2]PM TMCs (VISTRO)'!$2:$2,0))</f>
        <v>0</v>
      </c>
      <c r="W30" s="44">
        <f>INDEX('[2]PM TMCs (VISTRO)'!$1:$225,MATCH($A30,'[2]PM TMCs (VISTRO)'!$A$1:$A$225,0),MATCH(W$1,'[2]PM TMCs (VISTRO)'!$2:$2,0))</f>
        <v>0</v>
      </c>
      <c r="X30" s="44">
        <f>INDEX('[2]PM TMCs (VISTRO)'!$1:$225,MATCH($A30,'[2]PM TMCs (VISTRO)'!$A$1:$A$225,0),MATCH(X$1,'[2]PM TMCs (VISTRO)'!$2:$2,0))</f>
        <v>0</v>
      </c>
      <c r="Y30" s="44">
        <f>INDEX('[2]PM TMCs (VISTRO)'!$1:$225,MATCH($A30,'[2]PM TMCs (VISTRO)'!$A$1:$A$225,0),MATCH(Y$1,'[2]PM TMCs (VISTRO)'!$2:$2,0))</f>
        <v>0</v>
      </c>
      <c r="Z30" s="44">
        <f>INDEX('[2]PM TMCs (VISTRO)'!$1:$225,MATCH($A30,'[2]PM TMCs (VISTRO)'!$A$1:$A$225,0),MATCH(Z$1,'[2]PM TMCs (VISTRO)'!$2:$2,0))</f>
        <v>24</v>
      </c>
      <c r="AA30" s="44">
        <f>INDEX('[2]PM TMCs (VISTRO)'!$1:$225,MATCH($A30,'[2]PM TMCs (VISTRO)'!$A$1:$A$225,0),MATCH(AA$1,'[2]PM TMCs (VISTRO)'!$2:$2,0))</f>
        <v>168</v>
      </c>
      <c r="AB30" s="44">
        <f>INDEX('[2]PM TMCs (VISTRO)'!$1:$225,MATCH($A30,'[2]PM TMCs (VISTRO)'!$A$1:$A$225,0),MATCH(AB$1,'[2]PM TMCs (VISTRO)'!$2:$2,0))</f>
        <v>0</v>
      </c>
      <c r="AC30" s="44">
        <f>INDEX('[2]PM TMCs (VISTRO)'!$1:$225,MATCH($A30,'[2]PM TMCs (VISTRO)'!$A$1:$A$225,0),MATCH(AC$1,'[2]PM TMCs (VISTRO)'!$2:$2,0))</f>
        <v>0</v>
      </c>
      <c r="AD30" s="44">
        <f>INDEX('[2]PM TMCs (VISTRO)'!$1:$225,MATCH($A30,'[2]PM TMCs (VISTRO)'!$A$1:$A$225,0),MATCH(AD$1,'[2]PM TMCs (VISTRO)'!$2:$2,0))</f>
        <v>0</v>
      </c>
      <c r="AE30" s="44">
        <f>INDEX('[2]PM TMCs (VISTRO)'!$1:$225,MATCH($A30,'[2]PM TMCs (VISTRO)'!$A$1:$A$225,0),MATCH(AE$1,'[2]PM TMCs (VISTRO)'!$2:$2,0))</f>
        <v>0</v>
      </c>
      <c r="AF30" s="44">
        <f>INDEX('[2]PM TMCs (VISTRO)'!$1:$225,MATCH($A30,'[2]PM TMCs (VISTRO)'!$A$1:$A$225,0),MATCH(AF$1,'[2]PM TMCs (VISTRO)'!$2:$2,0))</f>
        <v>0</v>
      </c>
      <c r="AG30" s="44">
        <f>INDEX('[2]PM TMCs (VISTRO)'!$1:$225,MATCH($A30,'[2]PM TMCs (VISTRO)'!$A$1:$A$225,0),MATCH(AG$1,'[2]PM TMCs (VISTRO)'!$2:$2,0))</f>
        <v>0</v>
      </c>
      <c r="AH30" s="52">
        <f t="shared" si="0"/>
        <v>44</v>
      </c>
      <c r="AI30" s="52">
        <f t="shared" si="1"/>
        <v>11</v>
      </c>
      <c r="AJ30" s="52">
        <f t="shared" si="2"/>
        <v>0</v>
      </c>
      <c r="AK30" s="52">
        <f t="shared" si="3"/>
        <v>0</v>
      </c>
      <c r="AL30" s="52">
        <f t="shared" si="4"/>
        <v>0</v>
      </c>
      <c r="AM30" s="52">
        <f t="shared" si="5"/>
        <v>0</v>
      </c>
      <c r="AN30" s="52">
        <f t="shared" si="6"/>
        <v>192</v>
      </c>
      <c r="AO30" s="52">
        <f t="shared" si="7"/>
        <v>0</v>
      </c>
    </row>
    <row r="31" spans="1:46" x14ac:dyDescent="0.25">
      <c r="A31" s="43">
        <v>31</v>
      </c>
      <c r="B31" s="44">
        <f>INDEX('[2]PM TMCs (VISTRO)'!$1:$225,MATCH($A31,'[2]PM TMCs (VISTRO)'!$A$1:$A$225,0),MATCH(B$1,'[2]PM TMCs (VISTRO)'!$2:$2,0))</f>
        <v>0</v>
      </c>
      <c r="C31" s="44">
        <f>INDEX('[2]PM TMCs (VISTRO)'!$1:$225,MATCH($A31,'[2]PM TMCs (VISTRO)'!$A$1:$A$225,0),MATCH(C$1,'[2]PM TMCs (VISTRO)'!$2:$2,0))</f>
        <v>0</v>
      </c>
      <c r="D31" s="44">
        <f>INDEX('[2]PM TMCs (VISTRO)'!$1:$225,MATCH($A31,'[2]PM TMCs (VISTRO)'!$A$1:$A$225,0),MATCH(D$1,'[2]PM TMCs (VISTRO)'!$2:$2,0))</f>
        <v>0</v>
      </c>
      <c r="E31" s="44">
        <f>INDEX('[2]PM TMCs (VISTRO)'!$1:$225,MATCH($A31,'[2]PM TMCs (VISTRO)'!$A$1:$A$225,0),MATCH(E$1,'[2]PM TMCs (VISTRO)'!$2:$2,0))</f>
        <v>85</v>
      </c>
      <c r="F31" s="44">
        <f>INDEX('[2]PM TMCs (VISTRO)'!$1:$225,MATCH($A31,'[2]PM TMCs (VISTRO)'!$A$1:$A$225,0),MATCH(F$1,'[2]PM TMCs (VISTRO)'!$2:$2,0))</f>
        <v>0</v>
      </c>
      <c r="G31" s="44">
        <f>INDEX('[2]PM TMCs (VISTRO)'!$1:$225,MATCH($A31,'[2]PM TMCs (VISTRO)'!$A$1:$A$225,0),MATCH(G$1,'[2]PM TMCs (VISTRO)'!$2:$2,0))</f>
        <v>0</v>
      </c>
      <c r="H31" s="44">
        <f>INDEX('[2]PM TMCs (VISTRO)'!$1:$225,MATCH($A31,'[2]PM TMCs (VISTRO)'!$A$1:$A$225,0),MATCH(H$1,'[2]PM TMCs (VISTRO)'!$2:$2,0))</f>
        <v>36</v>
      </c>
      <c r="I31" s="44">
        <f>INDEX('[2]PM TMCs (VISTRO)'!$1:$225,MATCH($A31,'[2]PM TMCs (VISTRO)'!$A$1:$A$225,0),MATCH(I$1,'[2]PM TMCs (VISTRO)'!$2:$2,0))</f>
        <v>0</v>
      </c>
      <c r="J31" s="44">
        <f>INDEX('[2]PM TMCs (VISTRO)'!$1:$225,MATCH($A31,'[2]PM TMCs (VISTRO)'!$A$1:$A$225,0),MATCH(J$1,'[2]PM TMCs (VISTRO)'!$2:$2,0))</f>
        <v>0</v>
      </c>
      <c r="K31" s="44">
        <f>INDEX('[2]PM TMCs (VISTRO)'!$1:$225,MATCH($A31,'[2]PM TMCs (VISTRO)'!$A$1:$A$225,0),MATCH(K$1,'[2]PM TMCs (VISTRO)'!$2:$2,0))</f>
        <v>0</v>
      </c>
      <c r="L31" s="44">
        <f>INDEX('[2]PM TMCs (VISTRO)'!$1:$225,MATCH($A31,'[2]PM TMCs (VISTRO)'!$A$1:$A$225,0),MATCH(L$1,'[2]PM TMCs (VISTRO)'!$2:$2,0))</f>
        <v>0</v>
      </c>
      <c r="M31" s="44">
        <f>INDEX('[2]PM TMCs (VISTRO)'!$1:$225,MATCH($A31,'[2]PM TMCs (VISTRO)'!$A$1:$A$225,0),MATCH(M$1,'[2]PM TMCs (VISTRO)'!$2:$2,0))</f>
        <v>0</v>
      </c>
      <c r="N31" s="44">
        <f>INDEX('[2]PM TMCs (VISTRO)'!$1:$225,MATCH($A31,'[2]PM TMCs (VISTRO)'!$A$1:$A$225,0),MATCH(N$1,'[2]PM TMCs (VISTRO)'!$2:$2,0))</f>
        <v>0</v>
      </c>
      <c r="O31" s="44">
        <f>INDEX('[2]PM TMCs (VISTRO)'!$1:$225,MATCH($A31,'[2]PM TMCs (VISTRO)'!$A$1:$A$225,0),MATCH(O$1,'[2]PM TMCs (VISTRO)'!$2:$2,0))</f>
        <v>0</v>
      </c>
      <c r="P31" s="44">
        <f>INDEX('[2]PM TMCs (VISTRO)'!$1:$225,MATCH($A31,'[2]PM TMCs (VISTRO)'!$A$1:$A$225,0),MATCH(P$1,'[2]PM TMCs (VISTRO)'!$2:$2,0))</f>
        <v>0</v>
      </c>
      <c r="Q31" s="44">
        <f>INDEX('[2]PM TMCs (VISTRO)'!$1:$225,MATCH($A31,'[2]PM TMCs (VISTRO)'!$A$1:$A$225,0),MATCH(Q$1,'[2]PM TMCs (VISTRO)'!$2:$2,0))</f>
        <v>0</v>
      </c>
      <c r="R31" s="44">
        <f>INDEX('[2]PM TMCs (VISTRO)'!$1:$225,MATCH($A31,'[2]PM TMCs (VISTRO)'!$A$1:$A$225,0),MATCH(R$1,'[2]PM TMCs (VISTRO)'!$2:$2,0))</f>
        <v>0</v>
      </c>
      <c r="S31" s="44">
        <f>INDEX('[2]PM TMCs (VISTRO)'!$1:$225,MATCH($A31,'[2]PM TMCs (VISTRO)'!$A$1:$A$225,0),MATCH(S$1,'[2]PM TMCs (VISTRO)'!$2:$2,0))</f>
        <v>0</v>
      </c>
      <c r="T31" s="44">
        <f>INDEX('[2]PM TMCs (VISTRO)'!$1:$225,MATCH($A31,'[2]PM TMCs (VISTRO)'!$A$1:$A$225,0),MATCH(T$1,'[2]PM TMCs (VISTRO)'!$2:$2,0))</f>
        <v>0</v>
      </c>
      <c r="U31" s="44">
        <f>INDEX('[2]PM TMCs (VISTRO)'!$1:$225,MATCH($A31,'[2]PM TMCs (VISTRO)'!$A$1:$A$225,0),MATCH(U$1,'[2]PM TMCs (VISTRO)'!$2:$2,0))</f>
        <v>0</v>
      </c>
      <c r="V31" s="44">
        <f>INDEX('[2]PM TMCs (VISTRO)'!$1:$225,MATCH($A31,'[2]PM TMCs (VISTRO)'!$A$1:$A$225,0),MATCH(V$1,'[2]PM TMCs (VISTRO)'!$2:$2,0))</f>
        <v>0</v>
      </c>
      <c r="W31" s="44">
        <f>INDEX('[2]PM TMCs (VISTRO)'!$1:$225,MATCH($A31,'[2]PM TMCs (VISTRO)'!$A$1:$A$225,0),MATCH(W$1,'[2]PM TMCs (VISTRO)'!$2:$2,0))</f>
        <v>0</v>
      </c>
      <c r="X31" s="44">
        <f>INDEX('[2]PM TMCs (VISTRO)'!$1:$225,MATCH($A31,'[2]PM TMCs (VISTRO)'!$A$1:$A$225,0),MATCH(X$1,'[2]PM TMCs (VISTRO)'!$2:$2,0))</f>
        <v>0</v>
      </c>
      <c r="Y31" s="44">
        <f>INDEX('[2]PM TMCs (VISTRO)'!$1:$225,MATCH($A31,'[2]PM TMCs (VISTRO)'!$A$1:$A$225,0),MATCH(Y$1,'[2]PM TMCs (VISTRO)'!$2:$2,0))</f>
        <v>0</v>
      </c>
      <c r="Z31" s="44">
        <f>INDEX('[2]PM TMCs (VISTRO)'!$1:$225,MATCH($A31,'[2]PM TMCs (VISTRO)'!$A$1:$A$225,0),MATCH(Z$1,'[2]PM TMCs (VISTRO)'!$2:$2,0))</f>
        <v>0</v>
      </c>
      <c r="AA31" s="44">
        <f>INDEX('[2]PM TMCs (VISTRO)'!$1:$225,MATCH($A31,'[2]PM TMCs (VISTRO)'!$A$1:$A$225,0),MATCH(AA$1,'[2]PM TMCs (VISTRO)'!$2:$2,0))</f>
        <v>0</v>
      </c>
      <c r="AB31" s="44">
        <f>INDEX('[2]PM TMCs (VISTRO)'!$1:$225,MATCH($A31,'[2]PM TMCs (VISTRO)'!$A$1:$A$225,0),MATCH(AB$1,'[2]PM TMCs (VISTRO)'!$2:$2,0))</f>
        <v>0</v>
      </c>
      <c r="AC31" s="44">
        <f>INDEX('[2]PM TMCs (VISTRO)'!$1:$225,MATCH($A31,'[2]PM TMCs (VISTRO)'!$A$1:$A$225,0),MATCH(AC$1,'[2]PM TMCs (VISTRO)'!$2:$2,0))</f>
        <v>0</v>
      </c>
      <c r="AD31" s="44">
        <f>INDEX('[2]PM TMCs (VISTRO)'!$1:$225,MATCH($A31,'[2]PM TMCs (VISTRO)'!$A$1:$A$225,0),MATCH(AD$1,'[2]PM TMCs (VISTRO)'!$2:$2,0))</f>
        <v>40</v>
      </c>
      <c r="AE31" s="44">
        <f>INDEX('[2]PM TMCs (VISTRO)'!$1:$225,MATCH($A31,'[2]PM TMCs (VISTRO)'!$A$1:$A$225,0),MATCH(AE$1,'[2]PM TMCs (VISTRO)'!$2:$2,0))</f>
        <v>95</v>
      </c>
      <c r="AF31" s="44">
        <f>INDEX('[2]PM TMCs (VISTRO)'!$1:$225,MATCH($A31,'[2]PM TMCs (VISTRO)'!$A$1:$A$225,0),MATCH(AF$1,'[2]PM TMCs (VISTRO)'!$2:$2,0))</f>
        <v>0</v>
      </c>
      <c r="AG31" s="44">
        <f>INDEX('[2]PM TMCs (VISTRO)'!$1:$225,MATCH($A31,'[2]PM TMCs (VISTRO)'!$A$1:$A$225,0),MATCH(AG$1,'[2]PM TMCs (VISTRO)'!$2:$2,0))</f>
        <v>0</v>
      </c>
      <c r="AH31" s="52">
        <f t="shared" si="0"/>
        <v>85</v>
      </c>
      <c r="AI31" s="52">
        <f t="shared" si="1"/>
        <v>36</v>
      </c>
      <c r="AJ31" s="52">
        <f t="shared" si="2"/>
        <v>0</v>
      </c>
      <c r="AK31" s="52">
        <f t="shared" si="3"/>
        <v>0</v>
      </c>
      <c r="AL31" s="52">
        <f t="shared" si="4"/>
        <v>0</v>
      </c>
      <c r="AM31" s="52">
        <f t="shared" si="5"/>
        <v>0</v>
      </c>
      <c r="AN31" s="52">
        <f t="shared" si="6"/>
        <v>0</v>
      </c>
      <c r="AO31" s="52">
        <f t="shared" si="7"/>
        <v>135</v>
      </c>
    </row>
    <row r="32" spans="1:46" x14ac:dyDescent="0.25">
      <c r="A32" s="43">
        <v>32</v>
      </c>
      <c r="B32" s="44">
        <f>INDEX('[2]PM TMCs (VISTRO)'!$1:$225,MATCH($A32,'[2]PM TMCs (VISTRO)'!$A$1:$A$225,0),MATCH(B$1,'[2]PM TMCs (VISTRO)'!$2:$2,0))</f>
        <v>0</v>
      </c>
      <c r="C32" s="44">
        <f>INDEX('[2]PM TMCs (VISTRO)'!$1:$225,MATCH($A32,'[2]PM TMCs (VISTRO)'!$A$1:$A$225,0),MATCH(C$1,'[2]PM TMCs (VISTRO)'!$2:$2,0))</f>
        <v>0</v>
      </c>
      <c r="D32" s="44">
        <f>INDEX('[2]PM TMCs (VISTRO)'!$1:$225,MATCH($A32,'[2]PM TMCs (VISTRO)'!$A$1:$A$225,0),MATCH(D$1,'[2]PM TMCs (VISTRO)'!$2:$2,0))</f>
        <v>0</v>
      </c>
      <c r="E32" s="44">
        <f>INDEX('[2]PM TMCs (VISTRO)'!$1:$225,MATCH($A32,'[2]PM TMCs (VISTRO)'!$A$1:$A$225,0),MATCH(E$1,'[2]PM TMCs (VISTRO)'!$2:$2,0))</f>
        <v>36</v>
      </c>
      <c r="F32" s="44">
        <f>INDEX('[2]PM TMCs (VISTRO)'!$1:$225,MATCH($A32,'[2]PM TMCs (VISTRO)'!$A$1:$A$225,0),MATCH(F$1,'[2]PM TMCs (VISTRO)'!$2:$2,0))</f>
        <v>0</v>
      </c>
      <c r="G32" s="44">
        <f>INDEX('[2]PM TMCs (VISTRO)'!$1:$225,MATCH($A32,'[2]PM TMCs (VISTRO)'!$A$1:$A$225,0),MATCH(G$1,'[2]PM TMCs (VISTRO)'!$2:$2,0))</f>
        <v>0</v>
      </c>
      <c r="H32" s="44">
        <f>INDEX('[2]PM TMCs (VISTRO)'!$1:$225,MATCH($A32,'[2]PM TMCs (VISTRO)'!$A$1:$A$225,0),MATCH(H$1,'[2]PM TMCs (VISTRO)'!$2:$2,0))</f>
        <v>0</v>
      </c>
      <c r="I32" s="44">
        <f>INDEX('[2]PM TMCs (VISTRO)'!$1:$225,MATCH($A32,'[2]PM TMCs (VISTRO)'!$A$1:$A$225,0),MATCH(I$1,'[2]PM TMCs (VISTRO)'!$2:$2,0))</f>
        <v>0</v>
      </c>
      <c r="J32" s="44">
        <f>INDEX('[2]PM TMCs (VISTRO)'!$1:$225,MATCH($A32,'[2]PM TMCs (VISTRO)'!$A$1:$A$225,0),MATCH(J$1,'[2]PM TMCs (VISTRO)'!$2:$2,0))</f>
        <v>34</v>
      </c>
      <c r="K32" s="44">
        <f>INDEX('[2]PM TMCs (VISTRO)'!$1:$225,MATCH($A32,'[2]PM TMCs (VISTRO)'!$A$1:$A$225,0),MATCH(K$1,'[2]PM TMCs (VISTRO)'!$2:$2,0))</f>
        <v>0</v>
      </c>
      <c r="L32" s="44">
        <f>INDEX('[2]PM TMCs (VISTRO)'!$1:$225,MATCH($A32,'[2]PM TMCs (VISTRO)'!$A$1:$A$225,0),MATCH(L$1,'[2]PM TMCs (VISTRO)'!$2:$2,0))</f>
        <v>0</v>
      </c>
      <c r="M32" s="44">
        <f>INDEX('[2]PM TMCs (VISTRO)'!$1:$225,MATCH($A32,'[2]PM TMCs (VISTRO)'!$A$1:$A$225,0),MATCH(M$1,'[2]PM TMCs (VISTRO)'!$2:$2,0))</f>
        <v>440</v>
      </c>
      <c r="N32" s="44">
        <f>INDEX('[2]PM TMCs (VISTRO)'!$1:$225,MATCH($A32,'[2]PM TMCs (VISTRO)'!$A$1:$A$225,0),MATCH(N$1,'[2]PM TMCs (VISTRO)'!$2:$2,0))</f>
        <v>43</v>
      </c>
      <c r="O32" s="44">
        <f>INDEX('[2]PM TMCs (VISTRO)'!$1:$225,MATCH($A32,'[2]PM TMCs (VISTRO)'!$A$1:$A$225,0),MATCH(O$1,'[2]PM TMCs (VISTRO)'!$2:$2,0))</f>
        <v>0</v>
      </c>
      <c r="P32" s="44">
        <f>INDEX('[2]PM TMCs (VISTRO)'!$1:$225,MATCH($A32,'[2]PM TMCs (VISTRO)'!$A$1:$A$225,0),MATCH(P$1,'[2]PM TMCs (VISTRO)'!$2:$2,0))</f>
        <v>0</v>
      </c>
      <c r="Q32" s="44">
        <f>INDEX('[2]PM TMCs (VISTRO)'!$1:$225,MATCH($A32,'[2]PM TMCs (VISTRO)'!$A$1:$A$225,0),MATCH(Q$1,'[2]PM TMCs (VISTRO)'!$2:$2,0))</f>
        <v>835</v>
      </c>
      <c r="R32" s="44">
        <f>INDEX('[2]PM TMCs (VISTRO)'!$1:$225,MATCH($A32,'[2]PM TMCs (VISTRO)'!$A$1:$A$225,0),MATCH(R$1,'[2]PM TMCs (VISTRO)'!$2:$2,0))</f>
        <v>107</v>
      </c>
      <c r="S32" s="44">
        <f>INDEX('[2]PM TMCs (VISTRO)'!$1:$225,MATCH($A32,'[2]PM TMCs (VISTRO)'!$A$1:$A$225,0),MATCH(S$1,'[2]PM TMCs (VISTRO)'!$2:$2,0))</f>
        <v>0</v>
      </c>
      <c r="T32" s="44">
        <f>INDEX('[2]PM TMCs (VISTRO)'!$1:$225,MATCH($A32,'[2]PM TMCs (VISTRO)'!$A$1:$A$225,0),MATCH(T$1,'[2]PM TMCs (VISTRO)'!$2:$2,0))</f>
        <v>0</v>
      </c>
      <c r="U32" s="44">
        <f>INDEX('[2]PM TMCs (VISTRO)'!$1:$225,MATCH($A32,'[2]PM TMCs (VISTRO)'!$A$1:$A$225,0),MATCH(U$1,'[2]PM TMCs (VISTRO)'!$2:$2,0))</f>
        <v>0</v>
      </c>
      <c r="V32" s="44">
        <f>INDEX('[2]PM TMCs (VISTRO)'!$1:$225,MATCH($A32,'[2]PM TMCs (VISTRO)'!$A$1:$A$225,0),MATCH(V$1,'[2]PM TMCs (VISTRO)'!$2:$2,0))</f>
        <v>0</v>
      </c>
      <c r="W32" s="44">
        <f>INDEX('[2]PM TMCs (VISTRO)'!$1:$225,MATCH($A32,'[2]PM TMCs (VISTRO)'!$A$1:$A$225,0),MATCH(W$1,'[2]PM TMCs (VISTRO)'!$2:$2,0))</f>
        <v>0</v>
      </c>
      <c r="X32" s="44">
        <f>INDEX('[2]PM TMCs (VISTRO)'!$1:$225,MATCH($A32,'[2]PM TMCs (VISTRO)'!$A$1:$A$225,0),MATCH(X$1,'[2]PM TMCs (VISTRO)'!$2:$2,0))</f>
        <v>0</v>
      </c>
      <c r="Y32" s="44">
        <f>INDEX('[2]PM TMCs (VISTRO)'!$1:$225,MATCH($A32,'[2]PM TMCs (VISTRO)'!$A$1:$A$225,0),MATCH(Y$1,'[2]PM TMCs (VISTRO)'!$2:$2,0))</f>
        <v>0</v>
      </c>
      <c r="Z32" s="44">
        <f>INDEX('[2]PM TMCs (VISTRO)'!$1:$225,MATCH($A32,'[2]PM TMCs (VISTRO)'!$A$1:$A$225,0),MATCH(Z$1,'[2]PM TMCs (VISTRO)'!$2:$2,0))</f>
        <v>0</v>
      </c>
      <c r="AA32" s="44">
        <f>INDEX('[2]PM TMCs (VISTRO)'!$1:$225,MATCH($A32,'[2]PM TMCs (VISTRO)'!$A$1:$A$225,0),MATCH(AA$1,'[2]PM TMCs (VISTRO)'!$2:$2,0))</f>
        <v>0</v>
      </c>
      <c r="AB32" s="44">
        <f>INDEX('[2]PM TMCs (VISTRO)'!$1:$225,MATCH($A32,'[2]PM TMCs (VISTRO)'!$A$1:$A$225,0),MATCH(AB$1,'[2]PM TMCs (VISTRO)'!$2:$2,0))</f>
        <v>0</v>
      </c>
      <c r="AC32" s="44">
        <f>INDEX('[2]PM TMCs (VISTRO)'!$1:$225,MATCH($A32,'[2]PM TMCs (VISTRO)'!$A$1:$A$225,0),MATCH(AC$1,'[2]PM TMCs (VISTRO)'!$2:$2,0))</f>
        <v>0</v>
      </c>
      <c r="AD32" s="44">
        <f>INDEX('[2]PM TMCs (VISTRO)'!$1:$225,MATCH($A32,'[2]PM TMCs (VISTRO)'!$A$1:$A$225,0),MATCH(AD$1,'[2]PM TMCs (VISTRO)'!$2:$2,0))</f>
        <v>0</v>
      </c>
      <c r="AE32" s="44">
        <f>INDEX('[2]PM TMCs (VISTRO)'!$1:$225,MATCH($A32,'[2]PM TMCs (VISTRO)'!$A$1:$A$225,0),MATCH(AE$1,'[2]PM TMCs (VISTRO)'!$2:$2,0))</f>
        <v>0</v>
      </c>
      <c r="AF32" s="44">
        <f>INDEX('[2]PM TMCs (VISTRO)'!$1:$225,MATCH($A32,'[2]PM TMCs (VISTRO)'!$A$1:$A$225,0),MATCH(AF$1,'[2]PM TMCs (VISTRO)'!$2:$2,0))</f>
        <v>0</v>
      </c>
      <c r="AG32" s="44">
        <f>INDEX('[2]PM TMCs (VISTRO)'!$1:$225,MATCH($A32,'[2]PM TMCs (VISTRO)'!$A$1:$A$225,0),MATCH(AG$1,'[2]PM TMCs (VISTRO)'!$2:$2,0))</f>
        <v>0</v>
      </c>
      <c r="AH32" s="52">
        <f t="shared" si="0"/>
        <v>36</v>
      </c>
      <c r="AI32" s="52">
        <f t="shared" si="1"/>
        <v>34</v>
      </c>
      <c r="AJ32" s="52">
        <f t="shared" si="2"/>
        <v>483</v>
      </c>
      <c r="AK32" s="52">
        <f t="shared" si="3"/>
        <v>942</v>
      </c>
      <c r="AL32" s="52">
        <f t="shared" si="4"/>
        <v>0</v>
      </c>
      <c r="AM32" s="52">
        <f t="shared" si="5"/>
        <v>0</v>
      </c>
      <c r="AN32" s="52">
        <f t="shared" si="6"/>
        <v>0</v>
      </c>
      <c r="AO32" s="52">
        <f t="shared" si="7"/>
        <v>0</v>
      </c>
    </row>
    <row r="33" spans="1:41" x14ac:dyDescent="0.25">
      <c r="A33" s="43">
        <v>33</v>
      </c>
      <c r="B33" s="44">
        <f>INDEX('[2]PM TMCs (VISTRO)'!$1:$225,MATCH($A33,'[2]PM TMCs (VISTRO)'!$A$1:$A$225,0),MATCH(B$1,'[2]PM TMCs (VISTRO)'!$2:$2,0))</f>
        <v>0</v>
      </c>
      <c r="C33" s="44">
        <f>INDEX('[2]PM TMCs (VISTRO)'!$1:$225,MATCH($A33,'[2]PM TMCs (VISTRO)'!$A$1:$A$225,0),MATCH(C$1,'[2]PM TMCs (VISTRO)'!$2:$2,0))</f>
        <v>54</v>
      </c>
      <c r="D33" s="44">
        <f>INDEX('[2]PM TMCs (VISTRO)'!$1:$225,MATCH($A33,'[2]PM TMCs (VISTRO)'!$A$1:$A$225,0),MATCH(D$1,'[2]PM TMCs (VISTRO)'!$2:$2,0))</f>
        <v>53</v>
      </c>
      <c r="E33" s="44">
        <f>INDEX('[2]PM TMCs (VISTRO)'!$1:$225,MATCH($A33,'[2]PM TMCs (VISTRO)'!$A$1:$A$225,0),MATCH(E$1,'[2]PM TMCs (VISTRO)'!$2:$2,0))</f>
        <v>0</v>
      </c>
      <c r="F33" s="44">
        <f>INDEX('[2]PM TMCs (VISTRO)'!$1:$225,MATCH($A33,'[2]PM TMCs (VISTRO)'!$A$1:$A$225,0),MATCH(F$1,'[2]PM TMCs (VISTRO)'!$2:$2,0))</f>
        <v>0</v>
      </c>
      <c r="G33" s="44">
        <f>INDEX('[2]PM TMCs (VISTRO)'!$1:$225,MATCH($A33,'[2]PM TMCs (VISTRO)'!$A$1:$A$225,0),MATCH(G$1,'[2]PM TMCs (VISTRO)'!$2:$2,0))</f>
        <v>0</v>
      </c>
      <c r="H33" s="44">
        <f>INDEX('[2]PM TMCs (VISTRO)'!$1:$225,MATCH($A33,'[2]PM TMCs (VISTRO)'!$A$1:$A$225,0),MATCH(H$1,'[2]PM TMCs (VISTRO)'!$2:$2,0))</f>
        <v>0</v>
      </c>
      <c r="I33" s="44">
        <f>INDEX('[2]PM TMCs (VISTRO)'!$1:$225,MATCH($A33,'[2]PM TMCs (VISTRO)'!$A$1:$A$225,0),MATCH(I$1,'[2]PM TMCs (VISTRO)'!$2:$2,0))</f>
        <v>28</v>
      </c>
      <c r="J33" s="44">
        <f>INDEX('[2]PM TMCs (VISTRO)'!$1:$225,MATCH($A33,'[2]PM TMCs (VISTRO)'!$A$1:$A$225,0),MATCH(J$1,'[2]PM TMCs (VISTRO)'!$2:$2,0))</f>
        <v>42</v>
      </c>
      <c r="K33" s="44">
        <f>INDEX('[2]PM TMCs (VISTRO)'!$1:$225,MATCH($A33,'[2]PM TMCs (VISTRO)'!$A$1:$A$225,0),MATCH(K$1,'[2]PM TMCs (VISTRO)'!$2:$2,0))</f>
        <v>0</v>
      </c>
      <c r="L33" s="44">
        <f>INDEX('[2]PM TMCs (VISTRO)'!$1:$225,MATCH($A33,'[2]PM TMCs (VISTRO)'!$A$1:$A$225,0),MATCH(L$1,'[2]PM TMCs (VISTRO)'!$2:$2,0))</f>
        <v>0</v>
      </c>
      <c r="M33" s="44">
        <f>INDEX('[2]PM TMCs (VISTRO)'!$1:$225,MATCH($A33,'[2]PM TMCs (VISTRO)'!$A$1:$A$225,0),MATCH(M$1,'[2]PM TMCs (VISTRO)'!$2:$2,0))</f>
        <v>0</v>
      </c>
      <c r="N33" s="44">
        <f>INDEX('[2]PM TMCs (VISTRO)'!$1:$225,MATCH($A33,'[2]PM TMCs (VISTRO)'!$A$1:$A$225,0),MATCH(N$1,'[2]PM TMCs (VISTRO)'!$2:$2,0))</f>
        <v>0</v>
      </c>
      <c r="O33" s="44">
        <f>INDEX('[2]PM TMCs (VISTRO)'!$1:$225,MATCH($A33,'[2]PM TMCs (VISTRO)'!$A$1:$A$225,0),MATCH(O$1,'[2]PM TMCs (VISTRO)'!$2:$2,0))</f>
        <v>0</v>
      </c>
      <c r="P33" s="44">
        <f>INDEX('[2]PM TMCs (VISTRO)'!$1:$225,MATCH($A33,'[2]PM TMCs (VISTRO)'!$A$1:$A$225,0),MATCH(P$1,'[2]PM TMCs (VISTRO)'!$2:$2,0))</f>
        <v>0</v>
      </c>
      <c r="Q33" s="44">
        <f>INDEX('[2]PM TMCs (VISTRO)'!$1:$225,MATCH($A33,'[2]PM TMCs (VISTRO)'!$A$1:$A$225,0),MATCH(Q$1,'[2]PM TMCs (VISTRO)'!$2:$2,0))</f>
        <v>0</v>
      </c>
      <c r="R33" s="44">
        <f>INDEX('[2]PM TMCs (VISTRO)'!$1:$225,MATCH($A33,'[2]PM TMCs (VISTRO)'!$A$1:$A$225,0),MATCH(R$1,'[2]PM TMCs (VISTRO)'!$2:$2,0))</f>
        <v>0</v>
      </c>
      <c r="S33" s="44">
        <f>INDEX('[2]PM TMCs (VISTRO)'!$1:$225,MATCH($A33,'[2]PM TMCs (VISTRO)'!$A$1:$A$225,0),MATCH(S$1,'[2]PM TMCs (VISTRO)'!$2:$2,0))</f>
        <v>0</v>
      </c>
      <c r="T33" s="44">
        <f>INDEX('[2]PM TMCs (VISTRO)'!$1:$225,MATCH($A33,'[2]PM TMCs (VISTRO)'!$A$1:$A$225,0),MATCH(T$1,'[2]PM TMCs (VISTRO)'!$2:$2,0))</f>
        <v>0</v>
      </c>
      <c r="U33" s="44">
        <f>INDEX('[2]PM TMCs (VISTRO)'!$1:$225,MATCH($A33,'[2]PM TMCs (VISTRO)'!$A$1:$A$225,0),MATCH(U$1,'[2]PM TMCs (VISTRO)'!$2:$2,0))</f>
        <v>0</v>
      </c>
      <c r="V33" s="44">
        <f>INDEX('[2]PM TMCs (VISTRO)'!$1:$225,MATCH($A33,'[2]PM TMCs (VISTRO)'!$A$1:$A$225,0),MATCH(V$1,'[2]PM TMCs (VISTRO)'!$2:$2,0))</f>
        <v>0</v>
      </c>
      <c r="W33" s="44">
        <f>INDEX('[2]PM TMCs (VISTRO)'!$1:$225,MATCH($A33,'[2]PM TMCs (VISTRO)'!$A$1:$A$225,0),MATCH(W$1,'[2]PM TMCs (VISTRO)'!$2:$2,0))</f>
        <v>0</v>
      </c>
      <c r="X33" s="44">
        <f>INDEX('[2]PM TMCs (VISTRO)'!$1:$225,MATCH($A33,'[2]PM TMCs (VISTRO)'!$A$1:$A$225,0),MATCH(X$1,'[2]PM TMCs (VISTRO)'!$2:$2,0))</f>
        <v>0</v>
      </c>
      <c r="Y33" s="44">
        <f>INDEX('[2]PM TMCs (VISTRO)'!$1:$225,MATCH($A33,'[2]PM TMCs (VISTRO)'!$A$1:$A$225,0),MATCH(Y$1,'[2]PM TMCs (VISTRO)'!$2:$2,0))</f>
        <v>0</v>
      </c>
      <c r="Z33" s="44">
        <f>INDEX('[2]PM TMCs (VISTRO)'!$1:$225,MATCH($A33,'[2]PM TMCs (VISTRO)'!$A$1:$A$225,0),MATCH(Z$1,'[2]PM TMCs (VISTRO)'!$2:$2,0))</f>
        <v>6</v>
      </c>
      <c r="AA33" s="44">
        <f>INDEX('[2]PM TMCs (VISTRO)'!$1:$225,MATCH($A33,'[2]PM TMCs (VISTRO)'!$A$1:$A$225,0),MATCH(AA$1,'[2]PM TMCs (VISTRO)'!$2:$2,0))</f>
        <v>6</v>
      </c>
      <c r="AB33" s="44">
        <f>INDEX('[2]PM TMCs (VISTRO)'!$1:$225,MATCH($A33,'[2]PM TMCs (VISTRO)'!$A$1:$A$225,0),MATCH(AB$1,'[2]PM TMCs (VISTRO)'!$2:$2,0))</f>
        <v>0</v>
      </c>
      <c r="AC33" s="44">
        <f>INDEX('[2]PM TMCs (VISTRO)'!$1:$225,MATCH($A33,'[2]PM TMCs (VISTRO)'!$A$1:$A$225,0),MATCH(AC$1,'[2]PM TMCs (VISTRO)'!$2:$2,0))</f>
        <v>0</v>
      </c>
      <c r="AD33" s="44">
        <f>INDEX('[2]PM TMCs (VISTRO)'!$1:$225,MATCH($A33,'[2]PM TMCs (VISTRO)'!$A$1:$A$225,0),MATCH(AD$1,'[2]PM TMCs (VISTRO)'!$2:$2,0))</f>
        <v>0</v>
      </c>
      <c r="AE33" s="44">
        <f>INDEX('[2]PM TMCs (VISTRO)'!$1:$225,MATCH($A33,'[2]PM TMCs (VISTRO)'!$A$1:$A$225,0),MATCH(AE$1,'[2]PM TMCs (VISTRO)'!$2:$2,0))</f>
        <v>0</v>
      </c>
      <c r="AF33" s="44">
        <f>INDEX('[2]PM TMCs (VISTRO)'!$1:$225,MATCH($A33,'[2]PM TMCs (VISTRO)'!$A$1:$A$225,0),MATCH(AF$1,'[2]PM TMCs (VISTRO)'!$2:$2,0))</f>
        <v>0</v>
      </c>
      <c r="AG33" s="44">
        <f>INDEX('[2]PM TMCs (VISTRO)'!$1:$225,MATCH($A33,'[2]PM TMCs (VISTRO)'!$A$1:$A$225,0),MATCH(AG$1,'[2]PM TMCs (VISTRO)'!$2:$2,0))</f>
        <v>0</v>
      </c>
      <c r="AH33" s="52">
        <f t="shared" si="0"/>
        <v>107</v>
      </c>
      <c r="AI33" s="52">
        <f t="shared" si="1"/>
        <v>70</v>
      </c>
      <c r="AJ33" s="52">
        <f t="shared" si="2"/>
        <v>0</v>
      </c>
      <c r="AK33" s="52">
        <f t="shared" si="3"/>
        <v>0</v>
      </c>
      <c r="AL33" s="52">
        <f t="shared" si="4"/>
        <v>0</v>
      </c>
      <c r="AM33" s="52">
        <f t="shared" si="5"/>
        <v>0</v>
      </c>
      <c r="AN33" s="52">
        <f t="shared" si="6"/>
        <v>12</v>
      </c>
      <c r="AO33" s="52">
        <f t="shared" si="7"/>
        <v>0</v>
      </c>
    </row>
    <row r="34" spans="1:41" x14ac:dyDescent="0.25">
      <c r="A34" s="43">
        <v>34</v>
      </c>
      <c r="B34" s="44">
        <f>INDEX('[2]PM TMCs (VISTRO)'!$1:$225,MATCH($A34,'[2]PM TMCs (VISTRO)'!$A$1:$A$225,0),MATCH(B$1,'[2]PM TMCs (VISTRO)'!$2:$2,0))</f>
        <v>0</v>
      </c>
      <c r="C34" s="44">
        <f>INDEX('[2]PM TMCs (VISTRO)'!$1:$225,MATCH($A34,'[2]PM TMCs (VISTRO)'!$A$1:$A$225,0),MATCH(C$1,'[2]PM TMCs (VISTRO)'!$2:$2,0))</f>
        <v>0</v>
      </c>
      <c r="D34" s="44">
        <f>INDEX('[2]PM TMCs (VISTRO)'!$1:$225,MATCH($A34,'[2]PM TMCs (VISTRO)'!$A$1:$A$225,0),MATCH(D$1,'[2]PM TMCs (VISTRO)'!$2:$2,0))</f>
        <v>0</v>
      </c>
      <c r="E34" s="44">
        <f>INDEX('[2]PM TMCs (VISTRO)'!$1:$225,MATCH($A34,'[2]PM TMCs (VISTRO)'!$A$1:$A$225,0),MATCH(E$1,'[2]PM TMCs (VISTRO)'!$2:$2,0))</f>
        <v>15</v>
      </c>
      <c r="F34" s="44">
        <f>INDEX('[2]PM TMCs (VISTRO)'!$1:$225,MATCH($A34,'[2]PM TMCs (VISTRO)'!$A$1:$A$225,0),MATCH(F$1,'[2]PM TMCs (VISTRO)'!$2:$2,0))</f>
        <v>0</v>
      </c>
      <c r="G34" s="44">
        <f>INDEX('[2]PM TMCs (VISTRO)'!$1:$225,MATCH($A34,'[2]PM TMCs (VISTRO)'!$A$1:$A$225,0),MATCH(G$1,'[2]PM TMCs (VISTRO)'!$2:$2,0))</f>
        <v>0</v>
      </c>
      <c r="H34" s="44">
        <f>INDEX('[2]PM TMCs (VISTRO)'!$1:$225,MATCH($A34,'[2]PM TMCs (VISTRO)'!$A$1:$A$225,0),MATCH(H$1,'[2]PM TMCs (VISTRO)'!$2:$2,0))</f>
        <v>18</v>
      </c>
      <c r="I34" s="44">
        <f>INDEX('[2]PM TMCs (VISTRO)'!$1:$225,MATCH($A34,'[2]PM TMCs (VISTRO)'!$A$1:$A$225,0),MATCH(I$1,'[2]PM TMCs (VISTRO)'!$2:$2,0))</f>
        <v>25</v>
      </c>
      <c r="J34" s="44">
        <f>INDEX('[2]PM TMCs (VISTRO)'!$1:$225,MATCH($A34,'[2]PM TMCs (VISTRO)'!$A$1:$A$225,0),MATCH(J$1,'[2]PM TMCs (VISTRO)'!$2:$2,0))</f>
        <v>0</v>
      </c>
      <c r="K34" s="44">
        <f>INDEX('[2]PM TMCs (VISTRO)'!$1:$225,MATCH($A34,'[2]PM TMCs (VISTRO)'!$A$1:$A$225,0),MATCH(K$1,'[2]PM TMCs (VISTRO)'!$2:$2,0))</f>
        <v>0</v>
      </c>
      <c r="L34" s="44">
        <f>INDEX('[2]PM TMCs (VISTRO)'!$1:$225,MATCH($A34,'[2]PM TMCs (VISTRO)'!$A$1:$A$225,0),MATCH(L$1,'[2]PM TMCs (VISTRO)'!$2:$2,0))</f>
        <v>0</v>
      </c>
      <c r="M34" s="44">
        <f>INDEX('[2]PM TMCs (VISTRO)'!$1:$225,MATCH($A34,'[2]PM TMCs (VISTRO)'!$A$1:$A$225,0),MATCH(M$1,'[2]PM TMCs (VISTRO)'!$2:$2,0))</f>
        <v>0</v>
      </c>
      <c r="N34" s="44">
        <f>INDEX('[2]PM TMCs (VISTRO)'!$1:$225,MATCH($A34,'[2]PM TMCs (VISTRO)'!$A$1:$A$225,0),MATCH(N$1,'[2]PM TMCs (VISTRO)'!$2:$2,0))</f>
        <v>0</v>
      </c>
      <c r="O34" s="44">
        <f>INDEX('[2]PM TMCs (VISTRO)'!$1:$225,MATCH($A34,'[2]PM TMCs (VISTRO)'!$A$1:$A$225,0),MATCH(O$1,'[2]PM TMCs (VISTRO)'!$2:$2,0))</f>
        <v>0</v>
      </c>
      <c r="P34" s="44">
        <f>INDEX('[2]PM TMCs (VISTRO)'!$1:$225,MATCH($A34,'[2]PM TMCs (VISTRO)'!$A$1:$A$225,0),MATCH(P$1,'[2]PM TMCs (VISTRO)'!$2:$2,0))</f>
        <v>0</v>
      </c>
      <c r="Q34" s="44">
        <f>INDEX('[2]PM TMCs (VISTRO)'!$1:$225,MATCH($A34,'[2]PM TMCs (VISTRO)'!$A$1:$A$225,0),MATCH(Q$1,'[2]PM TMCs (VISTRO)'!$2:$2,0))</f>
        <v>0</v>
      </c>
      <c r="R34" s="44">
        <f>INDEX('[2]PM TMCs (VISTRO)'!$1:$225,MATCH($A34,'[2]PM TMCs (VISTRO)'!$A$1:$A$225,0),MATCH(R$1,'[2]PM TMCs (VISTRO)'!$2:$2,0))</f>
        <v>0</v>
      </c>
      <c r="S34" s="44">
        <f>INDEX('[2]PM TMCs (VISTRO)'!$1:$225,MATCH($A34,'[2]PM TMCs (VISTRO)'!$A$1:$A$225,0),MATCH(S$1,'[2]PM TMCs (VISTRO)'!$2:$2,0))</f>
        <v>0</v>
      </c>
      <c r="T34" s="44">
        <f>INDEX('[2]PM TMCs (VISTRO)'!$1:$225,MATCH($A34,'[2]PM TMCs (VISTRO)'!$A$1:$A$225,0),MATCH(T$1,'[2]PM TMCs (VISTRO)'!$2:$2,0))</f>
        <v>0</v>
      </c>
      <c r="U34" s="44">
        <f>INDEX('[2]PM TMCs (VISTRO)'!$1:$225,MATCH($A34,'[2]PM TMCs (VISTRO)'!$A$1:$A$225,0),MATCH(U$1,'[2]PM TMCs (VISTRO)'!$2:$2,0))</f>
        <v>0</v>
      </c>
      <c r="V34" s="44">
        <f>INDEX('[2]PM TMCs (VISTRO)'!$1:$225,MATCH($A34,'[2]PM TMCs (VISTRO)'!$A$1:$A$225,0),MATCH(V$1,'[2]PM TMCs (VISTRO)'!$2:$2,0))</f>
        <v>0</v>
      </c>
      <c r="W34" s="44">
        <f>INDEX('[2]PM TMCs (VISTRO)'!$1:$225,MATCH($A34,'[2]PM TMCs (VISTRO)'!$A$1:$A$225,0),MATCH(W$1,'[2]PM TMCs (VISTRO)'!$2:$2,0))</f>
        <v>0</v>
      </c>
      <c r="X34" s="44">
        <f>INDEX('[2]PM TMCs (VISTRO)'!$1:$225,MATCH($A34,'[2]PM TMCs (VISTRO)'!$A$1:$A$225,0),MATCH(X$1,'[2]PM TMCs (VISTRO)'!$2:$2,0))</f>
        <v>0</v>
      </c>
      <c r="Y34" s="44">
        <f>INDEX('[2]PM TMCs (VISTRO)'!$1:$225,MATCH($A34,'[2]PM TMCs (VISTRO)'!$A$1:$A$225,0),MATCH(Y$1,'[2]PM TMCs (VISTRO)'!$2:$2,0))</f>
        <v>0</v>
      </c>
      <c r="Z34" s="44">
        <f>INDEX('[2]PM TMCs (VISTRO)'!$1:$225,MATCH($A34,'[2]PM TMCs (VISTRO)'!$A$1:$A$225,0),MATCH(Z$1,'[2]PM TMCs (VISTRO)'!$2:$2,0))</f>
        <v>0</v>
      </c>
      <c r="AA34" s="44">
        <f>INDEX('[2]PM TMCs (VISTRO)'!$1:$225,MATCH($A34,'[2]PM TMCs (VISTRO)'!$A$1:$A$225,0),MATCH(AA$1,'[2]PM TMCs (VISTRO)'!$2:$2,0))</f>
        <v>0</v>
      </c>
      <c r="AB34" s="44">
        <f>INDEX('[2]PM TMCs (VISTRO)'!$1:$225,MATCH($A34,'[2]PM TMCs (VISTRO)'!$A$1:$A$225,0),MATCH(AB$1,'[2]PM TMCs (VISTRO)'!$2:$2,0))</f>
        <v>0</v>
      </c>
      <c r="AC34" s="44">
        <f>INDEX('[2]PM TMCs (VISTRO)'!$1:$225,MATCH($A34,'[2]PM TMCs (VISTRO)'!$A$1:$A$225,0),MATCH(AC$1,'[2]PM TMCs (VISTRO)'!$2:$2,0))</f>
        <v>0</v>
      </c>
      <c r="AD34" s="44">
        <f>INDEX('[2]PM TMCs (VISTRO)'!$1:$225,MATCH($A34,'[2]PM TMCs (VISTRO)'!$A$1:$A$225,0),MATCH(AD$1,'[2]PM TMCs (VISTRO)'!$2:$2,0))</f>
        <v>36</v>
      </c>
      <c r="AE34" s="44">
        <f>INDEX('[2]PM TMCs (VISTRO)'!$1:$225,MATCH($A34,'[2]PM TMCs (VISTRO)'!$A$1:$A$225,0),MATCH(AE$1,'[2]PM TMCs (VISTRO)'!$2:$2,0))</f>
        <v>16</v>
      </c>
      <c r="AF34" s="44">
        <f>INDEX('[2]PM TMCs (VISTRO)'!$1:$225,MATCH($A34,'[2]PM TMCs (VISTRO)'!$A$1:$A$225,0),MATCH(AF$1,'[2]PM TMCs (VISTRO)'!$2:$2,0))</f>
        <v>0</v>
      </c>
      <c r="AG34" s="44">
        <f>INDEX('[2]PM TMCs (VISTRO)'!$1:$225,MATCH($A34,'[2]PM TMCs (VISTRO)'!$A$1:$A$225,0),MATCH(AG$1,'[2]PM TMCs (VISTRO)'!$2:$2,0))</f>
        <v>0</v>
      </c>
      <c r="AH34" s="52">
        <f t="shared" ref="AH34:AH64" si="8">SUM(B34:F34)</f>
        <v>15</v>
      </c>
      <c r="AI34" s="52">
        <f t="shared" ref="AI34:AI64" si="9">SUM(G34:K34)</f>
        <v>43</v>
      </c>
      <c r="AJ34" s="52">
        <f t="shared" ref="AJ34:AJ64" si="10">SUM(L34:O34)</f>
        <v>0</v>
      </c>
      <c r="AK34" s="52">
        <f t="shared" ref="AK34:AK64" si="11">SUM(P34:S34)</f>
        <v>0</v>
      </c>
      <c r="AL34" s="52">
        <f t="shared" si="4"/>
        <v>0</v>
      </c>
      <c r="AM34" s="52">
        <f t="shared" si="5"/>
        <v>0</v>
      </c>
      <c r="AN34" s="52">
        <f t="shared" si="6"/>
        <v>0</v>
      </c>
      <c r="AO34" s="52">
        <f t="shared" si="7"/>
        <v>52</v>
      </c>
    </row>
    <row r="35" spans="1:41" x14ac:dyDescent="0.25">
      <c r="A35" s="43">
        <v>35</v>
      </c>
      <c r="B35" s="44">
        <f>INDEX('[2]PM TMCs (VISTRO)'!$1:$225,MATCH($A35,'[2]PM TMCs (VISTRO)'!$A$1:$A$225,0),MATCH(B$1,'[2]PM TMCs (VISTRO)'!$2:$2,0))</f>
        <v>0</v>
      </c>
      <c r="C35" s="44">
        <f>INDEX('[2]PM TMCs (VISTRO)'!$1:$225,MATCH($A35,'[2]PM TMCs (VISTRO)'!$A$1:$A$225,0),MATCH(C$1,'[2]PM TMCs (VISTRO)'!$2:$2,0))</f>
        <v>0</v>
      </c>
      <c r="D35" s="44">
        <f>INDEX('[2]PM TMCs (VISTRO)'!$1:$225,MATCH($A35,'[2]PM TMCs (VISTRO)'!$A$1:$A$225,0),MATCH(D$1,'[2]PM TMCs (VISTRO)'!$2:$2,0))</f>
        <v>0</v>
      </c>
      <c r="E35" s="44">
        <f>INDEX('[2]PM TMCs (VISTRO)'!$1:$225,MATCH($A35,'[2]PM TMCs (VISTRO)'!$A$1:$A$225,0),MATCH(E$1,'[2]PM TMCs (VISTRO)'!$2:$2,0))</f>
        <v>225</v>
      </c>
      <c r="F35" s="44">
        <f>INDEX('[2]PM TMCs (VISTRO)'!$1:$225,MATCH($A35,'[2]PM TMCs (VISTRO)'!$A$1:$A$225,0),MATCH(F$1,'[2]PM TMCs (VISTRO)'!$2:$2,0))</f>
        <v>0</v>
      </c>
      <c r="G35" s="44">
        <f>INDEX('[2]PM TMCs (VISTRO)'!$1:$225,MATCH($A35,'[2]PM TMCs (VISTRO)'!$A$1:$A$225,0),MATCH(G$1,'[2]PM TMCs (VISTRO)'!$2:$2,0))</f>
        <v>0</v>
      </c>
      <c r="H35" s="44">
        <f>INDEX('[2]PM TMCs (VISTRO)'!$1:$225,MATCH($A35,'[2]PM TMCs (VISTRO)'!$A$1:$A$225,0),MATCH(H$1,'[2]PM TMCs (VISTRO)'!$2:$2,0))</f>
        <v>0</v>
      </c>
      <c r="I35" s="44">
        <f>INDEX('[2]PM TMCs (VISTRO)'!$1:$225,MATCH($A35,'[2]PM TMCs (VISTRO)'!$A$1:$A$225,0),MATCH(I$1,'[2]PM TMCs (VISTRO)'!$2:$2,0))</f>
        <v>0</v>
      </c>
      <c r="J35" s="44">
        <f>INDEX('[2]PM TMCs (VISTRO)'!$1:$225,MATCH($A35,'[2]PM TMCs (VISTRO)'!$A$1:$A$225,0),MATCH(J$1,'[2]PM TMCs (VISTRO)'!$2:$2,0))</f>
        <v>0</v>
      </c>
      <c r="K35" s="44">
        <f>INDEX('[2]PM TMCs (VISTRO)'!$1:$225,MATCH($A35,'[2]PM TMCs (VISTRO)'!$A$1:$A$225,0),MATCH(K$1,'[2]PM TMCs (VISTRO)'!$2:$2,0))</f>
        <v>0</v>
      </c>
      <c r="L35" s="44">
        <f>INDEX('[2]PM TMCs (VISTRO)'!$1:$225,MATCH($A35,'[2]PM TMCs (VISTRO)'!$A$1:$A$225,0),MATCH(L$1,'[2]PM TMCs (VISTRO)'!$2:$2,0))</f>
        <v>0</v>
      </c>
      <c r="M35" s="44">
        <f>INDEX('[2]PM TMCs (VISTRO)'!$1:$225,MATCH($A35,'[2]PM TMCs (VISTRO)'!$A$1:$A$225,0),MATCH(M$1,'[2]PM TMCs (VISTRO)'!$2:$2,0))</f>
        <v>510</v>
      </c>
      <c r="N35" s="44">
        <f>INDEX('[2]PM TMCs (VISTRO)'!$1:$225,MATCH($A35,'[2]PM TMCs (VISTRO)'!$A$1:$A$225,0),MATCH(N$1,'[2]PM TMCs (VISTRO)'!$2:$2,0))</f>
        <v>30</v>
      </c>
      <c r="O35" s="44">
        <f>INDEX('[2]PM TMCs (VISTRO)'!$1:$225,MATCH($A35,'[2]PM TMCs (VISTRO)'!$A$1:$A$225,0),MATCH(O$1,'[2]PM TMCs (VISTRO)'!$2:$2,0))</f>
        <v>0</v>
      </c>
      <c r="P35" s="44">
        <f>INDEX('[2]PM TMCs (VISTRO)'!$1:$225,MATCH($A35,'[2]PM TMCs (VISTRO)'!$A$1:$A$225,0),MATCH(P$1,'[2]PM TMCs (VISTRO)'!$2:$2,0))</f>
        <v>0</v>
      </c>
      <c r="Q35" s="44">
        <f>INDEX('[2]PM TMCs (VISTRO)'!$1:$225,MATCH($A35,'[2]PM TMCs (VISTRO)'!$A$1:$A$225,0),MATCH(Q$1,'[2]PM TMCs (VISTRO)'!$2:$2,0))</f>
        <v>813</v>
      </c>
      <c r="R35" s="44">
        <f>INDEX('[2]PM TMCs (VISTRO)'!$1:$225,MATCH($A35,'[2]PM TMCs (VISTRO)'!$A$1:$A$225,0),MATCH(R$1,'[2]PM TMCs (VISTRO)'!$2:$2,0))</f>
        <v>70</v>
      </c>
      <c r="S35" s="44">
        <f>INDEX('[2]PM TMCs (VISTRO)'!$1:$225,MATCH($A35,'[2]PM TMCs (VISTRO)'!$A$1:$A$225,0),MATCH(S$1,'[2]PM TMCs (VISTRO)'!$2:$2,0))</f>
        <v>0</v>
      </c>
      <c r="T35" s="44">
        <f>INDEX('[2]PM TMCs (VISTRO)'!$1:$225,MATCH($A35,'[2]PM TMCs (VISTRO)'!$A$1:$A$225,0),MATCH(T$1,'[2]PM TMCs (VISTRO)'!$2:$2,0))</f>
        <v>0</v>
      </c>
      <c r="U35" s="44">
        <f>INDEX('[2]PM TMCs (VISTRO)'!$1:$225,MATCH($A35,'[2]PM TMCs (VISTRO)'!$A$1:$A$225,0),MATCH(U$1,'[2]PM TMCs (VISTRO)'!$2:$2,0))</f>
        <v>0</v>
      </c>
      <c r="V35" s="44">
        <f>INDEX('[2]PM TMCs (VISTRO)'!$1:$225,MATCH($A35,'[2]PM TMCs (VISTRO)'!$A$1:$A$225,0),MATCH(V$1,'[2]PM TMCs (VISTRO)'!$2:$2,0))</f>
        <v>0</v>
      </c>
      <c r="W35" s="44">
        <f>INDEX('[2]PM TMCs (VISTRO)'!$1:$225,MATCH($A35,'[2]PM TMCs (VISTRO)'!$A$1:$A$225,0),MATCH(W$1,'[2]PM TMCs (VISTRO)'!$2:$2,0))</f>
        <v>0</v>
      </c>
      <c r="X35" s="44">
        <f>INDEX('[2]PM TMCs (VISTRO)'!$1:$225,MATCH($A35,'[2]PM TMCs (VISTRO)'!$A$1:$A$225,0),MATCH(X$1,'[2]PM TMCs (VISTRO)'!$2:$2,0))</f>
        <v>0</v>
      </c>
      <c r="Y35" s="44">
        <f>INDEX('[2]PM TMCs (VISTRO)'!$1:$225,MATCH($A35,'[2]PM TMCs (VISTRO)'!$A$1:$A$225,0),MATCH(Y$1,'[2]PM TMCs (VISTRO)'!$2:$2,0))</f>
        <v>0</v>
      </c>
      <c r="Z35" s="44">
        <f>INDEX('[2]PM TMCs (VISTRO)'!$1:$225,MATCH($A35,'[2]PM TMCs (VISTRO)'!$A$1:$A$225,0),MATCH(Z$1,'[2]PM TMCs (VISTRO)'!$2:$2,0))</f>
        <v>0</v>
      </c>
      <c r="AA35" s="44">
        <f>INDEX('[2]PM TMCs (VISTRO)'!$1:$225,MATCH($A35,'[2]PM TMCs (VISTRO)'!$A$1:$A$225,0),MATCH(AA$1,'[2]PM TMCs (VISTRO)'!$2:$2,0))</f>
        <v>0</v>
      </c>
      <c r="AB35" s="44">
        <f>INDEX('[2]PM TMCs (VISTRO)'!$1:$225,MATCH($A35,'[2]PM TMCs (VISTRO)'!$A$1:$A$225,0),MATCH(AB$1,'[2]PM TMCs (VISTRO)'!$2:$2,0))</f>
        <v>0</v>
      </c>
      <c r="AC35" s="44">
        <f>INDEX('[2]PM TMCs (VISTRO)'!$1:$225,MATCH($A35,'[2]PM TMCs (VISTRO)'!$A$1:$A$225,0),MATCH(AC$1,'[2]PM TMCs (VISTRO)'!$2:$2,0))</f>
        <v>0</v>
      </c>
      <c r="AD35" s="44">
        <f>INDEX('[2]PM TMCs (VISTRO)'!$1:$225,MATCH($A35,'[2]PM TMCs (VISTRO)'!$A$1:$A$225,0),MATCH(AD$1,'[2]PM TMCs (VISTRO)'!$2:$2,0))</f>
        <v>0</v>
      </c>
      <c r="AE35" s="44">
        <f>INDEX('[2]PM TMCs (VISTRO)'!$1:$225,MATCH($A35,'[2]PM TMCs (VISTRO)'!$A$1:$A$225,0),MATCH(AE$1,'[2]PM TMCs (VISTRO)'!$2:$2,0))</f>
        <v>0</v>
      </c>
      <c r="AF35" s="44">
        <f>INDEX('[2]PM TMCs (VISTRO)'!$1:$225,MATCH($A35,'[2]PM TMCs (VISTRO)'!$A$1:$A$225,0),MATCH(AF$1,'[2]PM TMCs (VISTRO)'!$2:$2,0))</f>
        <v>0</v>
      </c>
      <c r="AG35" s="44">
        <f>INDEX('[2]PM TMCs (VISTRO)'!$1:$225,MATCH($A35,'[2]PM TMCs (VISTRO)'!$A$1:$A$225,0),MATCH(AG$1,'[2]PM TMCs (VISTRO)'!$2:$2,0))</f>
        <v>0</v>
      </c>
      <c r="AH35" s="52">
        <f t="shared" si="8"/>
        <v>225</v>
      </c>
      <c r="AI35" s="52">
        <f t="shared" si="9"/>
        <v>0</v>
      </c>
      <c r="AJ35" s="52">
        <f t="shared" si="10"/>
        <v>540</v>
      </c>
      <c r="AK35" s="52">
        <f t="shared" si="11"/>
        <v>883</v>
      </c>
      <c r="AL35" s="52">
        <f t="shared" si="4"/>
        <v>0</v>
      </c>
      <c r="AM35" s="52">
        <f t="shared" si="5"/>
        <v>0</v>
      </c>
      <c r="AN35" s="52">
        <f t="shared" si="6"/>
        <v>0</v>
      </c>
      <c r="AO35" s="52">
        <f t="shared" si="7"/>
        <v>0</v>
      </c>
    </row>
    <row r="36" spans="1:41" x14ac:dyDescent="0.25">
      <c r="A36" s="43">
        <v>36</v>
      </c>
      <c r="B36" s="44">
        <f>INDEX('[2]PM TMCs (VISTRO)'!$1:$225,MATCH($A36,'[2]PM TMCs (VISTRO)'!$A$1:$A$225,0),MATCH(B$1,'[2]PM TMCs (VISTRO)'!$2:$2,0))</f>
        <v>0</v>
      </c>
      <c r="C36" s="44">
        <f>INDEX('[2]PM TMCs (VISTRO)'!$1:$225,MATCH($A36,'[2]PM TMCs (VISTRO)'!$A$1:$A$225,0),MATCH(C$1,'[2]PM TMCs (VISTRO)'!$2:$2,0))</f>
        <v>70</v>
      </c>
      <c r="D36" s="44">
        <f>INDEX('[2]PM TMCs (VISTRO)'!$1:$225,MATCH($A36,'[2]PM TMCs (VISTRO)'!$A$1:$A$225,0),MATCH(D$1,'[2]PM TMCs (VISTRO)'!$2:$2,0))</f>
        <v>0</v>
      </c>
      <c r="E36" s="44">
        <f>INDEX('[2]PM TMCs (VISTRO)'!$1:$225,MATCH($A36,'[2]PM TMCs (VISTRO)'!$A$1:$A$225,0),MATCH(E$1,'[2]PM TMCs (VISTRO)'!$2:$2,0))</f>
        <v>0</v>
      </c>
      <c r="F36" s="44">
        <f>INDEX('[2]PM TMCs (VISTRO)'!$1:$225,MATCH($A36,'[2]PM TMCs (VISTRO)'!$A$1:$A$225,0),MATCH(F$1,'[2]PM TMCs (VISTRO)'!$2:$2,0))</f>
        <v>0</v>
      </c>
      <c r="G36" s="44">
        <f>INDEX('[2]PM TMCs (VISTRO)'!$1:$225,MATCH($A36,'[2]PM TMCs (VISTRO)'!$A$1:$A$225,0),MATCH(G$1,'[2]PM TMCs (VISTRO)'!$2:$2,0))</f>
        <v>0</v>
      </c>
      <c r="H36" s="44">
        <f>INDEX('[2]PM TMCs (VISTRO)'!$1:$225,MATCH($A36,'[2]PM TMCs (VISTRO)'!$A$1:$A$225,0),MATCH(H$1,'[2]PM TMCs (VISTRO)'!$2:$2,0))</f>
        <v>0</v>
      </c>
      <c r="I36" s="44">
        <f>INDEX('[2]PM TMCs (VISTRO)'!$1:$225,MATCH($A36,'[2]PM TMCs (VISTRO)'!$A$1:$A$225,0),MATCH(I$1,'[2]PM TMCs (VISTRO)'!$2:$2,0))</f>
        <v>0</v>
      </c>
      <c r="J36" s="44">
        <f>INDEX('[2]PM TMCs (VISTRO)'!$1:$225,MATCH($A36,'[2]PM TMCs (VISTRO)'!$A$1:$A$225,0),MATCH(J$1,'[2]PM TMCs (VISTRO)'!$2:$2,0))</f>
        <v>0</v>
      </c>
      <c r="K36" s="44">
        <f>INDEX('[2]PM TMCs (VISTRO)'!$1:$225,MATCH($A36,'[2]PM TMCs (VISTRO)'!$A$1:$A$225,0),MATCH(K$1,'[2]PM TMCs (VISTRO)'!$2:$2,0))</f>
        <v>0</v>
      </c>
      <c r="L36" s="44">
        <f>INDEX('[2]PM TMCs (VISTRO)'!$1:$225,MATCH($A36,'[2]PM TMCs (VISTRO)'!$A$1:$A$225,0),MATCH(L$1,'[2]PM TMCs (VISTRO)'!$2:$2,0))</f>
        <v>0</v>
      </c>
      <c r="M36" s="44">
        <f>INDEX('[2]PM TMCs (VISTRO)'!$1:$225,MATCH($A36,'[2]PM TMCs (VISTRO)'!$A$1:$A$225,0),MATCH(M$1,'[2]PM TMCs (VISTRO)'!$2:$2,0))</f>
        <v>0</v>
      </c>
      <c r="N36" s="44">
        <f>INDEX('[2]PM TMCs (VISTRO)'!$1:$225,MATCH($A36,'[2]PM TMCs (VISTRO)'!$A$1:$A$225,0),MATCH(N$1,'[2]PM TMCs (VISTRO)'!$2:$2,0))</f>
        <v>0</v>
      </c>
      <c r="O36" s="44">
        <f>INDEX('[2]PM TMCs (VISTRO)'!$1:$225,MATCH($A36,'[2]PM TMCs (VISTRO)'!$A$1:$A$225,0),MATCH(O$1,'[2]PM TMCs (VISTRO)'!$2:$2,0))</f>
        <v>0</v>
      </c>
      <c r="P36" s="44">
        <f>INDEX('[2]PM TMCs (VISTRO)'!$1:$225,MATCH($A36,'[2]PM TMCs (VISTRO)'!$A$1:$A$225,0),MATCH(P$1,'[2]PM TMCs (VISTRO)'!$2:$2,0))</f>
        <v>0</v>
      </c>
      <c r="Q36" s="44">
        <f>INDEX('[2]PM TMCs (VISTRO)'!$1:$225,MATCH($A36,'[2]PM TMCs (VISTRO)'!$A$1:$A$225,0),MATCH(Q$1,'[2]PM TMCs (VISTRO)'!$2:$2,0))</f>
        <v>34</v>
      </c>
      <c r="R36" s="44">
        <f>INDEX('[2]PM TMCs (VISTRO)'!$1:$225,MATCH($A36,'[2]PM TMCs (VISTRO)'!$A$1:$A$225,0),MATCH(R$1,'[2]PM TMCs (VISTRO)'!$2:$2,0))</f>
        <v>143</v>
      </c>
      <c r="S36" s="44">
        <f>INDEX('[2]PM TMCs (VISTRO)'!$1:$225,MATCH($A36,'[2]PM TMCs (VISTRO)'!$A$1:$A$225,0),MATCH(S$1,'[2]PM TMCs (VISTRO)'!$2:$2,0))</f>
        <v>0</v>
      </c>
      <c r="T36" s="44">
        <f>INDEX('[2]PM TMCs (VISTRO)'!$1:$225,MATCH($A36,'[2]PM TMCs (VISTRO)'!$A$1:$A$225,0),MATCH(T$1,'[2]PM TMCs (VISTRO)'!$2:$2,0))</f>
        <v>0</v>
      </c>
      <c r="U36" s="44">
        <f>INDEX('[2]PM TMCs (VISTRO)'!$1:$225,MATCH($A36,'[2]PM TMCs (VISTRO)'!$A$1:$A$225,0),MATCH(U$1,'[2]PM TMCs (VISTRO)'!$2:$2,0))</f>
        <v>0</v>
      </c>
      <c r="V36" s="44">
        <f>INDEX('[2]PM TMCs (VISTRO)'!$1:$225,MATCH($A36,'[2]PM TMCs (VISTRO)'!$A$1:$A$225,0),MATCH(V$1,'[2]PM TMCs (VISTRO)'!$2:$2,0))</f>
        <v>0</v>
      </c>
      <c r="W36" s="44">
        <f>INDEX('[2]PM TMCs (VISTRO)'!$1:$225,MATCH($A36,'[2]PM TMCs (VISTRO)'!$A$1:$A$225,0),MATCH(W$1,'[2]PM TMCs (VISTRO)'!$2:$2,0))</f>
        <v>0</v>
      </c>
      <c r="X36" s="44">
        <f>INDEX('[2]PM TMCs (VISTRO)'!$1:$225,MATCH($A36,'[2]PM TMCs (VISTRO)'!$A$1:$A$225,0),MATCH(X$1,'[2]PM TMCs (VISTRO)'!$2:$2,0))</f>
        <v>0</v>
      </c>
      <c r="Y36" s="44">
        <f>INDEX('[2]PM TMCs (VISTRO)'!$1:$225,MATCH($A36,'[2]PM TMCs (VISTRO)'!$A$1:$A$225,0),MATCH(Y$1,'[2]PM TMCs (VISTRO)'!$2:$2,0))</f>
        <v>0</v>
      </c>
      <c r="Z36" s="44">
        <f>INDEX('[2]PM TMCs (VISTRO)'!$1:$225,MATCH($A36,'[2]PM TMCs (VISTRO)'!$A$1:$A$225,0),MATCH(Z$1,'[2]PM TMCs (VISTRO)'!$2:$2,0))</f>
        <v>0</v>
      </c>
      <c r="AA36" s="44">
        <f>INDEX('[2]PM TMCs (VISTRO)'!$1:$225,MATCH($A36,'[2]PM TMCs (VISTRO)'!$A$1:$A$225,0),MATCH(AA$1,'[2]PM TMCs (VISTRO)'!$2:$2,0))</f>
        <v>0</v>
      </c>
      <c r="AB36" s="44">
        <f>INDEX('[2]PM TMCs (VISTRO)'!$1:$225,MATCH($A36,'[2]PM TMCs (VISTRO)'!$A$1:$A$225,0),MATCH(AB$1,'[2]PM TMCs (VISTRO)'!$2:$2,0))</f>
        <v>0</v>
      </c>
      <c r="AC36" s="44">
        <f>INDEX('[2]PM TMCs (VISTRO)'!$1:$225,MATCH($A36,'[2]PM TMCs (VISTRO)'!$A$1:$A$225,0),MATCH(AC$1,'[2]PM TMCs (VISTRO)'!$2:$2,0))</f>
        <v>0</v>
      </c>
      <c r="AD36" s="44">
        <f>INDEX('[2]PM TMCs (VISTRO)'!$1:$225,MATCH($A36,'[2]PM TMCs (VISTRO)'!$A$1:$A$225,0),MATCH(AD$1,'[2]PM TMCs (VISTRO)'!$2:$2,0))</f>
        <v>0</v>
      </c>
      <c r="AE36" s="44">
        <f>INDEX('[2]PM TMCs (VISTRO)'!$1:$225,MATCH($A36,'[2]PM TMCs (VISTRO)'!$A$1:$A$225,0),MATCH(AE$1,'[2]PM TMCs (VISTRO)'!$2:$2,0))</f>
        <v>0</v>
      </c>
      <c r="AF36" s="44">
        <f>INDEX('[2]PM TMCs (VISTRO)'!$1:$225,MATCH($A36,'[2]PM TMCs (VISTRO)'!$A$1:$A$225,0),MATCH(AF$1,'[2]PM TMCs (VISTRO)'!$2:$2,0))</f>
        <v>0</v>
      </c>
      <c r="AG36" s="44">
        <f>INDEX('[2]PM TMCs (VISTRO)'!$1:$225,MATCH($A36,'[2]PM TMCs (VISTRO)'!$A$1:$A$225,0),MATCH(AG$1,'[2]PM TMCs (VISTRO)'!$2:$2,0))</f>
        <v>0</v>
      </c>
      <c r="AH36" s="52">
        <f t="shared" si="8"/>
        <v>70</v>
      </c>
      <c r="AI36" s="52">
        <f t="shared" si="9"/>
        <v>0</v>
      </c>
      <c r="AJ36" s="52">
        <f t="shared" si="10"/>
        <v>0</v>
      </c>
      <c r="AK36" s="52">
        <f t="shared" si="11"/>
        <v>177</v>
      </c>
      <c r="AL36" s="52">
        <f t="shared" si="4"/>
        <v>0</v>
      </c>
      <c r="AM36" s="52">
        <f t="shared" si="5"/>
        <v>0</v>
      </c>
      <c r="AN36" s="52">
        <f t="shared" si="6"/>
        <v>0</v>
      </c>
      <c r="AO36" s="52">
        <f t="shared" si="7"/>
        <v>0</v>
      </c>
    </row>
    <row r="37" spans="1:41" x14ac:dyDescent="0.25">
      <c r="A37" s="43">
        <v>37</v>
      </c>
      <c r="B37" s="44">
        <f>INDEX('[2]PM TMCs (VISTRO)'!$1:$225,MATCH($A37,'[2]PM TMCs (VISTRO)'!$A$1:$A$225,0),MATCH(B$1,'[2]PM TMCs (VISTRO)'!$2:$2,0))</f>
        <v>0</v>
      </c>
      <c r="C37" s="44">
        <f>INDEX('[2]PM TMCs (VISTRO)'!$1:$225,MATCH($A37,'[2]PM TMCs (VISTRO)'!$A$1:$A$225,0),MATCH(C$1,'[2]PM TMCs (VISTRO)'!$2:$2,0))</f>
        <v>0</v>
      </c>
      <c r="D37" s="44">
        <f>INDEX('[2]PM TMCs (VISTRO)'!$1:$225,MATCH($A37,'[2]PM TMCs (VISTRO)'!$A$1:$A$225,0),MATCH(D$1,'[2]PM TMCs (VISTRO)'!$2:$2,0))</f>
        <v>134</v>
      </c>
      <c r="E37" s="44">
        <f>INDEX('[2]PM TMCs (VISTRO)'!$1:$225,MATCH($A37,'[2]PM TMCs (VISTRO)'!$A$1:$A$225,0),MATCH(E$1,'[2]PM TMCs (VISTRO)'!$2:$2,0))</f>
        <v>105</v>
      </c>
      <c r="F37" s="44">
        <f>INDEX('[2]PM TMCs (VISTRO)'!$1:$225,MATCH($A37,'[2]PM TMCs (VISTRO)'!$A$1:$A$225,0),MATCH(F$1,'[2]PM TMCs (VISTRO)'!$2:$2,0))</f>
        <v>0</v>
      </c>
      <c r="G37" s="44">
        <f>INDEX('[2]PM TMCs (VISTRO)'!$1:$225,MATCH($A37,'[2]PM TMCs (VISTRO)'!$A$1:$A$225,0),MATCH(G$1,'[2]PM TMCs (VISTRO)'!$2:$2,0))</f>
        <v>0</v>
      </c>
      <c r="H37" s="44">
        <f>INDEX('[2]PM TMCs (VISTRO)'!$1:$225,MATCH($A37,'[2]PM TMCs (VISTRO)'!$A$1:$A$225,0),MATCH(H$1,'[2]PM TMCs (VISTRO)'!$2:$2,0))</f>
        <v>30</v>
      </c>
      <c r="I37" s="44">
        <f>INDEX('[2]PM TMCs (VISTRO)'!$1:$225,MATCH($A37,'[2]PM TMCs (VISTRO)'!$A$1:$A$225,0),MATCH(I$1,'[2]PM TMCs (VISTRO)'!$2:$2,0))</f>
        <v>0</v>
      </c>
      <c r="J37" s="44">
        <f>INDEX('[2]PM TMCs (VISTRO)'!$1:$225,MATCH($A37,'[2]PM TMCs (VISTRO)'!$A$1:$A$225,0),MATCH(J$1,'[2]PM TMCs (VISTRO)'!$2:$2,0))</f>
        <v>0</v>
      </c>
      <c r="K37" s="44">
        <f>INDEX('[2]PM TMCs (VISTRO)'!$1:$225,MATCH($A37,'[2]PM TMCs (VISTRO)'!$A$1:$A$225,0),MATCH(K$1,'[2]PM TMCs (VISTRO)'!$2:$2,0))</f>
        <v>0</v>
      </c>
      <c r="L37" s="44">
        <f>INDEX('[2]PM TMCs (VISTRO)'!$1:$225,MATCH($A37,'[2]PM TMCs (VISTRO)'!$A$1:$A$225,0),MATCH(L$1,'[2]PM TMCs (VISTRO)'!$2:$2,0))</f>
        <v>0</v>
      </c>
      <c r="M37" s="44">
        <f>INDEX('[2]PM TMCs (VISTRO)'!$1:$225,MATCH($A37,'[2]PM TMCs (VISTRO)'!$A$1:$A$225,0),MATCH(M$1,'[2]PM TMCs (VISTRO)'!$2:$2,0))</f>
        <v>0</v>
      </c>
      <c r="N37" s="44">
        <f>INDEX('[2]PM TMCs (VISTRO)'!$1:$225,MATCH($A37,'[2]PM TMCs (VISTRO)'!$A$1:$A$225,0),MATCH(N$1,'[2]PM TMCs (VISTRO)'!$2:$2,0))</f>
        <v>0</v>
      </c>
      <c r="O37" s="44">
        <f>INDEX('[2]PM TMCs (VISTRO)'!$1:$225,MATCH($A37,'[2]PM TMCs (VISTRO)'!$A$1:$A$225,0),MATCH(O$1,'[2]PM TMCs (VISTRO)'!$2:$2,0))</f>
        <v>0</v>
      </c>
      <c r="P37" s="44">
        <f>INDEX('[2]PM TMCs (VISTRO)'!$1:$225,MATCH($A37,'[2]PM TMCs (VISTRO)'!$A$1:$A$225,0),MATCH(P$1,'[2]PM TMCs (VISTRO)'!$2:$2,0))</f>
        <v>0</v>
      </c>
      <c r="Q37" s="44">
        <f>INDEX('[2]PM TMCs (VISTRO)'!$1:$225,MATCH($A37,'[2]PM TMCs (VISTRO)'!$A$1:$A$225,0),MATCH(Q$1,'[2]PM TMCs (VISTRO)'!$2:$2,0))</f>
        <v>0</v>
      </c>
      <c r="R37" s="44">
        <f>INDEX('[2]PM TMCs (VISTRO)'!$1:$225,MATCH($A37,'[2]PM TMCs (VISTRO)'!$A$1:$A$225,0),MATCH(R$1,'[2]PM TMCs (VISTRO)'!$2:$2,0))</f>
        <v>0</v>
      </c>
      <c r="S37" s="44">
        <f>INDEX('[2]PM TMCs (VISTRO)'!$1:$225,MATCH($A37,'[2]PM TMCs (VISTRO)'!$A$1:$A$225,0),MATCH(S$1,'[2]PM TMCs (VISTRO)'!$2:$2,0))</f>
        <v>0</v>
      </c>
      <c r="T37" s="44">
        <f>INDEX('[2]PM TMCs (VISTRO)'!$1:$225,MATCH($A37,'[2]PM TMCs (VISTRO)'!$A$1:$A$225,0),MATCH(T$1,'[2]PM TMCs (VISTRO)'!$2:$2,0))</f>
        <v>0</v>
      </c>
      <c r="U37" s="44">
        <f>INDEX('[2]PM TMCs (VISTRO)'!$1:$225,MATCH($A37,'[2]PM TMCs (VISTRO)'!$A$1:$A$225,0),MATCH(U$1,'[2]PM TMCs (VISTRO)'!$2:$2,0))</f>
        <v>0</v>
      </c>
      <c r="V37" s="44">
        <f>INDEX('[2]PM TMCs (VISTRO)'!$1:$225,MATCH($A37,'[2]PM TMCs (VISTRO)'!$A$1:$A$225,0),MATCH(V$1,'[2]PM TMCs (VISTRO)'!$2:$2,0))</f>
        <v>0</v>
      </c>
      <c r="W37" s="44">
        <f>INDEX('[2]PM TMCs (VISTRO)'!$1:$225,MATCH($A37,'[2]PM TMCs (VISTRO)'!$A$1:$A$225,0),MATCH(W$1,'[2]PM TMCs (VISTRO)'!$2:$2,0))</f>
        <v>0</v>
      </c>
      <c r="X37" s="44">
        <f>INDEX('[2]PM TMCs (VISTRO)'!$1:$225,MATCH($A37,'[2]PM TMCs (VISTRO)'!$A$1:$A$225,0),MATCH(X$1,'[2]PM TMCs (VISTRO)'!$2:$2,0))</f>
        <v>0</v>
      </c>
      <c r="Y37" s="44">
        <f>INDEX('[2]PM TMCs (VISTRO)'!$1:$225,MATCH($A37,'[2]PM TMCs (VISTRO)'!$A$1:$A$225,0),MATCH(Y$1,'[2]PM TMCs (VISTRO)'!$2:$2,0))</f>
        <v>0</v>
      </c>
      <c r="Z37" s="44">
        <f>INDEX('[2]PM TMCs (VISTRO)'!$1:$225,MATCH($A37,'[2]PM TMCs (VISTRO)'!$A$1:$A$225,0),MATCH(Z$1,'[2]PM TMCs (VISTRO)'!$2:$2,0))</f>
        <v>0</v>
      </c>
      <c r="AA37" s="44">
        <f>INDEX('[2]PM TMCs (VISTRO)'!$1:$225,MATCH($A37,'[2]PM TMCs (VISTRO)'!$A$1:$A$225,0),MATCH(AA$1,'[2]PM TMCs (VISTRO)'!$2:$2,0))</f>
        <v>0</v>
      </c>
      <c r="AB37" s="44">
        <f>INDEX('[2]PM TMCs (VISTRO)'!$1:$225,MATCH($A37,'[2]PM TMCs (VISTRO)'!$A$1:$A$225,0),MATCH(AB$1,'[2]PM TMCs (VISTRO)'!$2:$2,0))</f>
        <v>0</v>
      </c>
      <c r="AC37" s="44">
        <f>INDEX('[2]PM TMCs (VISTRO)'!$1:$225,MATCH($A37,'[2]PM TMCs (VISTRO)'!$A$1:$A$225,0),MATCH(AC$1,'[2]PM TMCs (VISTRO)'!$2:$2,0))</f>
        <v>0</v>
      </c>
      <c r="AD37" s="44">
        <f>INDEX('[2]PM TMCs (VISTRO)'!$1:$225,MATCH($A37,'[2]PM TMCs (VISTRO)'!$A$1:$A$225,0),MATCH(AD$1,'[2]PM TMCs (VISTRO)'!$2:$2,0))</f>
        <v>91</v>
      </c>
      <c r="AE37" s="44">
        <f>INDEX('[2]PM TMCs (VISTRO)'!$1:$225,MATCH($A37,'[2]PM TMCs (VISTRO)'!$A$1:$A$225,0),MATCH(AE$1,'[2]PM TMCs (VISTRO)'!$2:$2,0))</f>
        <v>0</v>
      </c>
      <c r="AF37" s="44">
        <f>INDEX('[2]PM TMCs (VISTRO)'!$1:$225,MATCH($A37,'[2]PM TMCs (VISTRO)'!$A$1:$A$225,0),MATCH(AF$1,'[2]PM TMCs (VISTRO)'!$2:$2,0))</f>
        <v>0</v>
      </c>
      <c r="AG37" s="44">
        <f>INDEX('[2]PM TMCs (VISTRO)'!$1:$225,MATCH($A37,'[2]PM TMCs (VISTRO)'!$A$1:$A$225,0),MATCH(AG$1,'[2]PM TMCs (VISTRO)'!$2:$2,0))</f>
        <v>0</v>
      </c>
      <c r="AH37" s="52">
        <f t="shared" si="8"/>
        <v>239</v>
      </c>
      <c r="AI37" s="52">
        <f t="shared" si="9"/>
        <v>30</v>
      </c>
      <c r="AJ37" s="52">
        <f t="shared" si="10"/>
        <v>0</v>
      </c>
      <c r="AK37" s="52">
        <f t="shared" si="11"/>
        <v>0</v>
      </c>
      <c r="AL37" s="52">
        <f t="shared" si="4"/>
        <v>0</v>
      </c>
      <c r="AM37" s="52">
        <f t="shared" si="5"/>
        <v>0</v>
      </c>
      <c r="AN37" s="52">
        <f t="shared" si="6"/>
        <v>0</v>
      </c>
      <c r="AO37" s="52">
        <f t="shared" si="7"/>
        <v>91</v>
      </c>
    </row>
    <row r="38" spans="1:41" x14ac:dyDescent="0.25">
      <c r="A38" s="43">
        <v>38</v>
      </c>
      <c r="B38" s="44">
        <f>INDEX('[2]PM TMCs (VISTRO)'!$1:$225,MATCH($A38,'[2]PM TMCs (VISTRO)'!$A$1:$A$225,0),MATCH(B$1,'[2]PM TMCs (VISTRO)'!$2:$2,0))</f>
        <v>0</v>
      </c>
      <c r="C38" s="44">
        <f>INDEX('[2]PM TMCs (VISTRO)'!$1:$225,MATCH($A38,'[2]PM TMCs (VISTRO)'!$A$1:$A$225,0),MATCH(C$1,'[2]PM TMCs (VISTRO)'!$2:$2,0))</f>
        <v>0</v>
      </c>
      <c r="D38" s="44">
        <f>INDEX('[2]PM TMCs (VISTRO)'!$1:$225,MATCH($A38,'[2]PM TMCs (VISTRO)'!$A$1:$A$225,0),MATCH(D$1,'[2]PM TMCs (VISTRO)'!$2:$2,0))</f>
        <v>0</v>
      </c>
      <c r="E38" s="44">
        <f>INDEX('[2]PM TMCs (VISTRO)'!$1:$225,MATCH($A38,'[2]PM TMCs (VISTRO)'!$A$1:$A$225,0),MATCH(E$1,'[2]PM TMCs (VISTRO)'!$2:$2,0))</f>
        <v>0</v>
      </c>
      <c r="F38" s="44">
        <f>INDEX('[2]PM TMCs (VISTRO)'!$1:$225,MATCH($A38,'[2]PM TMCs (VISTRO)'!$A$1:$A$225,0),MATCH(F$1,'[2]PM TMCs (VISTRO)'!$2:$2,0))</f>
        <v>0</v>
      </c>
      <c r="G38" s="44">
        <f>INDEX('[2]PM TMCs (VISTRO)'!$1:$225,MATCH($A38,'[2]PM TMCs (VISTRO)'!$A$1:$A$225,0),MATCH(G$1,'[2]PM TMCs (VISTRO)'!$2:$2,0))</f>
        <v>0</v>
      </c>
      <c r="H38" s="44">
        <f>INDEX('[2]PM TMCs (VISTRO)'!$1:$225,MATCH($A38,'[2]PM TMCs (VISTRO)'!$A$1:$A$225,0),MATCH(H$1,'[2]PM TMCs (VISTRO)'!$2:$2,0))</f>
        <v>0</v>
      </c>
      <c r="I38" s="44">
        <f>INDEX('[2]PM TMCs (VISTRO)'!$1:$225,MATCH($A38,'[2]PM TMCs (VISTRO)'!$A$1:$A$225,0),MATCH(I$1,'[2]PM TMCs (VISTRO)'!$2:$2,0))</f>
        <v>0</v>
      </c>
      <c r="J38" s="44">
        <f>INDEX('[2]PM TMCs (VISTRO)'!$1:$225,MATCH($A38,'[2]PM TMCs (VISTRO)'!$A$1:$A$225,0),MATCH(J$1,'[2]PM TMCs (VISTRO)'!$2:$2,0))</f>
        <v>0</v>
      </c>
      <c r="K38" s="44">
        <f>INDEX('[2]PM TMCs (VISTRO)'!$1:$225,MATCH($A38,'[2]PM TMCs (VISTRO)'!$A$1:$A$225,0),MATCH(K$1,'[2]PM TMCs (VISTRO)'!$2:$2,0))</f>
        <v>0</v>
      </c>
      <c r="L38" s="44">
        <f>INDEX('[2]PM TMCs (VISTRO)'!$1:$225,MATCH($A38,'[2]PM TMCs (VISTRO)'!$A$1:$A$225,0),MATCH(L$1,'[2]PM TMCs (VISTRO)'!$2:$2,0))</f>
        <v>0</v>
      </c>
      <c r="M38" s="44">
        <f>INDEX('[2]PM TMCs (VISTRO)'!$1:$225,MATCH($A38,'[2]PM TMCs (VISTRO)'!$A$1:$A$225,0),MATCH(M$1,'[2]PM TMCs (VISTRO)'!$2:$2,0))</f>
        <v>0</v>
      </c>
      <c r="N38" s="44">
        <f>INDEX('[2]PM TMCs (VISTRO)'!$1:$225,MATCH($A38,'[2]PM TMCs (VISTRO)'!$A$1:$A$225,0),MATCH(N$1,'[2]PM TMCs (VISTRO)'!$2:$2,0))</f>
        <v>0</v>
      </c>
      <c r="O38" s="44">
        <f>INDEX('[2]PM TMCs (VISTRO)'!$1:$225,MATCH($A38,'[2]PM TMCs (VISTRO)'!$A$1:$A$225,0),MATCH(O$1,'[2]PM TMCs (VISTRO)'!$2:$2,0))</f>
        <v>0</v>
      </c>
      <c r="P38" s="44">
        <f>INDEX('[2]PM TMCs (VISTRO)'!$1:$225,MATCH($A38,'[2]PM TMCs (VISTRO)'!$A$1:$A$225,0),MATCH(P$1,'[2]PM TMCs (VISTRO)'!$2:$2,0))</f>
        <v>0</v>
      </c>
      <c r="Q38" s="44">
        <f>INDEX('[2]PM TMCs (VISTRO)'!$1:$225,MATCH($A38,'[2]PM TMCs (VISTRO)'!$A$1:$A$225,0),MATCH(Q$1,'[2]PM TMCs (VISTRO)'!$2:$2,0))</f>
        <v>0</v>
      </c>
      <c r="R38" s="44">
        <f>INDEX('[2]PM TMCs (VISTRO)'!$1:$225,MATCH($A38,'[2]PM TMCs (VISTRO)'!$A$1:$A$225,0),MATCH(R$1,'[2]PM TMCs (VISTRO)'!$2:$2,0))</f>
        <v>0</v>
      </c>
      <c r="S38" s="44">
        <f>INDEX('[2]PM TMCs (VISTRO)'!$1:$225,MATCH($A38,'[2]PM TMCs (VISTRO)'!$A$1:$A$225,0),MATCH(S$1,'[2]PM TMCs (VISTRO)'!$2:$2,0))</f>
        <v>0</v>
      </c>
      <c r="T38" s="44">
        <f>INDEX('[2]PM TMCs (VISTRO)'!$1:$225,MATCH($A38,'[2]PM TMCs (VISTRO)'!$A$1:$A$225,0),MATCH(T$1,'[2]PM TMCs (VISTRO)'!$2:$2,0))</f>
        <v>0</v>
      </c>
      <c r="U38" s="44">
        <f>INDEX('[2]PM TMCs (VISTRO)'!$1:$225,MATCH($A38,'[2]PM TMCs (VISTRO)'!$A$1:$A$225,0),MATCH(U$1,'[2]PM TMCs (VISTRO)'!$2:$2,0))</f>
        <v>0</v>
      </c>
      <c r="V38" s="44">
        <f>INDEX('[2]PM TMCs (VISTRO)'!$1:$225,MATCH($A38,'[2]PM TMCs (VISTRO)'!$A$1:$A$225,0),MATCH(V$1,'[2]PM TMCs (VISTRO)'!$2:$2,0))</f>
        <v>0</v>
      </c>
      <c r="W38" s="44">
        <f>INDEX('[2]PM TMCs (VISTRO)'!$1:$225,MATCH($A38,'[2]PM TMCs (VISTRO)'!$A$1:$A$225,0),MATCH(W$1,'[2]PM TMCs (VISTRO)'!$2:$2,0))</f>
        <v>0</v>
      </c>
      <c r="X38" s="44">
        <f>INDEX('[2]PM TMCs (VISTRO)'!$1:$225,MATCH($A38,'[2]PM TMCs (VISTRO)'!$A$1:$A$225,0),MATCH(X$1,'[2]PM TMCs (VISTRO)'!$2:$2,0))</f>
        <v>0</v>
      </c>
      <c r="Y38" s="44">
        <f>INDEX('[2]PM TMCs (VISTRO)'!$1:$225,MATCH($A38,'[2]PM TMCs (VISTRO)'!$A$1:$A$225,0),MATCH(Y$1,'[2]PM TMCs (VISTRO)'!$2:$2,0))</f>
        <v>0</v>
      </c>
      <c r="Z38" s="44">
        <f>INDEX('[2]PM TMCs (VISTRO)'!$1:$225,MATCH($A38,'[2]PM TMCs (VISTRO)'!$A$1:$A$225,0),MATCH(Z$1,'[2]PM TMCs (VISTRO)'!$2:$2,0))</f>
        <v>0</v>
      </c>
      <c r="AA38" s="44">
        <f>INDEX('[2]PM TMCs (VISTRO)'!$1:$225,MATCH($A38,'[2]PM TMCs (VISTRO)'!$A$1:$A$225,0),MATCH(AA$1,'[2]PM TMCs (VISTRO)'!$2:$2,0))</f>
        <v>188</v>
      </c>
      <c r="AB38" s="44">
        <f>INDEX('[2]PM TMCs (VISTRO)'!$1:$225,MATCH($A38,'[2]PM TMCs (VISTRO)'!$A$1:$A$225,0),MATCH(AB$1,'[2]PM TMCs (VISTRO)'!$2:$2,0))</f>
        <v>0</v>
      </c>
      <c r="AC38" s="44">
        <f>INDEX('[2]PM TMCs (VISTRO)'!$1:$225,MATCH($A38,'[2]PM TMCs (VISTRO)'!$A$1:$A$225,0),MATCH(AC$1,'[2]PM TMCs (VISTRO)'!$2:$2,0))</f>
        <v>0</v>
      </c>
      <c r="AD38" s="44">
        <f>INDEX('[2]PM TMCs (VISTRO)'!$1:$225,MATCH($A38,'[2]PM TMCs (VISTRO)'!$A$1:$A$225,0),MATCH(AD$1,'[2]PM TMCs (VISTRO)'!$2:$2,0))</f>
        <v>0</v>
      </c>
      <c r="AE38" s="44">
        <f>INDEX('[2]PM TMCs (VISTRO)'!$1:$225,MATCH($A38,'[2]PM TMCs (VISTRO)'!$A$1:$A$225,0),MATCH(AE$1,'[2]PM TMCs (VISTRO)'!$2:$2,0))</f>
        <v>0</v>
      </c>
      <c r="AF38" s="44">
        <f>INDEX('[2]PM TMCs (VISTRO)'!$1:$225,MATCH($A38,'[2]PM TMCs (VISTRO)'!$A$1:$A$225,0),MATCH(AF$1,'[2]PM TMCs (VISTRO)'!$2:$2,0))</f>
        <v>0</v>
      </c>
      <c r="AG38" s="44">
        <f>INDEX('[2]PM TMCs (VISTRO)'!$1:$225,MATCH($A38,'[2]PM TMCs (VISTRO)'!$A$1:$A$225,0),MATCH(AG$1,'[2]PM TMCs (VISTRO)'!$2:$2,0))</f>
        <v>0</v>
      </c>
      <c r="AH38" s="52">
        <f t="shared" si="8"/>
        <v>0</v>
      </c>
      <c r="AI38" s="52">
        <f t="shared" si="9"/>
        <v>0</v>
      </c>
      <c r="AJ38" s="52">
        <f t="shared" si="10"/>
        <v>0</v>
      </c>
      <c r="AK38" s="52">
        <f t="shared" si="11"/>
        <v>0</v>
      </c>
      <c r="AL38" s="52">
        <f t="shared" si="4"/>
        <v>0</v>
      </c>
      <c r="AM38" s="52">
        <f t="shared" si="5"/>
        <v>0</v>
      </c>
      <c r="AN38" s="52">
        <f t="shared" si="6"/>
        <v>188</v>
      </c>
      <c r="AO38" s="52">
        <f t="shared" si="7"/>
        <v>0</v>
      </c>
    </row>
    <row r="39" spans="1:41" x14ac:dyDescent="0.25">
      <c r="A39" s="43">
        <v>39</v>
      </c>
      <c r="B39" s="44">
        <f>INDEX('[2]PM TMCs (VISTRO)'!$1:$225,MATCH($A39,'[2]PM TMCs (VISTRO)'!$A$1:$A$225,0),MATCH(B$1,'[2]PM TMCs (VISTRO)'!$2:$2,0))</f>
        <v>0</v>
      </c>
      <c r="C39" s="44">
        <f>INDEX('[2]PM TMCs (VISTRO)'!$1:$225,MATCH($A39,'[2]PM TMCs (VISTRO)'!$A$1:$A$225,0),MATCH(C$1,'[2]PM TMCs (VISTRO)'!$2:$2,0))</f>
        <v>0</v>
      </c>
      <c r="D39" s="44">
        <f>INDEX('[2]PM TMCs (VISTRO)'!$1:$225,MATCH($A39,'[2]PM TMCs (VISTRO)'!$A$1:$A$225,0),MATCH(D$1,'[2]PM TMCs (VISTRO)'!$2:$2,0))</f>
        <v>0</v>
      </c>
      <c r="E39" s="44">
        <f>INDEX('[2]PM TMCs (VISTRO)'!$1:$225,MATCH($A39,'[2]PM TMCs (VISTRO)'!$A$1:$A$225,0),MATCH(E$1,'[2]PM TMCs (VISTRO)'!$2:$2,0))</f>
        <v>12</v>
      </c>
      <c r="F39" s="44">
        <f>INDEX('[2]PM TMCs (VISTRO)'!$1:$225,MATCH($A39,'[2]PM TMCs (VISTRO)'!$A$1:$A$225,0),MATCH(F$1,'[2]PM TMCs (VISTRO)'!$2:$2,0))</f>
        <v>0</v>
      </c>
      <c r="G39" s="44">
        <f>INDEX('[2]PM TMCs (VISTRO)'!$1:$225,MATCH($A39,'[2]PM TMCs (VISTRO)'!$A$1:$A$225,0),MATCH(G$1,'[2]PM TMCs (VISTRO)'!$2:$2,0))</f>
        <v>0</v>
      </c>
      <c r="H39" s="44">
        <f>INDEX('[2]PM TMCs (VISTRO)'!$1:$225,MATCH($A39,'[2]PM TMCs (VISTRO)'!$A$1:$A$225,0),MATCH(H$1,'[2]PM TMCs (VISTRO)'!$2:$2,0))</f>
        <v>0</v>
      </c>
      <c r="I39" s="44">
        <f>INDEX('[2]PM TMCs (VISTRO)'!$1:$225,MATCH($A39,'[2]PM TMCs (VISTRO)'!$A$1:$A$225,0),MATCH(I$1,'[2]PM TMCs (VISTRO)'!$2:$2,0))</f>
        <v>0</v>
      </c>
      <c r="J39" s="44">
        <f>INDEX('[2]PM TMCs (VISTRO)'!$1:$225,MATCH($A39,'[2]PM TMCs (VISTRO)'!$A$1:$A$225,0),MATCH(J$1,'[2]PM TMCs (VISTRO)'!$2:$2,0))</f>
        <v>165</v>
      </c>
      <c r="K39" s="44">
        <f>INDEX('[2]PM TMCs (VISTRO)'!$1:$225,MATCH($A39,'[2]PM TMCs (VISTRO)'!$A$1:$A$225,0),MATCH(K$1,'[2]PM TMCs (VISTRO)'!$2:$2,0))</f>
        <v>0</v>
      </c>
      <c r="L39" s="44">
        <f>INDEX('[2]PM TMCs (VISTRO)'!$1:$225,MATCH($A39,'[2]PM TMCs (VISTRO)'!$A$1:$A$225,0),MATCH(L$1,'[2]PM TMCs (VISTRO)'!$2:$2,0))</f>
        <v>0</v>
      </c>
      <c r="M39" s="44">
        <f>INDEX('[2]PM TMCs (VISTRO)'!$1:$225,MATCH($A39,'[2]PM TMCs (VISTRO)'!$A$1:$A$225,0),MATCH(M$1,'[2]PM TMCs (VISTRO)'!$2:$2,0))</f>
        <v>603</v>
      </c>
      <c r="N39" s="44">
        <f>INDEX('[2]PM TMCs (VISTRO)'!$1:$225,MATCH($A39,'[2]PM TMCs (VISTRO)'!$A$1:$A$225,0),MATCH(N$1,'[2]PM TMCs (VISTRO)'!$2:$2,0))</f>
        <v>151</v>
      </c>
      <c r="O39" s="44">
        <f>INDEX('[2]PM TMCs (VISTRO)'!$1:$225,MATCH($A39,'[2]PM TMCs (VISTRO)'!$A$1:$A$225,0),MATCH(O$1,'[2]PM TMCs (VISTRO)'!$2:$2,0))</f>
        <v>0</v>
      </c>
      <c r="P39" s="44">
        <f>INDEX('[2]PM TMCs (VISTRO)'!$1:$225,MATCH($A39,'[2]PM TMCs (VISTRO)'!$A$1:$A$225,0),MATCH(P$1,'[2]PM TMCs (VISTRO)'!$2:$2,0))</f>
        <v>0</v>
      </c>
      <c r="Q39" s="44">
        <f>INDEX('[2]PM TMCs (VISTRO)'!$1:$225,MATCH($A39,'[2]PM TMCs (VISTRO)'!$A$1:$A$225,0),MATCH(Q$1,'[2]PM TMCs (VISTRO)'!$2:$2,0))</f>
        <v>687</v>
      </c>
      <c r="R39" s="44">
        <f>INDEX('[2]PM TMCs (VISTRO)'!$1:$225,MATCH($A39,'[2]PM TMCs (VISTRO)'!$A$1:$A$225,0),MATCH(R$1,'[2]PM TMCs (VISTRO)'!$2:$2,0))</f>
        <v>0</v>
      </c>
      <c r="S39" s="44">
        <f>INDEX('[2]PM TMCs (VISTRO)'!$1:$225,MATCH($A39,'[2]PM TMCs (VISTRO)'!$A$1:$A$225,0),MATCH(S$1,'[2]PM TMCs (VISTRO)'!$2:$2,0))</f>
        <v>0</v>
      </c>
      <c r="T39" s="44">
        <f>INDEX('[2]PM TMCs (VISTRO)'!$1:$225,MATCH($A39,'[2]PM TMCs (VISTRO)'!$A$1:$A$225,0),MATCH(T$1,'[2]PM TMCs (VISTRO)'!$2:$2,0))</f>
        <v>0</v>
      </c>
      <c r="U39" s="44">
        <f>INDEX('[2]PM TMCs (VISTRO)'!$1:$225,MATCH($A39,'[2]PM TMCs (VISTRO)'!$A$1:$A$225,0),MATCH(U$1,'[2]PM TMCs (VISTRO)'!$2:$2,0))</f>
        <v>0</v>
      </c>
      <c r="V39" s="44">
        <f>INDEX('[2]PM TMCs (VISTRO)'!$1:$225,MATCH($A39,'[2]PM TMCs (VISTRO)'!$A$1:$A$225,0),MATCH(V$1,'[2]PM TMCs (VISTRO)'!$2:$2,0))</f>
        <v>0</v>
      </c>
      <c r="W39" s="44">
        <f>INDEX('[2]PM TMCs (VISTRO)'!$1:$225,MATCH($A39,'[2]PM TMCs (VISTRO)'!$A$1:$A$225,0),MATCH(W$1,'[2]PM TMCs (VISTRO)'!$2:$2,0))</f>
        <v>0</v>
      </c>
      <c r="X39" s="44">
        <f>INDEX('[2]PM TMCs (VISTRO)'!$1:$225,MATCH($A39,'[2]PM TMCs (VISTRO)'!$A$1:$A$225,0),MATCH(X$1,'[2]PM TMCs (VISTRO)'!$2:$2,0))</f>
        <v>0</v>
      </c>
      <c r="Y39" s="44">
        <f>INDEX('[2]PM TMCs (VISTRO)'!$1:$225,MATCH($A39,'[2]PM TMCs (VISTRO)'!$A$1:$A$225,0),MATCH(Y$1,'[2]PM TMCs (VISTRO)'!$2:$2,0))</f>
        <v>0</v>
      </c>
      <c r="Z39" s="44">
        <f>INDEX('[2]PM TMCs (VISTRO)'!$1:$225,MATCH($A39,'[2]PM TMCs (VISTRO)'!$A$1:$A$225,0),MATCH(Z$1,'[2]PM TMCs (VISTRO)'!$2:$2,0))</f>
        <v>0</v>
      </c>
      <c r="AA39" s="44">
        <f>INDEX('[2]PM TMCs (VISTRO)'!$1:$225,MATCH($A39,'[2]PM TMCs (VISTRO)'!$A$1:$A$225,0),MATCH(AA$1,'[2]PM TMCs (VISTRO)'!$2:$2,0))</f>
        <v>0</v>
      </c>
      <c r="AB39" s="44">
        <f>INDEX('[2]PM TMCs (VISTRO)'!$1:$225,MATCH($A39,'[2]PM TMCs (VISTRO)'!$A$1:$A$225,0),MATCH(AB$1,'[2]PM TMCs (VISTRO)'!$2:$2,0))</f>
        <v>0</v>
      </c>
      <c r="AC39" s="44">
        <f>INDEX('[2]PM TMCs (VISTRO)'!$1:$225,MATCH($A39,'[2]PM TMCs (VISTRO)'!$A$1:$A$225,0),MATCH(AC$1,'[2]PM TMCs (VISTRO)'!$2:$2,0))</f>
        <v>0</v>
      </c>
      <c r="AD39" s="44">
        <f>INDEX('[2]PM TMCs (VISTRO)'!$1:$225,MATCH($A39,'[2]PM TMCs (VISTRO)'!$A$1:$A$225,0),MATCH(AD$1,'[2]PM TMCs (VISTRO)'!$2:$2,0))</f>
        <v>0</v>
      </c>
      <c r="AE39" s="44">
        <f>INDEX('[2]PM TMCs (VISTRO)'!$1:$225,MATCH($A39,'[2]PM TMCs (VISTRO)'!$A$1:$A$225,0),MATCH(AE$1,'[2]PM TMCs (VISTRO)'!$2:$2,0))</f>
        <v>0</v>
      </c>
      <c r="AF39" s="44">
        <f>INDEX('[2]PM TMCs (VISTRO)'!$1:$225,MATCH($A39,'[2]PM TMCs (VISTRO)'!$A$1:$A$225,0),MATCH(AF$1,'[2]PM TMCs (VISTRO)'!$2:$2,0))</f>
        <v>0</v>
      </c>
      <c r="AG39" s="44">
        <f>INDEX('[2]PM TMCs (VISTRO)'!$1:$225,MATCH($A39,'[2]PM TMCs (VISTRO)'!$A$1:$A$225,0),MATCH(AG$1,'[2]PM TMCs (VISTRO)'!$2:$2,0))</f>
        <v>0</v>
      </c>
      <c r="AH39" s="52">
        <f t="shared" si="8"/>
        <v>12</v>
      </c>
      <c r="AI39" s="52">
        <f t="shared" si="9"/>
        <v>165</v>
      </c>
      <c r="AJ39" s="52">
        <f t="shared" si="10"/>
        <v>754</v>
      </c>
      <c r="AK39" s="52">
        <f t="shared" si="11"/>
        <v>687</v>
      </c>
      <c r="AL39" s="52">
        <f t="shared" si="4"/>
        <v>0</v>
      </c>
      <c r="AM39" s="52">
        <f t="shared" si="5"/>
        <v>0</v>
      </c>
      <c r="AN39" s="52">
        <f t="shared" si="6"/>
        <v>0</v>
      </c>
      <c r="AO39" s="52">
        <f t="shared" si="7"/>
        <v>0</v>
      </c>
    </row>
    <row r="40" spans="1:41" x14ac:dyDescent="0.25">
      <c r="A40" s="43">
        <v>40</v>
      </c>
      <c r="B40" s="44">
        <f>INDEX('[2]PM TMCs (VISTRO)'!$1:$225,MATCH($A40,'[2]PM TMCs (VISTRO)'!$A$1:$A$225,0),MATCH(B$1,'[2]PM TMCs (VISTRO)'!$2:$2,0))</f>
        <v>0</v>
      </c>
      <c r="C40" s="44">
        <f>INDEX('[2]PM TMCs (VISTRO)'!$1:$225,MATCH($A40,'[2]PM TMCs (VISTRO)'!$A$1:$A$225,0),MATCH(C$1,'[2]PM TMCs (VISTRO)'!$2:$2,0))</f>
        <v>0</v>
      </c>
      <c r="D40" s="44">
        <f>INDEX('[2]PM TMCs (VISTRO)'!$1:$225,MATCH($A40,'[2]PM TMCs (VISTRO)'!$A$1:$A$225,0),MATCH(D$1,'[2]PM TMCs (VISTRO)'!$2:$2,0))</f>
        <v>0</v>
      </c>
      <c r="E40" s="44">
        <f>INDEX('[2]PM TMCs (VISTRO)'!$1:$225,MATCH($A40,'[2]PM TMCs (VISTRO)'!$A$1:$A$225,0),MATCH(E$1,'[2]PM TMCs (VISTRO)'!$2:$2,0))</f>
        <v>0</v>
      </c>
      <c r="F40" s="44">
        <f>INDEX('[2]PM TMCs (VISTRO)'!$1:$225,MATCH($A40,'[2]PM TMCs (VISTRO)'!$A$1:$A$225,0),MATCH(F$1,'[2]PM TMCs (VISTRO)'!$2:$2,0))</f>
        <v>0</v>
      </c>
      <c r="G40" s="44">
        <f>INDEX('[2]PM TMCs (VISTRO)'!$1:$225,MATCH($A40,'[2]PM TMCs (VISTRO)'!$A$1:$A$225,0),MATCH(G$1,'[2]PM TMCs (VISTRO)'!$2:$2,0))</f>
        <v>0</v>
      </c>
      <c r="H40" s="44">
        <f>INDEX('[2]PM TMCs (VISTRO)'!$1:$225,MATCH($A40,'[2]PM TMCs (VISTRO)'!$A$1:$A$225,0),MATCH(H$1,'[2]PM TMCs (VISTRO)'!$2:$2,0))</f>
        <v>0</v>
      </c>
      <c r="I40" s="44">
        <f>INDEX('[2]PM TMCs (VISTRO)'!$1:$225,MATCH($A40,'[2]PM TMCs (VISTRO)'!$A$1:$A$225,0),MATCH(I$1,'[2]PM TMCs (VISTRO)'!$2:$2,0))</f>
        <v>0</v>
      </c>
      <c r="J40" s="44">
        <f>INDEX('[2]PM TMCs (VISTRO)'!$1:$225,MATCH($A40,'[2]PM TMCs (VISTRO)'!$A$1:$A$225,0),MATCH(J$1,'[2]PM TMCs (VISTRO)'!$2:$2,0))</f>
        <v>183</v>
      </c>
      <c r="K40" s="44">
        <f>INDEX('[2]PM TMCs (VISTRO)'!$1:$225,MATCH($A40,'[2]PM TMCs (VISTRO)'!$A$1:$A$225,0),MATCH(K$1,'[2]PM TMCs (VISTRO)'!$2:$2,0))</f>
        <v>0</v>
      </c>
      <c r="L40" s="44">
        <f>INDEX('[2]PM TMCs (VISTRO)'!$1:$225,MATCH($A40,'[2]PM TMCs (VISTRO)'!$A$1:$A$225,0),MATCH(L$1,'[2]PM TMCs (VISTRO)'!$2:$2,0))</f>
        <v>0</v>
      </c>
      <c r="M40" s="44">
        <f>INDEX('[2]PM TMCs (VISTRO)'!$1:$225,MATCH($A40,'[2]PM TMCs (VISTRO)'!$A$1:$A$225,0),MATCH(M$1,'[2]PM TMCs (VISTRO)'!$2:$2,0))</f>
        <v>0</v>
      </c>
      <c r="N40" s="44">
        <f>INDEX('[2]PM TMCs (VISTRO)'!$1:$225,MATCH($A40,'[2]PM TMCs (VISTRO)'!$A$1:$A$225,0),MATCH(N$1,'[2]PM TMCs (VISTRO)'!$2:$2,0))</f>
        <v>0</v>
      </c>
      <c r="O40" s="44">
        <f>INDEX('[2]PM TMCs (VISTRO)'!$1:$225,MATCH($A40,'[2]PM TMCs (VISTRO)'!$A$1:$A$225,0),MATCH(O$1,'[2]PM TMCs (VISTRO)'!$2:$2,0))</f>
        <v>0</v>
      </c>
      <c r="P40" s="44">
        <f>INDEX('[2]PM TMCs (VISTRO)'!$1:$225,MATCH($A40,'[2]PM TMCs (VISTRO)'!$A$1:$A$225,0),MATCH(P$1,'[2]PM TMCs (VISTRO)'!$2:$2,0))</f>
        <v>0</v>
      </c>
      <c r="Q40" s="44">
        <f>INDEX('[2]PM TMCs (VISTRO)'!$1:$225,MATCH($A40,'[2]PM TMCs (VISTRO)'!$A$1:$A$225,0),MATCH(Q$1,'[2]PM TMCs (VISTRO)'!$2:$2,0))</f>
        <v>0</v>
      </c>
      <c r="R40" s="44">
        <f>INDEX('[2]PM TMCs (VISTRO)'!$1:$225,MATCH($A40,'[2]PM TMCs (VISTRO)'!$A$1:$A$225,0),MATCH(R$1,'[2]PM TMCs (VISTRO)'!$2:$2,0))</f>
        <v>0</v>
      </c>
      <c r="S40" s="44">
        <f>INDEX('[2]PM TMCs (VISTRO)'!$1:$225,MATCH($A40,'[2]PM TMCs (VISTRO)'!$A$1:$A$225,0),MATCH(S$1,'[2]PM TMCs (VISTRO)'!$2:$2,0))</f>
        <v>0</v>
      </c>
      <c r="T40" s="44">
        <f>INDEX('[2]PM TMCs (VISTRO)'!$1:$225,MATCH($A40,'[2]PM TMCs (VISTRO)'!$A$1:$A$225,0),MATCH(T$1,'[2]PM TMCs (VISTRO)'!$2:$2,0))</f>
        <v>0</v>
      </c>
      <c r="U40" s="44">
        <f>INDEX('[2]PM TMCs (VISTRO)'!$1:$225,MATCH($A40,'[2]PM TMCs (VISTRO)'!$A$1:$A$225,0),MATCH(U$1,'[2]PM TMCs (VISTRO)'!$2:$2,0))</f>
        <v>0</v>
      </c>
      <c r="V40" s="44">
        <f>INDEX('[2]PM TMCs (VISTRO)'!$1:$225,MATCH($A40,'[2]PM TMCs (VISTRO)'!$A$1:$A$225,0),MATCH(V$1,'[2]PM TMCs (VISTRO)'!$2:$2,0))</f>
        <v>0</v>
      </c>
      <c r="W40" s="44">
        <f>INDEX('[2]PM TMCs (VISTRO)'!$1:$225,MATCH($A40,'[2]PM TMCs (VISTRO)'!$A$1:$A$225,0),MATCH(W$1,'[2]PM TMCs (VISTRO)'!$2:$2,0))</f>
        <v>0</v>
      </c>
      <c r="X40" s="44">
        <f>INDEX('[2]PM TMCs (VISTRO)'!$1:$225,MATCH($A40,'[2]PM TMCs (VISTRO)'!$A$1:$A$225,0),MATCH(X$1,'[2]PM TMCs (VISTRO)'!$2:$2,0))</f>
        <v>0</v>
      </c>
      <c r="Y40" s="44">
        <f>INDEX('[2]PM TMCs (VISTRO)'!$1:$225,MATCH($A40,'[2]PM TMCs (VISTRO)'!$A$1:$A$225,0),MATCH(Y$1,'[2]PM TMCs (VISTRO)'!$2:$2,0))</f>
        <v>0</v>
      </c>
      <c r="Z40" s="44">
        <f>INDEX('[2]PM TMCs (VISTRO)'!$1:$225,MATCH($A40,'[2]PM TMCs (VISTRO)'!$A$1:$A$225,0),MATCH(Z$1,'[2]PM TMCs (VISTRO)'!$2:$2,0))</f>
        <v>165</v>
      </c>
      <c r="AA40" s="44">
        <f>INDEX('[2]PM TMCs (VISTRO)'!$1:$225,MATCH($A40,'[2]PM TMCs (VISTRO)'!$A$1:$A$225,0),MATCH(AA$1,'[2]PM TMCs (VISTRO)'!$2:$2,0))</f>
        <v>0</v>
      </c>
      <c r="AB40" s="44">
        <f>INDEX('[2]PM TMCs (VISTRO)'!$1:$225,MATCH($A40,'[2]PM TMCs (VISTRO)'!$A$1:$A$225,0),MATCH(AB$1,'[2]PM TMCs (VISTRO)'!$2:$2,0))</f>
        <v>0</v>
      </c>
      <c r="AC40" s="44">
        <f>INDEX('[2]PM TMCs (VISTRO)'!$1:$225,MATCH($A40,'[2]PM TMCs (VISTRO)'!$A$1:$A$225,0),MATCH(AC$1,'[2]PM TMCs (VISTRO)'!$2:$2,0))</f>
        <v>0</v>
      </c>
      <c r="AD40" s="44">
        <f>INDEX('[2]PM TMCs (VISTRO)'!$1:$225,MATCH($A40,'[2]PM TMCs (VISTRO)'!$A$1:$A$225,0),MATCH(AD$1,'[2]PM TMCs (VISTRO)'!$2:$2,0))</f>
        <v>0</v>
      </c>
      <c r="AE40" s="44">
        <f>INDEX('[2]PM TMCs (VISTRO)'!$1:$225,MATCH($A40,'[2]PM TMCs (VISTRO)'!$A$1:$A$225,0),MATCH(AE$1,'[2]PM TMCs (VISTRO)'!$2:$2,0))</f>
        <v>0</v>
      </c>
      <c r="AF40" s="44">
        <f>INDEX('[2]PM TMCs (VISTRO)'!$1:$225,MATCH($A40,'[2]PM TMCs (VISTRO)'!$A$1:$A$225,0),MATCH(AF$1,'[2]PM TMCs (VISTRO)'!$2:$2,0))</f>
        <v>0</v>
      </c>
      <c r="AG40" s="44">
        <f>INDEX('[2]PM TMCs (VISTRO)'!$1:$225,MATCH($A40,'[2]PM TMCs (VISTRO)'!$A$1:$A$225,0),MATCH(AG$1,'[2]PM TMCs (VISTRO)'!$2:$2,0))</f>
        <v>0</v>
      </c>
      <c r="AH40" s="52">
        <f t="shared" si="8"/>
        <v>0</v>
      </c>
      <c r="AI40" s="52">
        <f t="shared" si="9"/>
        <v>183</v>
      </c>
      <c r="AJ40" s="52">
        <f t="shared" si="10"/>
        <v>0</v>
      </c>
      <c r="AK40" s="52">
        <f t="shared" si="11"/>
        <v>0</v>
      </c>
      <c r="AL40" s="52">
        <f t="shared" si="4"/>
        <v>0</v>
      </c>
      <c r="AM40" s="52">
        <f t="shared" si="5"/>
        <v>0</v>
      </c>
      <c r="AN40" s="52">
        <f t="shared" si="6"/>
        <v>165</v>
      </c>
      <c r="AO40" s="52">
        <f t="shared" si="7"/>
        <v>0</v>
      </c>
    </row>
    <row r="41" spans="1:41" x14ac:dyDescent="0.25">
      <c r="A41" s="43">
        <v>41</v>
      </c>
      <c r="B41" s="44">
        <f>INDEX('[2]PM TMCs (VISTRO)'!$1:$225,MATCH($A41,'[2]PM TMCs (VISTRO)'!$A$1:$A$225,0),MATCH(B$1,'[2]PM TMCs (VISTRO)'!$2:$2,0))</f>
        <v>0</v>
      </c>
      <c r="C41" s="44">
        <f>INDEX('[2]PM TMCs (VISTRO)'!$1:$225,MATCH($A41,'[2]PM TMCs (VISTRO)'!$A$1:$A$225,0),MATCH(C$1,'[2]PM TMCs (VISTRO)'!$2:$2,0))</f>
        <v>0</v>
      </c>
      <c r="D41" s="44">
        <f>INDEX('[2]PM TMCs (VISTRO)'!$1:$225,MATCH($A41,'[2]PM TMCs (VISTRO)'!$A$1:$A$225,0),MATCH(D$1,'[2]PM TMCs (VISTRO)'!$2:$2,0))</f>
        <v>0</v>
      </c>
      <c r="E41" s="44">
        <f>INDEX('[2]PM TMCs (VISTRO)'!$1:$225,MATCH($A41,'[2]PM TMCs (VISTRO)'!$A$1:$A$225,0),MATCH(E$1,'[2]PM TMCs (VISTRO)'!$2:$2,0))</f>
        <v>0</v>
      </c>
      <c r="F41" s="44">
        <f>INDEX('[2]PM TMCs (VISTRO)'!$1:$225,MATCH($A41,'[2]PM TMCs (VISTRO)'!$A$1:$A$225,0),MATCH(F$1,'[2]PM TMCs (VISTRO)'!$2:$2,0))</f>
        <v>0</v>
      </c>
      <c r="G41" s="44">
        <f>INDEX('[2]PM TMCs (VISTRO)'!$1:$225,MATCH($A41,'[2]PM TMCs (VISTRO)'!$A$1:$A$225,0),MATCH(G$1,'[2]PM TMCs (VISTRO)'!$2:$2,0))</f>
        <v>0</v>
      </c>
      <c r="H41" s="44">
        <f>INDEX('[2]PM TMCs (VISTRO)'!$1:$225,MATCH($A41,'[2]PM TMCs (VISTRO)'!$A$1:$A$225,0),MATCH(H$1,'[2]PM TMCs (VISTRO)'!$2:$2,0))</f>
        <v>24</v>
      </c>
      <c r="I41" s="44">
        <f>INDEX('[2]PM TMCs (VISTRO)'!$1:$225,MATCH($A41,'[2]PM TMCs (VISTRO)'!$A$1:$A$225,0),MATCH(I$1,'[2]PM TMCs (VISTRO)'!$2:$2,0))</f>
        <v>127</v>
      </c>
      <c r="J41" s="44">
        <f>INDEX('[2]PM TMCs (VISTRO)'!$1:$225,MATCH($A41,'[2]PM TMCs (VISTRO)'!$A$1:$A$225,0),MATCH(J$1,'[2]PM TMCs (VISTRO)'!$2:$2,0))</f>
        <v>0</v>
      </c>
      <c r="K41" s="44">
        <f>INDEX('[2]PM TMCs (VISTRO)'!$1:$225,MATCH($A41,'[2]PM TMCs (VISTRO)'!$A$1:$A$225,0),MATCH(K$1,'[2]PM TMCs (VISTRO)'!$2:$2,0))</f>
        <v>0</v>
      </c>
      <c r="L41" s="44">
        <f>INDEX('[2]PM TMCs (VISTRO)'!$1:$225,MATCH($A41,'[2]PM TMCs (VISTRO)'!$A$1:$A$225,0),MATCH(L$1,'[2]PM TMCs (VISTRO)'!$2:$2,0))</f>
        <v>0</v>
      </c>
      <c r="M41" s="44">
        <f>INDEX('[2]PM TMCs (VISTRO)'!$1:$225,MATCH($A41,'[2]PM TMCs (VISTRO)'!$A$1:$A$225,0),MATCH(M$1,'[2]PM TMCs (VISTRO)'!$2:$2,0))</f>
        <v>0</v>
      </c>
      <c r="N41" s="44">
        <f>INDEX('[2]PM TMCs (VISTRO)'!$1:$225,MATCH($A41,'[2]PM TMCs (VISTRO)'!$A$1:$A$225,0),MATCH(N$1,'[2]PM TMCs (VISTRO)'!$2:$2,0))</f>
        <v>0</v>
      </c>
      <c r="O41" s="44">
        <f>INDEX('[2]PM TMCs (VISTRO)'!$1:$225,MATCH($A41,'[2]PM TMCs (VISTRO)'!$A$1:$A$225,0),MATCH(O$1,'[2]PM TMCs (VISTRO)'!$2:$2,0))</f>
        <v>0</v>
      </c>
      <c r="P41" s="44">
        <f>INDEX('[2]PM TMCs (VISTRO)'!$1:$225,MATCH($A41,'[2]PM TMCs (VISTRO)'!$A$1:$A$225,0),MATCH(P$1,'[2]PM TMCs (VISTRO)'!$2:$2,0))</f>
        <v>0</v>
      </c>
      <c r="Q41" s="44">
        <f>INDEX('[2]PM TMCs (VISTRO)'!$1:$225,MATCH($A41,'[2]PM TMCs (VISTRO)'!$A$1:$A$225,0),MATCH(Q$1,'[2]PM TMCs (VISTRO)'!$2:$2,0))</f>
        <v>0</v>
      </c>
      <c r="R41" s="44">
        <f>INDEX('[2]PM TMCs (VISTRO)'!$1:$225,MATCH($A41,'[2]PM TMCs (VISTRO)'!$A$1:$A$225,0),MATCH(R$1,'[2]PM TMCs (VISTRO)'!$2:$2,0))</f>
        <v>0</v>
      </c>
      <c r="S41" s="44">
        <f>INDEX('[2]PM TMCs (VISTRO)'!$1:$225,MATCH($A41,'[2]PM TMCs (VISTRO)'!$A$1:$A$225,0),MATCH(S$1,'[2]PM TMCs (VISTRO)'!$2:$2,0))</f>
        <v>0</v>
      </c>
      <c r="T41" s="44">
        <f>INDEX('[2]PM TMCs (VISTRO)'!$1:$225,MATCH($A41,'[2]PM TMCs (VISTRO)'!$A$1:$A$225,0),MATCH(T$1,'[2]PM TMCs (VISTRO)'!$2:$2,0))</f>
        <v>0</v>
      </c>
      <c r="U41" s="44">
        <f>INDEX('[2]PM TMCs (VISTRO)'!$1:$225,MATCH($A41,'[2]PM TMCs (VISTRO)'!$A$1:$A$225,0),MATCH(U$1,'[2]PM TMCs (VISTRO)'!$2:$2,0))</f>
        <v>0</v>
      </c>
      <c r="V41" s="44">
        <f>INDEX('[2]PM TMCs (VISTRO)'!$1:$225,MATCH($A41,'[2]PM TMCs (VISTRO)'!$A$1:$A$225,0),MATCH(V$1,'[2]PM TMCs (VISTRO)'!$2:$2,0))</f>
        <v>0</v>
      </c>
      <c r="W41" s="44">
        <f>INDEX('[2]PM TMCs (VISTRO)'!$1:$225,MATCH($A41,'[2]PM TMCs (VISTRO)'!$A$1:$A$225,0),MATCH(W$1,'[2]PM TMCs (VISTRO)'!$2:$2,0))</f>
        <v>0</v>
      </c>
      <c r="X41" s="44">
        <f>INDEX('[2]PM TMCs (VISTRO)'!$1:$225,MATCH($A41,'[2]PM TMCs (VISTRO)'!$A$1:$A$225,0),MATCH(X$1,'[2]PM TMCs (VISTRO)'!$2:$2,0))</f>
        <v>0</v>
      </c>
      <c r="Y41" s="44">
        <f>INDEX('[2]PM TMCs (VISTRO)'!$1:$225,MATCH($A41,'[2]PM TMCs (VISTRO)'!$A$1:$A$225,0),MATCH(Y$1,'[2]PM TMCs (VISTRO)'!$2:$2,0))</f>
        <v>0</v>
      </c>
      <c r="Z41" s="44">
        <f>INDEX('[2]PM TMCs (VISTRO)'!$1:$225,MATCH($A41,'[2]PM TMCs (VISTRO)'!$A$1:$A$225,0),MATCH(Z$1,'[2]PM TMCs (VISTRO)'!$2:$2,0))</f>
        <v>0</v>
      </c>
      <c r="AA41" s="44">
        <f>INDEX('[2]PM TMCs (VISTRO)'!$1:$225,MATCH($A41,'[2]PM TMCs (VISTRO)'!$A$1:$A$225,0),MATCH(AA$1,'[2]PM TMCs (VISTRO)'!$2:$2,0))</f>
        <v>0</v>
      </c>
      <c r="AB41" s="44">
        <f>INDEX('[2]PM TMCs (VISTRO)'!$1:$225,MATCH($A41,'[2]PM TMCs (VISTRO)'!$A$1:$A$225,0),MATCH(AB$1,'[2]PM TMCs (VISTRO)'!$2:$2,0))</f>
        <v>0</v>
      </c>
      <c r="AC41" s="44">
        <f>INDEX('[2]PM TMCs (VISTRO)'!$1:$225,MATCH($A41,'[2]PM TMCs (VISTRO)'!$A$1:$A$225,0),MATCH(AC$1,'[2]PM TMCs (VISTRO)'!$2:$2,0))</f>
        <v>0</v>
      </c>
      <c r="AD41" s="44">
        <f>INDEX('[2]PM TMCs (VISTRO)'!$1:$225,MATCH($A41,'[2]PM TMCs (VISTRO)'!$A$1:$A$225,0),MATCH(AD$1,'[2]PM TMCs (VISTRO)'!$2:$2,0))</f>
        <v>12</v>
      </c>
      <c r="AE41" s="44">
        <f>INDEX('[2]PM TMCs (VISTRO)'!$1:$225,MATCH($A41,'[2]PM TMCs (VISTRO)'!$A$1:$A$225,0),MATCH(AE$1,'[2]PM TMCs (VISTRO)'!$2:$2,0))</f>
        <v>18</v>
      </c>
      <c r="AF41" s="44">
        <f>INDEX('[2]PM TMCs (VISTRO)'!$1:$225,MATCH($A41,'[2]PM TMCs (VISTRO)'!$A$1:$A$225,0),MATCH(AF$1,'[2]PM TMCs (VISTRO)'!$2:$2,0))</f>
        <v>0</v>
      </c>
      <c r="AG41" s="44">
        <f>INDEX('[2]PM TMCs (VISTRO)'!$1:$225,MATCH($A41,'[2]PM TMCs (VISTRO)'!$A$1:$A$225,0),MATCH(AG$1,'[2]PM TMCs (VISTRO)'!$2:$2,0))</f>
        <v>3</v>
      </c>
      <c r="AH41" s="52">
        <f t="shared" si="8"/>
        <v>0</v>
      </c>
      <c r="AI41" s="52">
        <f t="shared" si="9"/>
        <v>151</v>
      </c>
      <c r="AJ41" s="52">
        <f t="shared" si="10"/>
        <v>0</v>
      </c>
      <c r="AK41" s="52">
        <f t="shared" si="11"/>
        <v>0</v>
      </c>
      <c r="AL41" s="52">
        <f t="shared" si="4"/>
        <v>0</v>
      </c>
      <c r="AM41" s="52">
        <f t="shared" si="5"/>
        <v>0</v>
      </c>
      <c r="AN41" s="52">
        <f t="shared" si="6"/>
        <v>0</v>
      </c>
      <c r="AO41" s="52">
        <f t="shared" si="7"/>
        <v>33</v>
      </c>
    </row>
    <row r="42" spans="1:41" x14ac:dyDescent="0.25">
      <c r="A42" s="43">
        <v>42</v>
      </c>
      <c r="B42" s="44">
        <f>INDEX('[2]PM TMCs (VISTRO)'!$1:$225,MATCH($A42,'[2]PM TMCs (VISTRO)'!$A$1:$A$225,0),MATCH(B$1,'[2]PM TMCs (VISTRO)'!$2:$2,0))</f>
        <v>0</v>
      </c>
      <c r="C42" s="44">
        <f>INDEX('[2]PM TMCs (VISTRO)'!$1:$225,MATCH($A42,'[2]PM TMCs (VISTRO)'!$A$1:$A$225,0),MATCH(C$1,'[2]PM TMCs (VISTRO)'!$2:$2,0))</f>
        <v>0</v>
      </c>
      <c r="D42" s="44">
        <f>INDEX('[2]PM TMCs (VISTRO)'!$1:$225,MATCH($A42,'[2]PM TMCs (VISTRO)'!$A$1:$A$225,0),MATCH(D$1,'[2]PM TMCs (VISTRO)'!$2:$2,0))</f>
        <v>0</v>
      </c>
      <c r="E42" s="44">
        <f>INDEX('[2]PM TMCs (VISTRO)'!$1:$225,MATCH($A42,'[2]PM TMCs (VISTRO)'!$A$1:$A$225,0),MATCH(E$1,'[2]PM TMCs (VISTRO)'!$2:$2,0))</f>
        <v>97</v>
      </c>
      <c r="F42" s="44">
        <f>INDEX('[2]PM TMCs (VISTRO)'!$1:$225,MATCH($A42,'[2]PM TMCs (VISTRO)'!$A$1:$A$225,0),MATCH(F$1,'[2]PM TMCs (VISTRO)'!$2:$2,0))</f>
        <v>0</v>
      </c>
      <c r="G42" s="44">
        <f>INDEX('[2]PM TMCs (VISTRO)'!$1:$225,MATCH($A42,'[2]PM TMCs (VISTRO)'!$A$1:$A$225,0),MATCH(G$1,'[2]PM TMCs (VISTRO)'!$2:$2,0))</f>
        <v>0</v>
      </c>
      <c r="H42" s="44">
        <f>INDEX('[2]PM TMCs (VISTRO)'!$1:$225,MATCH($A42,'[2]PM TMCs (VISTRO)'!$A$1:$A$225,0),MATCH(H$1,'[2]PM TMCs (VISTRO)'!$2:$2,0))</f>
        <v>0</v>
      </c>
      <c r="I42" s="44">
        <f>INDEX('[2]PM TMCs (VISTRO)'!$1:$225,MATCH($A42,'[2]PM TMCs (VISTRO)'!$A$1:$A$225,0),MATCH(I$1,'[2]PM TMCs (VISTRO)'!$2:$2,0))</f>
        <v>0</v>
      </c>
      <c r="J42" s="44">
        <f>INDEX('[2]PM TMCs (VISTRO)'!$1:$225,MATCH($A42,'[2]PM TMCs (VISTRO)'!$A$1:$A$225,0),MATCH(J$1,'[2]PM TMCs (VISTRO)'!$2:$2,0))</f>
        <v>0</v>
      </c>
      <c r="K42" s="44">
        <f>INDEX('[2]PM TMCs (VISTRO)'!$1:$225,MATCH($A42,'[2]PM TMCs (VISTRO)'!$A$1:$A$225,0),MATCH(K$1,'[2]PM TMCs (VISTRO)'!$2:$2,0))</f>
        <v>0</v>
      </c>
      <c r="L42" s="44">
        <f>INDEX('[2]PM TMCs (VISTRO)'!$1:$225,MATCH($A42,'[2]PM TMCs (VISTRO)'!$A$1:$A$225,0),MATCH(L$1,'[2]PM TMCs (VISTRO)'!$2:$2,0))</f>
        <v>0</v>
      </c>
      <c r="M42" s="44">
        <f>INDEX('[2]PM TMCs (VISTRO)'!$1:$225,MATCH($A42,'[2]PM TMCs (VISTRO)'!$A$1:$A$225,0),MATCH(M$1,'[2]PM TMCs (VISTRO)'!$2:$2,0))</f>
        <v>726</v>
      </c>
      <c r="N42" s="44">
        <f>INDEX('[2]PM TMCs (VISTRO)'!$1:$225,MATCH($A42,'[2]PM TMCs (VISTRO)'!$A$1:$A$225,0),MATCH(N$1,'[2]PM TMCs (VISTRO)'!$2:$2,0))</f>
        <v>18</v>
      </c>
      <c r="O42" s="44">
        <f>INDEX('[2]PM TMCs (VISTRO)'!$1:$225,MATCH($A42,'[2]PM TMCs (VISTRO)'!$A$1:$A$225,0),MATCH(O$1,'[2]PM TMCs (VISTRO)'!$2:$2,0))</f>
        <v>0</v>
      </c>
      <c r="P42" s="44">
        <f>INDEX('[2]PM TMCs (VISTRO)'!$1:$225,MATCH($A42,'[2]PM TMCs (VISTRO)'!$A$1:$A$225,0),MATCH(P$1,'[2]PM TMCs (VISTRO)'!$2:$2,0))</f>
        <v>0</v>
      </c>
      <c r="Q42" s="44">
        <f>INDEX('[2]PM TMCs (VISTRO)'!$1:$225,MATCH($A42,'[2]PM TMCs (VISTRO)'!$A$1:$A$225,0),MATCH(Q$1,'[2]PM TMCs (VISTRO)'!$2:$2,0))</f>
        <v>661</v>
      </c>
      <c r="R42" s="44">
        <f>INDEX('[2]PM TMCs (VISTRO)'!$1:$225,MATCH($A42,'[2]PM TMCs (VISTRO)'!$A$1:$A$225,0),MATCH(R$1,'[2]PM TMCs (VISTRO)'!$2:$2,0))</f>
        <v>213</v>
      </c>
      <c r="S42" s="44">
        <f>INDEX('[2]PM TMCs (VISTRO)'!$1:$225,MATCH($A42,'[2]PM TMCs (VISTRO)'!$A$1:$A$225,0),MATCH(S$1,'[2]PM TMCs (VISTRO)'!$2:$2,0))</f>
        <v>0</v>
      </c>
      <c r="T42" s="44">
        <f>INDEX('[2]PM TMCs (VISTRO)'!$1:$225,MATCH($A42,'[2]PM TMCs (VISTRO)'!$A$1:$A$225,0),MATCH(T$1,'[2]PM TMCs (VISTRO)'!$2:$2,0))</f>
        <v>0</v>
      </c>
      <c r="U42" s="44">
        <f>INDEX('[2]PM TMCs (VISTRO)'!$1:$225,MATCH($A42,'[2]PM TMCs (VISTRO)'!$A$1:$A$225,0),MATCH(U$1,'[2]PM TMCs (VISTRO)'!$2:$2,0))</f>
        <v>0</v>
      </c>
      <c r="V42" s="44">
        <f>INDEX('[2]PM TMCs (VISTRO)'!$1:$225,MATCH($A42,'[2]PM TMCs (VISTRO)'!$A$1:$A$225,0),MATCH(V$1,'[2]PM TMCs (VISTRO)'!$2:$2,0))</f>
        <v>0</v>
      </c>
      <c r="W42" s="44">
        <f>INDEX('[2]PM TMCs (VISTRO)'!$1:$225,MATCH($A42,'[2]PM TMCs (VISTRO)'!$A$1:$A$225,0),MATCH(W$1,'[2]PM TMCs (VISTRO)'!$2:$2,0))</f>
        <v>0</v>
      </c>
      <c r="X42" s="44">
        <f>INDEX('[2]PM TMCs (VISTRO)'!$1:$225,MATCH($A42,'[2]PM TMCs (VISTRO)'!$A$1:$A$225,0),MATCH(X$1,'[2]PM TMCs (VISTRO)'!$2:$2,0))</f>
        <v>0</v>
      </c>
      <c r="Y42" s="44">
        <f>INDEX('[2]PM TMCs (VISTRO)'!$1:$225,MATCH($A42,'[2]PM TMCs (VISTRO)'!$A$1:$A$225,0),MATCH(Y$1,'[2]PM TMCs (VISTRO)'!$2:$2,0))</f>
        <v>0</v>
      </c>
      <c r="Z42" s="44">
        <f>INDEX('[2]PM TMCs (VISTRO)'!$1:$225,MATCH($A42,'[2]PM TMCs (VISTRO)'!$A$1:$A$225,0),MATCH(Z$1,'[2]PM TMCs (VISTRO)'!$2:$2,0))</f>
        <v>0</v>
      </c>
      <c r="AA42" s="44">
        <f>INDEX('[2]PM TMCs (VISTRO)'!$1:$225,MATCH($A42,'[2]PM TMCs (VISTRO)'!$A$1:$A$225,0),MATCH(AA$1,'[2]PM TMCs (VISTRO)'!$2:$2,0))</f>
        <v>0</v>
      </c>
      <c r="AB42" s="44">
        <f>INDEX('[2]PM TMCs (VISTRO)'!$1:$225,MATCH($A42,'[2]PM TMCs (VISTRO)'!$A$1:$A$225,0),MATCH(AB$1,'[2]PM TMCs (VISTRO)'!$2:$2,0))</f>
        <v>0</v>
      </c>
      <c r="AC42" s="44">
        <f>INDEX('[2]PM TMCs (VISTRO)'!$1:$225,MATCH($A42,'[2]PM TMCs (VISTRO)'!$A$1:$A$225,0),MATCH(AC$1,'[2]PM TMCs (VISTRO)'!$2:$2,0))</f>
        <v>0</v>
      </c>
      <c r="AD42" s="44">
        <f>INDEX('[2]PM TMCs (VISTRO)'!$1:$225,MATCH($A42,'[2]PM TMCs (VISTRO)'!$A$1:$A$225,0),MATCH(AD$1,'[2]PM TMCs (VISTRO)'!$2:$2,0))</f>
        <v>0</v>
      </c>
      <c r="AE42" s="44">
        <f>INDEX('[2]PM TMCs (VISTRO)'!$1:$225,MATCH($A42,'[2]PM TMCs (VISTRO)'!$A$1:$A$225,0),MATCH(AE$1,'[2]PM TMCs (VISTRO)'!$2:$2,0))</f>
        <v>0</v>
      </c>
      <c r="AF42" s="44">
        <f>INDEX('[2]PM TMCs (VISTRO)'!$1:$225,MATCH($A42,'[2]PM TMCs (VISTRO)'!$A$1:$A$225,0),MATCH(AF$1,'[2]PM TMCs (VISTRO)'!$2:$2,0))</f>
        <v>0</v>
      </c>
      <c r="AG42" s="44">
        <f>INDEX('[2]PM TMCs (VISTRO)'!$1:$225,MATCH($A42,'[2]PM TMCs (VISTRO)'!$A$1:$A$225,0),MATCH(AG$1,'[2]PM TMCs (VISTRO)'!$2:$2,0))</f>
        <v>0</v>
      </c>
      <c r="AH42" s="52">
        <f t="shared" si="8"/>
        <v>97</v>
      </c>
      <c r="AI42" s="52">
        <f t="shared" si="9"/>
        <v>0</v>
      </c>
      <c r="AJ42" s="52">
        <f t="shared" si="10"/>
        <v>744</v>
      </c>
      <c r="AK42" s="52">
        <f t="shared" si="11"/>
        <v>874</v>
      </c>
      <c r="AL42" s="52">
        <f t="shared" si="4"/>
        <v>0</v>
      </c>
      <c r="AM42" s="52">
        <f t="shared" si="5"/>
        <v>0</v>
      </c>
      <c r="AN42" s="52">
        <f t="shared" si="6"/>
        <v>0</v>
      </c>
      <c r="AO42" s="52">
        <f t="shared" si="7"/>
        <v>0</v>
      </c>
    </row>
    <row r="43" spans="1:41" x14ac:dyDescent="0.25">
      <c r="A43" s="43">
        <v>43</v>
      </c>
      <c r="B43" s="44">
        <f>INDEX('[2]PM TMCs (VISTRO)'!$1:$225,MATCH($A43,'[2]PM TMCs (VISTRO)'!$A$1:$A$225,0),MATCH(B$1,'[2]PM TMCs (VISTRO)'!$2:$2,0))</f>
        <v>0</v>
      </c>
      <c r="C43" s="44">
        <f>INDEX('[2]PM TMCs (VISTRO)'!$1:$225,MATCH($A43,'[2]PM TMCs (VISTRO)'!$A$1:$A$225,0),MATCH(C$1,'[2]PM TMCs (VISTRO)'!$2:$2,0))</f>
        <v>213</v>
      </c>
      <c r="D43" s="44">
        <f>INDEX('[2]PM TMCs (VISTRO)'!$1:$225,MATCH($A43,'[2]PM TMCs (VISTRO)'!$A$1:$A$225,0),MATCH(D$1,'[2]PM TMCs (VISTRO)'!$2:$2,0))</f>
        <v>0</v>
      </c>
      <c r="E43" s="44">
        <f>INDEX('[2]PM TMCs (VISTRO)'!$1:$225,MATCH($A43,'[2]PM TMCs (VISTRO)'!$A$1:$A$225,0),MATCH(E$1,'[2]PM TMCs (VISTRO)'!$2:$2,0))</f>
        <v>0</v>
      </c>
      <c r="F43" s="44">
        <f>INDEX('[2]PM TMCs (VISTRO)'!$1:$225,MATCH($A43,'[2]PM TMCs (VISTRO)'!$A$1:$A$225,0),MATCH(F$1,'[2]PM TMCs (VISTRO)'!$2:$2,0))</f>
        <v>0</v>
      </c>
      <c r="G43" s="44">
        <f>INDEX('[2]PM TMCs (VISTRO)'!$1:$225,MATCH($A43,'[2]PM TMCs (VISTRO)'!$A$1:$A$225,0),MATCH(G$1,'[2]PM TMCs (VISTRO)'!$2:$2,0))</f>
        <v>0</v>
      </c>
      <c r="H43" s="44">
        <f>INDEX('[2]PM TMCs (VISTRO)'!$1:$225,MATCH($A43,'[2]PM TMCs (VISTRO)'!$A$1:$A$225,0),MATCH(H$1,'[2]PM TMCs (VISTRO)'!$2:$2,0))</f>
        <v>0</v>
      </c>
      <c r="I43" s="44">
        <f>INDEX('[2]PM TMCs (VISTRO)'!$1:$225,MATCH($A43,'[2]PM TMCs (VISTRO)'!$A$1:$A$225,0),MATCH(I$1,'[2]PM TMCs (VISTRO)'!$2:$2,0))</f>
        <v>0</v>
      </c>
      <c r="J43" s="44">
        <f>INDEX('[2]PM TMCs (VISTRO)'!$1:$225,MATCH($A43,'[2]PM TMCs (VISTRO)'!$A$1:$A$225,0),MATCH(J$1,'[2]PM TMCs (VISTRO)'!$2:$2,0))</f>
        <v>0</v>
      </c>
      <c r="K43" s="44">
        <f>INDEX('[2]PM TMCs (VISTRO)'!$1:$225,MATCH($A43,'[2]PM TMCs (VISTRO)'!$A$1:$A$225,0),MATCH(K$1,'[2]PM TMCs (VISTRO)'!$2:$2,0))</f>
        <v>0</v>
      </c>
      <c r="L43" s="44">
        <f>INDEX('[2]PM TMCs (VISTRO)'!$1:$225,MATCH($A43,'[2]PM TMCs (VISTRO)'!$A$1:$A$225,0),MATCH(L$1,'[2]PM TMCs (VISTRO)'!$2:$2,0))</f>
        <v>0</v>
      </c>
      <c r="M43" s="44">
        <f>INDEX('[2]PM TMCs (VISTRO)'!$1:$225,MATCH($A43,'[2]PM TMCs (VISTRO)'!$A$1:$A$225,0),MATCH(M$1,'[2]PM TMCs (VISTRO)'!$2:$2,0))</f>
        <v>0</v>
      </c>
      <c r="N43" s="44">
        <f>INDEX('[2]PM TMCs (VISTRO)'!$1:$225,MATCH($A43,'[2]PM TMCs (VISTRO)'!$A$1:$A$225,0),MATCH(N$1,'[2]PM TMCs (VISTRO)'!$2:$2,0))</f>
        <v>0</v>
      </c>
      <c r="O43" s="44">
        <f>INDEX('[2]PM TMCs (VISTRO)'!$1:$225,MATCH($A43,'[2]PM TMCs (VISTRO)'!$A$1:$A$225,0),MATCH(O$1,'[2]PM TMCs (VISTRO)'!$2:$2,0))</f>
        <v>0</v>
      </c>
      <c r="P43" s="44">
        <f>INDEX('[2]PM TMCs (VISTRO)'!$1:$225,MATCH($A43,'[2]PM TMCs (VISTRO)'!$A$1:$A$225,0),MATCH(P$1,'[2]PM TMCs (VISTRO)'!$2:$2,0))</f>
        <v>0</v>
      </c>
      <c r="Q43" s="44">
        <f>INDEX('[2]PM TMCs (VISTRO)'!$1:$225,MATCH($A43,'[2]PM TMCs (VISTRO)'!$A$1:$A$225,0),MATCH(Q$1,'[2]PM TMCs (VISTRO)'!$2:$2,0))</f>
        <v>0</v>
      </c>
      <c r="R43" s="44">
        <f>INDEX('[2]PM TMCs (VISTRO)'!$1:$225,MATCH($A43,'[2]PM TMCs (VISTRO)'!$A$1:$A$225,0),MATCH(R$1,'[2]PM TMCs (VISTRO)'!$2:$2,0))</f>
        <v>0</v>
      </c>
      <c r="S43" s="44">
        <f>INDEX('[2]PM TMCs (VISTRO)'!$1:$225,MATCH($A43,'[2]PM TMCs (VISTRO)'!$A$1:$A$225,0),MATCH(S$1,'[2]PM TMCs (VISTRO)'!$2:$2,0))</f>
        <v>0</v>
      </c>
      <c r="T43" s="44">
        <f>INDEX('[2]PM TMCs (VISTRO)'!$1:$225,MATCH($A43,'[2]PM TMCs (VISTRO)'!$A$1:$A$225,0),MATCH(T$1,'[2]PM TMCs (VISTRO)'!$2:$2,0))</f>
        <v>0</v>
      </c>
      <c r="U43" s="44">
        <f>INDEX('[2]PM TMCs (VISTRO)'!$1:$225,MATCH($A43,'[2]PM TMCs (VISTRO)'!$A$1:$A$225,0),MATCH(U$1,'[2]PM TMCs (VISTRO)'!$2:$2,0))</f>
        <v>0</v>
      </c>
      <c r="V43" s="44">
        <f>INDEX('[2]PM TMCs (VISTRO)'!$1:$225,MATCH($A43,'[2]PM TMCs (VISTRO)'!$A$1:$A$225,0),MATCH(V$1,'[2]PM TMCs (VISTRO)'!$2:$2,0))</f>
        <v>0</v>
      </c>
      <c r="W43" s="44">
        <f>INDEX('[2]PM TMCs (VISTRO)'!$1:$225,MATCH($A43,'[2]PM TMCs (VISTRO)'!$A$1:$A$225,0),MATCH(W$1,'[2]PM TMCs (VISTRO)'!$2:$2,0))</f>
        <v>0</v>
      </c>
      <c r="X43" s="44">
        <f>INDEX('[2]PM TMCs (VISTRO)'!$1:$225,MATCH($A43,'[2]PM TMCs (VISTRO)'!$A$1:$A$225,0),MATCH(X$1,'[2]PM TMCs (VISTRO)'!$2:$2,0))</f>
        <v>0</v>
      </c>
      <c r="Y43" s="44">
        <f>INDEX('[2]PM TMCs (VISTRO)'!$1:$225,MATCH($A43,'[2]PM TMCs (VISTRO)'!$A$1:$A$225,0),MATCH(Y$1,'[2]PM TMCs (VISTRO)'!$2:$2,0))</f>
        <v>0</v>
      </c>
      <c r="Z43" s="44">
        <f>INDEX('[2]PM TMCs (VISTRO)'!$1:$225,MATCH($A43,'[2]PM TMCs (VISTRO)'!$A$1:$A$225,0),MATCH(Z$1,'[2]PM TMCs (VISTRO)'!$2:$2,0))</f>
        <v>0</v>
      </c>
      <c r="AA43" s="44">
        <f>INDEX('[2]PM TMCs (VISTRO)'!$1:$225,MATCH($A43,'[2]PM TMCs (VISTRO)'!$A$1:$A$225,0),MATCH(AA$1,'[2]PM TMCs (VISTRO)'!$2:$2,0))</f>
        <v>24</v>
      </c>
      <c r="AB43" s="44">
        <f>INDEX('[2]PM TMCs (VISTRO)'!$1:$225,MATCH($A43,'[2]PM TMCs (VISTRO)'!$A$1:$A$225,0),MATCH(AB$1,'[2]PM TMCs (VISTRO)'!$2:$2,0))</f>
        <v>0</v>
      </c>
      <c r="AC43" s="44">
        <f>INDEX('[2]PM TMCs (VISTRO)'!$1:$225,MATCH($A43,'[2]PM TMCs (VISTRO)'!$A$1:$A$225,0),MATCH(AC$1,'[2]PM TMCs (VISTRO)'!$2:$2,0))</f>
        <v>99</v>
      </c>
      <c r="AD43" s="44">
        <f>INDEX('[2]PM TMCs (VISTRO)'!$1:$225,MATCH($A43,'[2]PM TMCs (VISTRO)'!$A$1:$A$225,0),MATCH(AD$1,'[2]PM TMCs (VISTRO)'!$2:$2,0))</f>
        <v>0</v>
      </c>
      <c r="AE43" s="44">
        <f>INDEX('[2]PM TMCs (VISTRO)'!$1:$225,MATCH($A43,'[2]PM TMCs (VISTRO)'!$A$1:$A$225,0),MATCH(AE$1,'[2]PM TMCs (VISTRO)'!$2:$2,0))</f>
        <v>0</v>
      </c>
      <c r="AF43" s="44">
        <f>INDEX('[2]PM TMCs (VISTRO)'!$1:$225,MATCH($A43,'[2]PM TMCs (VISTRO)'!$A$1:$A$225,0),MATCH(AF$1,'[2]PM TMCs (VISTRO)'!$2:$2,0))</f>
        <v>0</v>
      </c>
      <c r="AG43" s="44">
        <f>INDEX('[2]PM TMCs (VISTRO)'!$1:$225,MATCH($A43,'[2]PM TMCs (VISTRO)'!$A$1:$A$225,0),MATCH(AG$1,'[2]PM TMCs (VISTRO)'!$2:$2,0))</f>
        <v>0</v>
      </c>
      <c r="AH43" s="52">
        <f t="shared" si="8"/>
        <v>213</v>
      </c>
      <c r="AI43" s="52">
        <f t="shared" si="9"/>
        <v>0</v>
      </c>
      <c r="AJ43" s="52">
        <f t="shared" si="10"/>
        <v>0</v>
      </c>
      <c r="AK43" s="52">
        <f t="shared" si="11"/>
        <v>0</v>
      </c>
      <c r="AL43" s="52">
        <f t="shared" si="4"/>
        <v>0</v>
      </c>
      <c r="AM43" s="52">
        <f t="shared" si="5"/>
        <v>0</v>
      </c>
      <c r="AN43" s="52">
        <f t="shared" si="6"/>
        <v>123</v>
      </c>
      <c r="AO43" s="52">
        <f t="shared" si="7"/>
        <v>0</v>
      </c>
    </row>
    <row r="44" spans="1:41" x14ac:dyDescent="0.25">
      <c r="A44" s="43">
        <v>44</v>
      </c>
      <c r="B44" s="44">
        <f>INDEX('[2]PM TMCs (VISTRO)'!$1:$225,MATCH($A44,'[2]PM TMCs (VISTRO)'!$A$1:$A$225,0),MATCH(B$1,'[2]PM TMCs (VISTRO)'!$2:$2,0))</f>
        <v>0</v>
      </c>
      <c r="C44" s="44">
        <f>INDEX('[2]PM TMCs (VISTRO)'!$1:$225,MATCH($A44,'[2]PM TMCs (VISTRO)'!$A$1:$A$225,0),MATCH(C$1,'[2]PM TMCs (VISTRO)'!$2:$2,0))</f>
        <v>0</v>
      </c>
      <c r="D44" s="44">
        <f>INDEX('[2]PM TMCs (VISTRO)'!$1:$225,MATCH($A44,'[2]PM TMCs (VISTRO)'!$A$1:$A$225,0),MATCH(D$1,'[2]PM TMCs (VISTRO)'!$2:$2,0))</f>
        <v>70</v>
      </c>
      <c r="E44" s="44">
        <f>INDEX('[2]PM TMCs (VISTRO)'!$1:$225,MATCH($A44,'[2]PM TMCs (VISTRO)'!$A$1:$A$225,0),MATCH(E$1,'[2]PM TMCs (VISTRO)'!$2:$2,0))</f>
        <v>12</v>
      </c>
      <c r="F44" s="44">
        <f>INDEX('[2]PM TMCs (VISTRO)'!$1:$225,MATCH($A44,'[2]PM TMCs (VISTRO)'!$A$1:$A$225,0),MATCH(F$1,'[2]PM TMCs (VISTRO)'!$2:$2,0))</f>
        <v>0</v>
      </c>
      <c r="G44" s="44">
        <f>INDEX('[2]PM TMCs (VISTRO)'!$1:$225,MATCH($A44,'[2]PM TMCs (VISTRO)'!$A$1:$A$225,0),MATCH(G$1,'[2]PM TMCs (VISTRO)'!$2:$2,0))</f>
        <v>0</v>
      </c>
      <c r="H44" s="44">
        <f>INDEX('[2]PM TMCs (VISTRO)'!$1:$225,MATCH($A44,'[2]PM TMCs (VISTRO)'!$A$1:$A$225,0),MATCH(H$1,'[2]PM TMCs (VISTRO)'!$2:$2,0))</f>
        <v>6</v>
      </c>
      <c r="I44" s="44">
        <f>INDEX('[2]PM TMCs (VISTRO)'!$1:$225,MATCH($A44,'[2]PM TMCs (VISTRO)'!$A$1:$A$225,0),MATCH(I$1,'[2]PM TMCs (VISTRO)'!$2:$2,0))</f>
        <v>12</v>
      </c>
      <c r="J44" s="44">
        <f>INDEX('[2]PM TMCs (VISTRO)'!$1:$225,MATCH($A44,'[2]PM TMCs (VISTRO)'!$A$1:$A$225,0),MATCH(J$1,'[2]PM TMCs (VISTRO)'!$2:$2,0))</f>
        <v>0</v>
      </c>
      <c r="K44" s="44">
        <f>INDEX('[2]PM TMCs (VISTRO)'!$1:$225,MATCH($A44,'[2]PM TMCs (VISTRO)'!$A$1:$A$225,0),MATCH(K$1,'[2]PM TMCs (VISTRO)'!$2:$2,0))</f>
        <v>0</v>
      </c>
      <c r="L44" s="44">
        <f>INDEX('[2]PM TMCs (VISTRO)'!$1:$225,MATCH($A44,'[2]PM TMCs (VISTRO)'!$A$1:$A$225,0),MATCH(L$1,'[2]PM TMCs (VISTRO)'!$2:$2,0))</f>
        <v>0</v>
      </c>
      <c r="M44" s="44">
        <f>INDEX('[2]PM TMCs (VISTRO)'!$1:$225,MATCH($A44,'[2]PM TMCs (VISTRO)'!$A$1:$A$225,0),MATCH(M$1,'[2]PM TMCs (VISTRO)'!$2:$2,0))</f>
        <v>0</v>
      </c>
      <c r="N44" s="44">
        <f>INDEX('[2]PM TMCs (VISTRO)'!$1:$225,MATCH($A44,'[2]PM TMCs (VISTRO)'!$A$1:$A$225,0),MATCH(N$1,'[2]PM TMCs (VISTRO)'!$2:$2,0))</f>
        <v>0</v>
      </c>
      <c r="O44" s="44">
        <f>INDEX('[2]PM TMCs (VISTRO)'!$1:$225,MATCH($A44,'[2]PM TMCs (VISTRO)'!$A$1:$A$225,0),MATCH(O$1,'[2]PM TMCs (VISTRO)'!$2:$2,0))</f>
        <v>0</v>
      </c>
      <c r="P44" s="44">
        <f>INDEX('[2]PM TMCs (VISTRO)'!$1:$225,MATCH($A44,'[2]PM TMCs (VISTRO)'!$A$1:$A$225,0),MATCH(P$1,'[2]PM TMCs (VISTRO)'!$2:$2,0))</f>
        <v>0</v>
      </c>
      <c r="Q44" s="44">
        <f>INDEX('[2]PM TMCs (VISTRO)'!$1:$225,MATCH($A44,'[2]PM TMCs (VISTRO)'!$A$1:$A$225,0),MATCH(Q$1,'[2]PM TMCs (VISTRO)'!$2:$2,0))</f>
        <v>0</v>
      </c>
      <c r="R44" s="44">
        <f>INDEX('[2]PM TMCs (VISTRO)'!$1:$225,MATCH($A44,'[2]PM TMCs (VISTRO)'!$A$1:$A$225,0),MATCH(R$1,'[2]PM TMCs (VISTRO)'!$2:$2,0))</f>
        <v>0</v>
      </c>
      <c r="S44" s="44">
        <f>INDEX('[2]PM TMCs (VISTRO)'!$1:$225,MATCH($A44,'[2]PM TMCs (VISTRO)'!$A$1:$A$225,0),MATCH(S$1,'[2]PM TMCs (VISTRO)'!$2:$2,0))</f>
        <v>0</v>
      </c>
      <c r="T44" s="44">
        <f>INDEX('[2]PM TMCs (VISTRO)'!$1:$225,MATCH($A44,'[2]PM TMCs (VISTRO)'!$A$1:$A$225,0),MATCH(T$1,'[2]PM TMCs (VISTRO)'!$2:$2,0))</f>
        <v>0</v>
      </c>
      <c r="U44" s="44">
        <f>INDEX('[2]PM TMCs (VISTRO)'!$1:$225,MATCH($A44,'[2]PM TMCs (VISTRO)'!$A$1:$A$225,0),MATCH(U$1,'[2]PM TMCs (VISTRO)'!$2:$2,0))</f>
        <v>0</v>
      </c>
      <c r="V44" s="44">
        <f>INDEX('[2]PM TMCs (VISTRO)'!$1:$225,MATCH($A44,'[2]PM TMCs (VISTRO)'!$A$1:$A$225,0),MATCH(V$1,'[2]PM TMCs (VISTRO)'!$2:$2,0))</f>
        <v>0</v>
      </c>
      <c r="W44" s="44">
        <f>INDEX('[2]PM TMCs (VISTRO)'!$1:$225,MATCH($A44,'[2]PM TMCs (VISTRO)'!$A$1:$A$225,0),MATCH(W$1,'[2]PM TMCs (VISTRO)'!$2:$2,0))</f>
        <v>0</v>
      </c>
      <c r="X44" s="44">
        <f>INDEX('[2]PM TMCs (VISTRO)'!$1:$225,MATCH($A44,'[2]PM TMCs (VISTRO)'!$A$1:$A$225,0),MATCH(X$1,'[2]PM TMCs (VISTRO)'!$2:$2,0))</f>
        <v>0</v>
      </c>
      <c r="Y44" s="44">
        <f>INDEX('[2]PM TMCs (VISTRO)'!$1:$225,MATCH($A44,'[2]PM TMCs (VISTRO)'!$A$1:$A$225,0),MATCH(Y$1,'[2]PM TMCs (VISTRO)'!$2:$2,0))</f>
        <v>0</v>
      </c>
      <c r="Z44" s="44">
        <f>INDEX('[2]PM TMCs (VISTRO)'!$1:$225,MATCH($A44,'[2]PM TMCs (VISTRO)'!$A$1:$A$225,0),MATCH(Z$1,'[2]PM TMCs (VISTRO)'!$2:$2,0))</f>
        <v>0</v>
      </c>
      <c r="AA44" s="44">
        <f>INDEX('[2]PM TMCs (VISTRO)'!$1:$225,MATCH($A44,'[2]PM TMCs (VISTRO)'!$A$1:$A$225,0),MATCH(AA$1,'[2]PM TMCs (VISTRO)'!$2:$2,0))</f>
        <v>0</v>
      </c>
      <c r="AB44" s="44">
        <f>INDEX('[2]PM TMCs (VISTRO)'!$1:$225,MATCH($A44,'[2]PM TMCs (VISTRO)'!$A$1:$A$225,0),MATCH(AB$1,'[2]PM TMCs (VISTRO)'!$2:$2,0))</f>
        <v>0</v>
      </c>
      <c r="AC44" s="44">
        <f>INDEX('[2]PM TMCs (VISTRO)'!$1:$225,MATCH($A44,'[2]PM TMCs (VISTRO)'!$A$1:$A$225,0),MATCH(AC$1,'[2]PM TMCs (VISTRO)'!$2:$2,0))</f>
        <v>0</v>
      </c>
      <c r="AD44" s="44">
        <f>INDEX('[2]PM TMCs (VISTRO)'!$1:$225,MATCH($A44,'[2]PM TMCs (VISTRO)'!$A$1:$A$225,0),MATCH(AD$1,'[2]PM TMCs (VISTRO)'!$2:$2,0))</f>
        <v>27</v>
      </c>
      <c r="AE44" s="44">
        <f>INDEX('[2]PM TMCs (VISTRO)'!$1:$225,MATCH($A44,'[2]PM TMCs (VISTRO)'!$A$1:$A$225,0),MATCH(AE$1,'[2]PM TMCs (VISTRO)'!$2:$2,0))</f>
        <v>0</v>
      </c>
      <c r="AF44" s="44">
        <f>INDEX('[2]PM TMCs (VISTRO)'!$1:$225,MATCH($A44,'[2]PM TMCs (VISTRO)'!$A$1:$A$225,0),MATCH(AF$1,'[2]PM TMCs (VISTRO)'!$2:$2,0))</f>
        <v>0</v>
      </c>
      <c r="AG44" s="44">
        <f>INDEX('[2]PM TMCs (VISTRO)'!$1:$225,MATCH($A44,'[2]PM TMCs (VISTRO)'!$A$1:$A$225,0),MATCH(AG$1,'[2]PM TMCs (VISTRO)'!$2:$2,0))</f>
        <v>0</v>
      </c>
      <c r="AH44" s="52">
        <f t="shared" si="8"/>
        <v>82</v>
      </c>
      <c r="AI44" s="52">
        <f t="shared" si="9"/>
        <v>18</v>
      </c>
      <c r="AJ44" s="52">
        <f t="shared" si="10"/>
        <v>0</v>
      </c>
      <c r="AK44" s="52">
        <f t="shared" si="11"/>
        <v>0</v>
      </c>
      <c r="AL44" s="52">
        <f t="shared" si="4"/>
        <v>0</v>
      </c>
      <c r="AM44" s="52">
        <f t="shared" si="5"/>
        <v>0</v>
      </c>
      <c r="AN44" s="52">
        <f t="shared" si="6"/>
        <v>0</v>
      </c>
      <c r="AO44" s="52">
        <f t="shared" si="7"/>
        <v>27</v>
      </c>
    </row>
    <row r="45" spans="1:41" x14ac:dyDescent="0.25">
      <c r="A45" s="43">
        <v>45</v>
      </c>
      <c r="B45" s="44">
        <f>INDEX('[2]PM TMCs (VISTRO)'!$1:$225,MATCH($A45,'[2]PM TMCs (VISTRO)'!$A$1:$A$225,0),MATCH(B$1,'[2]PM TMCs (VISTRO)'!$2:$2,0))</f>
        <v>0</v>
      </c>
      <c r="C45" s="44">
        <f>INDEX('[2]PM TMCs (VISTRO)'!$1:$225,MATCH($A45,'[2]PM TMCs (VISTRO)'!$A$1:$A$225,0),MATCH(C$1,'[2]PM TMCs (VISTRO)'!$2:$2,0))</f>
        <v>0</v>
      </c>
      <c r="D45" s="44">
        <f>INDEX('[2]PM TMCs (VISTRO)'!$1:$225,MATCH($A45,'[2]PM TMCs (VISTRO)'!$A$1:$A$225,0),MATCH(D$1,'[2]PM TMCs (VISTRO)'!$2:$2,0))</f>
        <v>0</v>
      </c>
      <c r="E45" s="44">
        <f>INDEX('[2]PM TMCs (VISTRO)'!$1:$225,MATCH($A45,'[2]PM TMCs (VISTRO)'!$A$1:$A$225,0),MATCH(E$1,'[2]PM TMCs (VISTRO)'!$2:$2,0))</f>
        <v>0</v>
      </c>
      <c r="F45" s="44">
        <f>INDEX('[2]PM TMCs (VISTRO)'!$1:$225,MATCH($A45,'[2]PM TMCs (VISTRO)'!$A$1:$A$225,0),MATCH(F$1,'[2]PM TMCs (VISTRO)'!$2:$2,0))</f>
        <v>0</v>
      </c>
      <c r="G45" s="44">
        <f>INDEX('[2]PM TMCs (VISTRO)'!$1:$225,MATCH($A45,'[2]PM TMCs (VISTRO)'!$A$1:$A$225,0),MATCH(G$1,'[2]PM TMCs (VISTRO)'!$2:$2,0))</f>
        <v>0</v>
      </c>
      <c r="H45" s="44">
        <f>INDEX('[2]PM TMCs (VISTRO)'!$1:$225,MATCH($A45,'[2]PM TMCs (VISTRO)'!$A$1:$A$225,0),MATCH(H$1,'[2]PM TMCs (VISTRO)'!$2:$2,0))</f>
        <v>0</v>
      </c>
      <c r="I45" s="44">
        <f>INDEX('[2]PM TMCs (VISTRO)'!$1:$225,MATCH($A45,'[2]PM TMCs (VISTRO)'!$A$1:$A$225,0),MATCH(I$1,'[2]PM TMCs (VISTRO)'!$2:$2,0))</f>
        <v>0</v>
      </c>
      <c r="J45" s="44">
        <f>INDEX('[2]PM TMCs (VISTRO)'!$1:$225,MATCH($A45,'[2]PM TMCs (VISTRO)'!$A$1:$A$225,0),MATCH(J$1,'[2]PM TMCs (VISTRO)'!$2:$2,0))</f>
        <v>0</v>
      </c>
      <c r="K45" s="44">
        <f>INDEX('[2]PM TMCs (VISTRO)'!$1:$225,MATCH($A45,'[2]PM TMCs (VISTRO)'!$A$1:$A$225,0),MATCH(K$1,'[2]PM TMCs (VISTRO)'!$2:$2,0))</f>
        <v>0</v>
      </c>
      <c r="L45" s="44">
        <f>INDEX('[2]PM TMCs (VISTRO)'!$1:$225,MATCH($A45,'[2]PM TMCs (VISTRO)'!$A$1:$A$225,0),MATCH(L$1,'[2]PM TMCs (VISTRO)'!$2:$2,0))</f>
        <v>0</v>
      </c>
      <c r="M45" s="44">
        <f>INDEX('[2]PM TMCs (VISTRO)'!$1:$225,MATCH($A45,'[2]PM TMCs (VISTRO)'!$A$1:$A$225,0),MATCH(M$1,'[2]PM TMCs (VISTRO)'!$2:$2,0))</f>
        <v>0</v>
      </c>
      <c r="N45" s="44">
        <f>INDEX('[2]PM TMCs (VISTRO)'!$1:$225,MATCH($A45,'[2]PM TMCs (VISTRO)'!$A$1:$A$225,0),MATCH(N$1,'[2]PM TMCs (VISTRO)'!$2:$2,0))</f>
        <v>0</v>
      </c>
      <c r="O45" s="44">
        <f>INDEX('[2]PM TMCs (VISTRO)'!$1:$225,MATCH($A45,'[2]PM TMCs (VISTRO)'!$A$1:$A$225,0),MATCH(O$1,'[2]PM TMCs (VISTRO)'!$2:$2,0))</f>
        <v>0</v>
      </c>
      <c r="P45" s="44">
        <f>INDEX('[2]PM TMCs (VISTRO)'!$1:$225,MATCH($A45,'[2]PM TMCs (VISTRO)'!$A$1:$A$225,0),MATCH(P$1,'[2]PM TMCs (VISTRO)'!$2:$2,0))</f>
        <v>0</v>
      </c>
      <c r="Q45" s="44">
        <f>INDEX('[2]PM TMCs (VISTRO)'!$1:$225,MATCH($A45,'[2]PM TMCs (VISTRO)'!$A$1:$A$225,0),MATCH(Q$1,'[2]PM TMCs (VISTRO)'!$2:$2,0))</f>
        <v>0</v>
      </c>
      <c r="R45" s="44">
        <f>INDEX('[2]PM TMCs (VISTRO)'!$1:$225,MATCH($A45,'[2]PM TMCs (VISTRO)'!$A$1:$A$225,0),MATCH(R$1,'[2]PM TMCs (VISTRO)'!$2:$2,0))</f>
        <v>0</v>
      </c>
      <c r="S45" s="44">
        <f>INDEX('[2]PM TMCs (VISTRO)'!$1:$225,MATCH($A45,'[2]PM TMCs (VISTRO)'!$A$1:$A$225,0),MATCH(S$1,'[2]PM TMCs (VISTRO)'!$2:$2,0))</f>
        <v>0</v>
      </c>
      <c r="T45" s="44">
        <f>INDEX('[2]PM TMCs (VISTRO)'!$1:$225,MATCH($A45,'[2]PM TMCs (VISTRO)'!$A$1:$A$225,0),MATCH(T$1,'[2]PM TMCs (VISTRO)'!$2:$2,0))</f>
        <v>0</v>
      </c>
      <c r="U45" s="44">
        <f>INDEX('[2]PM TMCs (VISTRO)'!$1:$225,MATCH($A45,'[2]PM TMCs (VISTRO)'!$A$1:$A$225,0),MATCH(U$1,'[2]PM TMCs (VISTRO)'!$2:$2,0))</f>
        <v>0</v>
      </c>
      <c r="V45" s="44">
        <f>INDEX('[2]PM TMCs (VISTRO)'!$1:$225,MATCH($A45,'[2]PM TMCs (VISTRO)'!$A$1:$A$225,0),MATCH(V$1,'[2]PM TMCs (VISTRO)'!$2:$2,0))</f>
        <v>0</v>
      </c>
      <c r="W45" s="44">
        <f>INDEX('[2]PM TMCs (VISTRO)'!$1:$225,MATCH($A45,'[2]PM TMCs (VISTRO)'!$A$1:$A$225,0),MATCH(W$1,'[2]PM TMCs (VISTRO)'!$2:$2,0))</f>
        <v>0</v>
      </c>
      <c r="X45" s="44">
        <f>INDEX('[2]PM TMCs (VISTRO)'!$1:$225,MATCH($A45,'[2]PM TMCs (VISTRO)'!$A$1:$A$225,0),MATCH(X$1,'[2]PM TMCs (VISTRO)'!$2:$2,0))</f>
        <v>0</v>
      </c>
      <c r="Y45" s="44">
        <f>INDEX('[2]PM TMCs (VISTRO)'!$1:$225,MATCH($A45,'[2]PM TMCs (VISTRO)'!$A$1:$A$225,0),MATCH(Y$1,'[2]PM TMCs (VISTRO)'!$2:$2,0))</f>
        <v>0</v>
      </c>
      <c r="Z45" s="44">
        <f>INDEX('[2]PM TMCs (VISTRO)'!$1:$225,MATCH($A45,'[2]PM TMCs (VISTRO)'!$A$1:$A$225,0),MATCH(Z$1,'[2]PM TMCs (VISTRO)'!$2:$2,0))</f>
        <v>0</v>
      </c>
      <c r="AA45" s="44">
        <f>INDEX('[2]PM TMCs (VISTRO)'!$1:$225,MATCH($A45,'[2]PM TMCs (VISTRO)'!$A$1:$A$225,0),MATCH(AA$1,'[2]PM TMCs (VISTRO)'!$2:$2,0))</f>
        <v>186</v>
      </c>
      <c r="AB45" s="44">
        <f>INDEX('[2]PM TMCs (VISTRO)'!$1:$225,MATCH($A45,'[2]PM TMCs (VISTRO)'!$A$1:$A$225,0),MATCH(AB$1,'[2]PM TMCs (VISTRO)'!$2:$2,0))</f>
        <v>0</v>
      </c>
      <c r="AC45" s="44">
        <f>INDEX('[2]PM TMCs (VISTRO)'!$1:$225,MATCH($A45,'[2]PM TMCs (VISTRO)'!$A$1:$A$225,0),MATCH(AC$1,'[2]PM TMCs (VISTRO)'!$2:$2,0))</f>
        <v>5</v>
      </c>
      <c r="AD45" s="44">
        <f>INDEX('[2]PM TMCs (VISTRO)'!$1:$225,MATCH($A45,'[2]PM TMCs (VISTRO)'!$A$1:$A$225,0),MATCH(AD$1,'[2]PM TMCs (VISTRO)'!$2:$2,0))</f>
        <v>0</v>
      </c>
      <c r="AE45" s="44">
        <f>INDEX('[2]PM TMCs (VISTRO)'!$1:$225,MATCH($A45,'[2]PM TMCs (VISTRO)'!$A$1:$A$225,0),MATCH(AE$1,'[2]PM TMCs (VISTRO)'!$2:$2,0))</f>
        <v>0</v>
      </c>
      <c r="AF45" s="44">
        <f>INDEX('[2]PM TMCs (VISTRO)'!$1:$225,MATCH($A45,'[2]PM TMCs (VISTRO)'!$A$1:$A$225,0),MATCH(AF$1,'[2]PM TMCs (VISTRO)'!$2:$2,0))</f>
        <v>0</v>
      </c>
      <c r="AG45" s="44">
        <f>INDEX('[2]PM TMCs (VISTRO)'!$1:$225,MATCH($A45,'[2]PM TMCs (VISTRO)'!$A$1:$A$225,0),MATCH(AG$1,'[2]PM TMCs (VISTRO)'!$2:$2,0))</f>
        <v>0</v>
      </c>
      <c r="AH45" s="52">
        <f t="shared" si="8"/>
        <v>0</v>
      </c>
      <c r="AI45" s="52">
        <f t="shared" si="9"/>
        <v>0</v>
      </c>
      <c r="AJ45" s="52">
        <f t="shared" si="10"/>
        <v>0</v>
      </c>
      <c r="AK45" s="52">
        <f t="shared" si="11"/>
        <v>0</v>
      </c>
      <c r="AL45" s="52">
        <f t="shared" si="4"/>
        <v>0</v>
      </c>
      <c r="AM45" s="52">
        <f t="shared" si="5"/>
        <v>0</v>
      </c>
      <c r="AN45" s="52">
        <f t="shared" si="6"/>
        <v>191</v>
      </c>
      <c r="AO45" s="52">
        <f t="shared" si="7"/>
        <v>0</v>
      </c>
    </row>
    <row r="46" spans="1:41" x14ac:dyDescent="0.25">
      <c r="A46" s="43">
        <v>46</v>
      </c>
      <c r="B46" s="44">
        <f>INDEX('[2]PM TMCs (VISTRO)'!$1:$225,MATCH($A46,'[2]PM TMCs (VISTRO)'!$A$1:$A$225,0),MATCH(B$1,'[2]PM TMCs (VISTRO)'!$2:$2,0))</f>
        <v>0</v>
      </c>
      <c r="C46" s="44">
        <f>INDEX('[2]PM TMCs (VISTRO)'!$1:$225,MATCH($A46,'[2]PM TMCs (VISTRO)'!$A$1:$A$225,0),MATCH(C$1,'[2]PM TMCs (VISTRO)'!$2:$2,0))</f>
        <v>0</v>
      </c>
      <c r="D46" s="44">
        <f>INDEX('[2]PM TMCs (VISTRO)'!$1:$225,MATCH($A46,'[2]PM TMCs (VISTRO)'!$A$1:$A$225,0),MATCH(D$1,'[2]PM TMCs (VISTRO)'!$2:$2,0))</f>
        <v>0</v>
      </c>
      <c r="E46" s="44">
        <f>INDEX('[2]PM TMCs (VISTRO)'!$1:$225,MATCH($A46,'[2]PM TMCs (VISTRO)'!$A$1:$A$225,0),MATCH(E$1,'[2]PM TMCs (VISTRO)'!$2:$2,0))</f>
        <v>6</v>
      </c>
      <c r="F46" s="44">
        <f>INDEX('[2]PM TMCs (VISTRO)'!$1:$225,MATCH($A46,'[2]PM TMCs (VISTRO)'!$A$1:$A$225,0),MATCH(F$1,'[2]PM TMCs (VISTRO)'!$2:$2,0))</f>
        <v>0</v>
      </c>
      <c r="G46" s="44">
        <f>INDEX('[2]PM TMCs (VISTRO)'!$1:$225,MATCH($A46,'[2]PM TMCs (VISTRO)'!$A$1:$A$225,0),MATCH(G$1,'[2]PM TMCs (VISTRO)'!$2:$2,0))</f>
        <v>0</v>
      </c>
      <c r="H46" s="44">
        <f>INDEX('[2]PM TMCs (VISTRO)'!$1:$225,MATCH($A46,'[2]PM TMCs (VISTRO)'!$A$1:$A$225,0),MATCH(H$1,'[2]PM TMCs (VISTRO)'!$2:$2,0))</f>
        <v>0</v>
      </c>
      <c r="I46" s="44">
        <f>INDEX('[2]PM TMCs (VISTRO)'!$1:$225,MATCH($A46,'[2]PM TMCs (VISTRO)'!$A$1:$A$225,0),MATCH(I$1,'[2]PM TMCs (VISTRO)'!$2:$2,0))</f>
        <v>0</v>
      </c>
      <c r="J46" s="44">
        <f>INDEX('[2]PM TMCs (VISTRO)'!$1:$225,MATCH($A46,'[2]PM TMCs (VISTRO)'!$A$1:$A$225,0),MATCH(J$1,'[2]PM TMCs (VISTRO)'!$2:$2,0))</f>
        <v>0</v>
      </c>
      <c r="K46" s="44">
        <f>INDEX('[2]PM TMCs (VISTRO)'!$1:$225,MATCH($A46,'[2]PM TMCs (VISTRO)'!$A$1:$A$225,0),MATCH(K$1,'[2]PM TMCs (VISTRO)'!$2:$2,0))</f>
        <v>0</v>
      </c>
      <c r="L46" s="44">
        <f>INDEX('[2]PM TMCs (VISTRO)'!$1:$225,MATCH($A46,'[2]PM TMCs (VISTRO)'!$A$1:$A$225,0),MATCH(L$1,'[2]PM TMCs (VISTRO)'!$2:$2,0))</f>
        <v>0</v>
      </c>
      <c r="M46" s="44">
        <f>INDEX('[2]PM TMCs (VISTRO)'!$1:$225,MATCH($A46,'[2]PM TMCs (VISTRO)'!$A$1:$A$225,0),MATCH(M$1,'[2]PM TMCs (VISTRO)'!$2:$2,0))</f>
        <v>675</v>
      </c>
      <c r="N46" s="44">
        <f>INDEX('[2]PM TMCs (VISTRO)'!$1:$225,MATCH($A46,'[2]PM TMCs (VISTRO)'!$A$1:$A$225,0),MATCH(N$1,'[2]PM TMCs (VISTRO)'!$2:$2,0))</f>
        <v>75</v>
      </c>
      <c r="O46" s="44">
        <f>INDEX('[2]PM TMCs (VISTRO)'!$1:$225,MATCH($A46,'[2]PM TMCs (VISTRO)'!$A$1:$A$225,0),MATCH(O$1,'[2]PM TMCs (VISTRO)'!$2:$2,0))</f>
        <v>0</v>
      </c>
      <c r="P46" s="44">
        <f>INDEX('[2]PM TMCs (VISTRO)'!$1:$225,MATCH($A46,'[2]PM TMCs (VISTRO)'!$A$1:$A$225,0),MATCH(P$1,'[2]PM TMCs (VISTRO)'!$2:$2,0))</f>
        <v>0</v>
      </c>
      <c r="Q46" s="44">
        <f>INDEX('[2]PM TMCs (VISTRO)'!$1:$225,MATCH($A46,'[2]PM TMCs (VISTRO)'!$A$1:$A$225,0),MATCH(Q$1,'[2]PM TMCs (VISTRO)'!$2:$2,0))</f>
        <v>782</v>
      </c>
      <c r="R46" s="44">
        <f>INDEX('[2]PM TMCs (VISTRO)'!$1:$225,MATCH($A46,'[2]PM TMCs (VISTRO)'!$A$1:$A$225,0),MATCH(R$1,'[2]PM TMCs (VISTRO)'!$2:$2,0))</f>
        <v>0</v>
      </c>
      <c r="S46" s="44">
        <f>INDEX('[2]PM TMCs (VISTRO)'!$1:$225,MATCH($A46,'[2]PM TMCs (VISTRO)'!$A$1:$A$225,0),MATCH(S$1,'[2]PM TMCs (VISTRO)'!$2:$2,0))</f>
        <v>0</v>
      </c>
      <c r="T46" s="44">
        <f>INDEX('[2]PM TMCs (VISTRO)'!$1:$225,MATCH($A46,'[2]PM TMCs (VISTRO)'!$A$1:$A$225,0),MATCH(T$1,'[2]PM TMCs (VISTRO)'!$2:$2,0))</f>
        <v>0</v>
      </c>
      <c r="U46" s="44">
        <f>INDEX('[2]PM TMCs (VISTRO)'!$1:$225,MATCH($A46,'[2]PM TMCs (VISTRO)'!$A$1:$A$225,0),MATCH(U$1,'[2]PM TMCs (VISTRO)'!$2:$2,0))</f>
        <v>0</v>
      </c>
      <c r="V46" s="44">
        <f>INDEX('[2]PM TMCs (VISTRO)'!$1:$225,MATCH($A46,'[2]PM TMCs (VISTRO)'!$A$1:$A$225,0),MATCH(V$1,'[2]PM TMCs (VISTRO)'!$2:$2,0))</f>
        <v>0</v>
      </c>
      <c r="W46" s="44">
        <f>INDEX('[2]PM TMCs (VISTRO)'!$1:$225,MATCH($A46,'[2]PM TMCs (VISTRO)'!$A$1:$A$225,0),MATCH(W$1,'[2]PM TMCs (VISTRO)'!$2:$2,0))</f>
        <v>0</v>
      </c>
      <c r="X46" s="44">
        <f>INDEX('[2]PM TMCs (VISTRO)'!$1:$225,MATCH($A46,'[2]PM TMCs (VISTRO)'!$A$1:$A$225,0),MATCH(X$1,'[2]PM TMCs (VISTRO)'!$2:$2,0))</f>
        <v>0</v>
      </c>
      <c r="Y46" s="44">
        <f>INDEX('[2]PM TMCs (VISTRO)'!$1:$225,MATCH($A46,'[2]PM TMCs (VISTRO)'!$A$1:$A$225,0),MATCH(Y$1,'[2]PM TMCs (VISTRO)'!$2:$2,0))</f>
        <v>0</v>
      </c>
      <c r="Z46" s="44">
        <f>INDEX('[2]PM TMCs (VISTRO)'!$1:$225,MATCH($A46,'[2]PM TMCs (VISTRO)'!$A$1:$A$225,0),MATCH(Z$1,'[2]PM TMCs (VISTRO)'!$2:$2,0))</f>
        <v>0</v>
      </c>
      <c r="AA46" s="44">
        <f>INDEX('[2]PM TMCs (VISTRO)'!$1:$225,MATCH($A46,'[2]PM TMCs (VISTRO)'!$A$1:$A$225,0),MATCH(AA$1,'[2]PM TMCs (VISTRO)'!$2:$2,0))</f>
        <v>0</v>
      </c>
      <c r="AB46" s="44">
        <f>INDEX('[2]PM TMCs (VISTRO)'!$1:$225,MATCH($A46,'[2]PM TMCs (VISTRO)'!$A$1:$A$225,0),MATCH(AB$1,'[2]PM TMCs (VISTRO)'!$2:$2,0))</f>
        <v>0</v>
      </c>
      <c r="AC46" s="44">
        <f>INDEX('[2]PM TMCs (VISTRO)'!$1:$225,MATCH($A46,'[2]PM TMCs (VISTRO)'!$A$1:$A$225,0),MATCH(AC$1,'[2]PM TMCs (VISTRO)'!$2:$2,0))</f>
        <v>0</v>
      </c>
      <c r="AD46" s="44">
        <f>INDEX('[2]PM TMCs (VISTRO)'!$1:$225,MATCH($A46,'[2]PM TMCs (VISTRO)'!$A$1:$A$225,0),MATCH(AD$1,'[2]PM TMCs (VISTRO)'!$2:$2,0))</f>
        <v>0</v>
      </c>
      <c r="AE46" s="44">
        <f>INDEX('[2]PM TMCs (VISTRO)'!$1:$225,MATCH($A46,'[2]PM TMCs (VISTRO)'!$A$1:$A$225,0),MATCH(AE$1,'[2]PM TMCs (VISTRO)'!$2:$2,0))</f>
        <v>0</v>
      </c>
      <c r="AF46" s="44">
        <f>INDEX('[2]PM TMCs (VISTRO)'!$1:$225,MATCH($A46,'[2]PM TMCs (VISTRO)'!$A$1:$A$225,0),MATCH(AF$1,'[2]PM TMCs (VISTRO)'!$2:$2,0))</f>
        <v>0</v>
      </c>
      <c r="AG46" s="44">
        <f>INDEX('[2]PM TMCs (VISTRO)'!$1:$225,MATCH($A46,'[2]PM TMCs (VISTRO)'!$A$1:$A$225,0),MATCH(AG$1,'[2]PM TMCs (VISTRO)'!$2:$2,0))</f>
        <v>0</v>
      </c>
      <c r="AH46" s="52">
        <f t="shared" si="8"/>
        <v>6</v>
      </c>
      <c r="AI46" s="52">
        <f t="shared" si="9"/>
        <v>0</v>
      </c>
      <c r="AJ46" s="52">
        <f t="shared" si="10"/>
        <v>750</v>
      </c>
      <c r="AK46" s="52">
        <f t="shared" si="11"/>
        <v>782</v>
      </c>
      <c r="AL46" s="52">
        <f t="shared" si="4"/>
        <v>0</v>
      </c>
      <c r="AM46" s="52">
        <f t="shared" si="5"/>
        <v>0</v>
      </c>
      <c r="AN46" s="52">
        <f t="shared" si="6"/>
        <v>0</v>
      </c>
      <c r="AO46" s="52">
        <f t="shared" si="7"/>
        <v>0</v>
      </c>
    </row>
    <row r="47" spans="1:41" x14ac:dyDescent="0.25">
      <c r="A47" s="43">
        <v>47</v>
      </c>
      <c r="B47" s="44">
        <f>INDEX('[2]PM TMCs (VISTRO)'!$1:$225,MATCH($A47,'[2]PM TMCs (VISTRO)'!$A$1:$A$225,0),MATCH(B$1,'[2]PM TMCs (VISTRO)'!$2:$2,0))</f>
        <v>0</v>
      </c>
      <c r="C47" s="44">
        <f>INDEX('[2]PM TMCs (VISTRO)'!$1:$225,MATCH($A47,'[2]PM TMCs (VISTRO)'!$A$1:$A$225,0),MATCH(C$1,'[2]PM TMCs (VISTRO)'!$2:$2,0))</f>
        <v>0</v>
      </c>
      <c r="D47" s="44">
        <f>INDEX('[2]PM TMCs (VISTRO)'!$1:$225,MATCH($A47,'[2]PM TMCs (VISTRO)'!$A$1:$A$225,0),MATCH(D$1,'[2]PM TMCs (VISTRO)'!$2:$2,0))</f>
        <v>0</v>
      </c>
      <c r="E47" s="44">
        <f>INDEX('[2]PM TMCs (VISTRO)'!$1:$225,MATCH($A47,'[2]PM TMCs (VISTRO)'!$A$1:$A$225,0),MATCH(E$1,'[2]PM TMCs (VISTRO)'!$2:$2,0))</f>
        <v>0</v>
      </c>
      <c r="F47" s="44">
        <f>INDEX('[2]PM TMCs (VISTRO)'!$1:$225,MATCH($A47,'[2]PM TMCs (VISTRO)'!$A$1:$A$225,0),MATCH(F$1,'[2]PM TMCs (VISTRO)'!$2:$2,0))</f>
        <v>0</v>
      </c>
      <c r="G47" s="44">
        <f>INDEX('[2]PM TMCs (VISTRO)'!$1:$225,MATCH($A47,'[2]PM TMCs (VISTRO)'!$A$1:$A$225,0),MATCH(G$1,'[2]PM TMCs (VISTRO)'!$2:$2,0))</f>
        <v>0</v>
      </c>
      <c r="H47" s="44">
        <f>INDEX('[2]PM TMCs (VISTRO)'!$1:$225,MATCH($A47,'[2]PM TMCs (VISTRO)'!$A$1:$A$225,0),MATCH(H$1,'[2]PM TMCs (VISTRO)'!$2:$2,0))</f>
        <v>0</v>
      </c>
      <c r="I47" s="44">
        <f>INDEX('[2]PM TMCs (VISTRO)'!$1:$225,MATCH($A47,'[2]PM TMCs (VISTRO)'!$A$1:$A$225,0),MATCH(I$1,'[2]PM TMCs (VISTRO)'!$2:$2,0))</f>
        <v>0</v>
      </c>
      <c r="J47" s="44">
        <f>INDEX('[2]PM TMCs (VISTRO)'!$1:$225,MATCH($A47,'[2]PM TMCs (VISTRO)'!$A$1:$A$225,0),MATCH(J$1,'[2]PM TMCs (VISTRO)'!$2:$2,0))</f>
        <v>0</v>
      </c>
      <c r="K47" s="44">
        <f>INDEX('[2]PM TMCs (VISTRO)'!$1:$225,MATCH($A47,'[2]PM TMCs (VISTRO)'!$A$1:$A$225,0),MATCH(K$1,'[2]PM TMCs (VISTRO)'!$2:$2,0))</f>
        <v>0</v>
      </c>
      <c r="L47" s="44">
        <f>INDEX('[2]PM TMCs (VISTRO)'!$1:$225,MATCH($A47,'[2]PM TMCs (VISTRO)'!$A$1:$A$225,0),MATCH(L$1,'[2]PM TMCs (VISTRO)'!$2:$2,0))</f>
        <v>0</v>
      </c>
      <c r="M47" s="44">
        <f>INDEX('[2]PM TMCs (VISTRO)'!$1:$225,MATCH($A47,'[2]PM TMCs (VISTRO)'!$A$1:$A$225,0),MATCH(M$1,'[2]PM TMCs (VISTRO)'!$2:$2,0))</f>
        <v>0</v>
      </c>
      <c r="N47" s="44">
        <f>INDEX('[2]PM TMCs (VISTRO)'!$1:$225,MATCH($A47,'[2]PM TMCs (VISTRO)'!$A$1:$A$225,0),MATCH(N$1,'[2]PM TMCs (VISTRO)'!$2:$2,0))</f>
        <v>0</v>
      </c>
      <c r="O47" s="44">
        <f>INDEX('[2]PM TMCs (VISTRO)'!$1:$225,MATCH($A47,'[2]PM TMCs (VISTRO)'!$A$1:$A$225,0),MATCH(O$1,'[2]PM TMCs (VISTRO)'!$2:$2,0))</f>
        <v>0</v>
      </c>
      <c r="P47" s="44">
        <f>INDEX('[2]PM TMCs (VISTRO)'!$1:$225,MATCH($A47,'[2]PM TMCs (VISTRO)'!$A$1:$A$225,0),MATCH(P$1,'[2]PM TMCs (VISTRO)'!$2:$2,0))</f>
        <v>0</v>
      </c>
      <c r="Q47" s="44">
        <f>INDEX('[2]PM TMCs (VISTRO)'!$1:$225,MATCH($A47,'[2]PM TMCs (VISTRO)'!$A$1:$A$225,0),MATCH(Q$1,'[2]PM TMCs (VISTRO)'!$2:$2,0))</f>
        <v>0</v>
      </c>
      <c r="R47" s="44">
        <f>INDEX('[2]PM TMCs (VISTRO)'!$1:$225,MATCH($A47,'[2]PM TMCs (VISTRO)'!$A$1:$A$225,0),MATCH(R$1,'[2]PM TMCs (VISTRO)'!$2:$2,0))</f>
        <v>0</v>
      </c>
      <c r="S47" s="44">
        <f>INDEX('[2]PM TMCs (VISTRO)'!$1:$225,MATCH($A47,'[2]PM TMCs (VISTRO)'!$A$1:$A$225,0),MATCH(S$1,'[2]PM TMCs (VISTRO)'!$2:$2,0))</f>
        <v>0</v>
      </c>
      <c r="T47" s="44">
        <f>INDEX('[2]PM TMCs (VISTRO)'!$1:$225,MATCH($A47,'[2]PM TMCs (VISTRO)'!$A$1:$A$225,0),MATCH(T$1,'[2]PM TMCs (VISTRO)'!$2:$2,0))</f>
        <v>0</v>
      </c>
      <c r="U47" s="44">
        <f>INDEX('[2]PM TMCs (VISTRO)'!$1:$225,MATCH($A47,'[2]PM TMCs (VISTRO)'!$A$1:$A$225,0),MATCH(U$1,'[2]PM TMCs (VISTRO)'!$2:$2,0))</f>
        <v>0</v>
      </c>
      <c r="V47" s="44">
        <f>INDEX('[2]PM TMCs (VISTRO)'!$1:$225,MATCH($A47,'[2]PM TMCs (VISTRO)'!$A$1:$A$225,0),MATCH(V$1,'[2]PM TMCs (VISTRO)'!$2:$2,0))</f>
        <v>0</v>
      </c>
      <c r="W47" s="44">
        <f>INDEX('[2]PM TMCs (VISTRO)'!$1:$225,MATCH($A47,'[2]PM TMCs (VISTRO)'!$A$1:$A$225,0),MATCH(W$1,'[2]PM TMCs (VISTRO)'!$2:$2,0))</f>
        <v>0</v>
      </c>
      <c r="X47" s="44">
        <f>INDEX('[2]PM TMCs (VISTRO)'!$1:$225,MATCH($A47,'[2]PM TMCs (VISTRO)'!$A$1:$A$225,0),MATCH(X$1,'[2]PM TMCs (VISTRO)'!$2:$2,0))</f>
        <v>0</v>
      </c>
      <c r="Y47" s="44">
        <f>INDEX('[2]PM TMCs (VISTRO)'!$1:$225,MATCH($A47,'[2]PM TMCs (VISTRO)'!$A$1:$A$225,0),MATCH(Y$1,'[2]PM TMCs (VISTRO)'!$2:$2,0))</f>
        <v>0</v>
      </c>
      <c r="Z47" s="44">
        <f>INDEX('[2]PM TMCs (VISTRO)'!$1:$225,MATCH($A47,'[2]PM TMCs (VISTRO)'!$A$1:$A$225,0),MATCH(Z$1,'[2]PM TMCs (VISTRO)'!$2:$2,0))</f>
        <v>0</v>
      </c>
      <c r="AA47" s="44">
        <f>INDEX('[2]PM TMCs (VISTRO)'!$1:$225,MATCH($A47,'[2]PM TMCs (VISTRO)'!$A$1:$A$225,0),MATCH(AA$1,'[2]PM TMCs (VISTRO)'!$2:$2,0))</f>
        <v>176</v>
      </c>
      <c r="AB47" s="44">
        <f>INDEX('[2]PM TMCs (VISTRO)'!$1:$225,MATCH($A47,'[2]PM TMCs (VISTRO)'!$A$1:$A$225,0),MATCH(AB$1,'[2]PM TMCs (VISTRO)'!$2:$2,0))</f>
        <v>0</v>
      </c>
      <c r="AC47" s="44">
        <f>INDEX('[2]PM TMCs (VISTRO)'!$1:$225,MATCH($A47,'[2]PM TMCs (VISTRO)'!$A$1:$A$225,0),MATCH(AC$1,'[2]PM TMCs (VISTRO)'!$2:$2,0))</f>
        <v>9</v>
      </c>
      <c r="AD47" s="44">
        <f>INDEX('[2]PM TMCs (VISTRO)'!$1:$225,MATCH($A47,'[2]PM TMCs (VISTRO)'!$A$1:$A$225,0),MATCH(AD$1,'[2]PM TMCs (VISTRO)'!$2:$2,0))</f>
        <v>0</v>
      </c>
      <c r="AE47" s="44">
        <f>INDEX('[2]PM TMCs (VISTRO)'!$1:$225,MATCH($A47,'[2]PM TMCs (VISTRO)'!$A$1:$A$225,0),MATCH(AE$1,'[2]PM TMCs (VISTRO)'!$2:$2,0))</f>
        <v>0</v>
      </c>
      <c r="AF47" s="44">
        <f>INDEX('[2]PM TMCs (VISTRO)'!$1:$225,MATCH($A47,'[2]PM TMCs (VISTRO)'!$A$1:$A$225,0),MATCH(AF$1,'[2]PM TMCs (VISTRO)'!$2:$2,0))</f>
        <v>0</v>
      </c>
      <c r="AG47" s="44">
        <f>INDEX('[2]PM TMCs (VISTRO)'!$1:$225,MATCH($A47,'[2]PM TMCs (VISTRO)'!$A$1:$A$225,0),MATCH(AG$1,'[2]PM TMCs (VISTRO)'!$2:$2,0))</f>
        <v>0</v>
      </c>
      <c r="AH47" s="52">
        <f t="shared" si="8"/>
        <v>0</v>
      </c>
      <c r="AI47" s="52">
        <f t="shared" si="9"/>
        <v>0</v>
      </c>
      <c r="AJ47" s="52">
        <f t="shared" si="10"/>
        <v>0</v>
      </c>
      <c r="AK47" s="52">
        <f t="shared" si="11"/>
        <v>0</v>
      </c>
      <c r="AL47" s="52">
        <f t="shared" si="4"/>
        <v>0</v>
      </c>
      <c r="AM47" s="52">
        <f t="shared" si="5"/>
        <v>0</v>
      </c>
      <c r="AN47" s="52">
        <f t="shared" si="6"/>
        <v>185</v>
      </c>
      <c r="AO47" s="52">
        <f t="shared" si="7"/>
        <v>0</v>
      </c>
    </row>
    <row r="48" spans="1:41" x14ac:dyDescent="0.25">
      <c r="A48" s="43">
        <v>48</v>
      </c>
      <c r="B48" s="44">
        <f>INDEX('[2]PM TMCs (VISTRO)'!$1:$225,MATCH($A48,'[2]PM TMCs (VISTRO)'!$A$1:$A$225,0),MATCH(B$1,'[2]PM TMCs (VISTRO)'!$2:$2,0))</f>
        <v>0</v>
      </c>
      <c r="C48" s="44">
        <f>INDEX('[2]PM TMCs (VISTRO)'!$1:$225,MATCH($A48,'[2]PM TMCs (VISTRO)'!$A$1:$A$225,0),MATCH(C$1,'[2]PM TMCs (VISTRO)'!$2:$2,0))</f>
        <v>0</v>
      </c>
      <c r="D48" s="44">
        <f>INDEX('[2]PM TMCs (VISTRO)'!$1:$225,MATCH($A48,'[2]PM TMCs (VISTRO)'!$A$1:$A$225,0),MATCH(D$1,'[2]PM TMCs (VISTRO)'!$2:$2,0))</f>
        <v>0</v>
      </c>
      <c r="E48" s="44">
        <f>INDEX('[2]PM TMCs (VISTRO)'!$1:$225,MATCH($A48,'[2]PM TMCs (VISTRO)'!$A$1:$A$225,0),MATCH(E$1,'[2]PM TMCs (VISTRO)'!$2:$2,0))</f>
        <v>69</v>
      </c>
      <c r="F48" s="44">
        <f>INDEX('[2]PM TMCs (VISTRO)'!$1:$225,MATCH($A48,'[2]PM TMCs (VISTRO)'!$A$1:$A$225,0),MATCH(F$1,'[2]PM TMCs (VISTRO)'!$2:$2,0))</f>
        <v>0</v>
      </c>
      <c r="G48" s="44">
        <f>INDEX('[2]PM TMCs (VISTRO)'!$1:$225,MATCH($A48,'[2]PM TMCs (VISTRO)'!$A$1:$A$225,0),MATCH(G$1,'[2]PM TMCs (VISTRO)'!$2:$2,0))</f>
        <v>0</v>
      </c>
      <c r="H48" s="44">
        <f>INDEX('[2]PM TMCs (VISTRO)'!$1:$225,MATCH($A48,'[2]PM TMCs (VISTRO)'!$A$1:$A$225,0),MATCH(H$1,'[2]PM TMCs (VISTRO)'!$2:$2,0))</f>
        <v>12</v>
      </c>
      <c r="I48" s="44">
        <f>INDEX('[2]PM TMCs (VISTRO)'!$1:$225,MATCH($A48,'[2]PM TMCs (VISTRO)'!$A$1:$A$225,0),MATCH(I$1,'[2]PM TMCs (VISTRO)'!$2:$2,0))</f>
        <v>63</v>
      </c>
      <c r="J48" s="44">
        <f>INDEX('[2]PM TMCs (VISTRO)'!$1:$225,MATCH($A48,'[2]PM TMCs (VISTRO)'!$A$1:$A$225,0),MATCH(J$1,'[2]PM TMCs (VISTRO)'!$2:$2,0))</f>
        <v>0</v>
      </c>
      <c r="K48" s="44">
        <f>INDEX('[2]PM TMCs (VISTRO)'!$1:$225,MATCH($A48,'[2]PM TMCs (VISTRO)'!$A$1:$A$225,0),MATCH(K$1,'[2]PM TMCs (VISTRO)'!$2:$2,0))</f>
        <v>0</v>
      </c>
      <c r="L48" s="44">
        <f>INDEX('[2]PM TMCs (VISTRO)'!$1:$225,MATCH($A48,'[2]PM TMCs (VISTRO)'!$A$1:$A$225,0),MATCH(L$1,'[2]PM TMCs (VISTRO)'!$2:$2,0))</f>
        <v>0</v>
      </c>
      <c r="M48" s="44">
        <f>INDEX('[2]PM TMCs (VISTRO)'!$1:$225,MATCH($A48,'[2]PM TMCs (VISTRO)'!$A$1:$A$225,0),MATCH(M$1,'[2]PM TMCs (VISTRO)'!$2:$2,0))</f>
        <v>0</v>
      </c>
      <c r="N48" s="44">
        <f>INDEX('[2]PM TMCs (VISTRO)'!$1:$225,MATCH($A48,'[2]PM TMCs (VISTRO)'!$A$1:$A$225,0),MATCH(N$1,'[2]PM TMCs (VISTRO)'!$2:$2,0))</f>
        <v>0</v>
      </c>
      <c r="O48" s="44">
        <f>INDEX('[2]PM TMCs (VISTRO)'!$1:$225,MATCH($A48,'[2]PM TMCs (VISTRO)'!$A$1:$A$225,0),MATCH(O$1,'[2]PM TMCs (VISTRO)'!$2:$2,0))</f>
        <v>0</v>
      </c>
      <c r="P48" s="44">
        <f>INDEX('[2]PM TMCs (VISTRO)'!$1:$225,MATCH($A48,'[2]PM TMCs (VISTRO)'!$A$1:$A$225,0),MATCH(P$1,'[2]PM TMCs (VISTRO)'!$2:$2,0))</f>
        <v>0</v>
      </c>
      <c r="Q48" s="44">
        <f>INDEX('[2]PM TMCs (VISTRO)'!$1:$225,MATCH($A48,'[2]PM TMCs (VISTRO)'!$A$1:$A$225,0),MATCH(Q$1,'[2]PM TMCs (VISTRO)'!$2:$2,0))</f>
        <v>0</v>
      </c>
      <c r="R48" s="44">
        <f>INDEX('[2]PM TMCs (VISTRO)'!$1:$225,MATCH($A48,'[2]PM TMCs (VISTRO)'!$A$1:$A$225,0),MATCH(R$1,'[2]PM TMCs (VISTRO)'!$2:$2,0))</f>
        <v>0</v>
      </c>
      <c r="S48" s="44">
        <f>INDEX('[2]PM TMCs (VISTRO)'!$1:$225,MATCH($A48,'[2]PM TMCs (VISTRO)'!$A$1:$A$225,0),MATCH(S$1,'[2]PM TMCs (VISTRO)'!$2:$2,0))</f>
        <v>0</v>
      </c>
      <c r="T48" s="44">
        <f>INDEX('[2]PM TMCs (VISTRO)'!$1:$225,MATCH($A48,'[2]PM TMCs (VISTRO)'!$A$1:$A$225,0),MATCH(T$1,'[2]PM TMCs (VISTRO)'!$2:$2,0))</f>
        <v>0</v>
      </c>
      <c r="U48" s="44">
        <f>INDEX('[2]PM TMCs (VISTRO)'!$1:$225,MATCH($A48,'[2]PM TMCs (VISTRO)'!$A$1:$A$225,0),MATCH(U$1,'[2]PM TMCs (VISTRO)'!$2:$2,0))</f>
        <v>0</v>
      </c>
      <c r="V48" s="44">
        <f>INDEX('[2]PM TMCs (VISTRO)'!$1:$225,MATCH($A48,'[2]PM TMCs (VISTRO)'!$A$1:$A$225,0),MATCH(V$1,'[2]PM TMCs (VISTRO)'!$2:$2,0))</f>
        <v>0</v>
      </c>
      <c r="W48" s="44">
        <f>INDEX('[2]PM TMCs (VISTRO)'!$1:$225,MATCH($A48,'[2]PM TMCs (VISTRO)'!$A$1:$A$225,0),MATCH(W$1,'[2]PM TMCs (VISTRO)'!$2:$2,0))</f>
        <v>0</v>
      </c>
      <c r="X48" s="44">
        <f>INDEX('[2]PM TMCs (VISTRO)'!$1:$225,MATCH($A48,'[2]PM TMCs (VISTRO)'!$A$1:$A$225,0),MATCH(X$1,'[2]PM TMCs (VISTRO)'!$2:$2,0))</f>
        <v>0</v>
      </c>
      <c r="Y48" s="44">
        <f>INDEX('[2]PM TMCs (VISTRO)'!$1:$225,MATCH($A48,'[2]PM TMCs (VISTRO)'!$A$1:$A$225,0),MATCH(Y$1,'[2]PM TMCs (VISTRO)'!$2:$2,0))</f>
        <v>0</v>
      </c>
      <c r="Z48" s="44">
        <f>INDEX('[2]PM TMCs (VISTRO)'!$1:$225,MATCH($A48,'[2]PM TMCs (VISTRO)'!$A$1:$A$225,0),MATCH(Z$1,'[2]PM TMCs (VISTRO)'!$2:$2,0))</f>
        <v>0</v>
      </c>
      <c r="AA48" s="44">
        <f>INDEX('[2]PM TMCs (VISTRO)'!$1:$225,MATCH($A48,'[2]PM TMCs (VISTRO)'!$A$1:$A$225,0),MATCH(AA$1,'[2]PM TMCs (VISTRO)'!$2:$2,0))</f>
        <v>0</v>
      </c>
      <c r="AB48" s="44">
        <f>INDEX('[2]PM TMCs (VISTRO)'!$1:$225,MATCH($A48,'[2]PM TMCs (VISTRO)'!$A$1:$A$225,0),MATCH(AB$1,'[2]PM TMCs (VISTRO)'!$2:$2,0))</f>
        <v>0</v>
      </c>
      <c r="AC48" s="44">
        <f>INDEX('[2]PM TMCs (VISTRO)'!$1:$225,MATCH($A48,'[2]PM TMCs (VISTRO)'!$A$1:$A$225,0),MATCH(AC$1,'[2]PM TMCs (VISTRO)'!$2:$2,0))</f>
        <v>0</v>
      </c>
      <c r="AD48" s="44">
        <f>INDEX('[2]PM TMCs (VISTRO)'!$1:$225,MATCH($A48,'[2]PM TMCs (VISTRO)'!$A$1:$A$225,0),MATCH(AD$1,'[2]PM TMCs (VISTRO)'!$2:$2,0))</f>
        <v>6</v>
      </c>
      <c r="AE48" s="44">
        <f>INDEX('[2]PM TMCs (VISTRO)'!$1:$225,MATCH($A48,'[2]PM TMCs (VISTRO)'!$A$1:$A$225,0),MATCH(AE$1,'[2]PM TMCs (VISTRO)'!$2:$2,0))</f>
        <v>121</v>
      </c>
      <c r="AF48" s="44">
        <f>INDEX('[2]PM TMCs (VISTRO)'!$1:$225,MATCH($A48,'[2]PM TMCs (VISTRO)'!$A$1:$A$225,0),MATCH(AF$1,'[2]PM TMCs (VISTRO)'!$2:$2,0))</f>
        <v>0</v>
      </c>
      <c r="AG48" s="44">
        <f>INDEX('[2]PM TMCs (VISTRO)'!$1:$225,MATCH($A48,'[2]PM TMCs (VISTRO)'!$A$1:$A$225,0),MATCH(AG$1,'[2]PM TMCs (VISTRO)'!$2:$2,0))</f>
        <v>0</v>
      </c>
      <c r="AH48" s="52">
        <f t="shared" si="8"/>
        <v>69</v>
      </c>
      <c r="AI48" s="52">
        <f t="shared" si="9"/>
        <v>75</v>
      </c>
      <c r="AJ48" s="52">
        <f t="shared" si="10"/>
        <v>0</v>
      </c>
      <c r="AK48" s="52">
        <f t="shared" si="11"/>
        <v>0</v>
      </c>
      <c r="AL48" s="52">
        <f t="shared" si="4"/>
        <v>0</v>
      </c>
      <c r="AM48" s="52">
        <f t="shared" si="5"/>
        <v>0</v>
      </c>
      <c r="AN48" s="52">
        <f t="shared" si="6"/>
        <v>0</v>
      </c>
      <c r="AO48" s="52">
        <f t="shared" si="7"/>
        <v>127</v>
      </c>
    </row>
    <row r="49" spans="1:41" x14ac:dyDescent="0.25">
      <c r="A49" s="43">
        <v>49</v>
      </c>
      <c r="B49" s="44">
        <f>INDEX('[2]PM TMCs (VISTRO)'!$1:$225,MATCH($A49,'[2]PM TMCs (VISTRO)'!$A$1:$A$225,0),MATCH(B$1,'[2]PM TMCs (VISTRO)'!$2:$2,0))</f>
        <v>0</v>
      </c>
      <c r="C49" s="44">
        <f>INDEX('[2]PM TMCs (VISTRO)'!$1:$225,MATCH($A49,'[2]PM TMCs (VISTRO)'!$A$1:$A$225,0),MATCH(C$1,'[2]PM TMCs (VISTRO)'!$2:$2,0))</f>
        <v>0</v>
      </c>
      <c r="D49" s="44">
        <f>INDEX('[2]PM TMCs (VISTRO)'!$1:$225,MATCH($A49,'[2]PM TMCs (VISTRO)'!$A$1:$A$225,0),MATCH(D$1,'[2]PM TMCs (VISTRO)'!$2:$2,0))</f>
        <v>0</v>
      </c>
      <c r="E49" s="44">
        <f>INDEX('[2]PM TMCs (VISTRO)'!$1:$225,MATCH($A49,'[2]PM TMCs (VISTRO)'!$A$1:$A$225,0),MATCH(E$1,'[2]PM TMCs (VISTRO)'!$2:$2,0))</f>
        <v>0</v>
      </c>
      <c r="F49" s="44">
        <f>INDEX('[2]PM TMCs (VISTRO)'!$1:$225,MATCH($A49,'[2]PM TMCs (VISTRO)'!$A$1:$A$225,0),MATCH(F$1,'[2]PM TMCs (VISTRO)'!$2:$2,0))</f>
        <v>0</v>
      </c>
      <c r="G49" s="44">
        <f>INDEX('[2]PM TMCs (VISTRO)'!$1:$225,MATCH($A49,'[2]PM TMCs (VISTRO)'!$A$1:$A$225,0),MATCH(G$1,'[2]PM TMCs (VISTRO)'!$2:$2,0))</f>
        <v>0</v>
      </c>
      <c r="H49" s="44">
        <f>INDEX('[2]PM TMCs (VISTRO)'!$1:$225,MATCH($A49,'[2]PM TMCs (VISTRO)'!$A$1:$A$225,0),MATCH(H$1,'[2]PM TMCs (VISTRO)'!$2:$2,0))</f>
        <v>0</v>
      </c>
      <c r="I49" s="44">
        <f>INDEX('[2]PM TMCs (VISTRO)'!$1:$225,MATCH($A49,'[2]PM TMCs (VISTRO)'!$A$1:$A$225,0),MATCH(I$1,'[2]PM TMCs (VISTRO)'!$2:$2,0))</f>
        <v>0</v>
      </c>
      <c r="J49" s="44">
        <f>INDEX('[2]PM TMCs (VISTRO)'!$1:$225,MATCH($A49,'[2]PM TMCs (VISTRO)'!$A$1:$A$225,0),MATCH(J$1,'[2]PM TMCs (VISTRO)'!$2:$2,0))</f>
        <v>1</v>
      </c>
      <c r="K49" s="44">
        <f>INDEX('[2]PM TMCs (VISTRO)'!$1:$225,MATCH($A49,'[2]PM TMCs (VISTRO)'!$A$1:$A$225,0),MATCH(K$1,'[2]PM TMCs (VISTRO)'!$2:$2,0))</f>
        <v>0</v>
      </c>
      <c r="L49" s="44">
        <f>INDEX('[2]PM TMCs (VISTRO)'!$1:$225,MATCH($A49,'[2]PM TMCs (VISTRO)'!$A$1:$A$225,0),MATCH(L$1,'[2]PM TMCs (VISTRO)'!$2:$2,0))</f>
        <v>0</v>
      </c>
      <c r="M49" s="44">
        <f>INDEX('[2]PM TMCs (VISTRO)'!$1:$225,MATCH($A49,'[2]PM TMCs (VISTRO)'!$A$1:$A$225,0),MATCH(M$1,'[2]PM TMCs (VISTRO)'!$2:$2,0))</f>
        <v>731</v>
      </c>
      <c r="N49" s="44">
        <f>INDEX('[2]PM TMCs (VISTRO)'!$1:$225,MATCH($A49,'[2]PM TMCs (VISTRO)'!$A$1:$A$225,0),MATCH(N$1,'[2]PM TMCs (VISTRO)'!$2:$2,0))</f>
        <v>0</v>
      </c>
      <c r="O49" s="44">
        <f>INDEX('[2]PM TMCs (VISTRO)'!$1:$225,MATCH($A49,'[2]PM TMCs (VISTRO)'!$A$1:$A$225,0),MATCH(O$1,'[2]PM TMCs (VISTRO)'!$2:$2,0))</f>
        <v>0</v>
      </c>
      <c r="P49" s="44">
        <f>INDEX('[2]PM TMCs (VISTRO)'!$1:$225,MATCH($A49,'[2]PM TMCs (VISTRO)'!$A$1:$A$225,0),MATCH(P$1,'[2]PM TMCs (VISTRO)'!$2:$2,0))</f>
        <v>0</v>
      </c>
      <c r="Q49" s="44">
        <f>INDEX('[2]PM TMCs (VISTRO)'!$1:$225,MATCH($A49,'[2]PM TMCs (VISTRO)'!$A$1:$A$225,0),MATCH(Q$1,'[2]PM TMCs (VISTRO)'!$2:$2,0))</f>
        <v>676</v>
      </c>
      <c r="R49" s="44">
        <f>INDEX('[2]PM TMCs (VISTRO)'!$1:$225,MATCH($A49,'[2]PM TMCs (VISTRO)'!$A$1:$A$225,0),MATCH(R$1,'[2]PM TMCs (VISTRO)'!$2:$2,0))</f>
        <v>35</v>
      </c>
      <c r="S49" s="44">
        <f>INDEX('[2]PM TMCs (VISTRO)'!$1:$225,MATCH($A49,'[2]PM TMCs (VISTRO)'!$A$1:$A$225,0),MATCH(S$1,'[2]PM TMCs (VISTRO)'!$2:$2,0))</f>
        <v>0</v>
      </c>
      <c r="T49" s="44">
        <f>INDEX('[2]PM TMCs (VISTRO)'!$1:$225,MATCH($A49,'[2]PM TMCs (VISTRO)'!$A$1:$A$225,0),MATCH(T$1,'[2]PM TMCs (VISTRO)'!$2:$2,0))</f>
        <v>0</v>
      </c>
      <c r="U49" s="44">
        <f>INDEX('[2]PM TMCs (VISTRO)'!$1:$225,MATCH($A49,'[2]PM TMCs (VISTRO)'!$A$1:$A$225,0),MATCH(U$1,'[2]PM TMCs (VISTRO)'!$2:$2,0))</f>
        <v>0</v>
      </c>
      <c r="V49" s="44">
        <f>INDEX('[2]PM TMCs (VISTRO)'!$1:$225,MATCH($A49,'[2]PM TMCs (VISTRO)'!$A$1:$A$225,0),MATCH(V$1,'[2]PM TMCs (VISTRO)'!$2:$2,0))</f>
        <v>0</v>
      </c>
      <c r="W49" s="44">
        <f>INDEX('[2]PM TMCs (VISTRO)'!$1:$225,MATCH($A49,'[2]PM TMCs (VISTRO)'!$A$1:$A$225,0),MATCH(W$1,'[2]PM TMCs (VISTRO)'!$2:$2,0))</f>
        <v>0</v>
      </c>
      <c r="X49" s="44">
        <f>INDEX('[2]PM TMCs (VISTRO)'!$1:$225,MATCH($A49,'[2]PM TMCs (VISTRO)'!$A$1:$A$225,0),MATCH(X$1,'[2]PM TMCs (VISTRO)'!$2:$2,0))</f>
        <v>0</v>
      </c>
      <c r="Y49" s="44">
        <f>INDEX('[2]PM TMCs (VISTRO)'!$1:$225,MATCH($A49,'[2]PM TMCs (VISTRO)'!$A$1:$A$225,0),MATCH(Y$1,'[2]PM TMCs (VISTRO)'!$2:$2,0))</f>
        <v>0</v>
      </c>
      <c r="Z49" s="44">
        <f>INDEX('[2]PM TMCs (VISTRO)'!$1:$225,MATCH($A49,'[2]PM TMCs (VISTRO)'!$A$1:$A$225,0),MATCH(Z$1,'[2]PM TMCs (VISTRO)'!$2:$2,0))</f>
        <v>0</v>
      </c>
      <c r="AA49" s="44">
        <f>INDEX('[2]PM TMCs (VISTRO)'!$1:$225,MATCH($A49,'[2]PM TMCs (VISTRO)'!$A$1:$A$225,0),MATCH(AA$1,'[2]PM TMCs (VISTRO)'!$2:$2,0))</f>
        <v>0</v>
      </c>
      <c r="AB49" s="44">
        <f>INDEX('[2]PM TMCs (VISTRO)'!$1:$225,MATCH($A49,'[2]PM TMCs (VISTRO)'!$A$1:$A$225,0),MATCH(AB$1,'[2]PM TMCs (VISTRO)'!$2:$2,0))</f>
        <v>0</v>
      </c>
      <c r="AC49" s="44">
        <f>INDEX('[2]PM TMCs (VISTRO)'!$1:$225,MATCH($A49,'[2]PM TMCs (VISTRO)'!$A$1:$A$225,0),MATCH(AC$1,'[2]PM TMCs (VISTRO)'!$2:$2,0))</f>
        <v>0</v>
      </c>
      <c r="AD49" s="44">
        <f>INDEX('[2]PM TMCs (VISTRO)'!$1:$225,MATCH($A49,'[2]PM TMCs (VISTRO)'!$A$1:$A$225,0),MATCH(AD$1,'[2]PM TMCs (VISTRO)'!$2:$2,0))</f>
        <v>0</v>
      </c>
      <c r="AE49" s="44">
        <f>INDEX('[2]PM TMCs (VISTRO)'!$1:$225,MATCH($A49,'[2]PM TMCs (VISTRO)'!$A$1:$A$225,0),MATCH(AE$1,'[2]PM TMCs (VISTRO)'!$2:$2,0))</f>
        <v>0</v>
      </c>
      <c r="AF49" s="44">
        <f>INDEX('[2]PM TMCs (VISTRO)'!$1:$225,MATCH($A49,'[2]PM TMCs (VISTRO)'!$A$1:$A$225,0),MATCH(AF$1,'[2]PM TMCs (VISTRO)'!$2:$2,0))</f>
        <v>0</v>
      </c>
      <c r="AG49" s="44">
        <f>INDEX('[2]PM TMCs (VISTRO)'!$1:$225,MATCH($A49,'[2]PM TMCs (VISTRO)'!$A$1:$A$225,0),MATCH(AG$1,'[2]PM TMCs (VISTRO)'!$2:$2,0))</f>
        <v>0</v>
      </c>
      <c r="AH49" s="52">
        <f t="shared" si="8"/>
        <v>0</v>
      </c>
      <c r="AI49" s="52">
        <f t="shared" si="9"/>
        <v>1</v>
      </c>
      <c r="AJ49" s="52">
        <f t="shared" si="10"/>
        <v>731</v>
      </c>
      <c r="AK49" s="52">
        <f t="shared" si="11"/>
        <v>711</v>
      </c>
      <c r="AL49" s="52">
        <f t="shared" si="4"/>
        <v>0</v>
      </c>
      <c r="AM49" s="52">
        <f t="shared" si="5"/>
        <v>0</v>
      </c>
      <c r="AN49" s="52">
        <f t="shared" si="6"/>
        <v>0</v>
      </c>
      <c r="AO49" s="52">
        <f t="shared" si="7"/>
        <v>0</v>
      </c>
    </row>
    <row r="50" spans="1:41" x14ac:dyDescent="0.25">
      <c r="A50" s="43">
        <v>50</v>
      </c>
      <c r="B50" s="44">
        <f>INDEX('[2]PM TMCs (VISTRO)'!$1:$225,MATCH($A50,'[2]PM TMCs (VISTRO)'!$A$1:$A$225,0),MATCH(B$1,'[2]PM TMCs (VISTRO)'!$2:$2,0))</f>
        <v>0</v>
      </c>
      <c r="C50" s="44">
        <f>INDEX('[2]PM TMCs (VISTRO)'!$1:$225,MATCH($A50,'[2]PM TMCs (VISTRO)'!$A$1:$A$225,0),MATCH(C$1,'[2]PM TMCs (VISTRO)'!$2:$2,0))</f>
        <v>35</v>
      </c>
      <c r="D50" s="44">
        <f>INDEX('[2]PM TMCs (VISTRO)'!$1:$225,MATCH($A50,'[2]PM TMCs (VISTRO)'!$A$1:$A$225,0),MATCH(D$1,'[2]PM TMCs (VISTRO)'!$2:$2,0))</f>
        <v>0</v>
      </c>
      <c r="E50" s="44">
        <f>INDEX('[2]PM TMCs (VISTRO)'!$1:$225,MATCH($A50,'[2]PM TMCs (VISTRO)'!$A$1:$A$225,0),MATCH(E$1,'[2]PM TMCs (VISTRO)'!$2:$2,0))</f>
        <v>0</v>
      </c>
      <c r="F50" s="44">
        <f>INDEX('[2]PM TMCs (VISTRO)'!$1:$225,MATCH($A50,'[2]PM TMCs (VISTRO)'!$A$1:$A$225,0),MATCH(F$1,'[2]PM TMCs (VISTRO)'!$2:$2,0))</f>
        <v>0</v>
      </c>
      <c r="G50" s="44">
        <f>INDEX('[2]PM TMCs (VISTRO)'!$1:$225,MATCH($A50,'[2]PM TMCs (VISTRO)'!$A$1:$A$225,0),MATCH(G$1,'[2]PM TMCs (VISTRO)'!$2:$2,0))</f>
        <v>0</v>
      </c>
      <c r="H50" s="44">
        <f>INDEX('[2]PM TMCs (VISTRO)'!$1:$225,MATCH($A50,'[2]PM TMCs (VISTRO)'!$A$1:$A$225,0),MATCH(H$1,'[2]PM TMCs (VISTRO)'!$2:$2,0))</f>
        <v>0</v>
      </c>
      <c r="I50" s="44">
        <f>INDEX('[2]PM TMCs (VISTRO)'!$1:$225,MATCH($A50,'[2]PM TMCs (VISTRO)'!$A$1:$A$225,0),MATCH(I$1,'[2]PM TMCs (VISTRO)'!$2:$2,0))</f>
        <v>0</v>
      </c>
      <c r="J50" s="44">
        <f>INDEX('[2]PM TMCs (VISTRO)'!$1:$225,MATCH($A50,'[2]PM TMCs (VISTRO)'!$A$1:$A$225,0),MATCH(J$1,'[2]PM TMCs (VISTRO)'!$2:$2,0))</f>
        <v>18</v>
      </c>
      <c r="K50" s="44">
        <f>INDEX('[2]PM TMCs (VISTRO)'!$1:$225,MATCH($A50,'[2]PM TMCs (VISTRO)'!$A$1:$A$225,0),MATCH(K$1,'[2]PM TMCs (VISTRO)'!$2:$2,0))</f>
        <v>0</v>
      </c>
      <c r="L50" s="44">
        <f>INDEX('[2]PM TMCs (VISTRO)'!$1:$225,MATCH($A50,'[2]PM TMCs (VISTRO)'!$A$1:$A$225,0),MATCH(L$1,'[2]PM TMCs (VISTRO)'!$2:$2,0))</f>
        <v>0</v>
      </c>
      <c r="M50" s="44">
        <f>INDEX('[2]PM TMCs (VISTRO)'!$1:$225,MATCH($A50,'[2]PM TMCs (VISTRO)'!$A$1:$A$225,0),MATCH(M$1,'[2]PM TMCs (VISTRO)'!$2:$2,0))</f>
        <v>0</v>
      </c>
      <c r="N50" s="44">
        <f>INDEX('[2]PM TMCs (VISTRO)'!$1:$225,MATCH($A50,'[2]PM TMCs (VISTRO)'!$A$1:$A$225,0),MATCH(N$1,'[2]PM TMCs (VISTRO)'!$2:$2,0))</f>
        <v>0</v>
      </c>
      <c r="O50" s="44">
        <f>INDEX('[2]PM TMCs (VISTRO)'!$1:$225,MATCH($A50,'[2]PM TMCs (VISTRO)'!$A$1:$A$225,0),MATCH(O$1,'[2]PM TMCs (VISTRO)'!$2:$2,0))</f>
        <v>0</v>
      </c>
      <c r="P50" s="44">
        <f>INDEX('[2]PM TMCs (VISTRO)'!$1:$225,MATCH($A50,'[2]PM TMCs (VISTRO)'!$A$1:$A$225,0),MATCH(P$1,'[2]PM TMCs (VISTRO)'!$2:$2,0))</f>
        <v>0</v>
      </c>
      <c r="Q50" s="44">
        <f>INDEX('[2]PM TMCs (VISTRO)'!$1:$225,MATCH($A50,'[2]PM TMCs (VISTRO)'!$A$1:$A$225,0),MATCH(Q$1,'[2]PM TMCs (VISTRO)'!$2:$2,0))</f>
        <v>0</v>
      </c>
      <c r="R50" s="44">
        <f>INDEX('[2]PM TMCs (VISTRO)'!$1:$225,MATCH($A50,'[2]PM TMCs (VISTRO)'!$A$1:$A$225,0),MATCH(R$1,'[2]PM TMCs (VISTRO)'!$2:$2,0))</f>
        <v>0</v>
      </c>
      <c r="S50" s="44">
        <f>INDEX('[2]PM TMCs (VISTRO)'!$1:$225,MATCH($A50,'[2]PM TMCs (VISTRO)'!$A$1:$A$225,0),MATCH(S$1,'[2]PM TMCs (VISTRO)'!$2:$2,0))</f>
        <v>0</v>
      </c>
      <c r="T50" s="44">
        <f>INDEX('[2]PM TMCs (VISTRO)'!$1:$225,MATCH($A50,'[2]PM TMCs (VISTRO)'!$A$1:$A$225,0),MATCH(T$1,'[2]PM TMCs (VISTRO)'!$2:$2,0))</f>
        <v>0</v>
      </c>
      <c r="U50" s="44">
        <f>INDEX('[2]PM TMCs (VISTRO)'!$1:$225,MATCH($A50,'[2]PM TMCs (VISTRO)'!$A$1:$A$225,0),MATCH(U$1,'[2]PM TMCs (VISTRO)'!$2:$2,0))</f>
        <v>0</v>
      </c>
      <c r="V50" s="44">
        <f>INDEX('[2]PM TMCs (VISTRO)'!$1:$225,MATCH($A50,'[2]PM TMCs (VISTRO)'!$A$1:$A$225,0),MATCH(V$1,'[2]PM TMCs (VISTRO)'!$2:$2,0))</f>
        <v>0</v>
      </c>
      <c r="W50" s="44">
        <f>INDEX('[2]PM TMCs (VISTRO)'!$1:$225,MATCH($A50,'[2]PM TMCs (VISTRO)'!$A$1:$A$225,0),MATCH(W$1,'[2]PM TMCs (VISTRO)'!$2:$2,0))</f>
        <v>0</v>
      </c>
      <c r="X50" s="44">
        <f>INDEX('[2]PM TMCs (VISTRO)'!$1:$225,MATCH($A50,'[2]PM TMCs (VISTRO)'!$A$1:$A$225,0),MATCH(X$1,'[2]PM TMCs (VISTRO)'!$2:$2,0))</f>
        <v>0</v>
      </c>
      <c r="Y50" s="44">
        <f>INDEX('[2]PM TMCs (VISTRO)'!$1:$225,MATCH($A50,'[2]PM TMCs (VISTRO)'!$A$1:$A$225,0),MATCH(Y$1,'[2]PM TMCs (VISTRO)'!$2:$2,0))</f>
        <v>0</v>
      </c>
      <c r="Z50" s="44">
        <f>INDEX('[2]PM TMCs (VISTRO)'!$1:$225,MATCH($A50,'[2]PM TMCs (VISTRO)'!$A$1:$A$225,0),MATCH(Z$1,'[2]PM TMCs (VISTRO)'!$2:$2,0))</f>
        <v>1</v>
      </c>
      <c r="AA50" s="44">
        <f>INDEX('[2]PM TMCs (VISTRO)'!$1:$225,MATCH($A50,'[2]PM TMCs (VISTRO)'!$A$1:$A$225,0),MATCH(AA$1,'[2]PM TMCs (VISTRO)'!$2:$2,0))</f>
        <v>130</v>
      </c>
      <c r="AB50" s="44">
        <f>INDEX('[2]PM TMCs (VISTRO)'!$1:$225,MATCH($A50,'[2]PM TMCs (VISTRO)'!$A$1:$A$225,0),MATCH(AB$1,'[2]PM TMCs (VISTRO)'!$2:$2,0))</f>
        <v>0</v>
      </c>
      <c r="AC50" s="44">
        <f>INDEX('[2]PM TMCs (VISTRO)'!$1:$225,MATCH($A50,'[2]PM TMCs (VISTRO)'!$A$1:$A$225,0),MATCH(AC$1,'[2]PM TMCs (VISTRO)'!$2:$2,0))</f>
        <v>0</v>
      </c>
      <c r="AD50" s="44">
        <f>INDEX('[2]PM TMCs (VISTRO)'!$1:$225,MATCH($A50,'[2]PM TMCs (VISTRO)'!$A$1:$A$225,0),MATCH(AD$1,'[2]PM TMCs (VISTRO)'!$2:$2,0))</f>
        <v>0</v>
      </c>
      <c r="AE50" s="44">
        <f>INDEX('[2]PM TMCs (VISTRO)'!$1:$225,MATCH($A50,'[2]PM TMCs (VISTRO)'!$A$1:$A$225,0),MATCH(AE$1,'[2]PM TMCs (VISTRO)'!$2:$2,0))</f>
        <v>0</v>
      </c>
      <c r="AF50" s="44">
        <f>INDEX('[2]PM TMCs (VISTRO)'!$1:$225,MATCH($A50,'[2]PM TMCs (VISTRO)'!$A$1:$A$225,0),MATCH(AF$1,'[2]PM TMCs (VISTRO)'!$2:$2,0))</f>
        <v>0</v>
      </c>
      <c r="AG50" s="44">
        <f>INDEX('[2]PM TMCs (VISTRO)'!$1:$225,MATCH($A50,'[2]PM TMCs (VISTRO)'!$A$1:$A$225,0),MATCH(AG$1,'[2]PM TMCs (VISTRO)'!$2:$2,0))</f>
        <v>0</v>
      </c>
      <c r="AH50" s="52">
        <f t="shared" si="8"/>
        <v>35</v>
      </c>
      <c r="AI50" s="52">
        <f t="shared" si="9"/>
        <v>18</v>
      </c>
      <c r="AJ50" s="52">
        <f t="shared" si="10"/>
        <v>0</v>
      </c>
      <c r="AK50" s="52">
        <f t="shared" si="11"/>
        <v>0</v>
      </c>
      <c r="AL50" s="52">
        <f t="shared" si="4"/>
        <v>0</v>
      </c>
      <c r="AM50" s="52">
        <f t="shared" si="5"/>
        <v>0</v>
      </c>
      <c r="AN50" s="52">
        <f t="shared" si="6"/>
        <v>131</v>
      </c>
      <c r="AO50" s="52">
        <f t="shared" si="7"/>
        <v>0</v>
      </c>
    </row>
    <row r="51" spans="1:41" x14ac:dyDescent="0.25">
      <c r="A51" s="43">
        <v>51</v>
      </c>
      <c r="B51" s="44">
        <f>INDEX('[2]PM TMCs (VISTRO)'!$1:$225,MATCH($A51,'[2]PM TMCs (VISTRO)'!$A$1:$A$225,0),MATCH(B$1,'[2]PM TMCs (VISTRO)'!$2:$2,0))</f>
        <v>0</v>
      </c>
      <c r="C51" s="44">
        <f>INDEX('[2]PM TMCs (VISTRO)'!$1:$225,MATCH($A51,'[2]PM TMCs (VISTRO)'!$A$1:$A$225,0),MATCH(C$1,'[2]PM TMCs (VISTRO)'!$2:$2,0))</f>
        <v>0</v>
      </c>
      <c r="D51" s="44">
        <f>INDEX('[2]PM TMCs (VISTRO)'!$1:$225,MATCH($A51,'[2]PM TMCs (VISTRO)'!$A$1:$A$225,0),MATCH(D$1,'[2]PM TMCs (VISTRO)'!$2:$2,0))</f>
        <v>0</v>
      </c>
      <c r="E51" s="44">
        <f>INDEX('[2]PM TMCs (VISTRO)'!$1:$225,MATCH($A51,'[2]PM TMCs (VISTRO)'!$A$1:$A$225,0),MATCH(E$1,'[2]PM TMCs (VISTRO)'!$2:$2,0))</f>
        <v>6</v>
      </c>
      <c r="F51" s="44">
        <f>INDEX('[2]PM TMCs (VISTRO)'!$1:$225,MATCH($A51,'[2]PM TMCs (VISTRO)'!$A$1:$A$225,0),MATCH(F$1,'[2]PM TMCs (VISTRO)'!$2:$2,0))</f>
        <v>0</v>
      </c>
      <c r="G51" s="44">
        <f>INDEX('[2]PM TMCs (VISTRO)'!$1:$225,MATCH($A51,'[2]PM TMCs (VISTRO)'!$A$1:$A$225,0),MATCH(G$1,'[2]PM TMCs (VISTRO)'!$2:$2,0))</f>
        <v>0</v>
      </c>
      <c r="H51" s="44">
        <f>INDEX('[2]PM TMCs (VISTRO)'!$1:$225,MATCH($A51,'[2]PM TMCs (VISTRO)'!$A$1:$A$225,0),MATCH(H$1,'[2]PM TMCs (VISTRO)'!$2:$2,0))</f>
        <v>0</v>
      </c>
      <c r="I51" s="44">
        <f>INDEX('[2]PM TMCs (VISTRO)'!$1:$225,MATCH($A51,'[2]PM TMCs (VISTRO)'!$A$1:$A$225,0),MATCH(I$1,'[2]PM TMCs (VISTRO)'!$2:$2,0))</f>
        <v>0</v>
      </c>
      <c r="J51" s="44">
        <f>INDEX('[2]PM TMCs (VISTRO)'!$1:$225,MATCH($A51,'[2]PM TMCs (VISTRO)'!$A$1:$A$225,0),MATCH(J$1,'[2]PM TMCs (VISTRO)'!$2:$2,0))</f>
        <v>30</v>
      </c>
      <c r="K51" s="44">
        <f>INDEX('[2]PM TMCs (VISTRO)'!$1:$225,MATCH($A51,'[2]PM TMCs (VISTRO)'!$A$1:$A$225,0),MATCH(K$1,'[2]PM TMCs (VISTRO)'!$2:$2,0))</f>
        <v>0</v>
      </c>
      <c r="L51" s="44">
        <f>INDEX('[2]PM TMCs (VISTRO)'!$1:$225,MATCH($A51,'[2]PM TMCs (VISTRO)'!$A$1:$A$225,0),MATCH(L$1,'[2]PM TMCs (VISTRO)'!$2:$2,0))</f>
        <v>0</v>
      </c>
      <c r="M51" s="44">
        <f>INDEX('[2]PM TMCs (VISTRO)'!$1:$225,MATCH($A51,'[2]PM TMCs (VISTRO)'!$A$1:$A$225,0),MATCH(M$1,'[2]PM TMCs (VISTRO)'!$2:$2,0))</f>
        <v>646</v>
      </c>
      <c r="N51" s="44">
        <f>INDEX('[2]PM TMCs (VISTRO)'!$1:$225,MATCH($A51,'[2]PM TMCs (VISTRO)'!$A$1:$A$225,0),MATCH(N$1,'[2]PM TMCs (VISTRO)'!$2:$2,0))</f>
        <v>19</v>
      </c>
      <c r="O51" s="44">
        <f>INDEX('[2]PM TMCs (VISTRO)'!$1:$225,MATCH($A51,'[2]PM TMCs (VISTRO)'!$A$1:$A$225,0),MATCH(O$1,'[2]PM TMCs (VISTRO)'!$2:$2,0))</f>
        <v>0</v>
      </c>
      <c r="P51" s="44">
        <f>INDEX('[2]PM TMCs (VISTRO)'!$1:$225,MATCH($A51,'[2]PM TMCs (VISTRO)'!$A$1:$A$225,0),MATCH(P$1,'[2]PM TMCs (VISTRO)'!$2:$2,0))</f>
        <v>0</v>
      </c>
      <c r="Q51" s="44">
        <f>INDEX('[2]PM TMCs (VISTRO)'!$1:$225,MATCH($A51,'[2]PM TMCs (VISTRO)'!$A$1:$A$225,0),MATCH(Q$1,'[2]PM TMCs (VISTRO)'!$2:$2,0))</f>
        <v>455</v>
      </c>
      <c r="R51" s="44">
        <f>INDEX('[2]PM TMCs (VISTRO)'!$1:$225,MATCH($A51,'[2]PM TMCs (VISTRO)'!$A$1:$A$225,0),MATCH(R$1,'[2]PM TMCs (VISTRO)'!$2:$2,0))</f>
        <v>13</v>
      </c>
      <c r="S51" s="44">
        <f>INDEX('[2]PM TMCs (VISTRO)'!$1:$225,MATCH($A51,'[2]PM TMCs (VISTRO)'!$A$1:$A$225,0),MATCH(S$1,'[2]PM TMCs (VISTRO)'!$2:$2,0))</f>
        <v>0</v>
      </c>
      <c r="T51" s="44">
        <f>INDEX('[2]PM TMCs (VISTRO)'!$1:$225,MATCH($A51,'[2]PM TMCs (VISTRO)'!$A$1:$A$225,0),MATCH(T$1,'[2]PM TMCs (VISTRO)'!$2:$2,0))</f>
        <v>0</v>
      </c>
      <c r="U51" s="44">
        <f>INDEX('[2]PM TMCs (VISTRO)'!$1:$225,MATCH($A51,'[2]PM TMCs (VISTRO)'!$A$1:$A$225,0),MATCH(U$1,'[2]PM TMCs (VISTRO)'!$2:$2,0))</f>
        <v>0</v>
      </c>
      <c r="V51" s="44">
        <f>INDEX('[2]PM TMCs (VISTRO)'!$1:$225,MATCH($A51,'[2]PM TMCs (VISTRO)'!$A$1:$A$225,0),MATCH(V$1,'[2]PM TMCs (VISTRO)'!$2:$2,0))</f>
        <v>0</v>
      </c>
      <c r="W51" s="44">
        <f>INDEX('[2]PM TMCs (VISTRO)'!$1:$225,MATCH($A51,'[2]PM TMCs (VISTRO)'!$A$1:$A$225,0),MATCH(W$1,'[2]PM TMCs (VISTRO)'!$2:$2,0))</f>
        <v>0</v>
      </c>
      <c r="X51" s="44">
        <f>INDEX('[2]PM TMCs (VISTRO)'!$1:$225,MATCH($A51,'[2]PM TMCs (VISTRO)'!$A$1:$A$225,0),MATCH(X$1,'[2]PM TMCs (VISTRO)'!$2:$2,0))</f>
        <v>0</v>
      </c>
      <c r="Y51" s="44">
        <f>INDEX('[2]PM TMCs (VISTRO)'!$1:$225,MATCH($A51,'[2]PM TMCs (VISTRO)'!$A$1:$A$225,0),MATCH(Y$1,'[2]PM TMCs (VISTRO)'!$2:$2,0))</f>
        <v>0</v>
      </c>
      <c r="Z51" s="44">
        <f>INDEX('[2]PM TMCs (VISTRO)'!$1:$225,MATCH($A51,'[2]PM TMCs (VISTRO)'!$A$1:$A$225,0),MATCH(Z$1,'[2]PM TMCs (VISTRO)'!$2:$2,0))</f>
        <v>0</v>
      </c>
      <c r="AA51" s="44">
        <f>INDEX('[2]PM TMCs (VISTRO)'!$1:$225,MATCH($A51,'[2]PM TMCs (VISTRO)'!$A$1:$A$225,0),MATCH(AA$1,'[2]PM TMCs (VISTRO)'!$2:$2,0))</f>
        <v>0</v>
      </c>
      <c r="AB51" s="44">
        <f>INDEX('[2]PM TMCs (VISTRO)'!$1:$225,MATCH($A51,'[2]PM TMCs (VISTRO)'!$A$1:$A$225,0),MATCH(AB$1,'[2]PM TMCs (VISTRO)'!$2:$2,0))</f>
        <v>0</v>
      </c>
      <c r="AC51" s="44">
        <f>INDEX('[2]PM TMCs (VISTRO)'!$1:$225,MATCH($A51,'[2]PM TMCs (VISTRO)'!$A$1:$A$225,0),MATCH(AC$1,'[2]PM TMCs (VISTRO)'!$2:$2,0))</f>
        <v>0</v>
      </c>
      <c r="AD51" s="44">
        <f>INDEX('[2]PM TMCs (VISTRO)'!$1:$225,MATCH($A51,'[2]PM TMCs (VISTRO)'!$A$1:$A$225,0),MATCH(AD$1,'[2]PM TMCs (VISTRO)'!$2:$2,0))</f>
        <v>0</v>
      </c>
      <c r="AE51" s="44">
        <f>INDEX('[2]PM TMCs (VISTRO)'!$1:$225,MATCH($A51,'[2]PM TMCs (VISTRO)'!$A$1:$A$225,0),MATCH(AE$1,'[2]PM TMCs (VISTRO)'!$2:$2,0))</f>
        <v>0</v>
      </c>
      <c r="AF51" s="44">
        <f>INDEX('[2]PM TMCs (VISTRO)'!$1:$225,MATCH($A51,'[2]PM TMCs (VISTRO)'!$A$1:$A$225,0),MATCH(AF$1,'[2]PM TMCs (VISTRO)'!$2:$2,0))</f>
        <v>0</v>
      </c>
      <c r="AG51" s="44">
        <f>INDEX('[2]PM TMCs (VISTRO)'!$1:$225,MATCH($A51,'[2]PM TMCs (VISTRO)'!$A$1:$A$225,0),MATCH(AG$1,'[2]PM TMCs (VISTRO)'!$2:$2,0))</f>
        <v>0</v>
      </c>
      <c r="AH51" s="52">
        <f t="shared" si="8"/>
        <v>6</v>
      </c>
      <c r="AI51" s="52">
        <f t="shared" si="9"/>
        <v>30</v>
      </c>
      <c r="AJ51" s="52">
        <f t="shared" si="10"/>
        <v>665</v>
      </c>
      <c r="AK51" s="52">
        <f t="shared" si="11"/>
        <v>468</v>
      </c>
      <c r="AL51" s="52">
        <f t="shared" si="4"/>
        <v>0</v>
      </c>
      <c r="AM51" s="52">
        <f t="shared" si="5"/>
        <v>0</v>
      </c>
      <c r="AN51" s="52">
        <f t="shared" si="6"/>
        <v>0</v>
      </c>
      <c r="AO51" s="52">
        <f t="shared" si="7"/>
        <v>0</v>
      </c>
    </row>
    <row r="52" spans="1:41" x14ac:dyDescent="0.25">
      <c r="A52" s="43">
        <v>52</v>
      </c>
      <c r="B52" s="44">
        <f>INDEX('[2]PM TMCs (VISTRO)'!$1:$225,MATCH($A52,'[2]PM TMCs (VISTRO)'!$A$1:$A$225,0),MATCH(B$1,'[2]PM TMCs (VISTRO)'!$2:$2,0))</f>
        <v>0</v>
      </c>
      <c r="C52" s="44">
        <f>INDEX('[2]PM TMCs (VISTRO)'!$1:$225,MATCH($A52,'[2]PM TMCs (VISTRO)'!$A$1:$A$225,0),MATCH(C$1,'[2]PM TMCs (VISTRO)'!$2:$2,0))</f>
        <v>13</v>
      </c>
      <c r="D52" s="44">
        <f>INDEX('[2]PM TMCs (VISTRO)'!$1:$225,MATCH($A52,'[2]PM TMCs (VISTRO)'!$A$1:$A$225,0),MATCH(D$1,'[2]PM TMCs (VISTRO)'!$2:$2,0))</f>
        <v>0</v>
      </c>
      <c r="E52" s="44">
        <f>INDEX('[2]PM TMCs (VISTRO)'!$1:$225,MATCH($A52,'[2]PM TMCs (VISTRO)'!$A$1:$A$225,0),MATCH(E$1,'[2]PM TMCs (VISTRO)'!$2:$2,0))</f>
        <v>0</v>
      </c>
      <c r="F52" s="44">
        <f>INDEX('[2]PM TMCs (VISTRO)'!$1:$225,MATCH($A52,'[2]PM TMCs (VISTRO)'!$A$1:$A$225,0),MATCH(F$1,'[2]PM TMCs (VISTRO)'!$2:$2,0))</f>
        <v>0</v>
      </c>
      <c r="G52" s="44">
        <f>INDEX('[2]PM TMCs (VISTRO)'!$1:$225,MATCH($A52,'[2]PM TMCs (VISTRO)'!$A$1:$A$225,0),MATCH(G$1,'[2]PM TMCs (VISTRO)'!$2:$2,0))</f>
        <v>0</v>
      </c>
      <c r="H52" s="44">
        <f>INDEX('[2]PM TMCs (VISTRO)'!$1:$225,MATCH($A52,'[2]PM TMCs (VISTRO)'!$A$1:$A$225,0),MATCH(H$1,'[2]PM TMCs (VISTRO)'!$2:$2,0))</f>
        <v>0</v>
      </c>
      <c r="I52" s="44">
        <f>INDEX('[2]PM TMCs (VISTRO)'!$1:$225,MATCH($A52,'[2]PM TMCs (VISTRO)'!$A$1:$A$225,0),MATCH(I$1,'[2]PM TMCs (VISTRO)'!$2:$2,0))</f>
        <v>0</v>
      </c>
      <c r="J52" s="44">
        <f>INDEX('[2]PM TMCs (VISTRO)'!$1:$225,MATCH($A52,'[2]PM TMCs (VISTRO)'!$A$1:$A$225,0),MATCH(J$1,'[2]PM TMCs (VISTRO)'!$2:$2,0))</f>
        <v>17</v>
      </c>
      <c r="K52" s="44">
        <f>INDEX('[2]PM TMCs (VISTRO)'!$1:$225,MATCH($A52,'[2]PM TMCs (VISTRO)'!$A$1:$A$225,0),MATCH(K$1,'[2]PM TMCs (VISTRO)'!$2:$2,0))</f>
        <v>0</v>
      </c>
      <c r="L52" s="44">
        <f>INDEX('[2]PM TMCs (VISTRO)'!$1:$225,MATCH($A52,'[2]PM TMCs (VISTRO)'!$A$1:$A$225,0),MATCH(L$1,'[2]PM TMCs (VISTRO)'!$2:$2,0))</f>
        <v>0</v>
      </c>
      <c r="M52" s="44">
        <f>INDEX('[2]PM TMCs (VISTRO)'!$1:$225,MATCH($A52,'[2]PM TMCs (VISTRO)'!$A$1:$A$225,0),MATCH(M$1,'[2]PM TMCs (VISTRO)'!$2:$2,0))</f>
        <v>0</v>
      </c>
      <c r="N52" s="44">
        <f>INDEX('[2]PM TMCs (VISTRO)'!$1:$225,MATCH($A52,'[2]PM TMCs (VISTRO)'!$A$1:$A$225,0),MATCH(N$1,'[2]PM TMCs (VISTRO)'!$2:$2,0))</f>
        <v>0</v>
      </c>
      <c r="O52" s="44">
        <f>INDEX('[2]PM TMCs (VISTRO)'!$1:$225,MATCH($A52,'[2]PM TMCs (VISTRO)'!$A$1:$A$225,0),MATCH(O$1,'[2]PM TMCs (VISTRO)'!$2:$2,0))</f>
        <v>0</v>
      </c>
      <c r="P52" s="44">
        <f>INDEX('[2]PM TMCs (VISTRO)'!$1:$225,MATCH($A52,'[2]PM TMCs (VISTRO)'!$A$1:$A$225,0),MATCH(P$1,'[2]PM TMCs (VISTRO)'!$2:$2,0))</f>
        <v>0</v>
      </c>
      <c r="Q52" s="44">
        <f>INDEX('[2]PM TMCs (VISTRO)'!$1:$225,MATCH($A52,'[2]PM TMCs (VISTRO)'!$A$1:$A$225,0),MATCH(Q$1,'[2]PM TMCs (VISTRO)'!$2:$2,0))</f>
        <v>0</v>
      </c>
      <c r="R52" s="44">
        <f>INDEX('[2]PM TMCs (VISTRO)'!$1:$225,MATCH($A52,'[2]PM TMCs (VISTRO)'!$A$1:$A$225,0),MATCH(R$1,'[2]PM TMCs (VISTRO)'!$2:$2,0))</f>
        <v>0</v>
      </c>
      <c r="S52" s="44">
        <f>INDEX('[2]PM TMCs (VISTRO)'!$1:$225,MATCH($A52,'[2]PM TMCs (VISTRO)'!$A$1:$A$225,0),MATCH(S$1,'[2]PM TMCs (VISTRO)'!$2:$2,0))</f>
        <v>0</v>
      </c>
      <c r="T52" s="44">
        <f>INDEX('[2]PM TMCs (VISTRO)'!$1:$225,MATCH($A52,'[2]PM TMCs (VISTRO)'!$A$1:$A$225,0),MATCH(T$1,'[2]PM TMCs (VISTRO)'!$2:$2,0))</f>
        <v>0</v>
      </c>
      <c r="U52" s="44">
        <f>INDEX('[2]PM TMCs (VISTRO)'!$1:$225,MATCH($A52,'[2]PM TMCs (VISTRO)'!$A$1:$A$225,0),MATCH(U$1,'[2]PM TMCs (VISTRO)'!$2:$2,0))</f>
        <v>0</v>
      </c>
      <c r="V52" s="44">
        <f>INDEX('[2]PM TMCs (VISTRO)'!$1:$225,MATCH($A52,'[2]PM TMCs (VISTRO)'!$A$1:$A$225,0),MATCH(V$1,'[2]PM TMCs (VISTRO)'!$2:$2,0))</f>
        <v>0</v>
      </c>
      <c r="W52" s="44">
        <f>INDEX('[2]PM TMCs (VISTRO)'!$1:$225,MATCH($A52,'[2]PM TMCs (VISTRO)'!$A$1:$A$225,0),MATCH(W$1,'[2]PM TMCs (VISTRO)'!$2:$2,0))</f>
        <v>0</v>
      </c>
      <c r="X52" s="44">
        <f>INDEX('[2]PM TMCs (VISTRO)'!$1:$225,MATCH($A52,'[2]PM TMCs (VISTRO)'!$A$1:$A$225,0),MATCH(X$1,'[2]PM TMCs (VISTRO)'!$2:$2,0))</f>
        <v>0</v>
      </c>
      <c r="Y52" s="44">
        <f>INDEX('[2]PM TMCs (VISTRO)'!$1:$225,MATCH($A52,'[2]PM TMCs (VISTRO)'!$A$1:$A$225,0),MATCH(Y$1,'[2]PM TMCs (VISTRO)'!$2:$2,0))</f>
        <v>0</v>
      </c>
      <c r="Z52" s="44">
        <f>INDEX('[2]PM TMCs (VISTRO)'!$1:$225,MATCH($A52,'[2]PM TMCs (VISTRO)'!$A$1:$A$225,0),MATCH(Z$1,'[2]PM TMCs (VISTRO)'!$2:$2,0))</f>
        <v>30</v>
      </c>
      <c r="AA52" s="44">
        <f>INDEX('[2]PM TMCs (VISTRO)'!$1:$225,MATCH($A52,'[2]PM TMCs (VISTRO)'!$A$1:$A$225,0),MATCH(AA$1,'[2]PM TMCs (VISTRO)'!$2:$2,0))</f>
        <v>72</v>
      </c>
      <c r="AB52" s="44">
        <f>INDEX('[2]PM TMCs (VISTRO)'!$1:$225,MATCH($A52,'[2]PM TMCs (VISTRO)'!$A$1:$A$225,0),MATCH(AB$1,'[2]PM TMCs (VISTRO)'!$2:$2,0))</f>
        <v>0</v>
      </c>
      <c r="AC52" s="44">
        <f>INDEX('[2]PM TMCs (VISTRO)'!$1:$225,MATCH($A52,'[2]PM TMCs (VISTRO)'!$A$1:$A$225,0),MATCH(AC$1,'[2]PM TMCs (VISTRO)'!$2:$2,0))</f>
        <v>0</v>
      </c>
      <c r="AD52" s="44">
        <f>INDEX('[2]PM TMCs (VISTRO)'!$1:$225,MATCH($A52,'[2]PM TMCs (VISTRO)'!$A$1:$A$225,0),MATCH(AD$1,'[2]PM TMCs (VISTRO)'!$2:$2,0))</f>
        <v>0</v>
      </c>
      <c r="AE52" s="44">
        <f>INDEX('[2]PM TMCs (VISTRO)'!$1:$225,MATCH($A52,'[2]PM TMCs (VISTRO)'!$A$1:$A$225,0),MATCH(AE$1,'[2]PM TMCs (VISTRO)'!$2:$2,0))</f>
        <v>0</v>
      </c>
      <c r="AF52" s="44">
        <f>INDEX('[2]PM TMCs (VISTRO)'!$1:$225,MATCH($A52,'[2]PM TMCs (VISTRO)'!$A$1:$A$225,0),MATCH(AF$1,'[2]PM TMCs (VISTRO)'!$2:$2,0))</f>
        <v>0</v>
      </c>
      <c r="AG52" s="44">
        <f>INDEX('[2]PM TMCs (VISTRO)'!$1:$225,MATCH($A52,'[2]PM TMCs (VISTRO)'!$A$1:$A$225,0),MATCH(AG$1,'[2]PM TMCs (VISTRO)'!$2:$2,0))</f>
        <v>0</v>
      </c>
      <c r="AH52" s="52">
        <f t="shared" si="8"/>
        <v>13</v>
      </c>
      <c r="AI52" s="52">
        <f t="shared" si="9"/>
        <v>17</v>
      </c>
      <c r="AJ52" s="52">
        <f t="shared" si="10"/>
        <v>0</v>
      </c>
      <c r="AK52" s="52">
        <f t="shared" si="11"/>
        <v>0</v>
      </c>
      <c r="AL52" s="52">
        <f t="shared" si="4"/>
        <v>0</v>
      </c>
      <c r="AM52" s="52">
        <f t="shared" si="5"/>
        <v>0</v>
      </c>
      <c r="AN52" s="52">
        <f t="shared" si="6"/>
        <v>102</v>
      </c>
      <c r="AO52" s="52">
        <f t="shared" si="7"/>
        <v>0</v>
      </c>
    </row>
    <row r="53" spans="1:41" x14ac:dyDescent="0.25">
      <c r="A53" s="43">
        <v>53</v>
      </c>
      <c r="B53" s="44">
        <f>INDEX('[2]PM TMCs (VISTRO)'!$1:$225,MATCH($A53,'[2]PM TMCs (VISTRO)'!$A$1:$A$225,0),MATCH(B$1,'[2]PM TMCs (VISTRO)'!$2:$2,0))</f>
        <v>0</v>
      </c>
      <c r="C53" s="44">
        <f>INDEX('[2]PM TMCs (VISTRO)'!$1:$225,MATCH($A53,'[2]PM TMCs (VISTRO)'!$A$1:$A$225,0),MATCH(C$1,'[2]PM TMCs (VISTRO)'!$2:$2,0))</f>
        <v>0</v>
      </c>
      <c r="D53" s="44">
        <f>INDEX('[2]PM TMCs (VISTRO)'!$1:$225,MATCH($A53,'[2]PM TMCs (VISTRO)'!$A$1:$A$225,0),MATCH(D$1,'[2]PM TMCs (VISTRO)'!$2:$2,0))</f>
        <v>3</v>
      </c>
      <c r="E53" s="44">
        <f>INDEX('[2]PM TMCs (VISTRO)'!$1:$225,MATCH($A53,'[2]PM TMCs (VISTRO)'!$A$1:$A$225,0),MATCH(E$1,'[2]PM TMCs (VISTRO)'!$2:$2,0))</f>
        <v>0</v>
      </c>
      <c r="F53" s="44">
        <f>INDEX('[2]PM TMCs (VISTRO)'!$1:$225,MATCH($A53,'[2]PM TMCs (VISTRO)'!$A$1:$A$225,0),MATCH(F$1,'[2]PM TMCs (VISTRO)'!$2:$2,0))</f>
        <v>0</v>
      </c>
      <c r="G53" s="44">
        <f>INDEX('[2]PM TMCs (VISTRO)'!$1:$225,MATCH($A53,'[2]PM TMCs (VISTRO)'!$A$1:$A$225,0),MATCH(G$1,'[2]PM TMCs (VISTRO)'!$2:$2,0))</f>
        <v>0</v>
      </c>
      <c r="H53" s="44">
        <f>INDEX('[2]PM TMCs (VISTRO)'!$1:$225,MATCH($A53,'[2]PM TMCs (VISTRO)'!$A$1:$A$225,0),MATCH(H$1,'[2]PM TMCs (VISTRO)'!$2:$2,0))</f>
        <v>3</v>
      </c>
      <c r="I53" s="44">
        <f>INDEX('[2]PM TMCs (VISTRO)'!$1:$225,MATCH($A53,'[2]PM TMCs (VISTRO)'!$A$1:$A$225,0),MATCH(I$1,'[2]PM TMCs (VISTRO)'!$2:$2,0))</f>
        <v>16</v>
      </c>
      <c r="J53" s="44">
        <f>INDEX('[2]PM TMCs (VISTRO)'!$1:$225,MATCH($A53,'[2]PM TMCs (VISTRO)'!$A$1:$A$225,0),MATCH(J$1,'[2]PM TMCs (VISTRO)'!$2:$2,0))</f>
        <v>0</v>
      </c>
      <c r="K53" s="44">
        <f>INDEX('[2]PM TMCs (VISTRO)'!$1:$225,MATCH($A53,'[2]PM TMCs (VISTRO)'!$A$1:$A$225,0),MATCH(K$1,'[2]PM TMCs (VISTRO)'!$2:$2,0))</f>
        <v>0</v>
      </c>
      <c r="L53" s="44">
        <f>INDEX('[2]PM TMCs (VISTRO)'!$1:$225,MATCH($A53,'[2]PM TMCs (VISTRO)'!$A$1:$A$225,0),MATCH(L$1,'[2]PM TMCs (VISTRO)'!$2:$2,0))</f>
        <v>0</v>
      </c>
      <c r="M53" s="44">
        <f>INDEX('[2]PM TMCs (VISTRO)'!$1:$225,MATCH($A53,'[2]PM TMCs (VISTRO)'!$A$1:$A$225,0),MATCH(M$1,'[2]PM TMCs (VISTRO)'!$2:$2,0))</f>
        <v>0</v>
      </c>
      <c r="N53" s="44">
        <f>INDEX('[2]PM TMCs (VISTRO)'!$1:$225,MATCH($A53,'[2]PM TMCs (VISTRO)'!$A$1:$A$225,0),MATCH(N$1,'[2]PM TMCs (VISTRO)'!$2:$2,0))</f>
        <v>0</v>
      </c>
      <c r="O53" s="44">
        <f>INDEX('[2]PM TMCs (VISTRO)'!$1:$225,MATCH($A53,'[2]PM TMCs (VISTRO)'!$A$1:$A$225,0),MATCH(O$1,'[2]PM TMCs (VISTRO)'!$2:$2,0))</f>
        <v>0</v>
      </c>
      <c r="P53" s="44">
        <f>INDEX('[2]PM TMCs (VISTRO)'!$1:$225,MATCH($A53,'[2]PM TMCs (VISTRO)'!$A$1:$A$225,0),MATCH(P$1,'[2]PM TMCs (VISTRO)'!$2:$2,0))</f>
        <v>0</v>
      </c>
      <c r="Q53" s="44">
        <f>INDEX('[2]PM TMCs (VISTRO)'!$1:$225,MATCH($A53,'[2]PM TMCs (VISTRO)'!$A$1:$A$225,0),MATCH(Q$1,'[2]PM TMCs (VISTRO)'!$2:$2,0))</f>
        <v>0</v>
      </c>
      <c r="R53" s="44">
        <f>INDEX('[2]PM TMCs (VISTRO)'!$1:$225,MATCH($A53,'[2]PM TMCs (VISTRO)'!$A$1:$A$225,0),MATCH(R$1,'[2]PM TMCs (VISTRO)'!$2:$2,0))</f>
        <v>0</v>
      </c>
      <c r="S53" s="44">
        <f>INDEX('[2]PM TMCs (VISTRO)'!$1:$225,MATCH($A53,'[2]PM TMCs (VISTRO)'!$A$1:$A$225,0),MATCH(S$1,'[2]PM TMCs (VISTRO)'!$2:$2,0))</f>
        <v>0</v>
      </c>
      <c r="T53" s="44">
        <f>INDEX('[2]PM TMCs (VISTRO)'!$1:$225,MATCH($A53,'[2]PM TMCs (VISTRO)'!$A$1:$A$225,0),MATCH(T$1,'[2]PM TMCs (VISTRO)'!$2:$2,0))</f>
        <v>0</v>
      </c>
      <c r="U53" s="44">
        <f>INDEX('[2]PM TMCs (VISTRO)'!$1:$225,MATCH($A53,'[2]PM TMCs (VISTRO)'!$A$1:$A$225,0),MATCH(U$1,'[2]PM TMCs (VISTRO)'!$2:$2,0))</f>
        <v>0</v>
      </c>
      <c r="V53" s="44">
        <f>INDEX('[2]PM TMCs (VISTRO)'!$1:$225,MATCH($A53,'[2]PM TMCs (VISTRO)'!$A$1:$A$225,0),MATCH(V$1,'[2]PM TMCs (VISTRO)'!$2:$2,0))</f>
        <v>0</v>
      </c>
      <c r="W53" s="44">
        <f>INDEX('[2]PM TMCs (VISTRO)'!$1:$225,MATCH($A53,'[2]PM TMCs (VISTRO)'!$A$1:$A$225,0),MATCH(W$1,'[2]PM TMCs (VISTRO)'!$2:$2,0))</f>
        <v>0</v>
      </c>
      <c r="X53" s="44">
        <f>INDEX('[2]PM TMCs (VISTRO)'!$1:$225,MATCH($A53,'[2]PM TMCs (VISTRO)'!$A$1:$A$225,0),MATCH(X$1,'[2]PM TMCs (VISTRO)'!$2:$2,0))</f>
        <v>0</v>
      </c>
      <c r="Y53" s="44">
        <f>INDEX('[2]PM TMCs (VISTRO)'!$1:$225,MATCH($A53,'[2]PM TMCs (VISTRO)'!$A$1:$A$225,0),MATCH(Y$1,'[2]PM TMCs (VISTRO)'!$2:$2,0))</f>
        <v>0</v>
      </c>
      <c r="Z53" s="44">
        <f>INDEX('[2]PM TMCs (VISTRO)'!$1:$225,MATCH($A53,'[2]PM TMCs (VISTRO)'!$A$1:$A$225,0),MATCH(Z$1,'[2]PM TMCs (VISTRO)'!$2:$2,0))</f>
        <v>0</v>
      </c>
      <c r="AA53" s="44">
        <f>INDEX('[2]PM TMCs (VISTRO)'!$1:$225,MATCH($A53,'[2]PM TMCs (VISTRO)'!$A$1:$A$225,0),MATCH(AA$1,'[2]PM TMCs (VISTRO)'!$2:$2,0))</f>
        <v>0</v>
      </c>
      <c r="AB53" s="44">
        <f>INDEX('[2]PM TMCs (VISTRO)'!$1:$225,MATCH($A53,'[2]PM TMCs (VISTRO)'!$A$1:$A$225,0),MATCH(AB$1,'[2]PM TMCs (VISTRO)'!$2:$2,0))</f>
        <v>0</v>
      </c>
      <c r="AC53" s="44">
        <f>INDEX('[2]PM TMCs (VISTRO)'!$1:$225,MATCH($A53,'[2]PM TMCs (VISTRO)'!$A$1:$A$225,0),MATCH(AC$1,'[2]PM TMCs (VISTRO)'!$2:$2,0))</f>
        <v>0</v>
      </c>
      <c r="AD53" s="44">
        <f>INDEX('[2]PM TMCs (VISTRO)'!$1:$225,MATCH($A53,'[2]PM TMCs (VISTRO)'!$A$1:$A$225,0),MATCH(AD$1,'[2]PM TMCs (VISTRO)'!$2:$2,0))</f>
        <v>3</v>
      </c>
      <c r="AE53" s="44">
        <f>INDEX('[2]PM TMCs (VISTRO)'!$1:$225,MATCH($A53,'[2]PM TMCs (VISTRO)'!$A$1:$A$225,0),MATCH(AE$1,'[2]PM TMCs (VISTRO)'!$2:$2,0))</f>
        <v>0</v>
      </c>
      <c r="AF53" s="44">
        <f>INDEX('[2]PM TMCs (VISTRO)'!$1:$225,MATCH($A53,'[2]PM TMCs (VISTRO)'!$A$1:$A$225,0),MATCH(AF$1,'[2]PM TMCs (VISTRO)'!$2:$2,0))</f>
        <v>0</v>
      </c>
      <c r="AG53" s="44">
        <f>INDEX('[2]PM TMCs (VISTRO)'!$1:$225,MATCH($A53,'[2]PM TMCs (VISTRO)'!$A$1:$A$225,0),MATCH(AG$1,'[2]PM TMCs (VISTRO)'!$2:$2,0))</f>
        <v>0</v>
      </c>
      <c r="AH53" s="52">
        <f t="shared" si="8"/>
        <v>3</v>
      </c>
      <c r="AI53" s="52">
        <f t="shared" si="9"/>
        <v>19</v>
      </c>
      <c r="AJ53" s="52">
        <f t="shared" si="10"/>
        <v>0</v>
      </c>
      <c r="AK53" s="52">
        <f t="shared" si="11"/>
        <v>0</v>
      </c>
      <c r="AL53" s="52">
        <f t="shared" si="4"/>
        <v>0</v>
      </c>
      <c r="AM53" s="52">
        <f t="shared" si="5"/>
        <v>0</v>
      </c>
      <c r="AN53" s="52">
        <f t="shared" si="6"/>
        <v>0</v>
      </c>
      <c r="AO53" s="52">
        <f t="shared" si="7"/>
        <v>3</v>
      </c>
    </row>
    <row r="54" spans="1:41" x14ac:dyDescent="0.25">
      <c r="A54" s="43">
        <v>54</v>
      </c>
      <c r="B54" s="44">
        <f>INDEX('[2]PM TMCs (VISTRO)'!$1:$225,MATCH($A54,'[2]PM TMCs (VISTRO)'!$A$1:$A$225,0),MATCH(B$1,'[2]PM TMCs (VISTRO)'!$2:$2,0))</f>
        <v>0</v>
      </c>
      <c r="C54" s="44">
        <f>INDEX('[2]PM TMCs (VISTRO)'!$1:$225,MATCH($A54,'[2]PM TMCs (VISTRO)'!$A$1:$A$225,0),MATCH(C$1,'[2]PM TMCs (VISTRO)'!$2:$2,0))</f>
        <v>0</v>
      </c>
      <c r="D54" s="44">
        <f>INDEX('[2]PM TMCs (VISTRO)'!$1:$225,MATCH($A54,'[2]PM TMCs (VISTRO)'!$A$1:$A$225,0),MATCH(D$1,'[2]PM TMCs (VISTRO)'!$2:$2,0))</f>
        <v>0</v>
      </c>
      <c r="E54" s="44">
        <f>INDEX('[2]PM TMCs (VISTRO)'!$1:$225,MATCH($A54,'[2]PM TMCs (VISTRO)'!$A$1:$A$225,0),MATCH(E$1,'[2]PM TMCs (VISTRO)'!$2:$2,0))</f>
        <v>0</v>
      </c>
      <c r="F54" s="44">
        <f>INDEX('[2]PM TMCs (VISTRO)'!$1:$225,MATCH($A54,'[2]PM TMCs (VISTRO)'!$A$1:$A$225,0),MATCH(F$1,'[2]PM TMCs (VISTRO)'!$2:$2,0))</f>
        <v>0</v>
      </c>
      <c r="G54" s="44">
        <f>INDEX('[2]PM TMCs (VISTRO)'!$1:$225,MATCH($A54,'[2]PM TMCs (VISTRO)'!$A$1:$A$225,0),MATCH(G$1,'[2]PM TMCs (VISTRO)'!$2:$2,0))</f>
        <v>0</v>
      </c>
      <c r="H54" s="44">
        <f>INDEX('[2]PM TMCs (VISTRO)'!$1:$225,MATCH($A54,'[2]PM TMCs (VISTRO)'!$A$1:$A$225,0),MATCH(H$1,'[2]PM TMCs (VISTRO)'!$2:$2,0))</f>
        <v>0</v>
      </c>
      <c r="I54" s="44">
        <f>INDEX('[2]PM TMCs (VISTRO)'!$1:$225,MATCH($A54,'[2]PM TMCs (VISTRO)'!$A$1:$A$225,0),MATCH(I$1,'[2]PM TMCs (VISTRO)'!$2:$2,0))</f>
        <v>0</v>
      </c>
      <c r="J54" s="44">
        <f>INDEX('[2]PM TMCs (VISTRO)'!$1:$225,MATCH($A54,'[2]PM TMCs (VISTRO)'!$A$1:$A$225,0),MATCH(J$1,'[2]PM TMCs (VISTRO)'!$2:$2,0))</f>
        <v>0</v>
      </c>
      <c r="K54" s="44">
        <f>INDEX('[2]PM TMCs (VISTRO)'!$1:$225,MATCH($A54,'[2]PM TMCs (VISTRO)'!$A$1:$A$225,0),MATCH(K$1,'[2]PM TMCs (VISTRO)'!$2:$2,0))</f>
        <v>0</v>
      </c>
      <c r="L54" s="44">
        <f>INDEX('[2]PM TMCs (VISTRO)'!$1:$225,MATCH($A54,'[2]PM TMCs (VISTRO)'!$A$1:$A$225,0),MATCH(L$1,'[2]PM TMCs (VISTRO)'!$2:$2,0))</f>
        <v>0</v>
      </c>
      <c r="M54" s="44">
        <f>INDEX('[2]PM TMCs (VISTRO)'!$1:$225,MATCH($A54,'[2]PM TMCs (VISTRO)'!$A$1:$A$225,0),MATCH(M$1,'[2]PM TMCs (VISTRO)'!$2:$2,0))</f>
        <v>0</v>
      </c>
      <c r="N54" s="44">
        <f>INDEX('[2]PM TMCs (VISTRO)'!$1:$225,MATCH($A54,'[2]PM TMCs (VISTRO)'!$A$1:$A$225,0),MATCH(N$1,'[2]PM TMCs (VISTRO)'!$2:$2,0))</f>
        <v>0</v>
      </c>
      <c r="O54" s="44">
        <f>INDEX('[2]PM TMCs (VISTRO)'!$1:$225,MATCH($A54,'[2]PM TMCs (VISTRO)'!$A$1:$A$225,0),MATCH(O$1,'[2]PM TMCs (VISTRO)'!$2:$2,0))</f>
        <v>0</v>
      </c>
      <c r="P54" s="44">
        <f>INDEX('[2]PM TMCs (VISTRO)'!$1:$225,MATCH($A54,'[2]PM TMCs (VISTRO)'!$A$1:$A$225,0),MATCH(P$1,'[2]PM TMCs (VISTRO)'!$2:$2,0))</f>
        <v>42</v>
      </c>
      <c r="Q54" s="44">
        <f>INDEX('[2]PM TMCs (VISTRO)'!$1:$225,MATCH($A54,'[2]PM TMCs (VISTRO)'!$A$1:$A$225,0),MATCH(Q$1,'[2]PM TMCs (VISTRO)'!$2:$2,0))</f>
        <v>456</v>
      </c>
      <c r="R54" s="44">
        <f>INDEX('[2]PM TMCs (VISTRO)'!$1:$225,MATCH($A54,'[2]PM TMCs (VISTRO)'!$A$1:$A$225,0),MATCH(R$1,'[2]PM TMCs (VISTRO)'!$2:$2,0))</f>
        <v>0</v>
      </c>
      <c r="S54" s="44">
        <f>INDEX('[2]PM TMCs (VISTRO)'!$1:$225,MATCH($A54,'[2]PM TMCs (VISTRO)'!$A$1:$A$225,0),MATCH(S$1,'[2]PM TMCs (VISTRO)'!$2:$2,0))</f>
        <v>0</v>
      </c>
      <c r="T54" s="44">
        <f>INDEX('[2]PM TMCs (VISTRO)'!$1:$225,MATCH($A54,'[2]PM TMCs (VISTRO)'!$A$1:$A$225,0),MATCH(T$1,'[2]PM TMCs (VISTRO)'!$2:$2,0))</f>
        <v>0</v>
      </c>
      <c r="U54" s="44">
        <f>INDEX('[2]PM TMCs (VISTRO)'!$1:$225,MATCH($A54,'[2]PM TMCs (VISTRO)'!$A$1:$A$225,0),MATCH(U$1,'[2]PM TMCs (VISTRO)'!$2:$2,0))</f>
        <v>0</v>
      </c>
      <c r="V54" s="44">
        <f>INDEX('[2]PM TMCs (VISTRO)'!$1:$225,MATCH($A54,'[2]PM TMCs (VISTRO)'!$A$1:$A$225,0),MATCH(V$1,'[2]PM TMCs (VISTRO)'!$2:$2,0))</f>
        <v>0</v>
      </c>
      <c r="W54" s="44">
        <f>INDEX('[2]PM TMCs (VISTRO)'!$1:$225,MATCH($A54,'[2]PM TMCs (VISTRO)'!$A$1:$A$225,0),MATCH(W$1,'[2]PM TMCs (VISTRO)'!$2:$2,0))</f>
        <v>0</v>
      </c>
      <c r="X54" s="44">
        <f>INDEX('[2]PM TMCs (VISTRO)'!$1:$225,MATCH($A54,'[2]PM TMCs (VISTRO)'!$A$1:$A$225,0),MATCH(X$1,'[2]PM TMCs (VISTRO)'!$2:$2,0))</f>
        <v>0</v>
      </c>
      <c r="Y54" s="44">
        <f>INDEX('[2]PM TMCs (VISTRO)'!$1:$225,MATCH($A54,'[2]PM TMCs (VISTRO)'!$A$1:$A$225,0),MATCH(Y$1,'[2]PM TMCs (VISTRO)'!$2:$2,0))</f>
        <v>0</v>
      </c>
      <c r="Z54" s="44">
        <f>INDEX('[2]PM TMCs (VISTRO)'!$1:$225,MATCH($A54,'[2]PM TMCs (VISTRO)'!$A$1:$A$225,0),MATCH(Z$1,'[2]PM TMCs (VISTRO)'!$2:$2,0))</f>
        <v>0</v>
      </c>
      <c r="AA54" s="44">
        <f>INDEX('[2]PM TMCs (VISTRO)'!$1:$225,MATCH($A54,'[2]PM TMCs (VISTRO)'!$A$1:$A$225,0),MATCH(AA$1,'[2]PM TMCs (VISTRO)'!$2:$2,0))</f>
        <v>0</v>
      </c>
      <c r="AB54" s="44">
        <f>INDEX('[2]PM TMCs (VISTRO)'!$1:$225,MATCH($A54,'[2]PM TMCs (VISTRO)'!$A$1:$A$225,0),MATCH(AB$1,'[2]PM TMCs (VISTRO)'!$2:$2,0))</f>
        <v>369</v>
      </c>
      <c r="AC54" s="44">
        <f>INDEX('[2]PM TMCs (VISTRO)'!$1:$225,MATCH($A54,'[2]PM TMCs (VISTRO)'!$A$1:$A$225,0),MATCH(AC$1,'[2]PM TMCs (VISTRO)'!$2:$2,0))</f>
        <v>0</v>
      </c>
      <c r="AD54" s="44">
        <f>INDEX('[2]PM TMCs (VISTRO)'!$1:$225,MATCH($A54,'[2]PM TMCs (VISTRO)'!$A$1:$A$225,0),MATCH(AD$1,'[2]PM TMCs (VISTRO)'!$2:$2,0))</f>
        <v>0</v>
      </c>
      <c r="AE54" s="44">
        <f>INDEX('[2]PM TMCs (VISTRO)'!$1:$225,MATCH($A54,'[2]PM TMCs (VISTRO)'!$A$1:$A$225,0),MATCH(AE$1,'[2]PM TMCs (VISTRO)'!$2:$2,0))</f>
        <v>0</v>
      </c>
      <c r="AF54" s="44">
        <f>INDEX('[2]PM TMCs (VISTRO)'!$1:$225,MATCH($A54,'[2]PM TMCs (VISTRO)'!$A$1:$A$225,0),MATCH(AF$1,'[2]PM TMCs (VISTRO)'!$2:$2,0))</f>
        <v>742</v>
      </c>
      <c r="AG54" s="44">
        <f>INDEX('[2]PM TMCs (VISTRO)'!$1:$225,MATCH($A54,'[2]PM TMCs (VISTRO)'!$A$1:$A$225,0),MATCH(AG$1,'[2]PM TMCs (VISTRO)'!$2:$2,0))</f>
        <v>0</v>
      </c>
      <c r="AH54" s="52">
        <f t="shared" si="8"/>
        <v>0</v>
      </c>
      <c r="AI54" s="52">
        <f t="shared" si="9"/>
        <v>0</v>
      </c>
      <c r="AJ54" s="52">
        <f t="shared" si="10"/>
        <v>0</v>
      </c>
      <c r="AK54" s="52">
        <f t="shared" si="11"/>
        <v>498</v>
      </c>
      <c r="AL54" s="52">
        <f t="shared" si="4"/>
        <v>0</v>
      </c>
      <c r="AM54" s="52">
        <f t="shared" si="5"/>
        <v>0</v>
      </c>
      <c r="AN54" s="52">
        <f t="shared" si="6"/>
        <v>369</v>
      </c>
      <c r="AO54" s="52">
        <f t="shared" si="7"/>
        <v>742</v>
      </c>
    </row>
    <row r="55" spans="1:41" x14ac:dyDescent="0.25">
      <c r="A55" s="43">
        <v>101</v>
      </c>
      <c r="B55" s="44">
        <f>INDEX('[2]PM TMCs (VISTRO)'!$1:$225,MATCH($A55,'[2]PM TMCs (VISTRO)'!$A$1:$A$225,0),MATCH(B$1,'[2]PM TMCs (VISTRO)'!$2:$2,0))</f>
        <v>0</v>
      </c>
      <c r="C55" s="44">
        <f>INDEX('[2]PM TMCs (VISTRO)'!$1:$225,MATCH($A55,'[2]PM TMCs (VISTRO)'!$A$1:$A$225,0),MATCH(C$1,'[2]PM TMCs (VISTRO)'!$2:$2,0))</f>
        <v>0</v>
      </c>
      <c r="D55" s="44">
        <f>INDEX('[2]PM TMCs (VISTRO)'!$1:$225,MATCH($A55,'[2]PM TMCs (VISTRO)'!$A$1:$A$225,0),MATCH(D$1,'[2]PM TMCs (VISTRO)'!$2:$2,0))</f>
        <v>0</v>
      </c>
      <c r="E55" s="44">
        <f>INDEX('[2]PM TMCs (VISTRO)'!$1:$225,MATCH($A55,'[2]PM TMCs (VISTRO)'!$A$1:$A$225,0),MATCH(E$1,'[2]PM TMCs (VISTRO)'!$2:$2,0))</f>
        <v>0</v>
      </c>
      <c r="F55" s="44">
        <f>INDEX('[2]PM TMCs (VISTRO)'!$1:$225,MATCH($A55,'[2]PM TMCs (VISTRO)'!$A$1:$A$225,0),MATCH(F$1,'[2]PM TMCs (VISTRO)'!$2:$2,0))</f>
        <v>0</v>
      </c>
      <c r="G55" s="44">
        <f>INDEX('[2]PM TMCs (VISTRO)'!$1:$225,MATCH($A55,'[2]PM TMCs (VISTRO)'!$A$1:$A$225,0),MATCH(G$1,'[2]PM TMCs (VISTRO)'!$2:$2,0))</f>
        <v>0</v>
      </c>
      <c r="H55" s="44">
        <f>INDEX('[2]PM TMCs (VISTRO)'!$1:$225,MATCH($A55,'[2]PM TMCs (VISTRO)'!$A$1:$A$225,0),MATCH(H$1,'[2]PM TMCs (VISTRO)'!$2:$2,0))</f>
        <v>0</v>
      </c>
      <c r="I55" s="44">
        <f>INDEX('[2]PM TMCs (VISTRO)'!$1:$225,MATCH($A55,'[2]PM TMCs (VISTRO)'!$A$1:$A$225,0),MATCH(I$1,'[2]PM TMCs (VISTRO)'!$2:$2,0))</f>
        <v>0</v>
      </c>
      <c r="J55" s="44">
        <f>INDEX('[2]PM TMCs (VISTRO)'!$1:$225,MATCH($A55,'[2]PM TMCs (VISTRO)'!$A$1:$A$225,0),MATCH(J$1,'[2]PM TMCs (VISTRO)'!$2:$2,0))</f>
        <v>0</v>
      </c>
      <c r="K55" s="44">
        <f>INDEX('[2]PM TMCs (VISTRO)'!$1:$225,MATCH($A55,'[2]PM TMCs (VISTRO)'!$A$1:$A$225,0),MATCH(K$1,'[2]PM TMCs (VISTRO)'!$2:$2,0))</f>
        <v>0</v>
      </c>
      <c r="L55" s="44">
        <f>INDEX('[2]PM TMCs (VISTRO)'!$1:$225,MATCH($A55,'[2]PM TMCs (VISTRO)'!$A$1:$A$225,0),MATCH(L$1,'[2]PM TMCs (VISTRO)'!$2:$2,0))</f>
        <v>0</v>
      </c>
      <c r="M55" s="44">
        <f>INDEX('[2]PM TMCs (VISTRO)'!$1:$225,MATCH($A55,'[2]PM TMCs (VISTRO)'!$A$1:$A$225,0),MATCH(M$1,'[2]PM TMCs (VISTRO)'!$2:$2,0))</f>
        <v>0</v>
      </c>
      <c r="N55" s="44">
        <f>INDEX('[2]PM TMCs (VISTRO)'!$1:$225,MATCH($A55,'[2]PM TMCs (VISTRO)'!$A$1:$A$225,0),MATCH(N$1,'[2]PM TMCs (VISTRO)'!$2:$2,0))</f>
        <v>0</v>
      </c>
      <c r="O55" s="44">
        <f>INDEX('[2]PM TMCs (VISTRO)'!$1:$225,MATCH($A55,'[2]PM TMCs (VISTRO)'!$A$1:$A$225,0),MATCH(O$1,'[2]PM TMCs (VISTRO)'!$2:$2,0))</f>
        <v>0</v>
      </c>
      <c r="P55" s="44">
        <f>INDEX('[2]PM TMCs (VISTRO)'!$1:$225,MATCH($A55,'[2]PM TMCs (VISTRO)'!$A$1:$A$225,0),MATCH(P$1,'[2]PM TMCs (VISTRO)'!$2:$2,0))</f>
        <v>71</v>
      </c>
      <c r="Q55" s="44">
        <f>INDEX('[2]PM TMCs (VISTRO)'!$1:$225,MATCH($A55,'[2]PM TMCs (VISTRO)'!$A$1:$A$225,0),MATCH(Q$1,'[2]PM TMCs (VISTRO)'!$2:$2,0))</f>
        <v>271</v>
      </c>
      <c r="R55" s="44">
        <f>INDEX('[2]PM TMCs (VISTRO)'!$1:$225,MATCH($A55,'[2]PM TMCs (VISTRO)'!$A$1:$A$225,0),MATCH(R$1,'[2]PM TMCs (VISTRO)'!$2:$2,0))</f>
        <v>0</v>
      </c>
      <c r="S55" s="44">
        <f>INDEX('[2]PM TMCs (VISTRO)'!$1:$225,MATCH($A55,'[2]PM TMCs (VISTRO)'!$A$1:$A$225,0),MATCH(S$1,'[2]PM TMCs (VISTRO)'!$2:$2,0))</f>
        <v>0</v>
      </c>
      <c r="T55" s="44">
        <f>INDEX('[2]PM TMCs (VISTRO)'!$1:$225,MATCH($A55,'[2]PM TMCs (VISTRO)'!$A$1:$A$225,0),MATCH(T$1,'[2]PM TMCs (VISTRO)'!$2:$2,0))</f>
        <v>0</v>
      </c>
      <c r="U55" s="44">
        <f>INDEX('[2]PM TMCs (VISTRO)'!$1:$225,MATCH($A55,'[2]PM TMCs (VISTRO)'!$A$1:$A$225,0),MATCH(U$1,'[2]PM TMCs (VISTRO)'!$2:$2,0))</f>
        <v>0</v>
      </c>
      <c r="V55" s="44">
        <f>INDEX('[2]PM TMCs (VISTRO)'!$1:$225,MATCH($A55,'[2]PM TMCs (VISTRO)'!$A$1:$A$225,0),MATCH(V$1,'[2]PM TMCs (VISTRO)'!$2:$2,0))</f>
        <v>0</v>
      </c>
      <c r="W55" s="44">
        <f>INDEX('[2]PM TMCs (VISTRO)'!$1:$225,MATCH($A55,'[2]PM TMCs (VISTRO)'!$A$1:$A$225,0),MATCH(W$1,'[2]PM TMCs (VISTRO)'!$2:$2,0))</f>
        <v>0</v>
      </c>
      <c r="X55" s="44">
        <f>INDEX('[2]PM TMCs (VISTRO)'!$1:$225,MATCH($A55,'[2]PM TMCs (VISTRO)'!$A$1:$A$225,0),MATCH(X$1,'[2]PM TMCs (VISTRO)'!$2:$2,0))</f>
        <v>0</v>
      </c>
      <c r="Y55" s="44">
        <f>INDEX('[2]PM TMCs (VISTRO)'!$1:$225,MATCH($A55,'[2]PM TMCs (VISTRO)'!$A$1:$A$225,0),MATCH(Y$1,'[2]PM TMCs (VISTRO)'!$2:$2,0))</f>
        <v>0</v>
      </c>
      <c r="Z55" s="44">
        <f>INDEX('[2]PM TMCs (VISTRO)'!$1:$225,MATCH($A55,'[2]PM TMCs (VISTRO)'!$A$1:$A$225,0),MATCH(Z$1,'[2]PM TMCs (VISTRO)'!$2:$2,0))</f>
        <v>0</v>
      </c>
      <c r="AA55" s="44">
        <f>INDEX('[2]PM TMCs (VISTRO)'!$1:$225,MATCH($A55,'[2]PM TMCs (VISTRO)'!$A$1:$A$225,0),MATCH(AA$1,'[2]PM TMCs (VISTRO)'!$2:$2,0))</f>
        <v>0</v>
      </c>
      <c r="AB55" s="44">
        <f>INDEX('[2]PM TMCs (VISTRO)'!$1:$225,MATCH($A55,'[2]PM TMCs (VISTRO)'!$A$1:$A$225,0),MATCH(AB$1,'[2]PM TMCs (VISTRO)'!$2:$2,0))</f>
        <v>0</v>
      </c>
      <c r="AC55" s="44">
        <f>INDEX('[2]PM TMCs (VISTRO)'!$1:$225,MATCH($A55,'[2]PM TMCs (VISTRO)'!$A$1:$A$225,0),MATCH(AC$1,'[2]PM TMCs (VISTRO)'!$2:$2,0))</f>
        <v>0</v>
      </c>
      <c r="AD55" s="44">
        <f>INDEX('[2]PM TMCs (VISTRO)'!$1:$225,MATCH($A55,'[2]PM TMCs (VISTRO)'!$A$1:$A$225,0),MATCH(AD$1,'[2]PM TMCs (VISTRO)'!$2:$2,0))</f>
        <v>0</v>
      </c>
      <c r="AE55" s="44">
        <f>INDEX('[2]PM TMCs (VISTRO)'!$1:$225,MATCH($A55,'[2]PM TMCs (VISTRO)'!$A$1:$A$225,0),MATCH(AE$1,'[2]PM TMCs (VISTRO)'!$2:$2,0))</f>
        <v>0</v>
      </c>
      <c r="AF55" s="44">
        <f>INDEX('[2]PM TMCs (VISTRO)'!$1:$225,MATCH($A55,'[2]PM TMCs (VISTRO)'!$A$1:$A$225,0),MATCH(AF$1,'[2]PM TMCs (VISTRO)'!$2:$2,0))</f>
        <v>0</v>
      </c>
      <c r="AG55" s="44">
        <f>INDEX('[2]PM TMCs (VISTRO)'!$1:$225,MATCH($A55,'[2]PM TMCs (VISTRO)'!$A$1:$A$225,0),MATCH(AG$1,'[2]PM TMCs (VISTRO)'!$2:$2,0))</f>
        <v>0</v>
      </c>
      <c r="AH55" s="52">
        <f t="shared" si="8"/>
        <v>0</v>
      </c>
      <c r="AI55" s="52">
        <f t="shared" si="9"/>
        <v>0</v>
      </c>
      <c r="AJ55" s="52">
        <f t="shared" si="10"/>
        <v>0</v>
      </c>
      <c r="AK55" s="52">
        <f t="shared" si="11"/>
        <v>342</v>
      </c>
      <c r="AL55" s="52">
        <f t="shared" si="4"/>
        <v>0</v>
      </c>
      <c r="AM55" s="52">
        <f t="shared" si="5"/>
        <v>0</v>
      </c>
      <c r="AN55" s="52">
        <f t="shared" si="6"/>
        <v>0</v>
      </c>
      <c r="AO55" s="52">
        <f t="shared" si="7"/>
        <v>0</v>
      </c>
    </row>
    <row r="56" spans="1:41" x14ac:dyDescent="0.25">
      <c r="A56" s="43">
        <v>102</v>
      </c>
      <c r="B56" s="44">
        <f>INDEX('[2]PM TMCs (VISTRO)'!$1:$225,MATCH($A56,'[2]PM TMCs (VISTRO)'!$A$1:$A$225,0),MATCH(B$1,'[2]PM TMCs (VISTRO)'!$2:$2,0))</f>
        <v>0</v>
      </c>
      <c r="C56" s="44">
        <f>INDEX('[2]PM TMCs (VISTRO)'!$1:$225,MATCH($A56,'[2]PM TMCs (VISTRO)'!$A$1:$A$225,0),MATCH(C$1,'[2]PM TMCs (VISTRO)'!$2:$2,0))</f>
        <v>13</v>
      </c>
      <c r="D56" s="44">
        <f>INDEX('[2]PM TMCs (VISTRO)'!$1:$225,MATCH($A56,'[2]PM TMCs (VISTRO)'!$A$1:$A$225,0),MATCH(D$1,'[2]PM TMCs (VISTRO)'!$2:$2,0))</f>
        <v>255</v>
      </c>
      <c r="E56" s="44">
        <f>INDEX('[2]PM TMCs (VISTRO)'!$1:$225,MATCH($A56,'[2]PM TMCs (VISTRO)'!$A$1:$A$225,0),MATCH(E$1,'[2]PM TMCs (VISTRO)'!$2:$2,0))</f>
        <v>0</v>
      </c>
      <c r="F56" s="44">
        <f>INDEX('[2]PM TMCs (VISTRO)'!$1:$225,MATCH($A56,'[2]PM TMCs (VISTRO)'!$A$1:$A$225,0),MATCH(F$1,'[2]PM TMCs (VISTRO)'!$2:$2,0))</f>
        <v>0</v>
      </c>
      <c r="G56" s="44">
        <f>INDEX('[2]PM TMCs (VISTRO)'!$1:$225,MATCH($A56,'[2]PM TMCs (VISTRO)'!$A$1:$A$225,0),MATCH(G$1,'[2]PM TMCs (VISTRO)'!$2:$2,0))</f>
        <v>0</v>
      </c>
      <c r="H56" s="44">
        <f>INDEX('[2]PM TMCs (VISTRO)'!$1:$225,MATCH($A56,'[2]PM TMCs (VISTRO)'!$A$1:$A$225,0),MATCH(H$1,'[2]PM TMCs (VISTRO)'!$2:$2,0))</f>
        <v>0</v>
      </c>
      <c r="I56" s="44">
        <f>INDEX('[2]PM TMCs (VISTRO)'!$1:$225,MATCH($A56,'[2]PM TMCs (VISTRO)'!$A$1:$A$225,0),MATCH(I$1,'[2]PM TMCs (VISTRO)'!$2:$2,0))</f>
        <v>0</v>
      </c>
      <c r="J56" s="44">
        <f>INDEX('[2]PM TMCs (VISTRO)'!$1:$225,MATCH($A56,'[2]PM TMCs (VISTRO)'!$A$1:$A$225,0),MATCH(J$1,'[2]PM TMCs (VISTRO)'!$2:$2,0))</f>
        <v>0</v>
      </c>
      <c r="K56" s="44">
        <f>INDEX('[2]PM TMCs (VISTRO)'!$1:$225,MATCH($A56,'[2]PM TMCs (VISTRO)'!$A$1:$A$225,0),MATCH(K$1,'[2]PM TMCs (VISTRO)'!$2:$2,0))</f>
        <v>0</v>
      </c>
      <c r="L56" s="44">
        <f>INDEX('[2]PM TMCs (VISTRO)'!$1:$225,MATCH($A56,'[2]PM TMCs (VISTRO)'!$A$1:$A$225,0),MATCH(L$1,'[2]PM TMCs (VISTRO)'!$2:$2,0))</f>
        <v>0</v>
      </c>
      <c r="M56" s="44">
        <f>INDEX('[2]PM TMCs (VISTRO)'!$1:$225,MATCH($A56,'[2]PM TMCs (VISTRO)'!$A$1:$A$225,0),MATCH(M$1,'[2]PM TMCs (VISTRO)'!$2:$2,0))</f>
        <v>0</v>
      </c>
      <c r="N56" s="44">
        <f>INDEX('[2]PM TMCs (VISTRO)'!$1:$225,MATCH($A56,'[2]PM TMCs (VISTRO)'!$A$1:$A$225,0),MATCH(N$1,'[2]PM TMCs (VISTRO)'!$2:$2,0))</f>
        <v>0</v>
      </c>
      <c r="O56" s="44">
        <f>INDEX('[2]PM TMCs (VISTRO)'!$1:$225,MATCH($A56,'[2]PM TMCs (VISTRO)'!$A$1:$A$225,0),MATCH(O$1,'[2]PM TMCs (VISTRO)'!$2:$2,0))</f>
        <v>0</v>
      </c>
      <c r="P56" s="44">
        <f>INDEX('[2]PM TMCs (VISTRO)'!$1:$225,MATCH($A56,'[2]PM TMCs (VISTRO)'!$A$1:$A$225,0),MATCH(P$1,'[2]PM TMCs (VISTRO)'!$2:$2,0))</f>
        <v>0</v>
      </c>
      <c r="Q56" s="44">
        <f>INDEX('[2]PM TMCs (VISTRO)'!$1:$225,MATCH($A56,'[2]PM TMCs (VISTRO)'!$A$1:$A$225,0),MATCH(Q$1,'[2]PM TMCs (VISTRO)'!$2:$2,0))</f>
        <v>179</v>
      </c>
      <c r="R56" s="44">
        <f>INDEX('[2]PM TMCs (VISTRO)'!$1:$225,MATCH($A56,'[2]PM TMCs (VISTRO)'!$A$1:$A$225,0),MATCH(R$1,'[2]PM TMCs (VISTRO)'!$2:$2,0))</f>
        <v>92</v>
      </c>
      <c r="S56" s="44">
        <f>INDEX('[2]PM TMCs (VISTRO)'!$1:$225,MATCH($A56,'[2]PM TMCs (VISTRO)'!$A$1:$A$225,0),MATCH(S$1,'[2]PM TMCs (VISTRO)'!$2:$2,0))</f>
        <v>0</v>
      </c>
      <c r="T56" s="44">
        <f>INDEX('[2]PM TMCs (VISTRO)'!$1:$225,MATCH($A56,'[2]PM TMCs (VISTRO)'!$A$1:$A$225,0),MATCH(T$1,'[2]PM TMCs (VISTRO)'!$2:$2,0))</f>
        <v>0</v>
      </c>
      <c r="U56" s="44">
        <f>INDEX('[2]PM TMCs (VISTRO)'!$1:$225,MATCH($A56,'[2]PM TMCs (VISTRO)'!$A$1:$A$225,0),MATCH(U$1,'[2]PM TMCs (VISTRO)'!$2:$2,0))</f>
        <v>0</v>
      </c>
      <c r="V56" s="44">
        <f>INDEX('[2]PM TMCs (VISTRO)'!$1:$225,MATCH($A56,'[2]PM TMCs (VISTRO)'!$A$1:$A$225,0),MATCH(V$1,'[2]PM TMCs (VISTRO)'!$2:$2,0))</f>
        <v>0</v>
      </c>
      <c r="W56" s="44">
        <f>INDEX('[2]PM TMCs (VISTRO)'!$1:$225,MATCH($A56,'[2]PM TMCs (VISTRO)'!$A$1:$A$225,0),MATCH(W$1,'[2]PM TMCs (VISTRO)'!$2:$2,0))</f>
        <v>0</v>
      </c>
      <c r="X56" s="44">
        <f>INDEX('[2]PM TMCs (VISTRO)'!$1:$225,MATCH($A56,'[2]PM TMCs (VISTRO)'!$A$1:$A$225,0),MATCH(X$1,'[2]PM TMCs (VISTRO)'!$2:$2,0))</f>
        <v>0</v>
      </c>
      <c r="Y56" s="44">
        <f>INDEX('[2]PM TMCs (VISTRO)'!$1:$225,MATCH($A56,'[2]PM TMCs (VISTRO)'!$A$1:$A$225,0),MATCH(Y$1,'[2]PM TMCs (VISTRO)'!$2:$2,0))</f>
        <v>0</v>
      </c>
      <c r="Z56" s="44">
        <f>INDEX('[2]PM TMCs (VISTRO)'!$1:$225,MATCH($A56,'[2]PM TMCs (VISTRO)'!$A$1:$A$225,0),MATCH(Z$1,'[2]PM TMCs (VISTRO)'!$2:$2,0))</f>
        <v>0</v>
      </c>
      <c r="AA56" s="44">
        <f>INDEX('[2]PM TMCs (VISTRO)'!$1:$225,MATCH($A56,'[2]PM TMCs (VISTRO)'!$A$1:$A$225,0),MATCH(AA$1,'[2]PM TMCs (VISTRO)'!$2:$2,0))</f>
        <v>0</v>
      </c>
      <c r="AB56" s="44">
        <f>INDEX('[2]PM TMCs (VISTRO)'!$1:$225,MATCH($A56,'[2]PM TMCs (VISTRO)'!$A$1:$A$225,0),MATCH(AB$1,'[2]PM TMCs (VISTRO)'!$2:$2,0))</f>
        <v>0</v>
      </c>
      <c r="AC56" s="44">
        <f>INDEX('[2]PM TMCs (VISTRO)'!$1:$225,MATCH($A56,'[2]PM TMCs (VISTRO)'!$A$1:$A$225,0),MATCH(AC$1,'[2]PM TMCs (VISTRO)'!$2:$2,0))</f>
        <v>0</v>
      </c>
      <c r="AD56" s="44">
        <f>INDEX('[2]PM TMCs (VISTRO)'!$1:$225,MATCH($A56,'[2]PM TMCs (VISTRO)'!$A$1:$A$225,0),MATCH(AD$1,'[2]PM TMCs (VISTRO)'!$2:$2,0))</f>
        <v>0</v>
      </c>
      <c r="AE56" s="44">
        <f>INDEX('[2]PM TMCs (VISTRO)'!$1:$225,MATCH($A56,'[2]PM TMCs (VISTRO)'!$A$1:$A$225,0),MATCH(AE$1,'[2]PM TMCs (VISTRO)'!$2:$2,0))</f>
        <v>0</v>
      </c>
      <c r="AF56" s="44">
        <f>INDEX('[2]PM TMCs (VISTRO)'!$1:$225,MATCH($A56,'[2]PM TMCs (VISTRO)'!$A$1:$A$225,0),MATCH(AF$1,'[2]PM TMCs (VISTRO)'!$2:$2,0))</f>
        <v>0</v>
      </c>
      <c r="AG56" s="44">
        <f>INDEX('[2]PM TMCs (VISTRO)'!$1:$225,MATCH($A56,'[2]PM TMCs (VISTRO)'!$A$1:$A$225,0),MATCH(AG$1,'[2]PM TMCs (VISTRO)'!$2:$2,0))</f>
        <v>0</v>
      </c>
      <c r="AH56" s="52">
        <f t="shared" si="8"/>
        <v>268</v>
      </c>
      <c r="AI56" s="52">
        <f t="shared" si="9"/>
        <v>0</v>
      </c>
      <c r="AJ56" s="52">
        <f t="shared" si="10"/>
        <v>0</v>
      </c>
      <c r="AK56" s="52">
        <f t="shared" si="11"/>
        <v>271</v>
      </c>
      <c r="AL56" s="52">
        <f t="shared" si="4"/>
        <v>0</v>
      </c>
      <c r="AM56" s="52">
        <f t="shared" si="5"/>
        <v>0</v>
      </c>
      <c r="AN56" s="52">
        <f t="shared" si="6"/>
        <v>0</v>
      </c>
      <c r="AO56" s="52">
        <f t="shared" si="7"/>
        <v>0</v>
      </c>
    </row>
    <row r="57" spans="1:41" x14ac:dyDescent="0.25">
      <c r="A57" s="43">
        <v>103</v>
      </c>
      <c r="B57" s="44">
        <f>INDEX('[2]PM TMCs (VISTRO)'!$1:$225,MATCH($A57,'[2]PM TMCs (VISTRO)'!$A$1:$A$225,0),MATCH(B$1,'[2]PM TMCs (VISTRO)'!$2:$2,0))</f>
        <v>0</v>
      </c>
      <c r="C57" s="44">
        <f>INDEX('[2]PM TMCs (VISTRO)'!$1:$225,MATCH($A57,'[2]PM TMCs (VISTRO)'!$A$1:$A$225,0),MATCH(C$1,'[2]PM TMCs (VISTRO)'!$2:$2,0))</f>
        <v>0</v>
      </c>
      <c r="D57" s="44">
        <f>INDEX('[2]PM TMCs (VISTRO)'!$1:$225,MATCH($A57,'[2]PM TMCs (VISTRO)'!$A$1:$A$225,0),MATCH(D$1,'[2]PM TMCs (VISTRO)'!$2:$2,0))</f>
        <v>247</v>
      </c>
      <c r="E57" s="44">
        <f>INDEX('[2]PM TMCs (VISTRO)'!$1:$225,MATCH($A57,'[2]PM TMCs (VISTRO)'!$A$1:$A$225,0),MATCH(E$1,'[2]PM TMCs (VISTRO)'!$2:$2,0))</f>
        <v>32</v>
      </c>
      <c r="F57" s="44">
        <f>INDEX('[2]PM TMCs (VISTRO)'!$1:$225,MATCH($A57,'[2]PM TMCs (VISTRO)'!$A$1:$A$225,0),MATCH(F$1,'[2]PM TMCs (VISTRO)'!$2:$2,0))</f>
        <v>0</v>
      </c>
      <c r="G57" s="44">
        <f>INDEX('[2]PM TMCs (VISTRO)'!$1:$225,MATCH($A57,'[2]PM TMCs (VISTRO)'!$A$1:$A$225,0),MATCH(G$1,'[2]PM TMCs (VISTRO)'!$2:$2,0))</f>
        <v>0</v>
      </c>
      <c r="H57" s="44">
        <f>INDEX('[2]PM TMCs (VISTRO)'!$1:$225,MATCH($A57,'[2]PM TMCs (VISTRO)'!$A$1:$A$225,0),MATCH(H$1,'[2]PM TMCs (VISTRO)'!$2:$2,0))</f>
        <v>0</v>
      </c>
      <c r="I57" s="44">
        <f>INDEX('[2]PM TMCs (VISTRO)'!$1:$225,MATCH($A57,'[2]PM TMCs (VISTRO)'!$A$1:$A$225,0),MATCH(I$1,'[2]PM TMCs (VISTRO)'!$2:$2,0))</f>
        <v>0</v>
      </c>
      <c r="J57" s="44">
        <f>INDEX('[2]PM TMCs (VISTRO)'!$1:$225,MATCH($A57,'[2]PM TMCs (VISTRO)'!$A$1:$A$225,0),MATCH(J$1,'[2]PM TMCs (VISTRO)'!$2:$2,0))</f>
        <v>0</v>
      </c>
      <c r="K57" s="44">
        <f>INDEX('[2]PM TMCs (VISTRO)'!$1:$225,MATCH($A57,'[2]PM TMCs (VISTRO)'!$A$1:$A$225,0),MATCH(K$1,'[2]PM TMCs (VISTRO)'!$2:$2,0))</f>
        <v>0</v>
      </c>
      <c r="L57" s="44">
        <f>INDEX('[2]PM TMCs (VISTRO)'!$1:$225,MATCH($A57,'[2]PM TMCs (VISTRO)'!$A$1:$A$225,0),MATCH(L$1,'[2]PM TMCs (VISTRO)'!$2:$2,0))</f>
        <v>21</v>
      </c>
      <c r="M57" s="44">
        <f>INDEX('[2]PM TMCs (VISTRO)'!$1:$225,MATCH($A57,'[2]PM TMCs (VISTRO)'!$A$1:$A$225,0),MATCH(M$1,'[2]PM TMCs (VISTRO)'!$2:$2,0))</f>
        <v>107</v>
      </c>
      <c r="N57" s="44">
        <f>INDEX('[2]PM TMCs (VISTRO)'!$1:$225,MATCH($A57,'[2]PM TMCs (VISTRO)'!$A$1:$A$225,0),MATCH(N$1,'[2]PM TMCs (VISTRO)'!$2:$2,0))</f>
        <v>0</v>
      </c>
      <c r="O57" s="44">
        <f>INDEX('[2]PM TMCs (VISTRO)'!$1:$225,MATCH($A57,'[2]PM TMCs (VISTRO)'!$A$1:$A$225,0),MATCH(O$1,'[2]PM TMCs (VISTRO)'!$2:$2,0))</f>
        <v>0</v>
      </c>
      <c r="P57" s="44">
        <f>INDEX('[2]PM TMCs (VISTRO)'!$1:$225,MATCH($A57,'[2]PM TMCs (VISTRO)'!$A$1:$A$225,0),MATCH(P$1,'[2]PM TMCs (VISTRO)'!$2:$2,0))</f>
        <v>0</v>
      </c>
      <c r="Q57" s="44">
        <f>INDEX('[2]PM TMCs (VISTRO)'!$1:$225,MATCH($A57,'[2]PM TMCs (VISTRO)'!$A$1:$A$225,0),MATCH(Q$1,'[2]PM TMCs (VISTRO)'!$2:$2,0))</f>
        <v>0</v>
      </c>
      <c r="R57" s="44">
        <f>INDEX('[2]PM TMCs (VISTRO)'!$1:$225,MATCH($A57,'[2]PM TMCs (VISTRO)'!$A$1:$A$225,0),MATCH(R$1,'[2]PM TMCs (VISTRO)'!$2:$2,0))</f>
        <v>0</v>
      </c>
      <c r="S57" s="44">
        <f>INDEX('[2]PM TMCs (VISTRO)'!$1:$225,MATCH($A57,'[2]PM TMCs (VISTRO)'!$A$1:$A$225,0),MATCH(S$1,'[2]PM TMCs (VISTRO)'!$2:$2,0))</f>
        <v>0</v>
      </c>
      <c r="T57" s="44">
        <f>INDEX('[2]PM TMCs (VISTRO)'!$1:$225,MATCH($A57,'[2]PM TMCs (VISTRO)'!$A$1:$A$225,0),MATCH(T$1,'[2]PM TMCs (VISTRO)'!$2:$2,0))</f>
        <v>0</v>
      </c>
      <c r="U57" s="44">
        <f>INDEX('[2]PM TMCs (VISTRO)'!$1:$225,MATCH($A57,'[2]PM TMCs (VISTRO)'!$A$1:$A$225,0),MATCH(U$1,'[2]PM TMCs (VISTRO)'!$2:$2,0))</f>
        <v>0</v>
      </c>
      <c r="V57" s="44">
        <f>INDEX('[2]PM TMCs (VISTRO)'!$1:$225,MATCH($A57,'[2]PM TMCs (VISTRO)'!$A$1:$A$225,0),MATCH(V$1,'[2]PM TMCs (VISTRO)'!$2:$2,0))</f>
        <v>0</v>
      </c>
      <c r="W57" s="44">
        <f>INDEX('[2]PM TMCs (VISTRO)'!$1:$225,MATCH($A57,'[2]PM TMCs (VISTRO)'!$A$1:$A$225,0),MATCH(W$1,'[2]PM TMCs (VISTRO)'!$2:$2,0))</f>
        <v>0</v>
      </c>
      <c r="X57" s="44">
        <f>INDEX('[2]PM TMCs (VISTRO)'!$1:$225,MATCH($A57,'[2]PM TMCs (VISTRO)'!$A$1:$A$225,0),MATCH(X$1,'[2]PM TMCs (VISTRO)'!$2:$2,0))</f>
        <v>0</v>
      </c>
      <c r="Y57" s="44">
        <f>INDEX('[2]PM TMCs (VISTRO)'!$1:$225,MATCH($A57,'[2]PM TMCs (VISTRO)'!$A$1:$A$225,0),MATCH(Y$1,'[2]PM TMCs (VISTRO)'!$2:$2,0))</f>
        <v>0</v>
      </c>
      <c r="Z57" s="44">
        <f>INDEX('[2]PM TMCs (VISTRO)'!$1:$225,MATCH($A57,'[2]PM TMCs (VISTRO)'!$A$1:$A$225,0),MATCH(Z$1,'[2]PM TMCs (VISTRO)'!$2:$2,0))</f>
        <v>0</v>
      </c>
      <c r="AA57" s="44">
        <f>INDEX('[2]PM TMCs (VISTRO)'!$1:$225,MATCH($A57,'[2]PM TMCs (VISTRO)'!$A$1:$A$225,0),MATCH(AA$1,'[2]PM TMCs (VISTRO)'!$2:$2,0))</f>
        <v>0</v>
      </c>
      <c r="AB57" s="44">
        <f>INDEX('[2]PM TMCs (VISTRO)'!$1:$225,MATCH($A57,'[2]PM TMCs (VISTRO)'!$A$1:$A$225,0),MATCH(AB$1,'[2]PM TMCs (VISTRO)'!$2:$2,0))</f>
        <v>0</v>
      </c>
      <c r="AC57" s="44">
        <f>INDEX('[2]PM TMCs (VISTRO)'!$1:$225,MATCH($A57,'[2]PM TMCs (VISTRO)'!$A$1:$A$225,0),MATCH(AC$1,'[2]PM TMCs (VISTRO)'!$2:$2,0))</f>
        <v>0</v>
      </c>
      <c r="AD57" s="44">
        <f>INDEX('[2]PM TMCs (VISTRO)'!$1:$225,MATCH($A57,'[2]PM TMCs (VISTRO)'!$A$1:$A$225,0),MATCH(AD$1,'[2]PM TMCs (VISTRO)'!$2:$2,0))</f>
        <v>0</v>
      </c>
      <c r="AE57" s="44">
        <f>INDEX('[2]PM TMCs (VISTRO)'!$1:$225,MATCH($A57,'[2]PM TMCs (VISTRO)'!$A$1:$A$225,0),MATCH(AE$1,'[2]PM TMCs (VISTRO)'!$2:$2,0))</f>
        <v>0</v>
      </c>
      <c r="AF57" s="44">
        <f>INDEX('[2]PM TMCs (VISTRO)'!$1:$225,MATCH($A57,'[2]PM TMCs (VISTRO)'!$A$1:$A$225,0),MATCH(AF$1,'[2]PM TMCs (VISTRO)'!$2:$2,0))</f>
        <v>0</v>
      </c>
      <c r="AG57" s="44">
        <f>INDEX('[2]PM TMCs (VISTRO)'!$1:$225,MATCH($A57,'[2]PM TMCs (VISTRO)'!$A$1:$A$225,0),MATCH(AG$1,'[2]PM TMCs (VISTRO)'!$2:$2,0))</f>
        <v>0</v>
      </c>
      <c r="AH57" s="52">
        <f t="shared" si="8"/>
        <v>279</v>
      </c>
      <c r="AI57" s="52">
        <f t="shared" si="9"/>
        <v>0</v>
      </c>
      <c r="AJ57" s="52">
        <f t="shared" si="10"/>
        <v>128</v>
      </c>
      <c r="AK57" s="52">
        <f t="shared" si="11"/>
        <v>0</v>
      </c>
      <c r="AL57" s="52">
        <f t="shared" si="4"/>
        <v>0</v>
      </c>
      <c r="AM57" s="52">
        <f t="shared" si="5"/>
        <v>0</v>
      </c>
      <c r="AN57" s="52">
        <f t="shared" si="6"/>
        <v>0</v>
      </c>
      <c r="AO57" s="52">
        <f t="shared" si="7"/>
        <v>0</v>
      </c>
    </row>
    <row r="58" spans="1:41" x14ac:dyDescent="0.25">
      <c r="A58" s="43">
        <v>104</v>
      </c>
      <c r="B58" s="44">
        <f>INDEX('[2]PM TMCs (VISTRO)'!$1:$225,MATCH($A58,'[2]PM TMCs (VISTRO)'!$A$1:$A$225,0),MATCH(B$1,'[2]PM TMCs (VISTRO)'!$2:$2,0))</f>
        <v>0</v>
      </c>
      <c r="C58" s="44">
        <f>INDEX('[2]PM TMCs (VISTRO)'!$1:$225,MATCH($A58,'[2]PM TMCs (VISTRO)'!$A$1:$A$225,0),MATCH(C$1,'[2]PM TMCs (VISTRO)'!$2:$2,0))</f>
        <v>0</v>
      </c>
      <c r="D58" s="44">
        <f>INDEX('[2]PM TMCs (VISTRO)'!$1:$225,MATCH($A58,'[2]PM TMCs (VISTRO)'!$A$1:$A$225,0),MATCH(D$1,'[2]PM TMCs (VISTRO)'!$2:$2,0))</f>
        <v>0</v>
      </c>
      <c r="E58" s="44">
        <f>INDEX('[2]PM TMCs (VISTRO)'!$1:$225,MATCH($A58,'[2]PM TMCs (VISTRO)'!$A$1:$A$225,0),MATCH(E$1,'[2]PM TMCs (VISTRO)'!$2:$2,0))</f>
        <v>0</v>
      </c>
      <c r="F58" s="44">
        <f>INDEX('[2]PM TMCs (VISTRO)'!$1:$225,MATCH($A58,'[2]PM TMCs (VISTRO)'!$A$1:$A$225,0),MATCH(F$1,'[2]PM TMCs (VISTRO)'!$2:$2,0))</f>
        <v>0</v>
      </c>
      <c r="G58" s="44">
        <f>INDEX('[2]PM TMCs (VISTRO)'!$1:$225,MATCH($A58,'[2]PM TMCs (VISTRO)'!$A$1:$A$225,0),MATCH(G$1,'[2]PM TMCs (VISTRO)'!$2:$2,0))</f>
        <v>0</v>
      </c>
      <c r="H58" s="44">
        <f>INDEX('[2]PM TMCs (VISTRO)'!$1:$225,MATCH($A58,'[2]PM TMCs (VISTRO)'!$A$1:$A$225,0),MATCH(H$1,'[2]PM TMCs (VISTRO)'!$2:$2,0))</f>
        <v>71</v>
      </c>
      <c r="I58" s="44">
        <f>INDEX('[2]PM TMCs (VISTRO)'!$1:$225,MATCH($A58,'[2]PM TMCs (VISTRO)'!$A$1:$A$225,0),MATCH(I$1,'[2]PM TMCs (VISTRO)'!$2:$2,0))</f>
        <v>0</v>
      </c>
      <c r="J58" s="44">
        <f>INDEX('[2]PM TMCs (VISTRO)'!$1:$225,MATCH($A58,'[2]PM TMCs (VISTRO)'!$A$1:$A$225,0),MATCH(J$1,'[2]PM TMCs (VISTRO)'!$2:$2,0))</f>
        <v>0</v>
      </c>
      <c r="K58" s="44">
        <f>INDEX('[2]PM TMCs (VISTRO)'!$1:$225,MATCH($A58,'[2]PM TMCs (VISTRO)'!$A$1:$A$225,0),MATCH(K$1,'[2]PM TMCs (VISTRO)'!$2:$2,0))</f>
        <v>0</v>
      </c>
      <c r="L58" s="44">
        <f>INDEX('[2]PM TMCs (VISTRO)'!$1:$225,MATCH($A58,'[2]PM TMCs (VISTRO)'!$A$1:$A$225,0),MATCH(L$1,'[2]PM TMCs (VISTRO)'!$2:$2,0))</f>
        <v>0</v>
      </c>
      <c r="M58" s="44">
        <f>INDEX('[2]PM TMCs (VISTRO)'!$1:$225,MATCH($A58,'[2]PM TMCs (VISTRO)'!$A$1:$A$225,0),MATCH(M$1,'[2]PM TMCs (VISTRO)'!$2:$2,0))</f>
        <v>139</v>
      </c>
      <c r="N58" s="44">
        <f>INDEX('[2]PM TMCs (VISTRO)'!$1:$225,MATCH($A58,'[2]PM TMCs (VISTRO)'!$A$1:$A$225,0),MATCH(N$1,'[2]PM TMCs (VISTRO)'!$2:$2,0))</f>
        <v>0</v>
      </c>
      <c r="O58" s="44">
        <f>INDEX('[2]PM TMCs (VISTRO)'!$1:$225,MATCH($A58,'[2]PM TMCs (VISTRO)'!$A$1:$A$225,0),MATCH(O$1,'[2]PM TMCs (VISTRO)'!$2:$2,0))</f>
        <v>0</v>
      </c>
      <c r="P58" s="44">
        <f>INDEX('[2]PM TMCs (VISTRO)'!$1:$225,MATCH($A58,'[2]PM TMCs (VISTRO)'!$A$1:$A$225,0),MATCH(P$1,'[2]PM TMCs (VISTRO)'!$2:$2,0))</f>
        <v>0</v>
      </c>
      <c r="Q58" s="44">
        <f>INDEX('[2]PM TMCs (VISTRO)'!$1:$225,MATCH($A58,'[2]PM TMCs (VISTRO)'!$A$1:$A$225,0),MATCH(Q$1,'[2]PM TMCs (VISTRO)'!$2:$2,0))</f>
        <v>0</v>
      </c>
      <c r="R58" s="44">
        <f>INDEX('[2]PM TMCs (VISTRO)'!$1:$225,MATCH($A58,'[2]PM TMCs (VISTRO)'!$A$1:$A$225,0),MATCH(R$1,'[2]PM TMCs (VISTRO)'!$2:$2,0))</f>
        <v>0</v>
      </c>
      <c r="S58" s="44">
        <f>INDEX('[2]PM TMCs (VISTRO)'!$1:$225,MATCH($A58,'[2]PM TMCs (VISTRO)'!$A$1:$A$225,0),MATCH(S$1,'[2]PM TMCs (VISTRO)'!$2:$2,0))</f>
        <v>0</v>
      </c>
      <c r="T58" s="44">
        <f>INDEX('[2]PM TMCs (VISTRO)'!$1:$225,MATCH($A58,'[2]PM TMCs (VISTRO)'!$A$1:$A$225,0),MATCH(T$1,'[2]PM TMCs (VISTRO)'!$2:$2,0))</f>
        <v>0</v>
      </c>
      <c r="U58" s="44">
        <f>INDEX('[2]PM TMCs (VISTRO)'!$1:$225,MATCH($A58,'[2]PM TMCs (VISTRO)'!$A$1:$A$225,0),MATCH(U$1,'[2]PM TMCs (VISTRO)'!$2:$2,0))</f>
        <v>0</v>
      </c>
      <c r="V58" s="44">
        <f>INDEX('[2]PM TMCs (VISTRO)'!$1:$225,MATCH($A58,'[2]PM TMCs (VISTRO)'!$A$1:$A$225,0),MATCH(V$1,'[2]PM TMCs (VISTRO)'!$2:$2,0))</f>
        <v>0</v>
      </c>
      <c r="W58" s="44">
        <f>INDEX('[2]PM TMCs (VISTRO)'!$1:$225,MATCH($A58,'[2]PM TMCs (VISTRO)'!$A$1:$A$225,0),MATCH(W$1,'[2]PM TMCs (VISTRO)'!$2:$2,0))</f>
        <v>0</v>
      </c>
      <c r="X58" s="44">
        <f>INDEX('[2]PM TMCs (VISTRO)'!$1:$225,MATCH($A58,'[2]PM TMCs (VISTRO)'!$A$1:$A$225,0),MATCH(X$1,'[2]PM TMCs (VISTRO)'!$2:$2,0))</f>
        <v>0</v>
      </c>
      <c r="Y58" s="44">
        <f>INDEX('[2]PM TMCs (VISTRO)'!$1:$225,MATCH($A58,'[2]PM TMCs (VISTRO)'!$A$1:$A$225,0),MATCH(Y$1,'[2]PM TMCs (VISTRO)'!$2:$2,0))</f>
        <v>0</v>
      </c>
      <c r="Z58" s="44">
        <f>INDEX('[2]PM TMCs (VISTRO)'!$1:$225,MATCH($A58,'[2]PM TMCs (VISTRO)'!$A$1:$A$225,0),MATCH(Z$1,'[2]PM TMCs (VISTRO)'!$2:$2,0))</f>
        <v>0</v>
      </c>
      <c r="AA58" s="44">
        <f>INDEX('[2]PM TMCs (VISTRO)'!$1:$225,MATCH($A58,'[2]PM TMCs (VISTRO)'!$A$1:$A$225,0),MATCH(AA$1,'[2]PM TMCs (VISTRO)'!$2:$2,0))</f>
        <v>0</v>
      </c>
      <c r="AB58" s="44">
        <f>INDEX('[2]PM TMCs (VISTRO)'!$1:$225,MATCH($A58,'[2]PM TMCs (VISTRO)'!$A$1:$A$225,0),MATCH(AB$1,'[2]PM TMCs (VISTRO)'!$2:$2,0))</f>
        <v>0</v>
      </c>
      <c r="AC58" s="44">
        <f>INDEX('[2]PM TMCs (VISTRO)'!$1:$225,MATCH($A58,'[2]PM TMCs (VISTRO)'!$A$1:$A$225,0),MATCH(AC$1,'[2]PM TMCs (VISTRO)'!$2:$2,0))</f>
        <v>0</v>
      </c>
      <c r="AD58" s="44">
        <f>INDEX('[2]PM TMCs (VISTRO)'!$1:$225,MATCH($A58,'[2]PM TMCs (VISTRO)'!$A$1:$A$225,0),MATCH(AD$1,'[2]PM TMCs (VISTRO)'!$2:$2,0))</f>
        <v>0</v>
      </c>
      <c r="AE58" s="44">
        <f>INDEX('[2]PM TMCs (VISTRO)'!$1:$225,MATCH($A58,'[2]PM TMCs (VISTRO)'!$A$1:$A$225,0),MATCH(AE$1,'[2]PM TMCs (VISTRO)'!$2:$2,0))</f>
        <v>0</v>
      </c>
      <c r="AF58" s="44">
        <f>INDEX('[2]PM TMCs (VISTRO)'!$1:$225,MATCH($A58,'[2]PM TMCs (VISTRO)'!$A$1:$A$225,0),MATCH(AF$1,'[2]PM TMCs (VISTRO)'!$2:$2,0))</f>
        <v>0</v>
      </c>
      <c r="AG58" s="44">
        <f>INDEX('[2]PM TMCs (VISTRO)'!$1:$225,MATCH($A58,'[2]PM TMCs (VISTRO)'!$A$1:$A$225,0),MATCH(AG$1,'[2]PM TMCs (VISTRO)'!$2:$2,0))</f>
        <v>0</v>
      </c>
      <c r="AH58" s="52">
        <f t="shared" si="8"/>
        <v>0</v>
      </c>
      <c r="AI58" s="52">
        <f t="shared" si="9"/>
        <v>71</v>
      </c>
      <c r="AJ58" s="52">
        <f t="shared" si="10"/>
        <v>139</v>
      </c>
      <c r="AK58" s="52">
        <f t="shared" si="11"/>
        <v>0</v>
      </c>
      <c r="AL58" s="52">
        <f t="shared" si="4"/>
        <v>0</v>
      </c>
      <c r="AM58" s="52">
        <f t="shared" si="5"/>
        <v>0</v>
      </c>
      <c r="AN58" s="52">
        <f t="shared" si="6"/>
        <v>0</v>
      </c>
      <c r="AO58" s="52">
        <f t="shared" si="7"/>
        <v>0</v>
      </c>
    </row>
    <row r="59" spans="1:41" x14ac:dyDescent="0.25">
      <c r="A59" s="83">
        <v>99936</v>
      </c>
      <c r="B59" s="44">
        <f>INDEX('[2]PM TMCs (VISTRO)'!$1:$225,MATCH($A59,'[2]PM TMCs (VISTRO)'!$A$1:$A$225,0),MATCH(B$1,'[2]PM TMCs (VISTRO)'!$2:$2,0))</f>
        <v>0</v>
      </c>
      <c r="C59" s="44">
        <f>INDEX('[2]PM TMCs (VISTRO)'!$1:$225,MATCH($A59,'[2]PM TMCs (VISTRO)'!$A$1:$A$225,0),MATCH(C$1,'[2]PM TMCs (VISTRO)'!$2:$2,0))</f>
        <v>0</v>
      </c>
      <c r="D59" s="44">
        <f>INDEX('[2]PM TMCs (VISTRO)'!$1:$225,MATCH($A59,'[2]PM TMCs (VISTRO)'!$A$1:$A$225,0),MATCH(D$1,'[2]PM TMCs (VISTRO)'!$2:$2,0))</f>
        <v>0</v>
      </c>
      <c r="E59" s="44">
        <f>INDEX('[2]PM TMCs (VISTRO)'!$1:$225,MATCH($A59,'[2]PM TMCs (VISTRO)'!$A$1:$A$225,0),MATCH(E$1,'[2]PM TMCs (VISTRO)'!$2:$2,0))</f>
        <v>0</v>
      </c>
      <c r="F59" s="44">
        <f>INDEX('[2]PM TMCs (VISTRO)'!$1:$225,MATCH($A59,'[2]PM TMCs (VISTRO)'!$A$1:$A$225,0),MATCH(F$1,'[2]PM TMCs (VISTRO)'!$2:$2,0))</f>
        <v>0</v>
      </c>
      <c r="G59" s="44">
        <f>INDEX('[2]PM TMCs (VISTRO)'!$1:$225,MATCH($A59,'[2]PM TMCs (VISTRO)'!$A$1:$A$225,0),MATCH(G$1,'[2]PM TMCs (VISTRO)'!$2:$2,0))</f>
        <v>0</v>
      </c>
      <c r="H59" s="44">
        <f>INDEX('[2]PM TMCs (VISTRO)'!$1:$225,MATCH($A59,'[2]PM TMCs (VISTRO)'!$A$1:$A$225,0),MATCH(H$1,'[2]PM TMCs (VISTRO)'!$2:$2,0))</f>
        <v>0</v>
      </c>
      <c r="I59" s="44">
        <f>INDEX('[2]PM TMCs (VISTRO)'!$1:$225,MATCH($A59,'[2]PM TMCs (VISTRO)'!$A$1:$A$225,0),MATCH(I$1,'[2]PM TMCs (VISTRO)'!$2:$2,0))</f>
        <v>0</v>
      </c>
      <c r="J59" s="44">
        <f>INDEX('[2]PM TMCs (VISTRO)'!$1:$225,MATCH($A59,'[2]PM TMCs (VISTRO)'!$A$1:$A$225,0),MATCH(J$1,'[2]PM TMCs (VISTRO)'!$2:$2,0))</f>
        <v>7</v>
      </c>
      <c r="K59" s="44">
        <f>INDEX('[2]PM TMCs (VISTRO)'!$1:$225,MATCH($A59,'[2]PM TMCs (VISTRO)'!$A$1:$A$225,0),MATCH(K$1,'[2]PM TMCs (VISTRO)'!$2:$2,0))</f>
        <v>0</v>
      </c>
      <c r="L59" s="44">
        <f>INDEX('[2]PM TMCs (VISTRO)'!$1:$225,MATCH($A59,'[2]PM TMCs (VISTRO)'!$A$1:$A$225,0),MATCH(L$1,'[2]PM TMCs (VISTRO)'!$2:$2,0))</f>
        <v>0</v>
      </c>
      <c r="M59" s="44">
        <f>INDEX('[2]PM TMCs (VISTRO)'!$1:$225,MATCH($A59,'[2]PM TMCs (VISTRO)'!$A$1:$A$225,0),MATCH(M$1,'[2]PM TMCs (VISTRO)'!$2:$2,0))</f>
        <v>548</v>
      </c>
      <c r="N59" s="44">
        <f>INDEX('[2]PM TMCs (VISTRO)'!$1:$225,MATCH($A59,'[2]PM TMCs (VISTRO)'!$A$1:$A$225,0),MATCH(N$1,'[2]PM TMCs (VISTRO)'!$2:$2,0))</f>
        <v>41</v>
      </c>
      <c r="O59" s="44">
        <f>INDEX('[2]PM TMCs (VISTRO)'!$1:$225,MATCH($A59,'[2]PM TMCs (VISTRO)'!$A$1:$A$225,0),MATCH(O$1,'[2]PM TMCs (VISTRO)'!$2:$2,0))</f>
        <v>0</v>
      </c>
      <c r="P59" s="44">
        <f>INDEX('[2]PM TMCs (VISTRO)'!$1:$225,MATCH($A59,'[2]PM TMCs (VISTRO)'!$A$1:$A$225,0),MATCH(P$1,'[2]PM TMCs (VISTRO)'!$2:$2,0))</f>
        <v>0</v>
      </c>
      <c r="Q59" s="44">
        <f>INDEX('[2]PM TMCs (VISTRO)'!$1:$225,MATCH($A59,'[2]PM TMCs (VISTRO)'!$A$1:$A$225,0),MATCH(Q$1,'[2]PM TMCs (VISTRO)'!$2:$2,0))</f>
        <v>411</v>
      </c>
      <c r="R59" s="44">
        <f>INDEX('[2]PM TMCs (VISTRO)'!$1:$225,MATCH($A59,'[2]PM TMCs (VISTRO)'!$A$1:$A$225,0),MATCH(R$1,'[2]PM TMCs (VISTRO)'!$2:$2,0))</f>
        <v>0</v>
      </c>
      <c r="S59" s="44">
        <f>INDEX('[2]PM TMCs (VISTRO)'!$1:$225,MATCH($A59,'[2]PM TMCs (VISTRO)'!$A$1:$A$225,0),MATCH(S$1,'[2]PM TMCs (VISTRO)'!$2:$2,0))</f>
        <v>0</v>
      </c>
      <c r="T59" s="44">
        <f>INDEX('[2]PM TMCs (VISTRO)'!$1:$225,MATCH($A59,'[2]PM TMCs (VISTRO)'!$A$1:$A$225,0),MATCH(T$1,'[2]PM TMCs (VISTRO)'!$2:$2,0))</f>
        <v>0</v>
      </c>
      <c r="U59" s="44">
        <f>INDEX('[2]PM TMCs (VISTRO)'!$1:$225,MATCH($A59,'[2]PM TMCs (VISTRO)'!$A$1:$A$225,0),MATCH(U$1,'[2]PM TMCs (VISTRO)'!$2:$2,0))</f>
        <v>0</v>
      </c>
      <c r="V59" s="44">
        <f>INDEX('[2]PM TMCs (VISTRO)'!$1:$225,MATCH($A59,'[2]PM TMCs (VISTRO)'!$A$1:$A$225,0),MATCH(V$1,'[2]PM TMCs (VISTRO)'!$2:$2,0))</f>
        <v>0</v>
      </c>
      <c r="W59" s="44">
        <f>INDEX('[2]PM TMCs (VISTRO)'!$1:$225,MATCH($A59,'[2]PM TMCs (VISTRO)'!$A$1:$A$225,0),MATCH(W$1,'[2]PM TMCs (VISTRO)'!$2:$2,0))</f>
        <v>0</v>
      </c>
      <c r="X59" s="44">
        <f>INDEX('[2]PM TMCs (VISTRO)'!$1:$225,MATCH($A59,'[2]PM TMCs (VISTRO)'!$A$1:$A$225,0),MATCH(X$1,'[2]PM TMCs (VISTRO)'!$2:$2,0))</f>
        <v>0</v>
      </c>
      <c r="Y59" s="44">
        <f>INDEX('[2]PM TMCs (VISTRO)'!$1:$225,MATCH($A59,'[2]PM TMCs (VISTRO)'!$A$1:$A$225,0),MATCH(Y$1,'[2]PM TMCs (VISTRO)'!$2:$2,0))</f>
        <v>0</v>
      </c>
      <c r="Z59" s="44">
        <f>INDEX('[2]PM TMCs (VISTRO)'!$1:$225,MATCH($A59,'[2]PM TMCs (VISTRO)'!$A$1:$A$225,0),MATCH(Z$1,'[2]PM TMCs (VISTRO)'!$2:$2,0))</f>
        <v>0</v>
      </c>
      <c r="AA59" s="44">
        <f>INDEX('[2]PM TMCs (VISTRO)'!$1:$225,MATCH($A59,'[2]PM TMCs (VISTRO)'!$A$1:$A$225,0),MATCH(AA$1,'[2]PM TMCs (VISTRO)'!$2:$2,0))</f>
        <v>0</v>
      </c>
      <c r="AB59" s="44">
        <f>INDEX('[2]PM TMCs (VISTRO)'!$1:$225,MATCH($A59,'[2]PM TMCs (VISTRO)'!$A$1:$A$225,0),MATCH(AB$1,'[2]PM TMCs (VISTRO)'!$2:$2,0))</f>
        <v>0</v>
      </c>
      <c r="AC59" s="44">
        <f>INDEX('[2]PM TMCs (VISTRO)'!$1:$225,MATCH($A59,'[2]PM TMCs (VISTRO)'!$A$1:$A$225,0),MATCH(AC$1,'[2]PM TMCs (VISTRO)'!$2:$2,0))</f>
        <v>0</v>
      </c>
      <c r="AD59" s="44">
        <f>INDEX('[2]PM TMCs (VISTRO)'!$1:$225,MATCH($A59,'[2]PM TMCs (VISTRO)'!$A$1:$A$225,0),MATCH(AD$1,'[2]PM TMCs (VISTRO)'!$2:$2,0))</f>
        <v>0</v>
      </c>
      <c r="AE59" s="44">
        <f>INDEX('[2]PM TMCs (VISTRO)'!$1:$225,MATCH($A59,'[2]PM TMCs (VISTRO)'!$A$1:$A$225,0),MATCH(AE$1,'[2]PM TMCs (VISTRO)'!$2:$2,0))</f>
        <v>0</v>
      </c>
      <c r="AF59" s="44">
        <f>INDEX('[2]PM TMCs (VISTRO)'!$1:$225,MATCH($A59,'[2]PM TMCs (VISTRO)'!$A$1:$A$225,0),MATCH(AF$1,'[2]PM TMCs (VISTRO)'!$2:$2,0))</f>
        <v>0</v>
      </c>
      <c r="AG59" s="44">
        <f>INDEX('[2]PM TMCs (VISTRO)'!$1:$225,MATCH($A59,'[2]PM TMCs (VISTRO)'!$A$1:$A$225,0),MATCH(AG$1,'[2]PM TMCs (VISTRO)'!$2:$2,0))</f>
        <v>0</v>
      </c>
      <c r="AH59" s="52">
        <f t="shared" si="8"/>
        <v>0</v>
      </c>
      <c r="AI59" s="52">
        <f t="shared" si="9"/>
        <v>7</v>
      </c>
      <c r="AJ59" s="52">
        <f t="shared" si="10"/>
        <v>589</v>
      </c>
      <c r="AK59" s="52">
        <f t="shared" si="11"/>
        <v>411</v>
      </c>
      <c r="AL59" s="52">
        <f t="shared" si="4"/>
        <v>0</v>
      </c>
      <c r="AM59" s="52">
        <f t="shared" si="5"/>
        <v>0</v>
      </c>
      <c r="AN59" s="52">
        <f t="shared" si="6"/>
        <v>0</v>
      </c>
      <c r="AO59" s="52">
        <f t="shared" si="7"/>
        <v>0</v>
      </c>
    </row>
    <row r="60" spans="1:41" x14ac:dyDescent="0.25">
      <c r="A60" s="83">
        <v>99943</v>
      </c>
      <c r="B60" s="44">
        <f>INDEX('[2]PM TMCs (VISTRO)'!$1:$225,MATCH($A60,'[2]PM TMCs (VISTRO)'!$A$1:$A$225,0),MATCH(B$1,'[2]PM TMCs (VISTRO)'!$2:$2,0))</f>
        <v>0</v>
      </c>
      <c r="C60" s="44">
        <f>INDEX('[2]PM TMCs (VISTRO)'!$1:$225,MATCH($A60,'[2]PM TMCs (VISTRO)'!$A$1:$A$225,0),MATCH(C$1,'[2]PM TMCs (VISTRO)'!$2:$2,0))</f>
        <v>0</v>
      </c>
      <c r="D60" s="44">
        <f>INDEX('[2]PM TMCs (VISTRO)'!$1:$225,MATCH($A60,'[2]PM TMCs (VISTRO)'!$A$1:$A$225,0),MATCH(D$1,'[2]PM TMCs (VISTRO)'!$2:$2,0))</f>
        <v>0</v>
      </c>
      <c r="E60" s="44">
        <f>INDEX('[2]PM TMCs (VISTRO)'!$1:$225,MATCH($A60,'[2]PM TMCs (VISTRO)'!$A$1:$A$225,0),MATCH(E$1,'[2]PM TMCs (VISTRO)'!$2:$2,0))</f>
        <v>0</v>
      </c>
      <c r="F60" s="44">
        <f>INDEX('[2]PM TMCs (VISTRO)'!$1:$225,MATCH($A60,'[2]PM TMCs (VISTRO)'!$A$1:$A$225,0),MATCH(F$1,'[2]PM TMCs (VISTRO)'!$2:$2,0))</f>
        <v>0</v>
      </c>
      <c r="G60" s="44">
        <f>INDEX('[2]PM TMCs (VISTRO)'!$1:$225,MATCH($A60,'[2]PM TMCs (VISTRO)'!$A$1:$A$225,0),MATCH(G$1,'[2]PM TMCs (VISTRO)'!$2:$2,0))</f>
        <v>0</v>
      </c>
      <c r="H60" s="44">
        <f>INDEX('[2]PM TMCs (VISTRO)'!$1:$225,MATCH($A60,'[2]PM TMCs (VISTRO)'!$A$1:$A$225,0),MATCH(H$1,'[2]PM TMCs (VISTRO)'!$2:$2,0))</f>
        <v>0</v>
      </c>
      <c r="I60" s="44">
        <f>INDEX('[2]PM TMCs (VISTRO)'!$1:$225,MATCH($A60,'[2]PM TMCs (VISTRO)'!$A$1:$A$225,0),MATCH(I$1,'[2]PM TMCs (VISTRO)'!$2:$2,0))</f>
        <v>0</v>
      </c>
      <c r="J60" s="44">
        <f>INDEX('[2]PM TMCs (VISTRO)'!$1:$225,MATCH($A60,'[2]PM TMCs (VISTRO)'!$A$1:$A$225,0),MATCH(J$1,'[2]PM TMCs (VISTRO)'!$2:$2,0))</f>
        <v>49</v>
      </c>
      <c r="K60" s="44">
        <f>INDEX('[2]PM TMCs (VISTRO)'!$1:$225,MATCH($A60,'[2]PM TMCs (VISTRO)'!$A$1:$A$225,0),MATCH(K$1,'[2]PM TMCs (VISTRO)'!$2:$2,0))</f>
        <v>0</v>
      </c>
      <c r="L60" s="44">
        <f>INDEX('[2]PM TMCs (VISTRO)'!$1:$225,MATCH($A60,'[2]PM TMCs (VISTRO)'!$A$1:$A$225,0),MATCH(L$1,'[2]PM TMCs (VISTRO)'!$2:$2,0))</f>
        <v>0</v>
      </c>
      <c r="M60" s="44">
        <f>INDEX('[2]PM TMCs (VISTRO)'!$1:$225,MATCH($A60,'[2]PM TMCs (VISTRO)'!$A$1:$A$225,0),MATCH(M$1,'[2]PM TMCs (VISTRO)'!$2:$2,0))</f>
        <v>182</v>
      </c>
      <c r="N60" s="44">
        <f>INDEX('[2]PM TMCs (VISTRO)'!$1:$225,MATCH($A60,'[2]PM TMCs (VISTRO)'!$A$1:$A$225,0),MATCH(N$1,'[2]PM TMCs (VISTRO)'!$2:$2,0))</f>
        <v>30</v>
      </c>
      <c r="O60" s="44">
        <f>INDEX('[2]PM TMCs (VISTRO)'!$1:$225,MATCH($A60,'[2]PM TMCs (VISTRO)'!$A$1:$A$225,0),MATCH(O$1,'[2]PM TMCs (VISTRO)'!$2:$2,0))</f>
        <v>0</v>
      </c>
      <c r="P60" s="44">
        <f>INDEX('[2]PM TMCs (VISTRO)'!$1:$225,MATCH($A60,'[2]PM TMCs (VISTRO)'!$A$1:$A$225,0),MATCH(P$1,'[2]PM TMCs (VISTRO)'!$2:$2,0))</f>
        <v>0</v>
      </c>
      <c r="Q60" s="44">
        <f>INDEX('[2]PM TMCs (VISTRO)'!$1:$225,MATCH($A60,'[2]PM TMCs (VISTRO)'!$A$1:$A$225,0),MATCH(Q$1,'[2]PM TMCs (VISTRO)'!$2:$2,0))</f>
        <v>83</v>
      </c>
      <c r="R60" s="44">
        <f>INDEX('[2]PM TMCs (VISTRO)'!$1:$225,MATCH($A60,'[2]PM TMCs (VISTRO)'!$A$1:$A$225,0),MATCH(R$1,'[2]PM TMCs (VISTRO)'!$2:$2,0))</f>
        <v>0</v>
      </c>
      <c r="S60" s="44">
        <f>INDEX('[2]PM TMCs (VISTRO)'!$1:$225,MATCH($A60,'[2]PM TMCs (VISTRO)'!$A$1:$A$225,0),MATCH(S$1,'[2]PM TMCs (VISTRO)'!$2:$2,0))</f>
        <v>0</v>
      </c>
      <c r="T60" s="44">
        <f>INDEX('[2]PM TMCs (VISTRO)'!$1:$225,MATCH($A60,'[2]PM TMCs (VISTRO)'!$A$1:$A$225,0),MATCH(T$1,'[2]PM TMCs (VISTRO)'!$2:$2,0))</f>
        <v>0</v>
      </c>
      <c r="U60" s="44">
        <f>INDEX('[2]PM TMCs (VISTRO)'!$1:$225,MATCH($A60,'[2]PM TMCs (VISTRO)'!$A$1:$A$225,0),MATCH(U$1,'[2]PM TMCs (VISTRO)'!$2:$2,0))</f>
        <v>0</v>
      </c>
      <c r="V60" s="44">
        <f>INDEX('[2]PM TMCs (VISTRO)'!$1:$225,MATCH($A60,'[2]PM TMCs (VISTRO)'!$A$1:$A$225,0),MATCH(V$1,'[2]PM TMCs (VISTRO)'!$2:$2,0))</f>
        <v>0</v>
      </c>
      <c r="W60" s="44">
        <f>INDEX('[2]PM TMCs (VISTRO)'!$1:$225,MATCH($A60,'[2]PM TMCs (VISTRO)'!$A$1:$A$225,0),MATCH(W$1,'[2]PM TMCs (VISTRO)'!$2:$2,0))</f>
        <v>0</v>
      </c>
      <c r="X60" s="44">
        <f>INDEX('[2]PM TMCs (VISTRO)'!$1:$225,MATCH($A60,'[2]PM TMCs (VISTRO)'!$A$1:$A$225,0),MATCH(X$1,'[2]PM TMCs (VISTRO)'!$2:$2,0))</f>
        <v>0</v>
      </c>
      <c r="Y60" s="44">
        <f>INDEX('[2]PM TMCs (VISTRO)'!$1:$225,MATCH($A60,'[2]PM TMCs (VISTRO)'!$A$1:$A$225,0),MATCH(Y$1,'[2]PM TMCs (VISTRO)'!$2:$2,0))</f>
        <v>0</v>
      </c>
      <c r="Z60" s="44">
        <f>INDEX('[2]PM TMCs (VISTRO)'!$1:$225,MATCH($A60,'[2]PM TMCs (VISTRO)'!$A$1:$A$225,0),MATCH(Z$1,'[2]PM TMCs (VISTRO)'!$2:$2,0))</f>
        <v>0</v>
      </c>
      <c r="AA60" s="44">
        <f>INDEX('[2]PM TMCs (VISTRO)'!$1:$225,MATCH($A60,'[2]PM TMCs (VISTRO)'!$A$1:$A$225,0),MATCH(AA$1,'[2]PM TMCs (VISTRO)'!$2:$2,0))</f>
        <v>0</v>
      </c>
      <c r="AB60" s="44">
        <f>INDEX('[2]PM TMCs (VISTRO)'!$1:$225,MATCH($A60,'[2]PM TMCs (VISTRO)'!$A$1:$A$225,0),MATCH(AB$1,'[2]PM TMCs (VISTRO)'!$2:$2,0))</f>
        <v>0</v>
      </c>
      <c r="AC60" s="44">
        <f>INDEX('[2]PM TMCs (VISTRO)'!$1:$225,MATCH($A60,'[2]PM TMCs (VISTRO)'!$A$1:$A$225,0),MATCH(AC$1,'[2]PM TMCs (VISTRO)'!$2:$2,0))</f>
        <v>0</v>
      </c>
      <c r="AD60" s="44">
        <f>INDEX('[2]PM TMCs (VISTRO)'!$1:$225,MATCH($A60,'[2]PM TMCs (VISTRO)'!$A$1:$A$225,0),MATCH(AD$1,'[2]PM TMCs (VISTRO)'!$2:$2,0))</f>
        <v>0</v>
      </c>
      <c r="AE60" s="44">
        <f>INDEX('[2]PM TMCs (VISTRO)'!$1:$225,MATCH($A60,'[2]PM TMCs (VISTRO)'!$A$1:$A$225,0),MATCH(AE$1,'[2]PM TMCs (VISTRO)'!$2:$2,0))</f>
        <v>0</v>
      </c>
      <c r="AF60" s="44">
        <f>INDEX('[2]PM TMCs (VISTRO)'!$1:$225,MATCH($A60,'[2]PM TMCs (VISTRO)'!$A$1:$A$225,0),MATCH(AF$1,'[2]PM TMCs (VISTRO)'!$2:$2,0))</f>
        <v>0</v>
      </c>
      <c r="AG60" s="44">
        <f>INDEX('[2]PM TMCs (VISTRO)'!$1:$225,MATCH($A60,'[2]PM TMCs (VISTRO)'!$A$1:$A$225,0),MATCH(AG$1,'[2]PM TMCs (VISTRO)'!$2:$2,0))</f>
        <v>0</v>
      </c>
      <c r="AH60" s="52">
        <f t="shared" si="8"/>
        <v>0</v>
      </c>
      <c r="AI60" s="52">
        <f t="shared" si="9"/>
        <v>49</v>
      </c>
      <c r="AJ60" s="52">
        <f t="shared" si="10"/>
        <v>212</v>
      </c>
      <c r="AK60" s="52">
        <f t="shared" si="11"/>
        <v>83</v>
      </c>
      <c r="AL60" s="52">
        <f t="shared" si="4"/>
        <v>0</v>
      </c>
      <c r="AM60" s="52">
        <f t="shared" si="5"/>
        <v>0</v>
      </c>
      <c r="AN60" s="52">
        <f t="shared" si="6"/>
        <v>0</v>
      </c>
      <c r="AO60" s="52">
        <f t="shared" si="7"/>
        <v>0</v>
      </c>
    </row>
    <row r="61" spans="1:41" x14ac:dyDescent="0.25">
      <c r="A61" s="83">
        <v>99946</v>
      </c>
      <c r="B61" s="44">
        <f>INDEX('[2]PM TMCs (VISTRO)'!$1:$225,MATCH($A61,'[2]PM TMCs (VISTRO)'!$A$1:$A$225,0),MATCH(B$1,'[2]PM TMCs (VISTRO)'!$2:$2,0))</f>
        <v>0</v>
      </c>
      <c r="C61" s="44">
        <f>INDEX('[2]PM TMCs (VISTRO)'!$1:$225,MATCH($A61,'[2]PM TMCs (VISTRO)'!$A$1:$A$225,0),MATCH(C$1,'[2]PM TMCs (VISTRO)'!$2:$2,0))</f>
        <v>0</v>
      </c>
      <c r="D61" s="44">
        <f>INDEX('[2]PM TMCs (VISTRO)'!$1:$225,MATCH($A61,'[2]PM TMCs (VISTRO)'!$A$1:$A$225,0),MATCH(D$1,'[2]PM TMCs (VISTRO)'!$2:$2,0))</f>
        <v>0</v>
      </c>
      <c r="E61" s="44">
        <f>INDEX('[2]PM TMCs (VISTRO)'!$1:$225,MATCH($A61,'[2]PM TMCs (VISTRO)'!$A$1:$A$225,0),MATCH(E$1,'[2]PM TMCs (VISTRO)'!$2:$2,0))</f>
        <v>17</v>
      </c>
      <c r="F61" s="44">
        <f>INDEX('[2]PM TMCs (VISTRO)'!$1:$225,MATCH($A61,'[2]PM TMCs (VISTRO)'!$A$1:$A$225,0),MATCH(F$1,'[2]PM TMCs (VISTRO)'!$2:$2,0))</f>
        <v>0</v>
      </c>
      <c r="G61" s="44">
        <f>INDEX('[2]PM TMCs (VISTRO)'!$1:$225,MATCH($A61,'[2]PM TMCs (VISTRO)'!$A$1:$A$225,0),MATCH(G$1,'[2]PM TMCs (VISTRO)'!$2:$2,0))</f>
        <v>0</v>
      </c>
      <c r="H61" s="44">
        <f>INDEX('[2]PM TMCs (VISTRO)'!$1:$225,MATCH($A61,'[2]PM TMCs (VISTRO)'!$A$1:$A$225,0),MATCH(H$1,'[2]PM TMCs (VISTRO)'!$2:$2,0))</f>
        <v>0</v>
      </c>
      <c r="I61" s="44">
        <f>INDEX('[2]PM TMCs (VISTRO)'!$1:$225,MATCH($A61,'[2]PM TMCs (VISTRO)'!$A$1:$A$225,0),MATCH(I$1,'[2]PM TMCs (VISTRO)'!$2:$2,0))</f>
        <v>0</v>
      </c>
      <c r="J61" s="44">
        <f>INDEX('[2]PM TMCs (VISTRO)'!$1:$225,MATCH($A61,'[2]PM TMCs (VISTRO)'!$A$1:$A$225,0),MATCH(J$1,'[2]PM TMCs (VISTRO)'!$2:$2,0))</f>
        <v>19</v>
      </c>
      <c r="K61" s="44">
        <f>INDEX('[2]PM TMCs (VISTRO)'!$1:$225,MATCH($A61,'[2]PM TMCs (VISTRO)'!$A$1:$A$225,0),MATCH(K$1,'[2]PM TMCs (VISTRO)'!$2:$2,0))</f>
        <v>0</v>
      </c>
      <c r="L61" s="44">
        <f>INDEX('[2]PM TMCs (VISTRO)'!$1:$225,MATCH($A61,'[2]PM TMCs (VISTRO)'!$A$1:$A$225,0),MATCH(L$1,'[2]PM TMCs (VISTRO)'!$2:$2,0))</f>
        <v>0</v>
      </c>
      <c r="M61" s="44">
        <f>INDEX('[2]PM TMCs (VISTRO)'!$1:$225,MATCH($A61,'[2]PM TMCs (VISTRO)'!$A$1:$A$225,0),MATCH(M$1,'[2]PM TMCs (VISTRO)'!$2:$2,0))</f>
        <v>427</v>
      </c>
      <c r="N61" s="44">
        <f>INDEX('[2]PM TMCs (VISTRO)'!$1:$225,MATCH($A61,'[2]PM TMCs (VISTRO)'!$A$1:$A$225,0),MATCH(N$1,'[2]PM TMCs (VISTRO)'!$2:$2,0))</f>
        <v>0</v>
      </c>
      <c r="O61" s="44">
        <f>INDEX('[2]PM TMCs (VISTRO)'!$1:$225,MATCH($A61,'[2]PM TMCs (VISTRO)'!$A$1:$A$225,0),MATCH(O$1,'[2]PM TMCs (VISTRO)'!$2:$2,0))</f>
        <v>0</v>
      </c>
      <c r="P61" s="44">
        <f>INDEX('[2]PM TMCs (VISTRO)'!$1:$225,MATCH($A61,'[2]PM TMCs (VISTRO)'!$A$1:$A$225,0),MATCH(P$1,'[2]PM TMCs (VISTRO)'!$2:$2,0))</f>
        <v>0</v>
      </c>
      <c r="Q61" s="44">
        <f>INDEX('[2]PM TMCs (VISTRO)'!$1:$225,MATCH($A61,'[2]PM TMCs (VISTRO)'!$A$1:$A$225,0),MATCH(Q$1,'[2]PM TMCs (VISTRO)'!$2:$2,0))</f>
        <v>206</v>
      </c>
      <c r="R61" s="44">
        <f>INDEX('[2]PM TMCs (VISTRO)'!$1:$225,MATCH($A61,'[2]PM TMCs (VISTRO)'!$A$1:$A$225,0),MATCH(R$1,'[2]PM TMCs (VISTRO)'!$2:$2,0))</f>
        <v>0</v>
      </c>
      <c r="S61" s="44">
        <f>INDEX('[2]PM TMCs (VISTRO)'!$1:$225,MATCH($A61,'[2]PM TMCs (VISTRO)'!$A$1:$A$225,0),MATCH(S$1,'[2]PM TMCs (VISTRO)'!$2:$2,0))</f>
        <v>0</v>
      </c>
      <c r="T61" s="44">
        <f>INDEX('[2]PM TMCs (VISTRO)'!$1:$225,MATCH($A61,'[2]PM TMCs (VISTRO)'!$A$1:$A$225,0),MATCH(T$1,'[2]PM TMCs (VISTRO)'!$2:$2,0))</f>
        <v>0</v>
      </c>
      <c r="U61" s="44">
        <f>INDEX('[2]PM TMCs (VISTRO)'!$1:$225,MATCH($A61,'[2]PM TMCs (VISTRO)'!$A$1:$A$225,0),MATCH(U$1,'[2]PM TMCs (VISTRO)'!$2:$2,0))</f>
        <v>0</v>
      </c>
      <c r="V61" s="44">
        <f>INDEX('[2]PM TMCs (VISTRO)'!$1:$225,MATCH($A61,'[2]PM TMCs (VISTRO)'!$A$1:$A$225,0),MATCH(V$1,'[2]PM TMCs (VISTRO)'!$2:$2,0))</f>
        <v>0</v>
      </c>
      <c r="W61" s="44">
        <f>INDEX('[2]PM TMCs (VISTRO)'!$1:$225,MATCH($A61,'[2]PM TMCs (VISTRO)'!$A$1:$A$225,0),MATCH(W$1,'[2]PM TMCs (VISTRO)'!$2:$2,0))</f>
        <v>0</v>
      </c>
      <c r="X61" s="44">
        <f>INDEX('[2]PM TMCs (VISTRO)'!$1:$225,MATCH($A61,'[2]PM TMCs (VISTRO)'!$A$1:$A$225,0),MATCH(X$1,'[2]PM TMCs (VISTRO)'!$2:$2,0))</f>
        <v>0</v>
      </c>
      <c r="Y61" s="44">
        <f>INDEX('[2]PM TMCs (VISTRO)'!$1:$225,MATCH($A61,'[2]PM TMCs (VISTRO)'!$A$1:$A$225,0),MATCH(Y$1,'[2]PM TMCs (VISTRO)'!$2:$2,0))</f>
        <v>0</v>
      </c>
      <c r="Z61" s="44">
        <f>INDEX('[2]PM TMCs (VISTRO)'!$1:$225,MATCH($A61,'[2]PM TMCs (VISTRO)'!$A$1:$A$225,0),MATCH(Z$1,'[2]PM TMCs (VISTRO)'!$2:$2,0))</f>
        <v>0</v>
      </c>
      <c r="AA61" s="44">
        <f>INDEX('[2]PM TMCs (VISTRO)'!$1:$225,MATCH($A61,'[2]PM TMCs (VISTRO)'!$A$1:$A$225,0),MATCH(AA$1,'[2]PM TMCs (VISTRO)'!$2:$2,0))</f>
        <v>0</v>
      </c>
      <c r="AB61" s="44">
        <f>INDEX('[2]PM TMCs (VISTRO)'!$1:$225,MATCH($A61,'[2]PM TMCs (VISTRO)'!$A$1:$A$225,0),MATCH(AB$1,'[2]PM TMCs (VISTRO)'!$2:$2,0))</f>
        <v>0</v>
      </c>
      <c r="AC61" s="44">
        <f>INDEX('[2]PM TMCs (VISTRO)'!$1:$225,MATCH($A61,'[2]PM TMCs (VISTRO)'!$A$1:$A$225,0),MATCH(AC$1,'[2]PM TMCs (VISTRO)'!$2:$2,0))</f>
        <v>0</v>
      </c>
      <c r="AD61" s="44">
        <f>INDEX('[2]PM TMCs (VISTRO)'!$1:$225,MATCH($A61,'[2]PM TMCs (VISTRO)'!$A$1:$A$225,0),MATCH(AD$1,'[2]PM TMCs (VISTRO)'!$2:$2,0))</f>
        <v>0</v>
      </c>
      <c r="AE61" s="44">
        <f>INDEX('[2]PM TMCs (VISTRO)'!$1:$225,MATCH($A61,'[2]PM TMCs (VISTRO)'!$A$1:$A$225,0),MATCH(AE$1,'[2]PM TMCs (VISTRO)'!$2:$2,0))</f>
        <v>0</v>
      </c>
      <c r="AF61" s="44">
        <f>INDEX('[2]PM TMCs (VISTRO)'!$1:$225,MATCH($A61,'[2]PM TMCs (VISTRO)'!$A$1:$A$225,0),MATCH(AF$1,'[2]PM TMCs (VISTRO)'!$2:$2,0))</f>
        <v>0</v>
      </c>
      <c r="AG61" s="44">
        <f>INDEX('[2]PM TMCs (VISTRO)'!$1:$225,MATCH($A61,'[2]PM TMCs (VISTRO)'!$A$1:$A$225,0),MATCH(AG$1,'[2]PM TMCs (VISTRO)'!$2:$2,0))</f>
        <v>0</v>
      </c>
      <c r="AH61" s="52">
        <f t="shared" si="8"/>
        <v>17</v>
      </c>
      <c r="AI61" s="52">
        <f t="shared" si="9"/>
        <v>19</v>
      </c>
      <c r="AJ61" s="52">
        <f t="shared" si="10"/>
        <v>427</v>
      </c>
      <c r="AK61" s="52">
        <f t="shared" si="11"/>
        <v>206</v>
      </c>
      <c r="AL61" s="52">
        <f t="shared" si="4"/>
        <v>0</v>
      </c>
      <c r="AM61" s="52">
        <f t="shared" si="5"/>
        <v>0</v>
      </c>
      <c r="AN61" s="52">
        <f t="shared" si="6"/>
        <v>0</v>
      </c>
      <c r="AO61" s="52">
        <f t="shared" si="7"/>
        <v>0</v>
      </c>
    </row>
    <row r="62" spans="1:41" x14ac:dyDescent="0.25">
      <c r="A62" s="83">
        <v>99965</v>
      </c>
      <c r="B62" s="44">
        <f>INDEX('[2]PM TMCs (VISTRO)'!$1:$225,MATCH($A62,'[2]PM TMCs (VISTRO)'!$A$1:$A$225,0),MATCH(B$1,'[2]PM TMCs (VISTRO)'!$2:$2,0))</f>
        <v>0</v>
      </c>
      <c r="C62" s="44">
        <f>INDEX('[2]PM TMCs (VISTRO)'!$1:$225,MATCH($A62,'[2]PM TMCs (VISTRO)'!$A$1:$A$225,0),MATCH(C$1,'[2]PM TMCs (VISTRO)'!$2:$2,0))</f>
        <v>0</v>
      </c>
      <c r="D62" s="44">
        <f>INDEX('[2]PM TMCs (VISTRO)'!$1:$225,MATCH($A62,'[2]PM TMCs (VISTRO)'!$A$1:$A$225,0),MATCH(D$1,'[2]PM TMCs (VISTRO)'!$2:$2,0))</f>
        <v>0</v>
      </c>
      <c r="E62" s="44">
        <f>INDEX('[2]PM TMCs (VISTRO)'!$1:$225,MATCH($A62,'[2]PM TMCs (VISTRO)'!$A$1:$A$225,0),MATCH(E$1,'[2]PM TMCs (VISTRO)'!$2:$2,0))</f>
        <v>0</v>
      </c>
      <c r="F62" s="44">
        <f>INDEX('[2]PM TMCs (VISTRO)'!$1:$225,MATCH($A62,'[2]PM TMCs (VISTRO)'!$A$1:$A$225,0),MATCH(F$1,'[2]PM TMCs (VISTRO)'!$2:$2,0))</f>
        <v>0</v>
      </c>
      <c r="G62" s="44">
        <f>INDEX('[2]PM TMCs (VISTRO)'!$1:$225,MATCH($A62,'[2]PM TMCs (VISTRO)'!$A$1:$A$225,0),MATCH(G$1,'[2]PM TMCs (VISTRO)'!$2:$2,0))</f>
        <v>0</v>
      </c>
      <c r="H62" s="44">
        <f>INDEX('[2]PM TMCs (VISTRO)'!$1:$225,MATCH($A62,'[2]PM TMCs (VISTRO)'!$A$1:$A$225,0),MATCH(H$1,'[2]PM TMCs (VISTRO)'!$2:$2,0))</f>
        <v>0</v>
      </c>
      <c r="I62" s="44">
        <f>INDEX('[2]PM TMCs (VISTRO)'!$1:$225,MATCH($A62,'[2]PM TMCs (VISTRO)'!$A$1:$A$225,0),MATCH(I$1,'[2]PM TMCs (VISTRO)'!$2:$2,0))</f>
        <v>0</v>
      </c>
      <c r="J62" s="44">
        <f>INDEX('[2]PM TMCs (VISTRO)'!$1:$225,MATCH($A62,'[2]PM TMCs (VISTRO)'!$A$1:$A$225,0),MATCH(J$1,'[2]PM TMCs (VISTRO)'!$2:$2,0))</f>
        <v>42</v>
      </c>
      <c r="K62" s="44">
        <f>INDEX('[2]PM TMCs (VISTRO)'!$1:$225,MATCH($A62,'[2]PM TMCs (VISTRO)'!$A$1:$A$225,0),MATCH(K$1,'[2]PM TMCs (VISTRO)'!$2:$2,0))</f>
        <v>0</v>
      </c>
      <c r="L62" s="44">
        <f>INDEX('[2]PM TMCs (VISTRO)'!$1:$225,MATCH($A62,'[2]PM TMCs (VISTRO)'!$A$1:$A$225,0),MATCH(L$1,'[2]PM TMCs (VISTRO)'!$2:$2,0))</f>
        <v>0</v>
      </c>
      <c r="M62" s="44">
        <f>INDEX('[2]PM TMCs (VISTRO)'!$1:$225,MATCH($A62,'[2]PM TMCs (VISTRO)'!$A$1:$A$225,0),MATCH(M$1,'[2]PM TMCs (VISTRO)'!$2:$2,0))</f>
        <v>0</v>
      </c>
      <c r="N62" s="44">
        <f>INDEX('[2]PM TMCs (VISTRO)'!$1:$225,MATCH($A62,'[2]PM TMCs (VISTRO)'!$A$1:$A$225,0),MATCH(N$1,'[2]PM TMCs (VISTRO)'!$2:$2,0))</f>
        <v>0</v>
      </c>
      <c r="O62" s="44">
        <f>INDEX('[2]PM TMCs (VISTRO)'!$1:$225,MATCH($A62,'[2]PM TMCs (VISTRO)'!$A$1:$A$225,0),MATCH(O$1,'[2]PM TMCs (VISTRO)'!$2:$2,0))</f>
        <v>0</v>
      </c>
      <c r="P62" s="44">
        <f>INDEX('[2]PM TMCs (VISTRO)'!$1:$225,MATCH($A62,'[2]PM TMCs (VISTRO)'!$A$1:$A$225,0),MATCH(P$1,'[2]PM TMCs (VISTRO)'!$2:$2,0))</f>
        <v>0</v>
      </c>
      <c r="Q62" s="44">
        <f>INDEX('[2]PM TMCs (VISTRO)'!$1:$225,MATCH($A62,'[2]PM TMCs (VISTRO)'!$A$1:$A$225,0),MATCH(Q$1,'[2]PM TMCs (VISTRO)'!$2:$2,0))</f>
        <v>300</v>
      </c>
      <c r="R62" s="44">
        <f>INDEX('[2]PM TMCs (VISTRO)'!$1:$225,MATCH($A62,'[2]PM TMCs (VISTRO)'!$A$1:$A$225,0),MATCH(R$1,'[2]PM TMCs (VISTRO)'!$2:$2,0))</f>
        <v>0</v>
      </c>
      <c r="S62" s="44">
        <f>INDEX('[2]PM TMCs (VISTRO)'!$1:$225,MATCH($A62,'[2]PM TMCs (VISTRO)'!$A$1:$A$225,0),MATCH(S$1,'[2]PM TMCs (VISTRO)'!$2:$2,0))</f>
        <v>0</v>
      </c>
      <c r="T62" s="44">
        <f>INDEX('[2]PM TMCs (VISTRO)'!$1:$225,MATCH($A62,'[2]PM TMCs (VISTRO)'!$A$1:$A$225,0),MATCH(T$1,'[2]PM TMCs (VISTRO)'!$2:$2,0))</f>
        <v>0</v>
      </c>
      <c r="U62" s="44">
        <f>INDEX('[2]PM TMCs (VISTRO)'!$1:$225,MATCH($A62,'[2]PM TMCs (VISTRO)'!$A$1:$A$225,0),MATCH(U$1,'[2]PM TMCs (VISTRO)'!$2:$2,0))</f>
        <v>0</v>
      </c>
      <c r="V62" s="44">
        <f>INDEX('[2]PM TMCs (VISTRO)'!$1:$225,MATCH($A62,'[2]PM TMCs (VISTRO)'!$A$1:$A$225,0),MATCH(V$1,'[2]PM TMCs (VISTRO)'!$2:$2,0))</f>
        <v>0</v>
      </c>
      <c r="W62" s="44">
        <f>INDEX('[2]PM TMCs (VISTRO)'!$1:$225,MATCH($A62,'[2]PM TMCs (VISTRO)'!$A$1:$A$225,0),MATCH(W$1,'[2]PM TMCs (VISTRO)'!$2:$2,0))</f>
        <v>0</v>
      </c>
      <c r="X62" s="44">
        <f>INDEX('[2]PM TMCs (VISTRO)'!$1:$225,MATCH($A62,'[2]PM TMCs (VISTRO)'!$A$1:$A$225,0),MATCH(X$1,'[2]PM TMCs (VISTRO)'!$2:$2,0))</f>
        <v>0</v>
      </c>
      <c r="Y62" s="44">
        <f>INDEX('[2]PM TMCs (VISTRO)'!$1:$225,MATCH($A62,'[2]PM TMCs (VISTRO)'!$A$1:$A$225,0),MATCH(Y$1,'[2]PM TMCs (VISTRO)'!$2:$2,0))</f>
        <v>0</v>
      </c>
      <c r="Z62" s="44">
        <f>INDEX('[2]PM TMCs (VISTRO)'!$1:$225,MATCH($A62,'[2]PM TMCs (VISTRO)'!$A$1:$A$225,0),MATCH(Z$1,'[2]PM TMCs (VISTRO)'!$2:$2,0))</f>
        <v>0</v>
      </c>
      <c r="AA62" s="44">
        <f>INDEX('[2]PM TMCs (VISTRO)'!$1:$225,MATCH($A62,'[2]PM TMCs (VISTRO)'!$A$1:$A$225,0),MATCH(AA$1,'[2]PM TMCs (VISTRO)'!$2:$2,0))</f>
        <v>0</v>
      </c>
      <c r="AB62" s="44">
        <f>INDEX('[2]PM TMCs (VISTRO)'!$1:$225,MATCH($A62,'[2]PM TMCs (VISTRO)'!$A$1:$A$225,0),MATCH(AB$1,'[2]PM TMCs (VISTRO)'!$2:$2,0))</f>
        <v>0</v>
      </c>
      <c r="AC62" s="44">
        <f>INDEX('[2]PM TMCs (VISTRO)'!$1:$225,MATCH($A62,'[2]PM TMCs (VISTRO)'!$A$1:$A$225,0),MATCH(AC$1,'[2]PM TMCs (VISTRO)'!$2:$2,0))</f>
        <v>0</v>
      </c>
      <c r="AD62" s="44">
        <f>INDEX('[2]PM TMCs (VISTRO)'!$1:$225,MATCH($A62,'[2]PM TMCs (VISTRO)'!$A$1:$A$225,0),MATCH(AD$1,'[2]PM TMCs (VISTRO)'!$2:$2,0))</f>
        <v>0</v>
      </c>
      <c r="AE62" s="44">
        <f>INDEX('[2]PM TMCs (VISTRO)'!$1:$225,MATCH($A62,'[2]PM TMCs (VISTRO)'!$A$1:$A$225,0),MATCH(AE$1,'[2]PM TMCs (VISTRO)'!$2:$2,0))</f>
        <v>0</v>
      </c>
      <c r="AF62" s="44">
        <f>INDEX('[2]PM TMCs (VISTRO)'!$1:$225,MATCH($A62,'[2]PM TMCs (VISTRO)'!$A$1:$A$225,0),MATCH(AF$1,'[2]PM TMCs (VISTRO)'!$2:$2,0))</f>
        <v>0</v>
      </c>
      <c r="AG62" s="44">
        <f>INDEX('[2]PM TMCs (VISTRO)'!$1:$225,MATCH($A62,'[2]PM TMCs (VISTRO)'!$A$1:$A$225,0),MATCH(AG$1,'[2]PM TMCs (VISTRO)'!$2:$2,0))</f>
        <v>0</v>
      </c>
      <c r="AH62" s="52">
        <f t="shared" si="8"/>
        <v>0</v>
      </c>
      <c r="AI62" s="52">
        <f t="shared" si="9"/>
        <v>42</v>
      </c>
      <c r="AJ62" s="52">
        <f t="shared" si="10"/>
        <v>0</v>
      </c>
      <c r="AK62" s="52">
        <f t="shared" si="11"/>
        <v>300</v>
      </c>
      <c r="AL62" s="52">
        <f t="shared" si="4"/>
        <v>0</v>
      </c>
      <c r="AM62" s="52">
        <f t="shared" si="5"/>
        <v>0</v>
      </c>
      <c r="AN62" s="52">
        <f t="shared" si="6"/>
        <v>0</v>
      </c>
      <c r="AO62" s="52">
        <f t="shared" si="7"/>
        <v>0</v>
      </c>
    </row>
    <row r="63" spans="1:41" x14ac:dyDescent="0.25">
      <c r="A63" s="83">
        <v>99968</v>
      </c>
      <c r="B63" s="44">
        <f>INDEX('[2]PM TMCs (VISTRO)'!$1:$225,MATCH($A63,'[2]PM TMCs (VISTRO)'!$A$1:$A$225,0),MATCH(B$1,'[2]PM TMCs (VISTRO)'!$2:$2,0))</f>
        <v>0</v>
      </c>
      <c r="C63" s="44">
        <f>INDEX('[2]PM TMCs (VISTRO)'!$1:$225,MATCH($A63,'[2]PM TMCs (VISTRO)'!$A$1:$A$225,0),MATCH(C$1,'[2]PM TMCs (VISTRO)'!$2:$2,0))</f>
        <v>0</v>
      </c>
      <c r="D63" s="44">
        <f>INDEX('[2]PM TMCs (VISTRO)'!$1:$225,MATCH($A63,'[2]PM TMCs (VISTRO)'!$A$1:$A$225,0),MATCH(D$1,'[2]PM TMCs (VISTRO)'!$2:$2,0))</f>
        <v>0</v>
      </c>
      <c r="E63" s="44">
        <f>INDEX('[2]PM TMCs (VISTRO)'!$1:$225,MATCH($A63,'[2]PM TMCs (VISTRO)'!$A$1:$A$225,0),MATCH(E$1,'[2]PM TMCs (VISTRO)'!$2:$2,0))</f>
        <v>23</v>
      </c>
      <c r="F63" s="44">
        <f>INDEX('[2]PM TMCs (VISTRO)'!$1:$225,MATCH($A63,'[2]PM TMCs (VISTRO)'!$A$1:$A$225,0),MATCH(F$1,'[2]PM TMCs (VISTRO)'!$2:$2,0))</f>
        <v>0</v>
      </c>
      <c r="G63" s="44">
        <f>INDEX('[2]PM TMCs (VISTRO)'!$1:$225,MATCH($A63,'[2]PM TMCs (VISTRO)'!$A$1:$A$225,0),MATCH(G$1,'[2]PM TMCs (VISTRO)'!$2:$2,0))</f>
        <v>0</v>
      </c>
      <c r="H63" s="44">
        <f>INDEX('[2]PM TMCs (VISTRO)'!$1:$225,MATCH($A63,'[2]PM TMCs (VISTRO)'!$A$1:$A$225,0),MATCH(H$1,'[2]PM TMCs (VISTRO)'!$2:$2,0))</f>
        <v>0</v>
      </c>
      <c r="I63" s="44">
        <f>INDEX('[2]PM TMCs (VISTRO)'!$1:$225,MATCH($A63,'[2]PM TMCs (VISTRO)'!$A$1:$A$225,0),MATCH(I$1,'[2]PM TMCs (VISTRO)'!$2:$2,0))</f>
        <v>0</v>
      </c>
      <c r="J63" s="44">
        <f>INDEX('[2]PM TMCs (VISTRO)'!$1:$225,MATCH($A63,'[2]PM TMCs (VISTRO)'!$A$1:$A$225,0),MATCH(J$1,'[2]PM TMCs (VISTRO)'!$2:$2,0))</f>
        <v>0</v>
      </c>
      <c r="K63" s="44">
        <f>INDEX('[2]PM TMCs (VISTRO)'!$1:$225,MATCH($A63,'[2]PM TMCs (VISTRO)'!$A$1:$A$225,0),MATCH(K$1,'[2]PM TMCs (VISTRO)'!$2:$2,0))</f>
        <v>0</v>
      </c>
      <c r="L63" s="44">
        <f>INDEX('[2]PM TMCs (VISTRO)'!$1:$225,MATCH($A63,'[2]PM TMCs (VISTRO)'!$A$1:$A$225,0),MATCH(L$1,'[2]PM TMCs (VISTRO)'!$2:$2,0))</f>
        <v>0</v>
      </c>
      <c r="M63" s="44">
        <f>INDEX('[2]PM TMCs (VISTRO)'!$1:$225,MATCH($A63,'[2]PM TMCs (VISTRO)'!$A$1:$A$225,0),MATCH(M$1,'[2]PM TMCs (VISTRO)'!$2:$2,0))</f>
        <v>210</v>
      </c>
      <c r="N63" s="44">
        <f>INDEX('[2]PM TMCs (VISTRO)'!$1:$225,MATCH($A63,'[2]PM TMCs (VISTRO)'!$A$1:$A$225,0),MATCH(N$1,'[2]PM TMCs (VISTRO)'!$2:$2,0))</f>
        <v>0</v>
      </c>
      <c r="O63" s="44">
        <f>INDEX('[2]PM TMCs (VISTRO)'!$1:$225,MATCH($A63,'[2]PM TMCs (VISTRO)'!$A$1:$A$225,0),MATCH(O$1,'[2]PM TMCs (VISTRO)'!$2:$2,0))</f>
        <v>0</v>
      </c>
      <c r="P63" s="44">
        <f>INDEX('[2]PM TMCs (VISTRO)'!$1:$225,MATCH($A63,'[2]PM TMCs (VISTRO)'!$A$1:$A$225,0),MATCH(P$1,'[2]PM TMCs (VISTRO)'!$2:$2,0))</f>
        <v>0</v>
      </c>
      <c r="Q63" s="44">
        <f>INDEX('[2]PM TMCs (VISTRO)'!$1:$225,MATCH($A63,'[2]PM TMCs (VISTRO)'!$A$1:$A$225,0),MATCH(Q$1,'[2]PM TMCs (VISTRO)'!$2:$2,0))</f>
        <v>0</v>
      </c>
      <c r="R63" s="44">
        <f>INDEX('[2]PM TMCs (VISTRO)'!$1:$225,MATCH($A63,'[2]PM TMCs (VISTRO)'!$A$1:$A$225,0),MATCH(R$1,'[2]PM TMCs (VISTRO)'!$2:$2,0))</f>
        <v>0</v>
      </c>
      <c r="S63" s="44">
        <f>INDEX('[2]PM TMCs (VISTRO)'!$1:$225,MATCH($A63,'[2]PM TMCs (VISTRO)'!$A$1:$A$225,0),MATCH(S$1,'[2]PM TMCs (VISTRO)'!$2:$2,0))</f>
        <v>0</v>
      </c>
      <c r="T63" s="44">
        <f>INDEX('[2]PM TMCs (VISTRO)'!$1:$225,MATCH($A63,'[2]PM TMCs (VISTRO)'!$A$1:$A$225,0),MATCH(T$1,'[2]PM TMCs (VISTRO)'!$2:$2,0))</f>
        <v>0</v>
      </c>
      <c r="U63" s="44">
        <f>INDEX('[2]PM TMCs (VISTRO)'!$1:$225,MATCH($A63,'[2]PM TMCs (VISTRO)'!$A$1:$A$225,0),MATCH(U$1,'[2]PM TMCs (VISTRO)'!$2:$2,0))</f>
        <v>0</v>
      </c>
      <c r="V63" s="44">
        <f>INDEX('[2]PM TMCs (VISTRO)'!$1:$225,MATCH($A63,'[2]PM TMCs (VISTRO)'!$A$1:$A$225,0),MATCH(V$1,'[2]PM TMCs (VISTRO)'!$2:$2,0))</f>
        <v>0</v>
      </c>
      <c r="W63" s="44">
        <f>INDEX('[2]PM TMCs (VISTRO)'!$1:$225,MATCH($A63,'[2]PM TMCs (VISTRO)'!$A$1:$A$225,0),MATCH(W$1,'[2]PM TMCs (VISTRO)'!$2:$2,0))</f>
        <v>0</v>
      </c>
      <c r="X63" s="44">
        <f>INDEX('[2]PM TMCs (VISTRO)'!$1:$225,MATCH($A63,'[2]PM TMCs (VISTRO)'!$A$1:$A$225,0),MATCH(X$1,'[2]PM TMCs (VISTRO)'!$2:$2,0))</f>
        <v>0</v>
      </c>
      <c r="Y63" s="44">
        <f>INDEX('[2]PM TMCs (VISTRO)'!$1:$225,MATCH($A63,'[2]PM TMCs (VISTRO)'!$A$1:$A$225,0),MATCH(Y$1,'[2]PM TMCs (VISTRO)'!$2:$2,0))</f>
        <v>0</v>
      </c>
      <c r="Z63" s="44">
        <f>INDEX('[2]PM TMCs (VISTRO)'!$1:$225,MATCH($A63,'[2]PM TMCs (VISTRO)'!$A$1:$A$225,0),MATCH(Z$1,'[2]PM TMCs (VISTRO)'!$2:$2,0))</f>
        <v>0</v>
      </c>
      <c r="AA63" s="44">
        <f>INDEX('[2]PM TMCs (VISTRO)'!$1:$225,MATCH($A63,'[2]PM TMCs (VISTRO)'!$A$1:$A$225,0),MATCH(AA$1,'[2]PM TMCs (VISTRO)'!$2:$2,0))</f>
        <v>0</v>
      </c>
      <c r="AB63" s="44">
        <f>INDEX('[2]PM TMCs (VISTRO)'!$1:$225,MATCH($A63,'[2]PM TMCs (VISTRO)'!$A$1:$A$225,0),MATCH(AB$1,'[2]PM TMCs (VISTRO)'!$2:$2,0))</f>
        <v>0</v>
      </c>
      <c r="AC63" s="44">
        <f>INDEX('[2]PM TMCs (VISTRO)'!$1:$225,MATCH($A63,'[2]PM TMCs (VISTRO)'!$A$1:$A$225,0),MATCH(AC$1,'[2]PM TMCs (VISTRO)'!$2:$2,0))</f>
        <v>0</v>
      </c>
      <c r="AD63" s="44">
        <f>INDEX('[2]PM TMCs (VISTRO)'!$1:$225,MATCH($A63,'[2]PM TMCs (VISTRO)'!$A$1:$A$225,0),MATCH(AD$1,'[2]PM TMCs (VISTRO)'!$2:$2,0))</f>
        <v>0</v>
      </c>
      <c r="AE63" s="44">
        <f>INDEX('[2]PM TMCs (VISTRO)'!$1:$225,MATCH($A63,'[2]PM TMCs (VISTRO)'!$A$1:$A$225,0),MATCH(AE$1,'[2]PM TMCs (VISTRO)'!$2:$2,0))</f>
        <v>0</v>
      </c>
      <c r="AF63" s="44">
        <f>INDEX('[2]PM TMCs (VISTRO)'!$1:$225,MATCH($A63,'[2]PM TMCs (VISTRO)'!$A$1:$A$225,0),MATCH(AF$1,'[2]PM TMCs (VISTRO)'!$2:$2,0))</f>
        <v>0</v>
      </c>
      <c r="AG63" s="44">
        <f>INDEX('[2]PM TMCs (VISTRO)'!$1:$225,MATCH($A63,'[2]PM TMCs (VISTRO)'!$A$1:$A$225,0),MATCH(AG$1,'[2]PM TMCs (VISTRO)'!$2:$2,0))</f>
        <v>0</v>
      </c>
      <c r="AH63" s="52">
        <f t="shared" si="8"/>
        <v>23</v>
      </c>
      <c r="AI63" s="52">
        <f t="shared" si="9"/>
        <v>0</v>
      </c>
      <c r="AJ63" s="52">
        <f t="shared" si="10"/>
        <v>210</v>
      </c>
      <c r="AK63" s="52">
        <f t="shared" si="11"/>
        <v>0</v>
      </c>
      <c r="AL63" s="52">
        <f>SUM(T63:V63)</f>
        <v>0</v>
      </c>
      <c r="AM63" s="52">
        <f t="shared" si="5"/>
        <v>0</v>
      </c>
      <c r="AN63" s="52">
        <f t="shared" si="6"/>
        <v>0</v>
      </c>
      <c r="AO63" s="52">
        <f t="shared" si="7"/>
        <v>0</v>
      </c>
    </row>
    <row r="64" spans="1:41" x14ac:dyDescent="0.25">
      <c r="A64" s="83">
        <v>99980</v>
      </c>
      <c r="B64" s="44">
        <f>INDEX('[2]PM TMCs (VISTRO)'!$1:$225,MATCH($A64,'[2]PM TMCs (VISTRO)'!$A$1:$A$225,0),MATCH(B$1,'[2]PM TMCs (VISTRO)'!$2:$2,0))</f>
        <v>0</v>
      </c>
      <c r="C64" s="44">
        <f>INDEX('[2]PM TMCs (VISTRO)'!$1:$225,MATCH($A64,'[2]PM TMCs (VISTRO)'!$A$1:$A$225,0),MATCH(C$1,'[2]PM TMCs (VISTRO)'!$2:$2,0))</f>
        <v>0</v>
      </c>
      <c r="D64" s="44">
        <f>INDEX('[2]PM TMCs (VISTRO)'!$1:$225,MATCH($A64,'[2]PM TMCs (VISTRO)'!$A$1:$A$225,0),MATCH(D$1,'[2]PM TMCs (VISTRO)'!$2:$2,0))</f>
        <v>0</v>
      </c>
      <c r="E64" s="44">
        <f>INDEX('[2]PM TMCs (VISTRO)'!$1:$225,MATCH($A64,'[2]PM TMCs (VISTRO)'!$A$1:$A$225,0),MATCH(E$1,'[2]PM TMCs (VISTRO)'!$2:$2,0))</f>
        <v>220</v>
      </c>
      <c r="F64" s="44">
        <f>INDEX('[2]PM TMCs (VISTRO)'!$1:$225,MATCH($A64,'[2]PM TMCs (VISTRO)'!$A$1:$A$225,0),MATCH(F$1,'[2]PM TMCs (VISTRO)'!$2:$2,0))</f>
        <v>0</v>
      </c>
      <c r="G64" s="44">
        <f>INDEX('[2]PM TMCs (VISTRO)'!$1:$225,MATCH($A64,'[2]PM TMCs (VISTRO)'!$A$1:$A$225,0),MATCH(G$1,'[2]PM TMCs (VISTRO)'!$2:$2,0))</f>
        <v>0</v>
      </c>
      <c r="H64" s="44">
        <f>INDEX('[2]PM TMCs (VISTRO)'!$1:$225,MATCH($A64,'[2]PM TMCs (VISTRO)'!$A$1:$A$225,0),MATCH(H$1,'[2]PM TMCs (VISTRO)'!$2:$2,0))</f>
        <v>0</v>
      </c>
      <c r="I64" s="44">
        <f>INDEX('[2]PM TMCs (VISTRO)'!$1:$225,MATCH($A64,'[2]PM TMCs (VISTRO)'!$A$1:$A$225,0),MATCH(I$1,'[2]PM TMCs (VISTRO)'!$2:$2,0))</f>
        <v>0</v>
      </c>
      <c r="J64" s="44">
        <f>INDEX('[2]PM TMCs (VISTRO)'!$1:$225,MATCH($A64,'[2]PM TMCs (VISTRO)'!$A$1:$A$225,0),MATCH(J$1,'[2]PM TMCs (VISTRO)'!$2:$2,0))</f>
        <v>0</v>
      </c>
      <c r="K64" s="44">
        <f>INDEX('[2]PM TMCs (VISTRO)'!$1:$225,MATCH($A64,'[2]PM TMCs (VISTRO)'!$A$1:$A$225,0),MATCH(K$1,'[2]PM TMCs (VISTRO)'!$2:$2,0))</f>
        <v>0</v>
      </c>
      <c r="L64" s="44">
        <f>INDEX('[2]PM TMCs (VISTRO)'!$1:$225,MATCH($A64,'[2]PM TMCs (VISTRO)'!$A$1:$A$225,0),MATCH(L$1,'[2]PM TMCs (VISTRO)'!$2:$2,0))</f>
        <v>0</v>
      </c>
      <c r="M64" s="44">
        <f>INDEX('[2]PM TMCs (VISTRO)'!$1:$225,MATCH($A64,'[2]PM TMCs (VISTRO)'!$A$1:$A$225,0),MATCH(M$1,'[2]PM TMCs (VISTRO)'!$2:$2,0))</f>
        <v>832</v>
      </c>
      <c r="N64" s="44">
        <f>INDEX('[2]PM TMCs (VISTRO)'!$1:$225,MATCH($A64,'[2]PM TMCs (VISTRO)'!$A$1:$A$225,0),MATCH(N$1,'[2]PM TMCs (VISTRO)'!$2:$2,0))</f>
        <v>0</v>
      </c>
      <c r="O64" s="44">
        <f>INDEX('[2]PM TMCs (VISTRO)'!$1:$225,MATCH($A64,'[2]PM TMCs (VISTRO)'!$A$1:$A$225,0),MATCH(O$1,'[2]PM TMCs (VISTRO)'!$2:$2,0))</f>
        <v>0</v>
      </c>
      <c r="P64" s="44">
        <f>INDEX('[2]PM TMCs (VISTRO)'!$1:$225,MATCH($A64,'[2]PM TMCs (VISTRO)'!$A$1:$A$225,0),MATCH(P$1,'[2]PM TMCs (VISTRO)'!$2:$2,0))</f>
        <v>0</v>
      </c>
      <c r="Q64" s="44">
        <f>INDEX('[2]PM TMCs (VISTRO)'!$1:$225,MATCH($A64,'[2]PM TMCs (VISTRO)'!$A$1:$A$225,0),MATCH(Q$1,'[2]PM TMCs (VISTRO)'!$2:$2,0))</f>
        <v>0</v>
      </c>
      <c r="R64" s="44">
        <f>INDEX('[2]PM TMCs (VISTRO)'!$1:$225,MATCH($A64,'[2]PM TMCs (VISTRO)'!$A$1:$A$225,0),MATCH(R$1,'[2]PM TMCs (VISTRO)'!$2:$2,0))</f>
        <v>0</v>
      </c>
      <c r="S64" s="44">
        <f>INDEX('[2]PM TMCs (VISTRO)'!$1:$225,MATCH($A64,'[2]PM TMCs (VISTRO)'!$A$1:$A$225,0),MATCH(S$1,'[2]PM TMCs (VISTRO)'!$2:$2,0))</f>
        <v>0</v>
      </c>
      <c r="T64" s="44">
        <f>INDEX('[2]PM TMCs (VISTRO)'!$1:$225,MATCH($A64,'[2]PM TMCs (VISTRO)'!$A$1:$A$225,0),MATCH(T$1,'[2]PM TMCs (VISTRO)'!$2:$2,0))</f>
        <v>0</v>
      </c>
      <c r="U64" s="44">
        <f>INDEX('[2]PM TMCs (VISTRO)'!$1:$225,MATCH($A64,'[2]PM TMCs (VISTRO)'!$A$1:$A$225,0),MATCH(U$1,'[2]PM TMCs (VISTRO)'!$2:$2,0))</f>
        <v>0</v>
      </c>
      <c r="V64" s="44">
        <f>INDEX('[2]PM TMCs (VISTRO)'!$1:$225,MATCH($A64,'[2]PM TMCs (VISTRO)'!$A$1:$A$225,0),MATCH(V$1,'[2]PM TMCs (VISTRO)'!$2:$2,0))</f>
        <v>0</v>
      </c>
      <c r="W64" s="44">
        <f>INDEX('[2]PM TMCs (VISTRO)'!$1:$225,MATCH($A64,'[2]PM TMCs (VISTRO)'!$A$1:$A$225,0),MATCH(W$1,'[2]PM TMCs (VISTRO)'!$2:$2,0))</f>
        <v>0</v>
      </c>
      <c r="X64" s="44">
        <f>INDEX('[2]PM TMCs (VISTRO)'!$1:$225,MATCH($A64,'[2]PM TMCs (VISTRO)'!$A$1:$A$225,0),MATCH(X$1,'[2]PM TMCs (VISTRO)'!$2:$2,0))</f>
        <v>0</v>
      </c>
      <c r="Y64" s="44">
        <f>INDEX('[2]PM TMCs (VISTRO)'!$1:$225,MATCH($A64,'[2]PM TMCs (VISTRO)'!$A$1:$A$225,0),MATCH(Y$1,'[2]PM TMCs (VISTRO)'!$2:$2,0))</f>
        <v>0</v>
      </c>
      <c r="Z64" s="44">
        <f>INDEX('[2]PM TMCs (VISTRO)'!$1:$225,MATCH($A64,'[2]PM TMCs (VISTRO)'!$A$1:$A$225,0),MATCH(Z$1,'[2]PM TMCs (VISTRO)'!$2:$2,0))</f>
        <v>0</v>
      </c>
      <c r="AA64" s="44">
        <f>INDEX('[2]PM TMCs (VISTRO)'!$1:$225,MATCH($A64,'[2]PM TMCs (VISTRO)'!$A$1:$A$225,0),MATCH(AA$1,'[2]PM TMCs (VISTRO)'!$2:$2,0))</f>
        <v>0</v>
      </c>
      <c r="AB64" s="44">
        <f>INDEX('[2]PM TMCs (VISTRO)'!$1:$225,MATCH($A64,'[2]PM TMCs (VISTRO)'!$A$1:$A$225,0),MATCH(AB$1,'[2]PM TMCs (VISTRO)'!$2:$2,0))</f>
        <v>0</v>
      </c>
      <c r="AC64" s="44">
        <f>INDEX('[2]PM TMCs (VISTRO)'!$1:$225,MATCH($A64,'[2]PM TMCs (VISTRO)'!$A$1:$A$225,0),MATCH(AC$1,'[2]PM TMCs (VISTRO)'!$2:$2,0))</f>
        <v>0</v>
      </c>
      <c r="AD64" s="44">
        <f>INDEX('[2]PM TMCs (VISTRO)'!$1:$225,MATCH($A64,'[2]PM TMCs (VISTRO)'!$A$1:$A$225,0),MATCH(AD$1,'[2]PM TMCs (VISTRO)'!$2:$2,0))</f>
        <v>0</v>
      </c>
      <c r="AE64" s="44">
        <f>INDEX('[2]PM TMCs (VISTRO)'!$1:$225,MATCH($A64,'[2]PM TMCs (VISTRO)'!$A$1:$A$225,0),MATCH(AE$1,'[2]PM TMCs (VISTRO)'!$2:$2,0))</f>
        <v>0</v>
      </c>
      <c r="AF64" s="44">
        <f>INDEX('[2]PM TMCs (VISTRO)'!$1:$225,MATCH($A64,'[2]PM TMCs (VISTRO)'!$A$1:$A$225,0),MATCH(AF$1,'[2]PM TMCs (VISTRO)'!$2:$2,0))</f>
        <v>0</v>
      </c>
      <c r="AG64" s="44">
        <f>INDEX('[2]PM TMCs (VISTRO)'!$1:$225,MATCH($A64,'[2]PM TMCs (VISTRO)'!$A$1:$A$225,0),MATCH(AG$1,'[2]PM TMCs (VISTRO)'!$2:$2,0))</f>
        <v>0</v>
      </c>
      <c r="AH64" s="52">
        <f t="shared" si="8"/>
        <v>220</v>
      </c>
      <c r="AI64" s="52">
        <f t="shared" si="9"/>
        <v>0</v>
      </c>
      <c r="AJ64" s="52">
        <f t="shared" si="10"/>
        <v>832</v>
      </c>
      <c r="AK64" s="52">
        <f t="shared" si="11"/>
        <v>0</v>
      </c>
      <c r="AL64" s="52">
        <f t="shared" si="4"/>
        <v>0</v>
      </c>
      <c r="AM64" s="52">
        <f t="shared" si="5"/>
        <v>0</v>
      </c>
      <c r="AN64" s="52">
        <f t="shared" si="6"/>
        <v>0</v>
      </c>
      <c r="AO64" s="52">
        <f t="shared" si="7"/>
        <v>0</v>
      </c>
    </row>
  </sheetData>
  <mergeCells count="1">
    <mergeCell ref="AR18:AT18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A7A2-238B-410E-84E1-BA797E32208B}">
  <sheetPr codeName="Sheet12">
    <tabColor rgb="FF00B0F0"/>
  </sheetPr>
  <dimension ref="B3:AA5"/>
  <sheetViews>
    <sheetView workbookViewId="0">
      <selection activeCell="H11" sqref="H11"/>
    </sheetView>
  </sheetViews>
  <sheetFormatPr defaultRowHeight="15" x14ac:dyDescent="0.25"/>
  <sheetData>
    <row r="3" spans="2:27" ht="15.75" thickBot="1" x14ac:dyDescent="0.3"/>
    <row r="4" spans="2:27" ht="15.75" thickBot="1" x14ac:dyDescent="0.3">
      <c r="C4" s="28" t="s">
        <v>43</v>
      </c>
      <c r="D4" s="29" t="s">
        <v>347</v>
      </c>
      <c r="E4" s="29" t="s">
        <v>44</v>
      </c>
      <c r="F4" s="29" t="s">
        <v>45</v>
      </c>
      <c r="G4" s="29" t="s">
        <v>46</v>
      </c>
      <c r="H4" s="29" t="s">
        <v>348</v>
      </c>
      <c r="I4" s="29" t="s">
        <v>47</v>
      </c>
      <c r="J4" s="29" t="s">
        <v>349</v>
      </c>
      <c r="K4" s="29" t="s">
        <v>48</v>
      </c>
      <c r="L4" s="29" t="s">
        <v>124</v>
      </c>
      <c r="M4" s="29" t="s">
        <v>350</v>
      </c>
      <c r="N4" s="29" t="s">
        <v>133</v>
      </c>
      <c r="O4" s="29" t="s">
        <v>134</v>
      </c>
      <c r="P4" s="29" t="s">
        <v>135</v>
      </c>
      <c r="Q4" s="29" t="s">
        <v>136</v>
      </c>
      <c r="R4" s="29" t="s">
        <v>137</v>
      </c>
      <c r="S4" s="29" t="s">
        <v>138</v>
      </c>
      <c r="T4" s="29" t="s">
        <v>125</v>
      </c>
      <c r="U4" s="29" t="s">
        <v>126</v>
      </c>
      <c r="V4" s="29" t="s">
        <v>127</v>
      </c>
      <c r="W4" s="29" t="s">
        <v>128</v>
      </c>
      <c r="X4" s="29" t="s">
        <v>129</v>
      </c>
      <c r="Y4" s="29" t="s">
        <v>130</v>
      </c>
      <c r="Z4" s="29" t="s">
        <v>131</v>
      </c>
      <c r="AA4" s="30" t="s">
        <v>132</v>
      </c>
    </row>
    <row r="5" spans="2:27" ht="15.75" thickBot="1" x14ac:dyDescent="0.3">
      <c r="B5" s="31" t="s">
        <v>351</v>
      </c>
      <c r="C5" s="32">
        <f>'[1]I-1 (EB WB SL)'!$CQ$64</f>
        <v>3.6578171091445427E-2</v>
      </c>
      <c r="D5" s="33">
        <f>'[1]I-2'!$CQ$64</f>
        <v>2.6585609291352872E-2</v>
      </c>
      <c r="E5" s="33">
        <f>'[1]I-3'!$CQ$64</f>
        <v>4.6831254772206669E-2</v>
      </c>
      <c r="F5" s="33">
        <f>'[1]I-4'!$CQ$64</f>
        <v>4.8268625393494226E-2</v>
      </c>
      <c r="G5" s="33">
        <f>'[1]I-5'!$CQ$64</f>
        <v>5.2516940948693129E-2</v>
      </c>
      <c r="H5" s="33">
        <f>'[1]I-6'!$CQ$64</f>
        <v>5.6833694023639088E-2</v>
      </c>
      <c r="I5" s="33">
        <f>'[1]I-7'!$CQ$64</f>
        <v>3.7043633125556544E-2</v>
      </c>
      <c r="J5" s="33">
        <f>'[1]I-8'!$CQ$64</f>
        <v>5.675340768277571E-2</v>
      </c>
      <c r="K5" s="33">
        <f>'[1]I-9'!$CQ$64</f>
        <v>5.5761099365750529E-2</v>
      </c>
      <c r="L5" s="33">
        <f>'[1]I-10'!$CQ$64</f>
        <v>6.3537675606641128E-2</v>
      </c>
      <c r="M5" s="33">
        <f>'[1]I-11'!$CQ$64</f>
        <v>6.5348237317282884E-2</v>
      </c>
      <c r="N5" s="33">
        <f>'[1]I-12'!$CQ$64</f>
        <v>4.7449768160741888E-2</v>
      </c>
      <c r="O5" s="33">
        <f>'[1]I-13'!$CQ$64</f>
        <v>4.3616406701328714E-2</v>
      </c>
      <c r="P5" s="33">
        <f>'[1]I-14'!$CQ$64</f>
        <v>4.5294635004397538E-2</v>
      </c>
      <c r="Q5" s="33">
        <f>'[1]I-15'!$CQ$64</f>
        <v>3.6955322669608381E-2</v>
      </c>
      <c r="R5" s="33">
        <f>'[1]I-16'!$CQ$64</f>
        <v>3.7224264705882353E-2</v>
      </c>
      <c r="S5" s="33" t="e">
        <f>'[1]I-17'!$CQ$64</f>
        <v>#DIV/0!</v>
      </c>
      <c r="T5" s="33" t="e">
        <f>'[1]I-18'!$CQ$64</f>
        <v>#DIV/0!</v>
      </c>
      <c r="U5" s="33" t="e">
        <f>'[1]I-19'!$CQ$64</f>
        <v>#DIV/0!</v>
      </c>
      <c r="V5" s="33" t="e">
        <f>'[1]I-20'!$CQ$64</f>
        <v>#DIV/0!</v>
      </c>
      <c r="W5" s="33" t="e">
        <f>'[1]I-21'!$CQ$64</f>
        <v>#DIV/0!</v>
      </c>
      <c r="X5" s="33" t="e">
        <f>'[1]I-22'!$CQ$64</f>
        <v>#DIV/0!</v>
      </c>
      <c r="Y5" s="33" t="e">
        <f>'[1]I-23'!$CQ$64</f>
        <v>#DIV/0!</v>
      </c>
      <c r="Z5" s="33" t="e">
        <f>'[1]I-24'!$CQ$64</f>
        <v>#DIV/0!</v>
      </c>
      <c r="AA5" s="34">
        <f>'[1]I-25'!$CQ$64</f>
        <v>2.8027193432529501E-2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A773-2045-4FCD-BAE8-861705033BA1}">
  <sheetPr codeName="Sheet2">
    <tabColor theme="5"/>
  </sheetPr>
  <dimension ref="A1:AS76"/>
  <sheetViews>
    <sheetView showGridLines="0" tabSelected="1" topLeftCell="B7" zoomScale="85" zoomScaleNormal="85" workbookViewId="0">
      <pane xSplit="2" ySplit="2" topLeftCell="W22" activePane="bottomRight" state="frozen"/>
      <selection activeCell="B7" sqref="B7"/>
      <selection pane="topRight" activeCell="D7" sqref="D7"/>
      <selection pane="bottomLeft" activeCell="B9" sqref="B9"/>
      <selection pane="bottomRight" activeCell="AH9" sqref="AH9:AQ71"/>
    </sheetView>
  </sheetViews>
  <sheetFormatPr defaultRowHeight="15" x14ac:dyDescent="0.25"/>
  <cols>
    <col min="2" max="2" width="10" style="41" bestFit="1" customWidth="1"/>
    <col min="3" max="3" width="25.85546875" style="41" bestFit="1" customWidth="1"/>
    <col min="4" max="4" width="21.85546875" style="41" customWidth="1"/>
    <col min="5" max="7" width="16.5703125" style="41" customWidth="1"/>
    <col min="8" max="8" width="16.5703125" customWidth="1"/>
    <col min="9" max="18" width="11.140625" style="41" customWidth="1"/>
    <col min="19" max="19" width="16.42578125" style="41" customWidth="1"/>
    <col min="20" max="21" width="18" style="41" customWidth="1"/>
    <col min="22" max="22" width="16.42578125" style="41" customWidth="1"/>
    <col min="23" max="32" width="11.140625" style="41" customWidth="1"/>
    <col min="33" max="33" width="16.42578125" style="41" customWidth="1"/>
    <col min="34" max="43" width="11.140625" style="41" customWidth="1"/>
    <col min="44" max="44" width="9.140625" style="41"/>
    <col min="45" max="45" width="16.85546875" style="41" customWidth="1"/>
  </cols>
  <sheetData>
    <row r="1" spans="2:45" s="15" customFormat="1" ht="15" hidden="1" customHeight="1" x14ac:dyDescent="0.25">
      <c r="B1" s="297" t="s">
        <v>373</v>
      </c>
      <c r="C1" s="297"/>
      <c r="D1" s="62" t="s">
        <v>357</v>
      </c>
      <c r="E1" s="42"/>
      <c r="F1" s="42"/>
      <c r="G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2:45" s="15" customFormat="1" ht="15" hidden="1" customHeight="1" x14ac:dyDescent="0.25">
      <c r="B2" s="297"/>
      <c r="C2" s="297"/>
      <c r="D2" s="63" t="s">
        <v>358</v>
      </c>
      <c r="E2" s="42"/>
      <c r="F2" s="42"/>
      <c r="G2" s="42"/>
      <c r="I2" s="295" t="s">
        <v>360</v>
      </c>
      <c r="J2" s="295"/>
      <c r="K2" s="295"/>
      <c r="L2" s="295"/>
      <c r="M2" s="295"/>
      <c r="N2" s="295"/>
      <c r="O2" s="295"/>
      <c r="P2" s="295"/>
      <c r="Q2" s="295"/>
      <c r="R2" s="295"/>
      <c r="S2" s="42"/>
      <c r="T2" s="42"/>
      <c r="U2" s="42"/>
      <c r="V2" s="42"/>
      <c r="W2" s="295" t="s">
        <v>360</v>
      </c>
      <c r="X2" s="295"/>
      <c r="Y2" s="295"/>
      <c r="Z2" s="295"/>
      <c r="AA2" s="295"/>
      <c r="AB2" s="295"/>
      <c r="AC2" s="295"/>
      <c r="AD2" s="295"/>
      <c r="AE2" s="295"/>
      <c r="AF2" s="295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2:45" s="15" customFormat="1" ht="15" hidden="1" customHeight="1" x14ac:dyDescent="0.25">
      <c r="B3" s="297"/>
      <c r="C3" s="297"/>
      <c r="D3" s="65" t="s">
        <v>359</v>
      </c>
      <c r="E3" s="42"/>
      <c r="F3" s="42"/>
      <c r="G3" s="42"/>
      <c r="I3" s="296" t="s">
        <v>361</v>
      </c>
      <c r="J3" s="296"/>
      <c r="K3" s="296"/>
      <c r="L3" s="296"/>
      <c r="M3" s="296"/>
      <c r="N3" s="296"/>
      <c r="O3" s="296"/>
      <c r="P3" s="296"/>
      <c r="Q3" s="296"/>
      <c r="R3" s="296"/>
      <c r="S3" s="42"/>
      <c r="T3" s="165"/>
      <c r="U3" s="42"/>
      <c r="V3" s="42"/>
      <c r="W3" s="296" t="s">
        <v>361</v>
      </c>
      <c r="X3" s="296"/>
      <c r="Y3" s="296"/>
      <c r="Z3" s="296"/>
      <c r="AA3" s="296"/>
      <c r="AB3" s="296"/>
      <c r="AC3" s="296"/>
      <c r="AD3" s="296"/>
      <c r="AE3" s="296"/>
      <c r="AF3" s="296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</row>
    <row r="4" spans="2:45" s="15" customFormat="1" ht="15" hidden="1" customHeight="1" x14ac:dyDescent="0.25">
      <c r="B4" s="297"/>
      <c r="C4" s="297"/>
      <c r="D4" s="64" t="s">
        <v>364</v>
      </c>
      <c r="E4" s="42"/>
      <c r="F4" s="42"/>
      <c r="G4" s="42"/>
      <c r="I4" s="294" t="s">
        <v>364</v>
      </c>
      <c r="J4" s="294"/>
      <c r="K4" s="294"/>
      <c r="L4" s="294"/>
      <c r="M4" s="294"/>
      <c r="N4" s="294"/>
      <c r="O4" s="294"/>
      <c r="P4" s="294"/>
      <c r="Q4" s="294"/>
      <c r="R4" s="294"/>
      <c r="S4" s="42"/>
      <c r="T4" s="42"/>
      <c r="U4" s="42"/>
      <c r="V4" s="42"/>
      <c r="W4" s="294" t="s">
        <v>364</v>
      </c>
      <c r="X4" s="294"/>
      <c r="Y4" s="294"/>
      <c r="Z4" s="294"/>
      <c r="AA4" s="294"/>
      <c r="AB4" s="294"/>
      <c r="AC4" s="294"/>
      <c r="AD4" s="294"/>
      <c r="AE4" s="294"/>
      <c r="AF4" s="294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</row>
    <row r="5" spans="2:45" s="15" customFormat="1" ht="15" hidden="1" customHeight="1" x14ac:dyDescent="0.25">
      <c r="B5" s="111"/>
      <c r="C5" s="111"/>
      <c r="D5" s="300" t="s">
        <v>399</v>
      </c>
      <c r="E5" s="300"/>
      <c r="F5" s="300"/>
      <c r="G5" s="109"/>
      <c r="I5" s="84"/>
      <c r="J5" s="84"/>
      <c r="K5" s="84"/>
      <c r="L5" s="84"/>
      <c r="M5" s="84"/>
      <c r="N5" s="84"/>
      <c r="O5" s="84"/>
      <c r="P5" s="84"/>
      <c r="Q5" s="84"/>
      <c r="R5" s="84"/>
      <c r="S5" s="109"/>
      <c r="T5" s="109"/>
      <c r="U5" s="109"/>
      <c r="V5" s="109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</row>
    <row r="6" spans="2:45" ht="21" hidden="1" x14ac:dyDescent="0.25">
      <c r="AH6" s="290" t="s">
        <v>14</v>
      </c>
      <c r="AI6" s="290"/>
      <c r="AJ6" s="290"/>
      <c r="AK6" s="290"/>
      <c r="AL6" s="290"/>
      <c r="AM6" s="290"/>
      <c r="AN6" s="290"/>
      <c r="AO6" s="290"/>
      <c r="AP6" s="290"/>
      <c r="AQ6" s="290"/>
    </row>
    <row r="7" spans="2:45" s="60" customFormat="1" ht="54.75" customHeight="1" x14ac:dyDescent="0.25">
      <c r="B7" s="291" t="s">
        <v>376</v>
      </c>
      <c r="C7" s="292"/>
      <c r="D7" s="292"/>
      <c r="E7" s="292"/>
      <c r="F7" s="292"/>
      <c r="G7" s="293"/>
      <c r="I7" s="299" t="s">
        <v>15</v>
      </c>
      <c r="J7" s="299"/>
      <c r="K7" s="299"/>
      <c r="L7" s="299"/>
      <c r="M7" s="299"/>
      <c r="N7" s="299"/>
      <c r="O7" s="299"/>
      <c r="P7" s="299"/>
      <c r="Q7" s="299"/>
      <c r="R7" s="299"/>
      <c r="S7" s="61"/>
      <c r="T7" s="298" t="s">
        <v>374</v>
      </c>
      <c r="U7" s="298"/>
      <c r="V7" s="61"/>
      <c r="W7" s="299" t="s">
        <v>18</v>
      </c>
      <c r="X7" s="299"/>
      <c r="Y7" s="299"/>
      <c r="Z7" s="299"/>
      <c r="AA7" s="299"/>
      <c r="AB7" s="299"/>
      <c r="AC7" s="299"/>
      <c r="AD7" s="299"/>
      <c r="AE7" s="299"/>
      <c r="AF7" s="299"/>
      <c r="AG7" s="61"/>
      <c r="AH7" s="299" t="s">
        <v>375</v>
      </c>
      <c r="AI7" s="299"/>
      <c r="AJ7" s="299"/>
      <c r="AK7" s="299"/>
      <c r="AL7" s="299"/>
      <c r="AM7" s="299"/>
      <c r="AN7" s="299"/>
      <c r="AO7" s="299"/>
      <c r="AP7" s="299"/>
      <c r="AQ7" s="299"/>
      <c r="AR7" s="61"/>
      <c r="AS7" s="61"/>
    </row>
    <row r="8" spans="2:45" s="46" customFormat="1" ht="60" x14ac:dyDescent="0.25">
      <c r="B8" s="56" t="s">
        <v>12</v>
      </c>
      <c r="C8" s="56" t="s">
        <v>13</v>
      </c>
      <c r="D8" s="56" t="s">
        <v>372</v>
      </c>
      <c r="E8" s="56" t="s">
        <v>378</v>
      </c>
      <c r="F8" s="56" t="s">
        <v>377</v>
      </c>
      <c r="G8" s="56" t="s">
        <v>379</v>
      </c>
      <c r="H8"/>
      <c r="I8" s="178">
        <v>0.3125</v>
      </c>
      <c r="J8" s="179">
        <v>0.32291666666666702</v>
      </c>
      <c r="K8" s="180">
        <v>0.33333333333333298</v>
      </c>
      <c r="L8" s="178">
        <v>0.34375</v>
      </c>
      <c r="M8" s="181">
        <v>0.35416666666666702</v>
      </c>
      <c r="N8" s="182">
        <v>0.36458333333333398</v>
      </c>
      <c r="O8" s="183">
        <v>0.375</v>
      </c>
      <c r="P8" s="181">
        <v>0.38541666666666702</v>
      </c>
      <c r="Q8" s="178">
        <v>0.39583333333333398</v>
      </c>
      <c r="R8" s="179">
        <v>0.40625</v>
      </c>
      <c r="T8" s="56" t="s">
        <v>16</v>
      </c>
      <c r="U8" s="56" t="s">
        <v>17</v>
      </c>
      <c r="W8" s="48">
        <v>0.3125</v>
      </c>
      <c r="X8" s="48">
        <v>0.32291666666666669</v>
      </c>
      <c r="Y8" s="48">
        <v>0.33333333333333298</v>
      </c>
      <c r="Z8" s="48">
        <v>0.34375</v>
      </c>
      <c r="AA8" s="49">
        <v>0.35416666666666702</v>
      </c>
      <c r="AB8" s="49">
        <v>0.36458333333333298</v>
      </c>
      <c r="AC8" s="49">
        <v>0.375</v>
      </c>
      <c r="AD8" s="49">
        <v>0.38541666666666702</v>
      </c>
      <c r="AE8" s="48">
        <v>0.39583333333333398</v>
      </c>
      <c r="AF8" s="48">
        <v>0.406250000000001</v>
      </c>
      <c r="AG8" s="47"/>
      <c r="AH8" s="56">
        <v>0</v>
      </c>
      <c r="AI8" s="56">
        <v>900</v>
      </c>
      <c r="AJ8" s="56">
        <v>1800</v>
      </c>
      <c r="AK8" s="56">
        <v>2700</v>
      </c>
      <c r="AL8" s="58">
        <v>3600</v>
      </c>
      <c r="AM8" s="58">
        <v>4500</v>
      </c>
      <c r="AN8" s="58">
        <v>5400</v>
      </c>
      <c r="AO8" s="58">
        <v>6300</v>
      </c>
      <c r="AP8" s="56">
        <v>7200</v>
      </c>
      <c r="AQ8" s="56">
        <v>8100</v>
      </c>
      <c r="AS8" s="56" t="s">
        <v>19</v>
      </c>
    </row>
    <row r="9" spans="2:45" x14ac:dyDescent="0.25">
      <c r="B9" s="50">
        <v>103</v>
      </c>
      <c r="C9" s="5" t="s">
        <v>92</v>
      </c>
      <c r="D9" s="51">
        <v>103</v>
      </c>
      <c r="E9" s="5" t="s">
        <v>49</v>
      </c>
      <c r="F9" s="50">
        <v>9</v>
      </c>
      <c r="G9" s="50" t="str">
        <f>E9</f>
        <v>NB</v>
      </c>
      <c r="I9" s="52">
        <f>(VLOOKUP(I$8,'[1]I-9'!$T$6:$AN$63,MATCH(Inputs_AM!$E9,'[1]I-9'!$T$6:$AN$6,0),FALSE))*4</f>
        <v>276</v>
      </c>
      <c r="J9" s="52">
        <f>(VLOOKUP(J$8,'[1]I-9'!$T$6:$AN$63,MATCH(Inputs_AM!$E9,'[1]I-9'!$T$6:$AN$6,0),FALSE))*4</f>
        <v>256</v>
      </c>
      <c r="K9" s="52">
        <f>(VLOOKUP(K$8,'[1]I-9'!$T$6:$AN$63,MATCH(Inputs_AM!$E9,'[1]I-9'!$T$6:$AN$6,0),FALSE))*4</f>
        <v>384</v>
      </c>
      <c r="L9" s="52">
        <f>(VLOOKUP(L$8,'[1]I-9'!$T$6:$AN$63,MATCH(Inputs_AM!$E9,'[1]I-9'!$T$6:$AN$6,0),FALSE))*4</f>
        <v>328</v>
      </c>
      <c r="M9" s="53">
        <f>(VLOOKUP(M$8,'[1]I-1 (EB WB SL)'!$T$6:$AN$63,MATCH(Inputs_AM!$E9,'[1]I-1 (EB WB SL)'!$T$6:$AN$6,0),FALSE))*4</f>
        <v>276</v>
      </c>
      <c r="N9" s="53">
        <f>(VLOOKUP(N$8,'[1]I-1 (EB WB SL)'!$T$6:$AN$63,MATCH(Inputs_AM!$E9,'[1]I-1 (EB WB SL)'!$T$6:$AN$6,0),FALSE))*4</f>
        <v>276</v>
      </c>
      <c r="O9" s="240">
        <f>P9</f>
        <v>276</v>
      </c>
      <c r="P9" s="53">
        <f>(VLOOKUP(P$8,'[1]I-1 (EB WB SL)'!$T$6:$AN$63,MATCH(Inputs_AM!$E9,'[1]I-1 (EB WB SL)'!$T$6:$AN$6,0),FALSE))*4</f>
        <v>276</v>
      </c>
      <c r="Q9" s="52">
        <f>(VLOOKUP(Q$8,'[1]I-9'!$T$6:$AN$63,MATCH(Inputs_AM!$E9,'[1]I-9'!$T$6:$AN$6,0),FALSE))*4</f>
        <v>396</v>
      </c>
      <c r="R9" s="52">
        <f>(VLOOKUP(R$8,'[1]I-9'!$T$6:$AN$63,MATCH(Inputs_AM!$E9,'[1]I-9'!$T$6:$AN$6,0),FALSE))*4</f>
        <v>360</v>
      </c>
      <c r="T9" s="57">
        <f t="shared" ref="T9:T40" si="0">SUM(M9:P9)/4</f>
        <v>276</v>
      </c>
      <c r="U9" s="5">
        <f>INDEX(AM_Balanced_VISTRO!$A$1:$AP$64,MATCH(Inputs_AM!D9,AM_Balanced_VISTRO!$A$1:$A$64,0),MATCH(Inputs_AM!E9,AM_Balanced_VISTRO!$A$1:$AP$1,0))</f>
        <v>271</v>
      </c>
      <c r="W9" s="243">
        <f>X9-0.035</f>
        <v>0.87999999999999989</v>
      </c>
      <c r="X9" s="243">
        <f>Y9-0.03</f>
        <v>0.91499999999999992</v>
      </c>
      <c r="Y9" s="243">
        <f>Z9-0.025</f>
        <v>0.94499999999999995</v>
      </c>
      <c r="Z9" s="243">
        <f>AA9-0.03</f>
        <v>0.97</v>
      </c>
      <c r="AA9" s="69">
        <f t="shared" ref="AA9:AA26" si="1">M9/$T9</f>
        <v>1</v>
      </c>
      <c r="AB9" s="69">
        <f t="shared" ref="AB9:AB26" si="2">N9/$T9</f>
        <v>1</v>
      </c>
      <c r="AC9" s="69">
        <f t="shared" ref="AC9:AC26" si="3">O9/$T9</f>
        <v>1</v>
      </c>
      <c r="AD9" s="69">
        <f t="shared" ref="AD9:AD26" si="4">P9/$T9</f>
        <v>1</v>
      </c>
      <c r="AE9" s="245">
        <f>AD9-0.03</f>
        <v>0.97</v>
      </c>
      <c r="AF9" s="239">
        <f>AE9-0.04</f>
        <v>0.92999999999999994</v>
      </c>
      <c r="AH9" s="59">
        <f>W9*$U9</f>
        <v>238.47999999999996</v>
      </c>
      <c r="AI9" s="59">
        <f t="shared" ref="AI9:AQ9" si="5">X9*$U9</f>
        <v>247.96499999999997</v>
      </c>
      <c r="AJ9" s="59">
        <f t="shared" si="5"/>
        <v>256.09499999999997</v>
      </c>
      <c r="AK9" s="59">
        <f t="shared" si="5"/>
        <v>262.87</v>
      </c>
      <c r="AL9" s="59">
        <f t="shared" si="5"/>
        <v>271</v>
      </c>
      <c r="AM9" s="59">
        <f t="shared" si="5"/>
        <v>271</v>
      </c>
      <c r="AN9" s="59">
        <f t="shared" si="5"/>
        <v>271</v>
      </c>
      <c r="AO9" s="59">
        <f t="shared" si="5"/>
        <v>271</v>
      </c>
      <c r="AP9" s="59">
        <f t="shared" si="5"/>
        <v>262.87</v>
      </c>
      <c r="AQ9" s="59">
        <f t="shared" si="5"/>
        <v>252.02999999999997</v>
      </c>
      <c r="AS9" s="5">
        <f>SUM(AL9:AO9)/4-U9</f>
        <v>0</v>
      </c>
    </row>
    <row r="10" spans="2:45" x14ac:dyDescent="0.25">
      <c r="B10" s="50">
        <v>103</v>
      </c>
      <c r="C10" s="5" t="s">
        <v>93</v>
      </c>
      <c r="D10" s="54">
        <v>2</v>
      </c>
      <c r="E10" s="5" t="s">
        <v>51</v>
      </c>
      <c r="F10" s="50">
        <v>2</v>
      </c>
      <c r="G10" s="50" t="str">
        <f t="shared" ref="G10:G44" si="6">E10</f>
        <v>EB</v>
      </c>
      <c r="I10" s="53">
        <f>(VLOOKUP(I$8,'[1]I-2'!$T$6:$AN$63,MATCH(Inputs_AM!$E10,'[1]I-2'!$T$6:$AN$6,0),FALSE))*4</f>
        <v>668</v>
      </c>
      <c r="J10" s="53">
        <f>(VLOOKUP(J$8,'[1]I-2'!$T$6:$AN$63,MATCH(Inputs_AM!$E10,'[1]I-2'!$T$6:$AN$6,0),FALSE))*4</f>
        <v>784</v>
      </c>
      <c r="K10" s="240">
        <f>J10</f>
        <v>784</v>
      </c>
      <c r="L10" s="240">
        <f>K10</f>
        <v>784</v>
      </c>
      <c r="M10" s="240">
        <v>800</v>
      </c>
      <c r="N10" s="240">
        <v>812</v>
      </c>
      <c r="O10" s="240">
        <v>750</v>
      </c>
      <c r="P10" s="240">
        <v>700</v>
      </c>
      <c r="Q10" s="53">
        <f>(VLOOKUP(Q$8,'[1]I-2'!$T$6:$AN$63,MATCH(Inputs_AM!$E10,'[1]I-2'!$T$6:$AN$6,0),FALSE))*4</f>
        <v>456</v>
      </c>
      <c r="R10" s="53">
        <f>(VLOOKUP(R$8,'[1]I-2'!$T$6:$AN$63,MATCH(Inputs_AM!$E10,'[1]I-2'!$T$6:$AN$6,0),FALSE))*4</f>
        <v>380</v>
      </c>
      <c r="T10" s="57">
        <f t="shared" si="0"/>
        <v>765.5</v>
      </c>
      <c r="U10" s="5">
        <f>INDEX(AM_Balanced_VISTRO!$A$1:$AP$64,MATCH(Inputs_AM!D10,AM_Balanced_VISTRO!$A$1:$A$64,0),MATCH(Inputs_AM!E10,AM_Balanced_VISTRO!$A$1:$AP$1,0))</f>
        <v>666</v>
      </c>
      <c r="W10" s="243">
        <f t="shared" ref="W10:W71" si="7">X10-0.035</f>
        <v>0.92506858262573477</v>
      </c>
      <c r="X10" s="243">
        <f t="shared" ref="X10:X71" si="8">Y10-0.03</f>
        <v>0.9600685826257348</v>
      </c>
      <c r="Y10" s="243">
        <f t="shared" ref="Y10:Y71" si="9">Z10-0.025</f>
        <v>0.99006858262573483</v>
      </c>
      <c r="Z10" s="243">
        <f t="shared" ref="Z10:Z71" si="10">AA10-0.03</f>
        <v>1.0150685826257348</v>
      </c>
      <c r="AA10" s="69">
        <f t="shared" si="1"/>
        <v>1.0450685826257349</v>
      </c>
      <c r="AB10" s="69">
        <f t="shared" si="2"/>
        <v>1.0607446113651209</v>
      </c>
      <c r="AC10" s="69">
        <f t="shared" si="3"/>
        <v>0.97975179621162634</v>
      </c>
      <c r="AD10" s="69">
        <f t="shared" si="4"/>
        <v>0.91443500979751802</v>
      </c>
      <c r="AE10" s="245">
        <f t="shared" ref="AE10:AE71" si="11">AD10-0.03</f>
        <v>0.88443500979751799</v>
      </c>
      <c r="AF10" s="239">
        <f t="shared" ref="AF10:AF71" si="12">AE10-0.04</f>
        <v>0.84443500979751795</v>
      </c>
      <c r="AH10" s="59">
        <f t="shared" ref="AH10:AH71" si="13">W10*$U10</f>
        <v>616.09567602873938</v>
      </c>
      <c r="AI10" s="59">
        <f t="shared" ref="AI10:AI71" si="14">X10*$U10</f>
        <v>639.40567602873932</v>
      </c>
      <c r="AJ10" s="59">
        <f t="shared" ref="AJ10:AJ71" si="15">Y10*$U10</f>
        <v>659.38567602873934</v>
      </c>
      <c r="AK10" s="59">
        <f t="shared" ref="AK10:AK71" si="16">Z10*$U10</f>
        <v>676.03567602873943</v>
      </c>
      <c r="AL10" s="59">
        <f t="shared" ref="AL10:AL71" si="17">AA10*$U10</f>
        <v>696.01567602873945</v>
      </c>
      <c r="AM10" s="59">
        <f t="shared" ref="AM10:AM71" si="18">AB10*$U10</f>
        <v>706.45591116917046</v>
      </c>
      <c r="AN10" s="59">
        <f t="shared" ref="AN10:AN71" si="19">AC10*$U10</f>
        <v>652.51469627694314</v>
      </c>
      <c r="AO10" s="59">
        <f t="shared" ref="AO10:AO71" si="20">AD10*$U10</f>
        <v>609.01371652514695</v>
      </c>
      <c r="AP10" s="59">
        <f t="shared" ref="AP10:AP71" si="21">AE10*$U10</f>
        <v>589.03371652514693</v>
      </c>
      <c r="AQ10" s="59">
        <f t="shared" ref="AQ10:AQ71" si="22">AF10*$U10</f>
        <v>562.39371652514694</v>
      </c>
      <c r="AS10" s="5">
        <f t="shared" ref="AS10:AS71" si="23">SUM(AL10:AO10)/4-U10</f>
        <v>0</v>
      </c>
    </row>
    <row r="11" spans="2:45" x14ac:dyDescent="0.25">
      <c r="B11" s="50">
        <v>193</v>
      </c>
      <c r="C11" s="5" t="s">
        <v>94</v>
      </c>
      <c r="D11" s="51">
        <v>103</v>
      </c>
      <c r="E11" s="5" t="s">
        <v>51</v>
      </c>
      <c r="F11" s="50">
        <v>2</v>
      </c>
      <c r="G11" s="50" t="str">
        <f t="shared" si="6"/>
        <v>EB</v>
      </c>
      <c r="I11" s="52">
        <f>(VLOOKUP(I$8,'[1]I-2'!$T$6:$AN$63,MATCH(Inputs_AM!$E11,'[1]I-2'!$T$6:$AN$6,0),FALSE))*4</f>
        <v>668</v>
      </c>
      <c r="J11" s="52">
        <f>(VLOOKUP(J$8,'[1]I-2'!$T$6:$AN$63,MATCH(Inputs_AM!$E11,'[1]I-2'!$T$6:$AN$6,0),FALSE))*4</f>
        <v>784</v>
      </c>
      <c r="K11" s="52">
        <f>(VLOOKUP(K$8,'[1]I-2'!$T$6:$AN$63,MATCH(Inputs_AM!$E11,'[1]I-2'!$T$6:$AN$6,0),FALSE))*4</f>
        <v>640</v>
      </c>
      <c r="L11" s="52">
        <f>(VLOOKUP(L$8,'[1]I-2'!$T$6:$AN$63,MATCH(Inputs_AM!$E11,'[1]I-2'!$T$6:$AN$6,0),FALSE))*4</f>
        <v>704</v>
      </c>
      <c r="M11" s="53">
        <f>(VLOOKUP(M$8,'[1]I-1 (EB WB SL)'!$T$6:$AN$63,MATCH(Inputs_AM!$E11,'[1]I-1 (EB WB SL)'!$T$6:$AN$6,0),FALSE))*4</f>
        <v>324</v>
      </c>
      <c r="N11" s="240">
        <f>O11</f>
        <v>440</v>
      </c>
      <c r="O11" s="53">
        <f>(VLOOKUP(O$8,'[1]I-1 (EB WB SL)'!$T$6:$AN$63,MATCH(Inputs_AM!$E11,'[1]I-1 (EB WB SL)'!$T$6:$AN$6,0),FALSE))*4</f>
        <v>440</v>
      </c>
      <c r="P11" s="53">
        <f>(VLOOKUP(P$8,'[1]I-1 (EB WB SL)'!$T$6:$AN$63,MATCH(Inputs_AM!$E11,'[1]I-1 (EB WB SL)'!$T$6:$AN$6,0),FALSE))*4</f>
        <v>404</v>
      </c>
      <c r="Q11" s="52">
        <f>(VLOOKUP(Q$8,'[1]I-2'!$T$6:$AN$63,MATCH(Inputs_AM!$E11,'[1]I-2'!$T$6:$AN$6,0),FALSE))*4</f>
        <v>456</v>
      </c>
      <c r="R11" s="52">
        <f>(VLOOKUP(R$8,'[1]I-2'!$T$6:$AN$63,MATCH(Inputs_AM!$E11,'[1]I-2'!$T$6:$AN$6,0),FALSE))*4</f>
        <v>380</v>
      </c>
      <c r="T11" s="57">
        <f t="shared" si="0"/>
        <v>402</v>
      </c>
      <c r="U11" s="5">
        <f>INDEX(AM_Balanced_VISTRO!$A$1:$AP$64,MATCH(Inputs_AM!D11,AM_Balanced_VISTRO!$A$1:$A$64,0),MATCH(Inputs_AM!E11,AM_Balanced_VISTRO!$A$1:$AP$1,0))</f>
        <v>350</v>
      </c>
      <c r="W11" s="243">
        <f t="shared" si="7"/>
        <v>0.68597014925373123</v>
      </c>
      <c r="X11" s="243">
        <f t="shared" si="8"/>
        <v>0.72097014925373126</v>
      </c>
      <c r="Y11" s="243">
        <f t="shared" si="9"/>
        <v>0.75097014925373129</v>
      </c>
      <c r="Z11" s="243">
        <f t="shared" si="10"/>
        <v>0.77597014925373131</v>
      </c>
      <c r="AA11" s="69">
        <f t="shared" si="1"/>
        <v>0.80597014925373134</v>
      </c>
      <c r="AB11" s="69">
        <f t="shared" si="2"/>
        <v>1.0945273631840795</v>
      </c>
      <c r="AC11" s="69">
        <f t="shared" si="3"/>
        <v>1.0945273631840795</v>
      </c>
      <c r="AD11" s="69">
        <f t="shared" si="4"/>
        <v>1.0049751243781095</v>
      </c>
      <c r="AE11" s="245">
        <f t="shared" si="11"/>
        <v>0.97497512437810951</v>
      </c>
      <c r="AF11" s="239">
        <f t="shared" si="12"/>
        <v>0.93497512437810948</v>
      </c>
      <c r="AH11" s="59">
        <f t="shared" si="13"/>
        <v>240.08955223880594</v>
      </c>
      <c r="AI11" s="59">
        <f t="shared" si="14"/>
        <v>252.33955223880594</v>
      </c>
      <c r="AJ11" s="59">
        <f t="shared" si="15"/>
        <v>262.83955223880594</v>
      </c>
      <c r="AK11" s="59">
        <f t="shared" si="16"/>
        <v>271.58955223880594</v>
      </c>
      <c r="AL11" s="59">
        <f t="shared" si="17"/>
        <v>282.08955223880599</v>
      </c>
      <c r="AM11" s="59">
        <f t="shared" si="18"/>
        <v>383.08457711442782</v>
      </c>
      <c r="AN11" s="59">
        <f t="shared" si="19"/>
        <v>383.08457711442782</v>
      </c>
      <c r="AO11" s="59">
        <f t="shared" si="20"/>
        <v>351.74129353233832</v>
      </c>
      <c r="AP11" s="59">
        <f t="shared" si="21"/>
        <v>341.24129353233832</v>
      </c>
      <c r="AQ11" s="59">
        <f t="shared" si="22"/>
        <v>327.24129353233832</v>
      </c>
      <c r="AS11" s="5">
        <f t="shared" si="23"/>
        <v>0</v>
      </c>
    </row>
    <row r="12" spans="2:45" x14ac:dyDescent="0.25">
      <c r="B12" s="50">
        <v>301</v>
      </c>
      <c r="C12" s="5" t="s">
        <v>95</v>
      </c>
      <c r="D12" s="51">
        <v>3</v>
      </c>
      <c r="E12" s="5" t="s">
        <v>49</v>
      </c>
      <c r="F12" s="50">
        <v>9</v>
      </c>
      <c r="G12" s="50" t="str">
        <f t="shared" si="6"/>
        <v>NB</v>
      </c>
      <c r="I12" s="52">
        <f>(VLOOKUP(I$8,'[1]I-9'!$T$6:$AN$63,MATCH(Inputs_AM!$E12,'[1]I-9'!$T$6:$AN$6,0),FALSE))*4</f>
        <v>276</v>
      </c>
      <c r="J12" s="52">
        <f>(VLOOKUP(J$8,'[1]I-9'!$T$6:$AN$63,MATCH(Inputs_AM!$E12,'[1]I-9'!$T$6:$AN$6,0),FALSE))*4</f>
        <v>256</v>
      </c>
      <c r="K12" s="52">
        <f>(VLOOKUP(K$8,'[1]I-9'!$T$6:$AN$63,MATCH(Inputs_AM!$E12,'[1]I-9'!$T$6:$AN$6,0),FALSE))*4</f>
        <v>384</v>
      </c>
      <c r="L12" s="52">
        <f>(VLOOKUP(L$8,'[1]I-9'!$T$6:$AN$63,MATCH(Inputs_AM!$E12,'[1]I-9'!$T$6:$AN$6,0),FALSE))*4</f>
        <v>328</v>
      </c>
      <c r="M12" s="53">
        <f>(VLOOKUP(M$8,'[1]I-3'!$T$6:$AN$63,MATCH(Inputs_AM!$E12,'[1]I-3'!$T$6:$AN$6,0),FALSE))*4</f>
        <v>880</v>
      </c>
      <c r="N12" s="53">
        <f>(VLOOKUP(N$8,'[1]I-3'!$T$6:$AN$63,MATCH(Inputs_AM!$E12,'[1]I-3'!$T$6:$AN$6,0),FALSE))*4</f>
        <v>908</v>
      </c>
      <c r="O12" s="53">
        <f>(VLOOKUP(O$8,'[1]I-3'!$T$6:$AN$63,MATCH(Inputs_AM!$E12,'[1]I-3'!$T$6:$AN$6,0),FALSE))*4</f>
        <v>888</v>
      </c>
      <c r="P12" s="53">
        <f>(VLOOKUP(P$8,'[1]I-3'!$T$6:$AN$63,MATCH(Inputs_AM!$E12,'[1]I-3'!$T$6:$AN$6,0),FALSE))*4</f>
        <v>888</v>
      </c>
      <c r="Q12" s="52">
        <f>(VLOOKUP(Q$8,'[1]I-9'!$T$6:$AN$63,MATCH(Inputs_AM!$E12,'[1]I-9'!$T$6:$AN$6,0),FALSE))*4</f>
        <v>396</v>
      </c>
      <c r="R12" s="52">
        <f>(VLOOKUP(R$8,'[1]I-9'!$T$6:$AN$63,MATCH(Inputs_AM!$E12,'[1]I-9'!$T$6:$AN$6,0),FALSE))*4</f>
        <v>360</v>
      </c>
      <c r="T12" s="57">
        <f t="shared" si="0"/>
        <v>891</v>
      </c>
      <c r="U12" s="5">
        <f>INDEX(AM_Balanced_VISTRO!$A$1:$AP$64,MATCH(Inputs_AM!D12,AM_Balanced_VISTRO!$A$1:$A$64,0),MATCH(Inputs_AM!E12,AM_Balanced_VISTRO!$A$1:$AP$1,0))</f>
        <v>964</v>
      </c>
      <c r="W12" s="243">
        <f t="shared" si="7"/>
        <v>0.86765432098765416</v>
      </c>
      <c r="X12" s="243">
        <f t="shared" si="8"/>
        <v>0.90265432098765419</v>
      </c>
      <c r="Y12" s="243">
        <f t="shared" si="9"/>
        <v>0.93265432098765422</v>
      </c>
      <c r="Z12" s="243">
        <f t="shared" si="10"/>
        <v>0.95765432098765424</v>
      </c>
      <c r="AA12" s="69">
        <f t="shared" si="1"/>
        <v>0.98765432098765427</v>
      </c>
      <c r="AB12" s="69">
        <f t="shared" si="2"/>
        <v>1.0190796857463524</v>
      </c>
      <c r="AC12" s="69">
        <f t="shared" si="3"/>
        <v>0.99663299663299665</v>
      </c>
      <c r="AD12" s="69">
        <f t="shared" si="4"/>
        <v>0.99663299663299665</v>
      </c>
      <c r="AE12" s="245">
        <f t="shared" si="11"/>
        <v>0.96663299663299662</v>
      </c>
      <c r="AF12" s="239">
        <f t="shared" si="12"/>
        <v>0.92663299663299659</v>
      </c>
      <c r="AH12" s="59">
        <f t="shared" si="13"/>
        <v>836.41876543209855</v>
      </c>
      <c r="AI12" s="59">
        <f t="shared" si="14"/>
        <v>870.15876543209868</v>
      </c>
      <c r="AJ12" s="59">
        <f t="shared" si="15"/>
        <v>899.07876543209863</v>
      </c>
      <c r="AK12" s="59">
        <f t="shared" si="16"/>
        <v>923.17876543209866</v>
      </c>
      <c r="AL12" s="59">
        <f t="shared" si="17"/>
        <v>952.09876543209873</v>
      </c>
      <c r="AM12" s="59">
        <f t="shared" si="18"/>
        <v>982.39281705948372</v>
      </c>
      <c r="AN12" s="59">
        <f t="shared" si="19"/>
        <v>960.75420875420878</v>
      </c>
      <c r="AO12" s="59">
        <f t="shared" si="20"/>
        <v>960.75420875420878</v>
      </c>
      <c r="AP12" s="59">
        <f t="shared" si="21"/>
        <v>931.8342087542087</v>
      </c>
      <c r="AQ12" s="59">
        <f t="shared" si="22"/>
        <v>893.27420875420876</v>
      </c>
      <c r="AS12" s="5">
        <f t="shared" si="23"/>
        <v>0</v>
      </c>
    </row>
    <row r="13" spans="2:45" x14ac:dyDescent="0.25">
      <c r="B13" s="50">
        <v>402</v>
      </c>
      <c r="C13" s="5" t="s">
        <v>96</v>
      </c>
      <c r="D13" s="51">
        <v>4</v>
      </c>
      <c r="E13" s="5" t="s">
        <v>50</v>
      </c>
      <c r="F13" s="50">
        <v>12</v>
      </c>
      <c r="G13" s="50" t="str">
        <f t="shared" si="6"/>
        <v>SB</v>
      </c>
      <c r="I13" s="52">
        <f>(VLOOKUP(I$8,'[1]I-12'!$T$6:$AN$63,MATCH(Inputs_AM!$E13,'[1]I-12'!$T$6:$AN$6,0),FALSE))*4</f>
        <v>716</v>
      </c>
      <c r="J13" s="52">
        <f>(VLOOKUP(J$8,'[1]I-12'!$T$6:$AN$63,MATCH(Inputs_AM!$E13,'[1]I-12'!$T$6:$AN$6,0),FALSE))*4</f>
        <v>788</v>
      </c>
      <c r="K13" s="52">
        <f>(VLOOKUP(K$8,'[1]I-12'!$T$6:$AN$63,MATCH(Inputs_AM!$E13,'[1]I-12'!$T$6:$AN$6,0),FALSE))*4</f>
        <v>916</v>
      </c>
      <c r="L13" s="52">
        <f>(VLOOKUP(L$8,'[1]I-12'!$T$6:$AN$63,MATCH(Inputs_AM!$E13,'[1]I-12'!$T$6:$AN$6,0),FALSE))*4</f>
        <v>1004</v>
      </c>
      <c r="M13" s="53">
        <f>(VLOOKUP(M$8,'[1]I-4'!$T$6:$AN$63,MATCH(Inputs_AM!$E13,'[1]I-4'!$T$6:$AN$6,0),FALSE))*4</f>
        <v>452</v>
      </c>
      <c r="N13" s="240">
        <f>O13</f>
        <v>460</v>
      </c>
      <c r="O13" s="53">
        <f>(VLOOKUP(O$8,'[1]I-4'!$T$6:$AN$63,MATCH(Inputs_AM!$E13,'[1]I-4'!$T$6:$AN$6,0),FALSE))*4</f>
        <v>460</v>
      </c>
      <c r="P13" s="53">
        <f>(VLOOKUP(P$8,'[1]I-4'!$T$6:$AN$63,MATCH(Inputs_AM!$E13,'[1]I-4'!$T$6:$AN$6,0),FALSE))*4</f>
        <v>444</v>
      </c>
      <c r="Q13" s="52">
        <f>(VLOOKUP(Q$8,'[1]I-12'!$T$6:$AN$63,MATCH(Inputs_AM!$E13,'[1]I-12'!$T$6:$AN$6,0),FALSE))*4</f>
        <v>716</v>
      </c>
      <c r="R13" s="52">
        <f>(VLOOKUP(R$8,'[1]I-12'!$T$6:$AN$63,MATCH(Inputs_AM!$E13,'[1]I-12'!$T$6:$AN$6,0),FALSE))*4</f>
        <v>908</v>
      </c>
      <c r="T13" s="57">
        <f t="shared" si="0"/>
        <v>454</v>
      </c>
      <c r="U13" s="5">
        <f>INDEX(AM_Balanced_VISTRO!$A$1:$AP$64,MATCH(Inputs_AM!D13,AM_Balanced_VISTRO!$A$1:$A$64,0),MATCH(Inputs_AM!E13,AM_Balanced_VISTRO!$A$1:$AP$1,0))</f>
        <v>522</v>
      </c>
      <c r="W13" s="243">
        <f t="shared" si="7"/>
        <v>0.87559471365638752</v>
      </c>
      <c r="X13" s="243">
        <f t="shared" si="8"/>
        <v>0.91059471365638756</v>
      </c>
      <c r="Y13" s="243">
        <f t="shared" si="9"/>
        <v>0.94059471365638758</v>
      </c>
      <c r="Z13" s="243">
        <f t="shared" si="10"/>
        <v>0.9655947136563876</v>
      </c>
      <c r="AA13" s="69">
        <f t="shared" si="1"/>
        <v>0.99559471365638763</v>
      </c>
      <c r="AB13" s="69">
        <f t="shared" si="2"/>
        <v>1.0132158590308371</v>
      </c>
      <c r="AC13" s="69">
        <f t="shared" si="3"/>
        <v>1.0132158590308371</v>
      </c>
      <c r="AD13" s="69">
        <f t="shared" si="4"/>
        <v>0.97797356828193838</v>
      </c>
      <c r="AE13" s="245">
        <f t="shared" si="11"/>
        <v>0.94797356828193835</v>
      </c>
      <c r="AF13" s="239">
        <f t="shared" si="12"/>
        <v>0.90797356828193831</v>
      </c>
      <c r="AH13" s="59">
        <f t="shared" si="13"/>
        <v>457.06044052863427</v>
      </c>
      <c r="AI13" s="59">
        <f t="shared" si="14"/>
        <v>475.33044052863431</v>
      </c>
      <c r="AJ13" s="59">
        <f t="shared" si="15"/>
        <v>490.99044052863434</v>
      </c>
      <c r="AK13" s="59">
        <f t="shared" si="16"/>
        <v>504.04044052863435</v>
      </c>
      <c r="AL13" s="59">
        <f t="shared" si="17"/>
        <v>519.70044052863432</v>
      </c>
      <c r="AM13" s="59">
        <f t="shared" si="18"/>
        <v>528.89867841409693</v>
      </c>
      <c r="AN13" s="59">
        <f t="shared" si="19"/>
        <v>528.89867841409693</v>
      </c>
      <c r="AO13" s="59">
        <f t="shared" si="20"/>
        <v>510.50220264317181</v>
      </c>
      <c r="AP13" s="59">
        <f t="shared" si="21"/>
        <v>494.84220264317185</v>
      </c>
      <c r="AQ13" s="59">
        <f t="shared" si="22"/>
        <v>473.96220264317179</v>
      </c>
      <c r="AS13" s="5">
        <f t="shared" si="23"/>
        <v>0</v>
      </c>
    </row>
    <row r="14" spans="2:45" x14ac:dyDescent="0.25">
      <c r="B14" s="50">
        <v>501</v>
      </c>
      <c r="C14" s="5" t="s">
        <v>97</v>
      </c>
      <c r="D14" s="51">
        <v>5</v>
      </c>
      <c r="E14" s="5" t="s">
        <v>49</v>
      </c>
      <c r="F14" s="50">
        <v>9</v>
      </c>
      <c r="G14" s="50" t="str">
        <f t="shared" si="6"/>
        <v>NB</v>
      </c>
      <c r="I14" s="52">
        <f>(VLOOKUP(I$8,'[1]I-9'!$T$6:$AN$63,MATCH(Inputs_AM!$E14,'[1]I-9'!$T$6:$AN$6,0),FALSE))*4</f>
        <v>276</v>
      </c>
      <c r="J14" s="52">
        <f>(VLOOKUP(J$8,'[1]I-9'!$T$6:$AN$63,MATCH(Inputs_AM!$E14,'[1]I-9'!$T$6:$AN$6,0),FALSE))*4</f>
        <v>256</v>
      </c>
      <c r="K14" s="52">
        <f>(VLOOKUP(K$8,'[1]I-9'!$T$6:$AN$63,MATCH(Inputs_AM!$E14,'[1]I-9'!$T$6:$AN$6,0),FALSE))*4</f>
        <v>384</v>
      </c>
      <c r="L14" s="52">
        <f>(VLOOKUP(L$8,'[1]I-9'!$T$6:$AN$63,MATCH(Inputs_AM!$E14,'[1]I-9'!$T$6:$AN$6,0),FALSE))*4</f>
        <v>328</v>
      </c>
      <c r="M14" s="53">
        <f>(VLOOKUP(M$8,'[1]I-5'!$T$6:$AN$63,MATCH(Inputs_AM!$E14,'[1]I-5'!$T$6:$AN$6,0),FALSE))*4</f>
        <v>856</v>
      </c>
      <c r="N14" s="53">
        <f>(VLOOKUP(N$8,'[1]I-5'!$T$6:$AN$63,MATCH(Inputs_AM!$E14,'[1]I-5'!$T$6:$AN$6,0),FALSE))*4</f>
        <v>880</v>
      </c>
      <c r="O14" s="53">
        <f>(VLOOKUP(O$8,'[1]I-5'!$T$6:$AN$63,MATCH(Inputs_AM!$E14,'[1]I-5'!$T$6:$AN$6,0),FALSE))*4</f>
        <v>944</v>
      </c>
      <c r="P14" s="53">
        <f>(VLOOKUP(P$8,'[1]I-5'!$T$6:$AN$63,MATCH(Inputs_AM!$E14,'[1]I-5'!$T$6:$AN$6,0),FALSE))*4</f>
        <v>888</v>
      </c>
      <c r="Q14" s="52">
        <f>(VLOOKUP(Q$8,'[1]I-9'!$T$6:$AN$63,MATCH(Inputs_AM!$E14,'[1]I-9'!$T$6:$AN$6,0),FALSE))*4</f>
        <v>396</v>
      </c>
      <c r="R14" s="52">
        <f>(VLOOKUP(R$8,'[1]I-9'!$T$6:$AN$63,MATCH(Inputs_AM!$E14,'[1]I-9'!$T$6:$AN$6,0),FALSE))*4</f>
        <v>360</v>
      </c>
      <c r="T14" s="57">
        <f t="shared" si="0"/>
        <v>892</v>
      </c>
      <c r="U14" s="5">
        <f>INDEX(AM_Balanced_VISTRO!$A$1:$AP$64,MATCH(Inputs_AM!D14,AM_Balanced_VISTRO!$A$1:$A$64,0),MATCH(Inputs_AM!E14,AM_Balanced_VISTRO!$A$1:$AP$1,0))</f>
        <v>947</v>
      </c>
      <c r="W14" s="243">
        <f t="shared" si="7"/>
        <v>0.83964125560538105</v>
      </c>
      <c r="X14" s="243">
        <f t="shared" si="8"/>
        <v>0.87464125560538108</v>
      </c>
      <c r="Y14" s="243">
        <f t="shared" si="9"/>
        <v>0.90464125560538111</v>
      </c>
      <c r="Z14" s="243">
        <f t="shared" si="10"/>
        <v>0.92964125560538113</v>
      </c>
      <c r="AA14" s="69">
        <f t="shared" si="1"/>
        <v>0.95964125560538116</v>
      </c>
      <c r="AB14" s="69">
        <f t="shared" si="2"/>
        <v>0.98654708520179368</v>
      </c>
      <c r="AC14" s="69">
        <f t="shared" si="3"/>
        <v>1.0582959641255605</v>
      </c>
      <c r="AD14" s="69">
        <f t="shared" si="4"/>
        <v>0.99551569506726456</v>
      </c>
      <c r="AE14" s="245">
        <f t="shared" si="11"/>
        <v>0.96551569506726453</v>
      </c>
      <c r="AF14" s="239">
        <f t="shared" si="12"/>
        <v>0.9255156950672645</v>
      </c>
      <c r="AH14" s="59">
        <f t="shared" si="13"/>
        <v>795.14026905829587</v>
      </c>
      <c r="AI14" s="59">
        <f t="shared" si="14"/>
        <v>828.28526905829585</v>
      </c>
      <c r="AJ14" s="59">
        <f t="shared" si="15"/>
        <v>856.69526905829593</v>
      </c>
      <c r="AK14" s="59">
        <f t="shared" si="16"/>
        <v>880.37026905829589</v>
      </c>
      <c r="AL14" s="59">
        <f t="shared" si="17"/>
        <v>908.78026905829597</v>
      </c>
      <c r="AM14" s="59">
        <f t="shared" si="18"/>
        <v>934.26008968609858</v>
      </c>
      <c r="AN14" s="59">
        <f t="shared" si="19"/>
        <v>1002.2062780269058</v>
      </c>
      <c r="AO14" s="59">
        <f t="shared" si="20"/>
        <v>942.75336322869953</v>
      </c>
      <c r="AP14" s="59">
        <f t="shared" si="21"/>
        <v>914.34336322869956</v>
      </c>
      <c r="AQ14" s="59">
        <f t="shared" si="22"/>
        <v>876.46336322869945</v>
      </c>
      <c r="AS14" s="5">
        <f t="shared" si="23"/>
        <v>0</v>
      </c>
    </row>
    <row r="15" spans="2:45" x14ac:dyDescent="0.25">
      <c r="B15" s="50">
        <v>701</v>
      </c>
      <c r="C15" s="5" t="s">
        <v>98</v>
      </c>
      <c r="D15" s="51">
        <v>7</v>
      </c>
      <c r="E15" s="5" t="s">
        <v>49</v>
      </c>
      <c r="F15" s="50">
        <v>9</v>
      </c>
      <c r="G15" s="50" t="str">
        <f t="shared" si="6"/>
        <v>NB</v>
      </c>
      <c r="I15" s="52">
        <f>(VLOOKUP(I$8,'[1]I-9'!$T$6:$AN$63,MATCH(Inputs_AM!$E15,'[1]I-9'!$T$6:$AN$6,0),FALSE))*4</f>
        <v>276</v>
      </c>
      <c r="J15" s="52">
        <f>(VLOOKUP(J$8,'[1]I-9'!$T$6:$AN$63,MATCH(Inputs_AM!$E15,'[1]I-9'!$T$6:$AN$6,0),FALSE))*4</f>
        <v>256</v>
      </c>
      <c r="K15" s="52">
        <f>(VLOOKUP(K$8,'[1]I-9'!$T$6:$AN$63,MATCH(Inputs_AM!$E15,'[1]I-9'!$T$6:$AN$6,0),FALSE))*4</f>
        <v>384</v>
      </c>
      <c r="L15" s="52">
        <f>(VLOOKUP(L$8,'[1]I-9'!$T$6:$AN$63,MATCH(Inputs_AM!$E15,'[1]I-9'!$T$6:$AN$6,0),FALSE))*4</f>
        <v>328</v>
      </c>
      <c r="M15" s="53">
        <f>(VLOOKUP(M$8,'[1]I-7'!$T$6:$AN$63,MATCH(Inputs_AM!$E15,'[1]I-7'!$T$6:$AN$6,0),FALSE))*4</f>
        <v>40</v>
      </c>
      <c r="N15" s="53">
        <f>(VLOOKUP(N$8,'[1]I-7'!$T$6:$AN$63,MATCH(Inputs_AM!$E15,'[1]I-7'!$T$6:$AN$6,0),FALSE))*4</f>
        <v>52</v>
      </c>
      <c r="O15" s="53">
        <f>(VLOOKUP(O$8,'[1]I-7'!$T$6:$AN$63,MATCH(Inputs_AM!$E15,'[1]I-7'!$T$6:$AN$6,0),FALSE))*4</f>
        <v>64</v>
      </c>
      <c r="P15" s="53">
        <f>(VLOOKUP(P$8,'[1]I-7'!$T$6:$AN$63,MATCH(Inputs_AM!$E15,'[1]I-7'!$T$6:$AN$6,0),FALSE))*4</f>
        <v>44</v>
      </c>
      <c r="Q15" s="52">
        <f>(VLOOKUP(Q$8,'[1]I-9'!$T$6:$AN$63,MATCH(Inputs_AM!$E15,'[1]I-9'!$T$6:$AN$6,0),FALSE))*4</f>
        <v>396</v>
      </c>
      <c r="R15" s="52">
        <f>(VLOOKUP(R$8,'[1]I-9'!$T$6:$AN$63,MATCH(Inputs_AM!$E15,'[1]I-9'!$T$6:$AN$6,0),FALSE))*4</f>
        <v>360</v>
      </c>
      <c r="T15" s="57">
        <f t="shared" si="0"/>
        <v>50</v>
      </c>
      <c r="U15" s="5">
        <f>INDEX(AM_Balanced_VISTRO!$A$1:$AP$64,MATCH(Inputs_AM!D15,AM_Balanced_VISTRO!$A$1:$A$64,0),MATCH(Inputs_AM!E15,AM_Balanced_VISTRO!$A$1:$AP$1,0))</f>
        <v>59</v>
      </c>
      <c r="W15" s="243">
        <f t="shared" si="7"/>
        <v>0.67999999999999994</v>
      </c>
      <c r="X15" s="243">
        <f t="shared" si="8"/>
        <v>0.71499999999999997</v>
      </c>
      <c r="Y15" s="243">
        <f t="shared" si="9"/>
        <v>0.745</v>
      </c>
      <c r="Z15" s="243">
        <f t="shared" si="10"/>
        <v>0.77</v>
      </c>
      <c r="AA15" s="69">
        <f t="shared" si="1"/>
        <v>0.8</v>
      </c>
      <c r="AB15" s="69">
        <f t="shared" si="2"/>
        <v>1.04</v>
      </c>
      <c r="AC15" s="69">
        <f t="shared" si="3"/>
        <v>1.28</v>
      </c>
      <c r="AD15" s="69">
        <f t="shared" si="4"/>
        <v>0.88</v>
      </c>
      <c r="AE15" s="245">
        <f t="shared" si="11"/>
        <v>0.85</v>
      </c>
      <c r="AF15" s="239">
        <f t="shared" si="12"/>
        <v>0.80999999999999994</v>
      </c>
      <c r="AH15" s="59">
        <f t="shared" si="13"/>
        <v>40.119999999999997</v>
      </c>
      <c r="AI15" s="59">
        <f t="shared" si="14"/>
        <v>42.184999999999995</v>
      </c>
      <c r="AJ15" s="59">
        <f t="shared" si="15"/>
        <v>43.954999999999998</v>
      </c>
      <c r="AK15" s="59">
        <f t="shared" si="16"/>
        <v>45.43</v>
      </c>
      <c r="AL15" s="59">
        <f t="shared" si="17"/>
        <v>47.2</v>
      </c>
      <c r="AM15" s="59">
        <f t="shared" si="18"/>
        <v>61.36</v>
      </c>
      <c r="AN15" s="59">
        <f t="shared" si="19"/>
        <v>75.52</v>
      </c>
      <c r="AO15" s="59">
        <f t="shared" si="20"/>
        <v>51.92</v>
      </c>
      <c r="AP15" s="59">
        <f t="shared" si="21"/>
        <v>50.15</v>
      </c>
      <c r="AQ15" s="59">
        <f t="shared" si="22"/>
        <v>47.79</v>
      </c>
      <c r="AS15" s="5">
        <f t="shared" si="23"/>
        <v>0</v>
      </c>
    </row>
    <row r="16" spans="2:45" x14ac:dyDescent="0.25">
      <c r="B16" s="50">
        <v>702</v>
      </c>
      <c r="C16" s="5" t="s">
        <v>370</v>
      </c>
      <c r="D16" s="51">
        <v>7</v>
      </c>
      <c r="E16" s="5" t="s">
        <v>50</v>
      </c>
      <c r="F16" s="50">
        <v>12</v>
      </c>
      <c r="G16" s="50" t="str">
        <f t="shared" si="6"/>
        <v>SB</v>
      </c>
      <c r="I16" s="52">
        <f>(VLOOKUP(I$8,'[1]I-12'!$T$6:$AN$63,MATCH(Inputs_AM!$E16,'[1]I-12'!$T$6:$AN$6,0),FALSE))*4</f>
        <v>716</v>
      </c>
      <c r="J16" s="52">
        <f>(VLOOKUP(J$8,'[1]I-12'!$T$6:$AN$63,MATCH(Inputs_AM!$E16,'[1]I-12'!$T$6:$AN$6,0),FALSE))*4</f>
        <v>788</v>
      </c>
      <c r="K16" s="52">
        <f>(VLOOKUP(K$8,'[1]I-12'!$T$6:$AN$63,MATCH(Inputs_AM!$E16,'[1]I-12'!$T$6:$AN$6,0),FALSE))*4</f>
        <v>916</v>
      </c>
      <c r="L16" s="52">
        <f>(VLOOKUP(L$8,'[1]I-12'!$T$6:$AN$63,MATCH(Inputs_AM!$E16,'[1]I-12'!$T$6:$AN$6,0),FALSE))*4</f>
        <v>1004</v>
      </c>
      <c r="M16" s="53">
        <f>(VLOOKUP(M$8,'[1]I-7'!$T$6:$AN$63,MATCH(Inputs_AM!$E16,'[1]I-7'!$T$6:$AN$6,0),FALSE))*4</f>
        <v>312</v>
      </c>
      <c r="N16" s="53">
        <f>(VLOOKUP(N$8,'[1]I-7'!$T$6:$AN$63,MATCH(Inputs_AM!$E16,'[1]I-7'!$T$6:$AN$6,0),FALSE))*4</f>
        <v>324</v>
      </c>
      <c r="O16" s="240">
        <f>N16</f>
        <v>324</v>
      </c>
      <c r="P16" s="53">
        <f>(VLOOKUP(P$8,'[1]I-7'!$T$6:$AN$63,MATCH(Inputs_AM!$E16,'[1]I-7'!$T$6:$AN$6,0),FALSE))*4</f>
        <v>300</v>
      </c>
      <c r="Q16" s="52">
        <f>(VLOOKUP(Q$8,'[1]I-12'!$T$6:$AN$63,MATCH(Inputs_AM!$E16,'[1]I-12'!$T$6:$AN$6,0),FALSE))*4</f>
        <v>716</v>
      </c>
      <c r="R16" s="52">
        <f>(VLOOKUP(R$8,'[1]I-12'!$T$6:$AN$63,MATCH(Inputs_AM!$E16,'[1]I-12'!$T$6:$AN$6,0),FALSE))*4</f>
        <v>908</v>
      </c>
      <c r="S16" s="39"/>
      <c r="T16" s="57">
        <f t="shared" si="0"/>
        <v>315</v>
      </c>
      <c r="U16" s="5">
        <f>INDEX(AM_Balanced_VISTRO!$A$1:$AP$64,MATCH(Inputs_AM!D16,AM_Balanced_VISTRO!$A$1:$A$64,0),MATCH(Inputs_AM!E16,AM_Balanced_VISTRO!$A$1:$AP$1,0))</f>
        <v>337</v>
      </c>
      <c r="W16" s="243">
        <f t="shared" si="7"/>
        <v>0.8704761904761904</v>
      </c>
      <c r="X16" s="243">
        <f t="shared" si="8"/>
        <v>0.90547619047619043</v>
      </c>
      <c r="Y16" s="243">
        <f t="shared" si="9"/>
        <v>0.93547619047619046</v>
      </c>
      <c r="Z16" s="243">
        <f t="shared" si="10"/>
        <v>0.96047619047619048</v>
      </c>
      <c r="AA16" s="69">
        <f t="shared" si="1"/>
        <v>0.99047619047619051</v>
      </c>
      <c r="AB16" s="69">
        <f t="shared" si="2"/>
        <v>1.0285714285714285</v>
      </c>
      <c r="AC16" s="69">
        <f t="shared" si="3"/>
        <v>1.0285714285714285</v>
      </c>
      <c r="AD16" s="69">
        <f t="shared" si="4"/>
        <v>0.95238095238095233</v>
      </c>
      <c r="AE16" s="245">
        <f t="shared" si="11"/>
        <v>0.9223809523809523</v>
      </c>
      <c r="AF16" s="239">
        <f t="shared" si="12"/>
        <v>0.88238095238095227</v>
      </c>
      <c r="AH16" s="59">
        <f t="shared" si="13"/>
        <v>293.35047619047617</v>
      </c>
      <c r="AI16" s="59">
        <f t="shared" si="14"/>
        <v>305.14547619047619</v>
      </c>
      <c r="AJ16" s="59">
        <f t="shared" si="15"/>
        <v>315.2554761904762</v>
      </c>
      <c r="AK16" s="59">
        <f t="shared" si="16"/>
        <v>323.68047619047621</v>
      </c>
      <c r="AL16" s="59">
        <f t="shared" si="17"/>
        <v>333.79047619047623</v>
      </c>
      <c r="AM16" s="59">
        <f t="shared" si="18"/>
        <v>346.62857142857138</v>
      </c>
      <c r="AN16" s="59">
        <f t="shared" si="19"/>
        <v>346.62857142857138</v>
      </c>
      <c r="AO16" s="59">
        <f t="shared" si="20"/>
        <v>320.95238095238091</v>
      </c>
      <c r="AP16" s="59">
        <f t="shared" si="21"/>
        <v>310.84238095238095</v>
      </c>
      <c r="AQ16" s="59">
        <f t="shared" si="22"/>
        <v>297.36238095238093</v>
      </c>
      <c r="AS16" s="5">
        <f t="shared" si="23"/>
        <v>0</v>
      </c>
    </row>
    <row r="17" spans="1:45" x14ac:dyDescent="0.25">
      <c r="B17" s="50">
        <v>901</v>
      </c>
      <c r="C17" s="5" t="s">
        <v>117</v>
      </c>
      <c r="D17" s="54">
        <v>9</v>
      </c>
      <c r="E17" s="5" t="s">
        <v>49</v>
      </c>
      <c r="F17" s="50">
        <v>9</v>
      </c>
      <c r="G17" s="50" t="str">
        <f t="shared" si="6"/>
        <v>NB</v>
      </c>
      <c r="I17" s="53">
        <f>(VLOOKUP(I$8,'[1]I-9'!$T$6:$AN$63,MATCH(Inputs_AM!$E17,'[1]I-9'!$T$6:$AN$6,0),FALSE))*4</f>
        <v>276</v>
      </c>
      <c r="J17" s="53">
        <f>(VLOOKUP(J$8,'[1]I-9'!$T$6:$AN$63,MATCH(Inputs_AM!$E17,'[1]I-9'!$T$6:$AN$6,0),FALSE))*4</f>
        <v>256</v>
      </c>
      <c r="K17" s="53">
        <f>(VLOOKUP(K$8,'[1]I-9'!$T$6:$AN$63,MATCH(Inputs_AM!$E17,'[1]I-9'!$T$6:$AN$6,0),FALSE))*4</f>
        <v>384</v>
      </c>
      <c r="L17" s="53">
        <f>(VLOOKUP(L$8,'[1]I-9'!$T$6:$AN$63,MATCH(Inputs_AM!$E17,'[1]I-9'!$T$6:$AN$6,0),FALSE))*4</f>
        <v>328</v>
      </c>
      <c r="M17" s="53">
        <f>(VLOOKUP(M$8,'[1]I-9'!$T$6:$AN$63,MATCH(Inputs_AM!$E17,'[1]I-9'!$T$6:$AN$6,0),FALSE))*4</f>
        <v>424</v>
      </c>
      <c r="N17" s="240">
        <f>O17</f>
        <v>408</v>
      </c>
      <c r="O17" s="53">
        <f>(VLOOKUP(O$8,'[1]I-9'!$T$6:$AN$63,MATCH(Inputs_AM!$E17,'[1]I-9'!$T$6:$AN$6,0),FALSE))*4</f>
        <v>408</v>
      </c>
      <c r="P17" s="53">
        <f>(VLOOKUP(P$8,'[1]I-9'!$T$6:$AN$63,MATCH(Inputs_AM!$E17,'[1]I-9'!$T$6:$AN$6,0),FALSE))*4</f>
        <v>372</v>
      </c>
      <c r="Q17" s="53">
        <f>(VLOOKUP(Q$8,'[1]I-9'!$T$6:$AN$63,MATCH(Inputs_AM!$E17,'[1]I-9'!$T$6:$AN$6,0),FALSE))*4</f>
        <v>396</v>
      </c>
      <c r="R17" s="53">
        <f>(VLOOKUP(R$8,'[1]I-9'!$T$6:$AN$63,MATCH(Inputs_AM!$E17,'[1]I-9'!$T$6:$AN$6,0),FALSE))*4</f>
        <v>360</v>
      </c>
      <c r="T17" s="57">
        <f t="shared" si="0"/>
        <v>403</v>
      </c>
      <c r="U17" s="5">
        <f>INDEX(AM_Balanced_VISTRO!$A$1:$AP$64,MATCH(Inputs_AM!D17,AM_Balanced_VISTRO!$A$1:$A$64,0),MATCH(Inputs_AM!E17,AM_Balanced_VISTRO!$A$1:$AP$1,0))</f>
        <v>410</v>
      </c>
      <c r="W17" s="243">
        <f t="shared" si="7"/>
        <v>0.93210918114143904</v>
      </c>
      <c r="X17" s="243">
        <f t="shared" si="8"/>
        <v>0.96710918114143907</v>
      </c>
      <c r="Y17" s="243">
        <f t="shared" si="9"/>
        <v>0.99710918114143909</v>
      </c>
      <c r="Z17" s="243">
        <f t="shared" si="10"/>
        <v>1.0221091811414391</v>
      </c>
      <c r="AA17" s="69">
        <f t="shared" si="1"/>
        <v>1.0521091811414391</v>
      </c>
      <c r="AB17" s="69">
        <f t="shared" si="2"/>
        <v>1.0124069478908189</v>
      </c>
      <c r="AC17" s="69">
        <f t="shared" si="3"/>
        <v>1.0124069478908189</v>
      </c>
      <c r="AD17" s="69">
        <f t="shared" si="4"/>
        <v>0.92307692307692313</v>
      </c>
      <c r="AE17" s="245">
        <f t="shared" si="11"/>
        <v>0.8930769230769231</v>
      </c>
      <c r="AF17" s="239">
        <f t="shared" si="12"/>
        <v>0.85307692307692307</v>
      </c>
      <c r="AH17" s="59">
        <f t="shared" si="13"/>
        <v>382.16476426798999</v>
      </c>
      <c r="AI17" s="59">
        <f t="shared" si="14"/>
        <v>396.51476426799002</v>
      </c>
      <c r="AJ17" s="59">
        <f t="shared" si="15"/>
        <v>408.81476426799003</v>
      </c>
      <c r="AK17" s="59">
        <f t="shared" si="16"/>
        <v>419.06476426799003</v>
      </c>
      <c r="AL17" s="59">
        <f t="shared" si="17"/>
        <v>431.36476426799004</v>
      </c>
      <c r="AM17" s="59">
        <f t="shared" si="18"/>
        <v>415.08684863523575</v>
      </c>
      <c r="AN17" s="59">
        <f t="shared" si="19"/>
        <v>415.08684863523575</v>
      </c>
      <c r="AO17" s="59">
        <f t="shared" si="20"/>
        <v>378.46153846153851</v>
      </c>
      <c r="AP17" s="59">
        <f t="shared" si="21"/>
        <v>366.1615384615385</v>
      </c>
      <c r="AQ17" s="59">
        <f t="shared" si="22"/>
        <v>349.76153846153846</v>
      </c>
      <c r="AS17" s="5">
        <f t="shared" si="23"/>
        <v>0</v>
      </c>
    </row>
    <row r="18" spans="1:45" x14ac:dyDescent="0.25">
      <c r="B18" s="50">
        <v>1001</v>
      </c>
      <c r="C18" s="5" t="s">
        <v>100</v>
      </c>
      <c r="D18" s="51">
        <v>10</v>
      </c>
      <c r="E18" s="5" t="s">
        <v>49</v>
      </c>
      <c r="F18" s="50">
        <v>9</v>
      </c>
      <c r="G18" s="50" t="str">
        <f t="shared" si="6"/>
        <v>NB</v>
      </c>
      <c r="I18" s="52">
        <f>(VLOOKUP(I$8,'[1]I-9'!$T$6:$AN$63,MATCH(Inputs_AM!$E18,'[1]I-9'!$T$6:$AN$6,0),FALSE))*4</f>
        <v>276</v>
      </c>
      <c r="J18" s="52">
        <f>(VLOOKUP(J$8,'[1]I-9'!$T$6:$AN$63,MATCH(Inputs_AM!$E18,'[1]I-9'!$T$6:$AN$6,0),FALSE))*4</f>
        <v>256</v>
      </c>
      <c r="K18" s="52">
        <f>(VLOOKUP(K$8,'[1]I-9'!$T$6:$AN$63,MATCH(Inputs_AM!$E18,'[1]I-9'!$T$6:$AN$6,0),FALSE))*4</f>
        <v>384</v>
      </c>
      <c r="L18" s="52">
        <f>(VLOOKUP(L$8,'[1]I-9'!$T$6:$AN$63,MATCH(Inputs_AM!$E18,'[1]I-9'!$T$6:$AN$6,0),FALSE))*4</f>
        <v>328</v>
      </c>
      <c r="M18" s="53">
        <f>(VLOOKUP(M$8,'[1]I-10'!$T$6:$AN$63,MATCH(Inputs_AM!$E18,'[1]I-10'!$T$6:$AN$6,0),FALSE))*4</f>
        <v>352</v>
      </c>
      <c r="N18" s="53">
        <f>(VLOOKUP(N$8,'[1]I-10'!$T$6:$AN$63,MATCH(Inputs_AM!$E18,'[1]I-10'!$T$6:$AN$6,0),FALSE))*4</f>
        <v>360</v>
      </c>
      <c r="O18" s="53">
        <f>(VLOOKUP(O$8,'[1]I-10'!$T$6:$AN$63,MATCH(Inputs_AM!$E18,'[1]I-10'!$T$6:$AN$6,0),FALSE))*4</f>
        <v>420</v>
      </c>
      <c r="P18" s="53">
        <f>(VLOOKUP(P$8,'[1]I-10'!$T$6:$AN$63,MATCH(Inputs_AM!$E18,'[1]I-10'!$T$6:$AN$6,0),FALSE))*4</f>
        <v>264</v>
      </c>
      <c r="Q18" s="52">
        <f>(VLOOKUP(Q$8,'[1]I-9'!$T$6:$AN$63,MATCH(Inputs_AM!$E18,'[1]I-9'!$T$6:$AN$6,0),FALSE))*4</f>
        <v>396</v>
      </c>
      <c r="R18" s="52">
        <f>(VLOOKUP(R$8,'[1]I-9'!$T$6:$AN$63,MATCH(Inputs_AM!$E18,'[1]I-9'!$T$6:$AN$6,0),FALSE))*4</f>
        <v>360</v>
      </c>
      <c r="T18" s="57">
        <f t="shared" si="0"/>
        <v>349</v>
      </c>
      <c r="U18" s="5">
        <f>INDEX(AM_Balanced_VISTRO!$A$1:$AP$64,MATCH(Inputs_AM!D18,AM_Balanced_VISTRO!$A$1:$A$64,0),MATCH(Inputs_AM!E18,AM_Balanced_VISTRO!$A$1:$AP$1,0))</f>
        <v>444</v>
      </c>
      <c r="W18" s="243">
        <f t="shared" si="7"/>
        <v>0.88859598853868182</v>
      </c>
      <c r="X18" s="243">
        <f t="shared" si="8"/>
        <v>0.92359598853868186</v>
      </c>
      <c r="Y18" s="243">
        <f t="shared" si="9"/>
        <v>0.95359598853868188</v>
      </c>
      <c r="Z18" s="243">
        <f t="shared" si="10"/>
        <v>0.9785959885386819</v>
      </c>
      <c r="AA18" s="69">
        <f t="shared" si="1"/>
        <v>1.0085959885386819</v>
      </c>
      <c r="AB18" s="69">
        <f t="shared" si="2"/>
        <v>1.0315186246418337</v>
      </c>
      <c r="AC18" s="69">
        <f t="shared" si="3"/>
        <v>1.2034383954154728</v>
      </c>
      <c r="AD18" s="69">
        <f t="shared" si="4"/>
        <v>0.7564469914040115</v>
      </c>
      <c r="AE18" s="245">
        <f t="shared" si="11"/>
        <v>0.72644699140401148</v>
      </c>
      <c r="AF18" s="239">
        <f t="shared" si="12"/>
        <v>0.68644699140401144</v>
      </c>
      <c r="AH18" s="59">
        <f t="shared" si="13"/>
        <v>394.53661891117474</v>
      </c>
      <c r="AI18" s="59">
        <f t="shared" si="14"/>
        <v>410.07661891117476</v>
      </c>
      <c r="AJ18" s="59">
        <f t="shared" si="15"/>
        <v>423.39661891117476</v>
      </c>
      <c r="AK18" s="59">
        <f t="shared" si="16"/>
        <v>434.49661891117478</v>
      </c>
      <c r="AL18" s="59">
        <f t="shared" si="17"/>
        <v>447.81661891117477</v>
      </c>
      <c r="AM18" s="59">
        <f t="shared" si="18"/>
        <v>457.9942693409742</v>
      </c>
      <c r="AN18" s="59">
        <f t="shared" si="19"/>
        <v>534.32664756446991</v>
      </c>
      <c r="AO18" s="59">
        <f t="shared" si="20"/>
        <v>335.86246418338112</v>
      </c>
      <c r="AP18" s="59">
        <f t="shared" si="21"/>
        <v>322.54246418338107</v>
      </c>
      <c r="AQ18" s="59">
        <f t="shared" si="22"/>
        <v>304.78246418338108</v>
      </c>
      <c r="AS18" s="5">
        <f t="shared" si="23"/>
        <v>0</v>
      </c>
    </row>
    <row r="19" spans="1:45" x14ac:dyDescent="0.25">
      <c r="B19" s="50">
        <v>1002</v>
      </c>
      <c r="C19" s="5" t="s">
        <v>101</v>
      </c>
      <c r="D19" s="51">
        <v>10</v>
      </c>
      <c r="E19" s="5" t="s">
        <v>50</v>
      </c>
      <c r="F19" s="50">
        <v>12</v>
      </c>
      <c r="G19" s="50" t="str">
        <f t="shared" si="6"/>
        <v>SB</v>
      </c>
      <c r="I19" s="52">
        <f>(VLOOKUP(I$8,'[1]I-12'!$T$6:$AN$63,MATCH(Inputs_AM!$E19,'[1]I-12'!$T$6:$AN$6,0),FALSE))*4</f>
        <v>716</v>
      </c>
      <c r="J19" s="52">
        <f>(VLOOKUP(J$8,'[1]I-12'!$T$6:$AN$63,MATCH(Inputs_AM!$E19,'[1]I-12'!$T$6:$AN$6,0),FALSE))*4</f>
        <v>788</v>
      </c>
      <c r="K19" s="52">
        <f>(VLOOKUP(K$8,'[1]I-12'!$T$6:$AN$63,MATCH(Inputs_AM!$E19,'[1]I-12'!$T$6:$AN$6,0),FALSE))*4</f>
        <v>916</v>
      </c>
      <c r="L19" s="52">
        <f>(VLOOKUP(L$8,'[1]I-12'!$T$6:$AN$63,MATCH(Inputs_AM!$E19,'[1]I-12'!$T$6:$AN$6,0),FALSE))*4</f>
        <v>1004</v>
      </c>
      <c r="M19" s="53">
        <f>(VLOOKUP(M$8,'[1]I-10'!$T$6:$AN$63,MATCH(Inputs_AM!$E19,'[1]I-10'!$T$6:$AN$6,0),FALSE))*4</f>
        <v>60</v>
      </c>
      <c r="N19" s="53">
        <f>(VLOOKUP(N$8,'[1]I-10'!$T$6:$AN$63,MATCH(Inputs_AM!$E19,'[1]I-10'!$T$6:$AN$6,0),FALSE))*4</f>
        <v>88</v>
      </c>
      <c r="O19" s="240">
        <f>P19</f>
        <v>80</v>
      </c>
      <c r="P19" s="53">
        <f>(VLOOKUP(P$8,'[1]I-10'!$T$6:$AN$63,MATCH(Inputs_AM!$E19,'[1]I-10'!$T$6:$AN$6,0),FALSE))*4</f>
        <v>80</v>
      </c>
      <c r="Q19" s="52">
        <f>(VLOOKUP(Q$8,'[1]I-12'!$T$6:$AN$63,MATCH(Inputs_AM!$E19,'[1]I-12'!$T$6:$AN$6,0),FALSE))*4</f>
        <v>716</v>
      </c>
      <c r="R19" s="52">
        <f>(VLOOKUP(R$8,'[1]I-12'!$T$6:$AN$63,MATCH(Inputs_AM!$E19,'[1]I-12'!$T$6:$AN$6,0),FALSE))*4</f>
        <v>908</v>
      </c>
      <c r="T19" s="57">
        <f t="shared" si="0"/>
        <v>77</v>
      </c>
      <c r="U19" s="5">
        <f>INDEX(AM_Balanced_VISTRO!$A$1:$AP$64,MATCH(Inputs_AM!D19,AM_Balanced_VISTRO!$A$1:$A$64,0),MATCH(Inputs_AM!E19,AM_Balanced_VISTRO!$A$1:$AP$1,0))</f>
        <v>111</v>
      </c>
      <c r="W19" s="243">
        <f t="shared" si="7"/>
        <v>0.65922077922077915</v>
      </c>
      <c r="X19" s="243">
        <f t="shared" si="8"/>
        <v>0.69422077922077918</v>
      </c>
      <c r="Y19" s="243">
        <f t="shared" si="9"/>
        <v>0.72422077922077921</v>
      </c>
      <c r="Z19" s="243">
        <f t="shared" si="10"/>
        <v>0.74922077922077923</v>
      </c>
      <c r="AA19" s="69">
        <f t="shared" si="1"/>
        <v>0.77922077922077926</v>
      </c>
      <c r="AB19" s="69">
        <f t="shared" si="2"/>
        <v>1.1428571428571428</v>
      </c>
      <c r="AC19" s="69">
        <f t="shared" si="3"/>
        <v>1.0389610389610389</v>
      </c>
      <c r="AD19" s="69">
        <f t="shared" si="4"/>
        <v>1.0389610389610389</v>
      </c>
      <c r="AE19" s="245">
        <f t="shared" si="11"/>
        <v>1.0089610389610388</v>
      </c>
      <c r="AF19" s="239">
        <f t="shared" si="12"/>
        <v>0.9689610389610388</v>
      </c>
      <c r="AH19" s="59">
        <f t="shared" si="13"/>
        <v>73.17350649350648</v>
      </c>
      <c r="AI19" s="59">
        <f t="shared" si="14"/>
        <v>77.058506493506485</v>
      </c>
      <c r="AJ19" s="59">
        <f t="shared" si="15"/>
        <v>80.388506493506497</v>
      </c>
      <c r="AK19" s="59">
        <f t="shared" si="16"/>
        <v>83.163506493506489</v>
      </c>
      <c r="AL19" s="59">
        <f t="shared" si="17"/>
        <v>86.493506493506501</v>
      </c>
      <c r="AM19" s="59">
        <f t="shared" si="18"/>
        <v>126.85714285714285</v>
      </c>
      <c r="AN19" s="59">
        <f t="shared" si="19"/>
        <v>115.32467532467531</v>
      </c>
      <c r="AO19" s="59">
        <f t="shared" si="20"/>
        <v>115.32467532467531</v>
      </c>
      <c r="AP19" s="59">
        <f t="shared" si="21"/>
        <v>111.99467532467531</v>
      </c>
      <c r="AQ19" s="59">
        <f t="shared" si="22"/>
        <v>107.5546753246753</v>
      </c>
      <c r="AS19" s="5">
        <f t="shared" si="23"/>
        <v>0</v>
      </c>
    </row>
    <row r="20" spans="1:45" x14ac:dyDescent="0.25">
      <c r="B20" s="50">
        <v>1201</v>
      </c>
      <c r="C20" s="5" t="s">
        <v>102</v>
      </c>
      <c r="D20" s="54">
        <v>12</v>
      </c>
      <c r="E20" s="5" t="s">
        <v>49</v>
      </c>
      <c r="F20" s="50">
        <v>12</v>
      </c>
      <c r="G20" s="50" t="str">
        <f t="shared" si="6"/>
        <v>NB</v>
      </c>
      <c r="I20" s="53">
        <f>(VLOOKUP(I$8,'[1]I-12'!$T$6:$AN$63,MATCH(Inputs_AM!$E20,'[1]I-12'!$T$6:$AN$6,0),FALSE))*4</f>
        <v>320</v>
      </c>
      <c r="J20" s="53">
        <f>(VLOOKUP(J$8,'[1]I-12'!$T$6:$AN$63,MATCH(Inputs_AM!$E20,'[1]I-12'!$T$6:$AN$6,0),FALSE))*4</f>
        <v>456</v>
      </c>
      <c r="K20" s="53">
        <f>(VLOOKUP(K$8,'[1]I-12'!$T$6:$AN$63,MATCH(Inputs_AM!$E20,'[1]I-12'!$T$6:$AN$6,0),FALSE))*4</f>
        <v>476</v>
      </c>
      <c r="L20" s="240">
        <f>K20</f>
        <v>476</v>
      </c>
      <c r="M20" s="53">
        <f>(VLOOKUP(M$8,'[1]I-12'!$T$6:$AN$63,MATCH(Inputs_AM!$E20,'[1]I-12'!$T$6:$AN$6,0),FALSE))*4</f>
        <v>528</v>
      </c>
      <c r="N20" s="53">
        <f>(VLOOKUP(N$8,'[1]I-12'!$T$6:$AN$63,MATCH(Inputs_AM!$E20,'[1]I-12'!$T$6:$AN$6,0),FALSE))*4</f>
        <v>576</v>
      </c>
      <c r="O20" s="53">
        <f>(VLOOKUP(O$8,'[1]I-12'!$T$6:$AN$63,MATCH(Inputs_AM!$E20,'[1]I-12'!$T$6:$AN$6,0),FALSE))*4</f>
        <v>580</v>
      </c>
      <c r="P20" s="53">
        <f>(VLOOKUP(P$8,'[1]I-12'!$T$6:$AN$63,MATCH(Inputs_AM!$E20,'[1]I-12'!$T$6:$AN$6,0),FALSE))*4</f>
        <v>516</v>
      </c>
      <c r="Q20" s="53">
        <f>(VLOOKUP(Q$8,'[1]I-12'!$T$6:$AN$63,MATCH(Inputs_AM!$E20,'[1]I-12'!$T$6:$AN$6,0),FALSE))*4</f>
        <v>560</v>
      </c>
      <c r="R20" s="53">
        <f>(VLOOKUP(R$8,'[1]I-12'!$T$6:$AN$63,MATCH(Inputs_AM!$E20,'[1]I-12'!$T$6:$AN$6,0),FALSE))*4</f>
        <v>496</v>
      </c>
      <c r="T20" s="57">
        <f t="shared" si="0"/>
        <v>550</v>
      </c>
      <c r="U20" s="5">
        <f>INDEX(AM_Balanced_VISTRO!$A$1:$AP$64,MATCH(Inputs_AM!D20,AM_Balanced_VISTRO!$A$1:$A$64,0),MATCH(Inputs_AM!E20,AM_Balanced_VISTRO!$A$1:$AP$1,0))</f>
        <v>591</v>
      </c>
      <c r="W20" s="243">
        <f t="shared" si="7"/>
        <v>0.83999999999999986</v>
      </c>
      <c r="X20" s="243">
        <f t="shared" si="8"/>
        <v>0.87499999999999989</v>
      </c>
      <c r="Y20" s="243">
        <f t="shared" si="9"/>
        <v>0.90499999999999992</v>
      </c>
      <c r="Z20" s="243">
        <f t="shared" si="10"/>
        <v>0.92999999999999994</v>
      </c>
      <c r="AA20" s="69">
        <f t="shared" si="1"/>
        <v>0.96</v>
      </c>
      <c r="AB20" s="69">
        <f t="shared" si="2"/>
        <v>1.0472727272727274</v>
      </c>
      <c r="AC20" s="69">
        <f t="shared" si="3"/>
        <v>1.0545454545454545</v>
      </c>
      <c r="AD20" s="69">
        <f t="shared" si="4"/>
        <v>0.93818181818181823</v>
      </c>
      <c r="AE20" s="245">
        <f t="shared" si="11"/>
        <v>0.9081818181818182</v>
      </c>
      <c r="AF20" s="239">
        <f t="shared" si="12"/>
        <v>0.86818181818181817</v>
      </c>
      <c r="AH20" s="59">
        <f t="shared" si="13"/>
        <v>496.43999999999994</v>
      </c>
      <c r="AI20" s="59">
        <f t="shared" si="14"/>
        <v>517.12499999999989</v>
      </c>
      <c r="AJ20" s="59">
        <f t="shared" si="15"/>
        <v>534.8549999999999</v>
      </c>
      <c r="AK20" s="59">
        <f t="shared" si="16"/>
        <v>549.63</v>
      </c>
      <c r="AL20" s="59">
        <f t="shared" si="17"/>
        <v>567.36</v>
      </c>
      <c r="AM20" s="59">
        <f t="shared" si="18"/>
        <v>618.93818181818187</v>
      </c>
      <c r="AN20" s="59">
        <f t="shared" si="19"/>
        <v>623.23636363636354</v>
      </c>
      <c r="AO20" s="59">
        <f t="shared" si="20"/>
        <v>554.46545454545458</v>
      </c>
      <c r="AP20" s="59">
        <f t="shared" si="21"/>
        <v>536.73545454545456</v>
      </c>
      <c r="AQ20" s="59">
        <f t="shared" si="22"/>
        <v>513.09545454545457</v>
      </c>
      <c r="AS20" s="5">
        <f t="shared" si="23"/>
        <v>0</v>
      </c>
    </row>
    <row r="21" spans="1:45" x14ac:dyDescent="0.25">
      <c r="B21" s="50">
        <v>1202</v>
      </c>
      <c r="C21" s="5" t="s">
        <v>103</v>
      </c>
      <c r="D21" s="54">
        <v>12</v>
      </c>
      <c r="E21" s="5" t="s">
        <v>50</v>
      </c>
      <c r="F21" s="50">
        <v>12</v>
      </c>
      <c r="G21" s="50" t="str">
        <f t="shared" si="6"/>
        <v>SB</v>
      </c>
      <c r="I21" s="53">
        <f>(VLOOKUP(I$8,'[1]I-12'!$T$6:$AN$63,MATCH(Inputs_AM!$E21,'[1]I-12'!$T$6:$AN$6,0),FALSE))*4</f>
        <v>716</v>
      </c>
      <c r="J21" s="53">
        <f>(VLOOKUP(J$8,'[1]I-12'!$T$6:$AN$63,MATCH(Inputs_AM!$E21,'[1]I-12'!$T$6:$AN$6,0),FALSE))*4</f>
        <v>788</v>
      </c>
      <c r="K21" s="53">
        <f>(VLOOKUP(K$8,'[1]I-12'!$T$6:$AN$63,MATCH(Inputs_AM!$E21,'[1]I-12'!$T$6:$AN$6,0),FALSE))*4</f>
        <v>916</v>
      </c>
      <c r="L21" s="53">
        <f>(VLOOKUP(L$8,'[1]I-12'!$T$6:$AN$63,MATCH(Inputs_AM!$E21,'[1]I-12'!$T$6:$AN$6,0),FALSE))*4</f>
        <v>1004</v>
      </c>
      <c r="M21" s="240">
        <f>N21</f>
        <v>984</v>
      </c>
      <c r="N21" s="53">
        <f>(VLOOKUP(N$8,'[1]I-12'!$T$6:$AN$63,MATCH(Inputs_AM!$E21,'[1]I-12'!$T$6:$AN$6,0),FALSE))*4</f>
        <v>984</v>
      </c>
      <c r="O21" s="53">
        <f>(VLOOKUP(O$8,'[1]I-12'!$T$6:$AN$63,MATCH(Inputs_AM!$E21,'[1]I-12'!$T$6:$AN$6,0),FALSE))*4</f>
        <v>912</v>
      </c>
      <c r="P21" s="53">
        <f>(VLOOKUP(P$8,'[1]I-12'!$T$6:$AN$63,MATCH(Inputs_AM!$E21,'[1]I-12'!$T$6:$AN$6,0),FALSE))*4</f>
        <v>888</v>
      </c>
      <c r="Q21" s="53">
        <f>(VLOOKUP(Q$8,'[1]I-12'!$T$6:$AN$63,MATCH(Inputs_AM!$E21,'[1]I-12'!$T$6:$AN$6,0),FALSE))*4</f>
        <v>716</v>
      </c>
      <c r="R21" s="53">
        <f>(VLOOKUP(R$8,'[1]I-12'!$T$6:$AN$63,MATCH(Inputs_AM!$E21,'[1]I-12'!$T$6:$AN$6,0),FALSE))*4</f>
        <v>908</v>
      </c>
      <c r="T21" s="57">
        <f t="shared" si="0"/>
        <v>942</v>
      </c>
      <c r="U21" s="5">
        <f>INDEX(AM_Balanced_VISTRO!$A$1:$AP$64,MATCH(Inputs_AM!D21,AM_Balanced_VISTRO!$A$1:$A$64,0),MATCH(Inputs_AM!E21,AM_Balanced_VISTRO!$A$1:$AP$1,0))</f>
        <v>975</v>
      </c>
      <c r="W21" s="243">
        <f t="shared" si="7"/>
        <v>0.92458598726114638</v>
      </c>
      <c r="X21" s="243">
        <f t="shared" si="8"/>
        <v>0.95958598726114641</v>
      </c>
      <c r="Y21" s="243">
        <f t="shared" si="9"/>
        <v>0.98958598726114644</v>
      </c>
      <c r="Z21" s="243">
        <f t="shared" si="10"/>
        <v>1.0145859872611465</v>
      </c>
      <c r="AA21" s="69">
        <f t="shared" si="1"/>
        <v>1.0445859872611465</v>
      </c>
      <c r="AB21" s="69">
        <f t="shared" si="2"/>
        <v>1.0445859872611465</v>
      </c>
      <c r="AC21" s="69">
        <f t="shared" si="3"/>
        <v>0.96815286624203822</v>
      </c>
      <c r="AD21" s="69">
        <f t="shared" si="4"/>
        <v>0.9426751592356688</v>
      </c>
      <c r="AE21" s="245">
        <f t="shared" si="11"/>
        <v>0.91267515923566878</v>
      </c>
      <c r="AF21" s="239">
        <f t="shared" si="12"/>
        <v>0.87267515923566874</v>
      </c>
      <c r="AH21" s="59">
        <f t="shared" si="13"/>
        <v>901.47133757961774</v>
      </c>
      <c r="AI21" s="59">
        <f t="shared" si="14"/>
        <v>935.59633757961774</v>
      </c>
      <c r="AJ21" s="59">
        <f t="shared" si="15"/>
        <v>964.84633757961774</v>
      </c>
      <c r="AK21" s="59">
        <f t="shared" si="16"/>
        <v>989.22133757961785</v>
      </c>
      <c r="AL21" s="59">
        <f t="shared" si="17"/>
        <v>1018.4713375796179</v>
      </c>
      <c r="AM21" s="59">
        <f t="shared" si="18"/>
        <v>1018.4713375796179</v>
      </c>
      <c r="AN21" s="59">
        <f t="shared" si="19"/>
        <v>943.94904458598728</v>
      </c>
      <c r="AO21" s="59">
        <f t="shared" si="20"/>
        <v>919.10828025477713</v>
      </c>
      <c r="AP21" s="59">
        <f t="shared" si="21"/>
        <v>889.85828025477701</v>
      </c>
      <c r="AQ21" s="59">
        <f t="shared" si="22"/>
        <v>850.85828025477701</v>
      </c>
      <c r="AS21" s="5">
        <f t="shared" si="23"/>
        <v>0</v>
      </c>
    </row>
    <row r="22" spans="1:45" x14ac:dyDescent="0.25">
      <c r="B22" s="50">
        <v>1301</v>
      </c>
      <c r="C22" s="5" t="s">
        <v>104</v>
      </c>
      <c r="D22" s="51">
        <v>13</v>
      </c>
      <c r="E22" s="5" t="s">
        <v>49</v>
      </c>
      <c r="F22" s="50">
        <v>14</v>
      </c>
      <c r="G22" s="50" t="str">
        <f t="shared" si="6"/>
        <v>NB</v>
      </c>
      <c r="I22" s="52">
        <f>(VLOOKUP(I$8,'[1]I-14'!$T$6:$AN$63,MATCH(Inputs_AM!$E22,'[1]I-14'!$T$6:$AN$6,0),FALSE))*4</f>
        <v>296</v>
      </c>
      <c r="J22" s="52">
        <f>(VLOOKUP(J$8,'[1]I-14'!$T$6:$AN$63,MATCH(Inputs_AM!$E22,'[1]I-14'!$T$6:$AN$6,0),FALSE))*4</f>
        <v>368</v>
      </c>
      <c r="K22" s="52">
        <f>(VLOOKUP(K$8,'[1]I-14'!$T$6:$AN$63,MATCH(Inputs_AM!$E22,'[1]I-14'!$T$6:$AN$6,0),FALSE))*4</f>
        <v>388</v>
      </c>
      <c r="L22" s="52">
        <f>(VLOOKUP(L$8,'[1]I-14'!$T$6:$AN$63,MATCH(Inputs_AM!$E22,'[1]I-14'!$T$6:$AN$6,0),FALSE))*4</f>
        <v>360</v>
      </c>
      <c r="M22" s="240">
        <v>800</v>
      </c>
      <c r="N22" s="240">
        <f>O22</f>
        <v>850</v>
      </c>
      <c r="O22" s="240">
        <v>850</v>
      </c>
      <c r="P22" s="240">
        <v>800</v>
      </c>
      <c r="Q22" s="52">
        <f>(VLOOKUP(Q$8,'[1]I-14'!$T$6:$AN$63,MATCH(Inputs_AM!$E22,'[1]I-14'!$T$6:$AN$6,0),FALSE))*4</f>
        <v>404</v>
      </c>
      <c r="R22" s="52">
        <f>(VLOOKUP(R$8,'[1]I-14'!$T$6:$AN$63,MATCH(Inputs_AM!$E22,'[1]I-14'!$T$6:$AN$6,0),FALSE))*4</f>
        <v>336</v>
      </c>
      <c r="T22" s="57">
        <f t="shared" si="0"/>
        <v>825</v>
      </c>
      <c r="U22" s="5">
        <f>INDEX(AM_Balanced_VISTRO!$A$1:$AP$64,MATCH(Inputs_AM!D22,AM_Balanced_VISTRO!$A$1:$A$64,0),MATCH(Inputs_AM!E22,AM_Balanced_VISTRO!$A$1:$AP$1,0))</f>
        <v>909</v>
      </c>
      <c r="W22" s="243">
        <f t="shared" si="7"/>
        <v>0.84969696969696962</v>
      </c>
      <c r="X22" s="243">
        <f t="shared" si="8"/>
        <v>0.88469696969696965</v>
      </c>
      <c r="Y22" s="243">
        <f t="shared" si="9"/>
        <v>0.91469696969696968</v>
      </c>
      <c r="Z22" s="243">
        <f t="shared" si="10"/>
        <v>0.9396969696969697</v>
      </c>
      <c r="AA22" s="69">
        <f t="shared" si="1"/>
        <v>0.96969696969696972</v>
      </c>
      <c r="AB22" s="69">
        <f t="shared" si="2"/>
        <v>1.0303030303030303</v>
      </c>
      <c r="AC22" s="69">
        <f t="shared" si="3"/>
        <v>1.0303030303030303</v>
      </c>
      <c r="AD22" s="69">
        <f t="shared" si="4"/>
        <v>0.96969696969696972</v>
      </c>
      <c r="AE22" s="245">
        <f t="shared" si="11"/>
        <v>0.9396969696969697</v>
      </c>
      <c r="AF22" s="239">
        <f t="shared" si="12"/>
        <v>0.89969696969696966</v>
      </c>
      <c r="AH22" s="59">
        <f t="shared" si="13"/>
        <v>772.37454545454534</v>
      </c>
      <c r="AI22" s="59">
        <f t="shared" si="14"/>
        <v>804.1895454545454</v>
      </c>
      <c r="AJ22" s="59">
        <f t="shared" si="15"/>
        <v>831.45954545454549</v>
      </c>
      <c r="AK22" s="59">
        <f t="shared" si="16"/>
        <v>854.1845454545454</v>
      </c>
      <c r="AL22" s="59">
        <f t="shared" si="17"/>
        <v>881.4545454545455</v>
      </c>
      <c r="AM22" s="59">
        <f t="shared" si="18"/>
        <v>936.5454545454545</v>
      </c>
      <c r="AN22" s="59">
        <f t="shared" si="19"/>
        <v>936.5454545454545</v>
      </c>
      <c r="AO22" s="59">
        <f t="shared" si="20"/>
        <v>881.4545454545455</v>
      </c>
      <c r="AP22" s="59">
        <f t="shared" si="21"/>
        <v>854.1845454545454</v>
      </c>
      <c r="AQ22" s="59">
        <f t="shared" si="22"/>
        <v>817.82454545454539</v>
      </c>
      <c r="AS22" s="5">
        <f t="shared" si="23"/>
        <v>0</v>
      </c>
    </row>
    <row r="23" spans="1:45" x14ac:dyDescent="0.25">
      <c r="B23" s="50">
        <v>1401</v>
      </c>
      <c r="C23" s="5" t="s">
        <v>105</v>
      </c>
      <c r="D23" s="54">
        <v>14</v>
      </c>
      <c r="E23" s="5" t="s">
        <v>49</v>
      </c>
      <c r="F23" s="50">
        <v>14</v>
      </c>
      <c r="G23" s="50" t="str">
        <f t="shared" si="6"/>
        <v>NB</v>
      </c>
      <c r="I23" s="53">
        <f>(VLOOKUP(I$8,'[1]I-14'!$T$6:$AN$63,MATCH(Inputs_AM!$E23,'[1]I-14'!$T$6:$AN$6,0),FALSE))*4</f>
        <v>296</v>
      </c>
      <c r="J23" s="240">
        <f>K23</f>
        <v>360</v>
      </c>
      <c r="K23" s="240">
        <f>L23</f>
        <v>360</v>
      </c>
      <c r="L23" s="53">
        <f>(VLOOKUP(L$8,'[1]I-14'!$T$6:$AN$63,MATCH(Inputs_AM!$E23,'[1]I-14'!$T$6:$AN$6,0),FALSE))*4</f>
        <v>360</v>
      </c>
      <c r="M23" s="240">
        <f>N23</f>
        <v>368</v>
      </c>
      <c r="N23" s="53">
        <f>(VLOOKUP(N$8,'[1]I-14'!$T$6:$AN$63,MATCH(Inputs_AM!$E23,'[1]I-14'!$T$6:$AN$6,0),FALSE))*4</f>
        <v>368</v>
      </c>
      <c r="O23" s="53">
        <f>(VLOOKUP(O$8,'[1]I-14'!$T$6:$AN$63,MATCH(Inputs_AM!$E23,'[1]I-14'!$T$6:$AN$6,0),FALSE))*4</f>
        <v>368</v>
      </c>
      <c r="P23" s="53">
        <f>(VLOOKUP(P$8,'[1]I-14'!$T$6:$AN$63,MATCH(Inputs_AM!$E23,'[1]I-14'!$T$6:$AN$6,0),FALSE))*4</f>
        <v>392</v>
      </c>
      <c r="Q23" s="53">
        <f>(VLOOKUP(Q$8,'[1]I-14'!$T$6:$AN$63,MATCH(Inputs_AM!$E23,'[1]I-14'!$T$6:$AN$6,0),FALSE))*4</f>
        <v>404</v>
      </c>
      <c r="R23" s="53">
        <f>(VLOOKUP(R$8,'[1]I-14'!$T$6:$AN$63,MATCH(Inputs_AM!$E23,'[1]I-14'!$T$6:$AN$6,0),FALSE))*4</f>
        <v>336</v>
      </c>
      <c r="T23" s="57">
        <f t="shared" si="0"/>
        <v>374</v>
      </c>
      <c r="U23" s="5">
        <f>INDEX(AM_Balanced_VISTRO!$A$1:$AP$64,MATCH(Inputs_AM!D23,AM_Balanced_VISTRO!$A$1:$A$64,0),MATCH(Inputs_AM!E23,AM_Balanced_VISTRO!$A$1:$AP$1,0))</f>
        <v>362</v>
      </c>
      <c r="W23" s="243">
        <f t="shared" si="7"/>
        <v>0.86395721925133684</v>
      </c>
      <c r="X23" s="243">
        <f t="shared" si="8"/>
        <v>0.89895721925133687</v>
      </c>
      <c r="Y23" s="243">
        <f t="shared" si="9"/>
        <v>0.9289572192513369</v>
      </c>
      <c r="Z23" s="243">
        <f t="shared" si="10"/>
        <v>0.95395721925133692</v>
      </c>
      <c r="AA23" s="69">
        <f t="shared" si="1"/>
        <v>0.98395721925133695</v>
      </c>
      <c r="AB23" s="69">
        <f t="shared" si="2"/>
        <v>0.98395721925133695</v>
      </c>
      <c r="AC23" s="69">
        <f t="shared" si="3"/>
        <v>0.98395721925133695</v>
      </c>
      <c r="AD23" s="69">
        <f t="shared" si="4"/>
        <v>1.0481283422459893</v>
      </c>
      <c r="AE23" s="245">
        <f t="shared" si="11"/>
        <v>1.0181283422459892</v>
      </c>
      <c r="AF23" s="239">
        <f t="shared" si="12"/>
        <v>0.97812834224598921</v>
      </c>
      <c r="AH23" s="59">
        <f t="shared" si="13"/>
        <v>312.75251336898395</v>
      </c>
      <c r="AI23" s="59">
        <f t="shared" si="14"/>
        <v>325.42251336898397</v>
      </c>
      <c r="AJ23" s="59">
        <f t="shared" si="15"/>
        <v>336.28251336898398</v>
      </c>
      <c r="AK23" s="59">
        <f t="shared" si="16"/>
        <v>345.33251336898394</v>
      </c>
      <c r="AL23" s="59">
        <f t="shared" si="17"/>
        <v>356.19251336898395</v>
      </c>
      <c r="AM23" s="59">
        <f t="shared" si="18"/>
        <v>356.19251336898395</v>
      </c>
      <c r="AN23" s="59">
        <f t="shared" si="19"/>
        <v>356.19251336898395</v>
      </c>
      <c r="AO23" s="59">
        <f t="shared" si="20"/>
        <v>379.42245989304814</v>
      </c>
      <c r="AP23" s="59">
        <f t="shared" si="21"/>
        <v>368.56245989304813</v>
      </c>
      <c r="AQ23" s="59">
        <f t="shared" si="22"/>
        <v>354.08245989304811</v>
      </c>
      <c r="AS23" s="5">
        <f t="shared" si="23"/>
        <v>0</v>
      </c>
    </row>
    <row r="24" spans="1:45" x14ac:dyDescent="0.25">
      <c r="B24" s="50">
        <v>1402</v>
      </c>
      <c r="C24" s="5" t="s">
        <v>106</v>
      </c>
      <c r="D24" s="54">
        <v>14</v>
      </c>
      <c r="E24" s="50" t="s">
        <v>50</v>
      </c>
      <c r="F24" s="50">
        <v>14</v>
      </c>
      <c r="G24" s="50" t="str">
        <f t="shared" si="6"/>
        <v>SB</v>
      </c>
      <c r="I24" s="53">
        <f>(VLOOKUP(I$8,'[1]I-14'!$T$6:$AN$63,MATCH(Inputs_AM!$E24,'[1]I-14'!$T$6:$AN$6,0),FALSE))*4</f>
        <v>436</v>
      </c>
      <c r="J24" s="53">
        <f>(VLOOKUP(J$8,'[1]I-14'!$T$6:$AN$63,MATCH(Inputs_AM!$E24,'[1]I-14'!$T$6:$AN$6,0),FALSE))*4</f>
        <v>556</v>
      </c>
      <c r="K24" s="53">
        <f>(VLOOKUP(K$8,'[1]I-14'!$T$6:$AN$63,MATCH(Inputs_AM!$E24,'[1]I-14'!$T$6:$AN$6,0),FALSE))*4</f>
        <v>560</v>
      </c>
      <c r="L24" s="53">
        <f>(VLOOKUP(L$8,'[1]I-14'!$T$6:$AN$63,MATCH(Inputs_AM!$E24,'[1]I-14'!$T$6:$AN$6,0),FALSE))*4</f>
        <v>680</v>
      </c>
      <c r="M24" s="240">
        <f>N24</f>
        <v>584</v>
      </c>
      <c r="N24" s="53">
        <f>(VLOOKUP(N$8,'[1]I-14'!$T$6:$AN$63,MATCH(Inputs_AM!$E24,'[1]I-14'!$T$6:$AN$6,0),FALSE))*4</f>
        <v>584</v>
      </c>
      <c r="O24" s="53">
        <f>(VLOOKUP(O$8,'[1]I-14'!$T$6:$AN$63,MATCH(Inputs_AM!$E24,'[1]I-14'!$T$6:$AN$6,0),FALSE))*4</f>
        <v>564</v>
      </c>
      <c r="P24" s="53">
        <f>(VLOOKUP(P$8,'[1]I-14'!$T$6:$AN$63,MATCH(Inputs_AM!$E24,'[1]I-14'!$T$6:$AN$6,0),FALSE))*4</f>
        <v>552</v>
      </c>
      <c r="Q24" s="53">
        <f>(VLOOKUP(Q$8,'[1]I-14'!$T$6:$AN$63,MATCH(Inputs_AM!$E24,'[1]I-14'!$T$6:$AN$6,0),FALSE))*4</f>
        <v>472</v>
      </c>
      <c r="R24" s="240">
        <f>Q24</f>
        <v>472</v>
      </c>
      <c r="T24" s="57">
        <f t="shared" si="0"/>
        <v>571</v>
      </c>
      <c r="U24" s="5">
        <f>INDEX(AM_Balanced_VISTRO!$A$1:$AP$64,MATCH(Inputs_AM!D24,AM_Balanced_VISTRO!$A$1:$A$64,0),MATCH(Inputs_AM!E24,AM_Balanced_VISTRO!$A$1:$AP$1,0))</f>
        <v>553</v>
      </c>
      <c r="W24" s="243">
        <f t="shared" si="7"/>
        <v>0.90276707530647982</v>
      </c>
      <c r="X24" s="243">
        <f t="shared" si="8"/>
        <v>0.93776707530647985</v>
      </c>
      <c r="Y24" s="243">
        <f t="shared" si="9"/>
        <v>0.96776707530647987</v>
      </c>
      <c r="Z24" s="243">
        <f t="shared" si="10"/>
        <v>0.9927670753064799</v>
      </c>
      <c r="AA24" s="69">
        <f t="shared" si="1"/>
        <v>1.0227670753064799</v>
      </c>
      <c r="AB24" s="69">
        <f t="shared" si="2"/>
        <v>1.0227670753064799</v>
      </c>
      <c r="AC24" s="69">
        <f t="shared" si="3"/>
        <v>0.98774080560420319</v>
      </c>
      <c r="AD24" s="69">
        <f t="shared" si="4"/>
        <v>0.96672504378283708</v>
      </c>
      <c r="AE24" s="245">
        <f t="shared" si="11"/>
        <v>0.93672504378283705</v>
      </c>
      <c r="AF24" s="239">
        <f t="shared" si="12"/>
        <v>0.89672504378283702</v>
      </c>
      <c r="AH24" s="59">
        <f t="shared" si="13"/>
        <v>499.23019264448334</v>
      </c>
      <c r="AI24" s="59">
        <f t="shared" si="14"/>
        <v>518.5851926444833</v>
      </c>
      <c r="AJ24" s="59">
        <f t="shared" si="15"/>
        <v>535.17519264448333</v>
      </c>
      <c r="AK24" s="59">
        <f t="shared" si="16"/>
        <v>549.00019264448338</v>
      </c>
      <c r="AL24" s="59">
        <f t="shared" si="17"/>
        <v>565.59019264448341</v>
      </c>
      <c r="AM24" s="59">
        <f t="shared" si="18"/>
        <v>565.59019264448341</v>
      </c>
      <c r="AN24" s="59">
        <f t="shared" si="19"/>
        <v>546.22066549912438</v>
      </c>
      <c r="AO24" s="59">
        <f t="shared" si="20"/>
        <v>534.59894921190892</v>
      </c>
      <c r="AP24" s="59">
        <f t="shared" si="21"/>
        <v>518.00894921190888</v>
      </c>
      <c r="AQ24" s="59">
        <f t="shared" si="22"/>
        <v>495.88894921190888</v>
      </c>
      <c r="AS24" s="5">
        <f t="shared" si="23"/>
        <v>0</v>
      </c>
    </row>
    <row r="25" spans="1:45" x14ac:dyDescent="0.25">
      <c r="B25" s="50">
        <v>1502</v>
      </c>
      <c r="C25" s="5" t="s">
        <v>107</v>
      </c>
      <c r="D25" s="51">
        <v>15</v>
      </c>
      <c r="E25" s="50" t="s">
        <v>50</v>
      </c>
      <c r="F25" s="50">
        <v>14</v>
      </c>
      <c r="G25" s="50" t="str">
        <f t="shared" si="6"/>
        <v>SB</v>
      </c>
      <c r="I25" s="52">
        <f>(VLOOKUP(I$8,'[1]I-14'!$T$6:$AN$63,MATCH(Inputs_AM!$E25,'[1]I-14'!$T$6:$AN$6,0),FALSE))*4</f>
        <v>436</v>
      </c>
      <c r="J25" s="52">
        <f>(VLOOKUP(J$8,'[1]I-14'!$T$6:$AN$63,MATCH(Inputs_AM!$E25,'[1]I-14'!$T$6:$AN$6,0),FALSE))*4</f>
        <v>556</v>
      </c>
      <c r="K25" s="52">
        <f>(VLOOKUP(K$8,'[1]I-14'!$T$6:$AN$63,MATCH(Inputs_AM!$E25,'[1]I-14'!$T$6:$AN$6,0),FALSE))*4</f>
        <v>560</v>
      </c>
      <c r="L25" s="52">
        <f>(VLOOKUP(L$8,'[1]I-14'!$T$6:$AN$63,MATCH(Inputs_AM!$E25,'[1]I-14'!$T$6:$AN$6,0),FALSE))*4</f>
        <v>680</v>
      </c>
      <c r="M25" s="53">
        <f>(VLOOKUP(M$8,'[1]I-15'!$T$6:$AN$63,MATCH(Inputs_AM!$E25,'[1]I-15'!$T$6:$AN$6,0),FALSE))*4</f>
        <v>416</v>
      </c>
      <c r="N25" s="53">
        <f>(VLOOKUP(N$8,'[1]I-15'!$T$6:$AN$63,MATCH(Inputs_AM!$E25,'[1]I-15'!$T$6:$AN$6,0),FALSE))*4</f>
        <v>496</v>
      </c>
      <c r="O25" s="240">
        <f>P25</f>
        <v>448</v>
      </c>
      <c r="P25" s="53">
        <f>(VLOOKUP(P$8,'[1]I-15'!$T$6:$AN$63,MATCH(Inputs_AM!$E25,'[1]I-15'!$T$6:$AN$6,0),FALSE))*4</f>
        <v>448</v>
      </c>
      <c r="Q25" s="52">
        <f>(VLOOKUP(Q$8,'[1]I-14'!$T$6:$AN$63,MATCH(Inputs_AM!$E25,'[1]I-14'!$T$6:$AN$6,0),FALSE))*4</f>
        <v>472</v>
      </c>
      <c r="R25" s="52">
        <f>(VLOOKUP(R$8,'[1]I-14'!$T$6:$AN$63,MATCH(Inputs_AM!$E25,'[1]I-14'!$T$6:$AN$6,0),FALSE))*4</f>
        <v>608</v>
      </c>
      <c r="T25" s="57">
        <f t="shared" si="0"/>
        <v>452</v>
      </c>
      <c r="U25" s="5">
        <f>INDEX(AM_Balanced_VISTRO!$A$1:$AP$64,MATCH(Inputs_AM!D25,AM_Balanced_VISTRO!$A$1:$A$64,0),MATCH(Inputs_AM!E25,AM_Balanced_VISTRO!$A$1:$AP$1,0))</f>
        <v>448</v>
      </c>
      <c r="W25" s="243">
        <f t="shared" si="7"/>
        <v>0.80035398230088484</v>
      </c>
      <c r="X25" s="243">
        <f t="shared" si="8"/>
        <v>0.83535398230088487</v>
      </c>
      <c r="Y25" s="243">
        <f t="shared" si="9"/>
        <v>0.86535398230088489</v>
      </c>
      <c r="Z25" s="243">
        <f t="shared" si="10"/>
        <v>0.89035398230088492</v>
      </c>
      <c r="AA25" s="69">
        <f t="shared" si="1"/>
        <v>0.92035398230088494</v>
      </c>
      <c r="AB25" s="69">
        <f t="shared" si="2"/>
        <v>1.0973451327433628</v>
      </c>
      <c r="AC25" s="69">
        <f t="shared" si="3"/>
        <v>0.99115044247787609</v>
      </c>
      <c r="AD25" s="69">
        <f t="shared" si="4"/>
        <v>0.99115044247787609</v>
      </c>
      <c r="AE25" s="245">
        <f t="shared" si="11"/>
        <v>0.96115044247787607</v>
      </c>
      <c r="AF25" s="239">
        <f t="shared" si="12"/>
        <v>0.92115044247787603</v>
      </c>
      <c r="AH25" s="59">
        <f t="shared" si="13"/>
        <v>358.55858407079643</v>
      </c>
      <c r="AI25" s="59">
        <f t="shared" si="14"/>
        <v>374.23858407079643</v>
      </c>
      <c r="AJ25" s="59">
        <f t="shared" si="15"/>
        <v>387.67858407079643</v>
      </c>
      <c r="AK25" s="59">
        <f t="shared" si="16"/>
        <v>398.87858407079642</v>
      </c>
      <c r="AL25" s="59">
        <f t="shared" si="17"/>
        <v>412.31858407079648</v>
      </c>
      <c r="AM25" s="59">
        <f t="shared" si="18"/>
        <v>491.61061946902652</v>
      </c>
      <c r="AN25" s="59">
        <f t="shared" si="19"/>
        <v>444.0353982300885</v>
      </c>
      <c r="AO25" s="59">
        <f t="shared" si="20"/>
        <v>444.0353982300885</v>
      </c>
      <c r="AP25" s="59">
        <f t="shared" si="21"/>
        <v>430.59539823008845</v>
      </c>
      <c r="AQ25" s="59">
        <f t="shared" si="22"/>
        <v>412.67539823008849</v>
      </c>
      <c r="AS25" s="5">
        <f t="shared" si="23"/>
        <v>0</v>
      </c>
    </row>
    <row r="26" spans="1:45" x14ac:dyDescent="0.25">
      <c r="A26" s="12"/>
      <c r="B26" s="50">
        <v>1602</v>
      </c>
      <c r="C26" s="50" t="s">
        <v>108</v>
      </c>
      <c r="D26" s="51">
        <v>16</v>
      </c>
      <c r="E26" s="50" t="s">
        <v>50</v>
      </c>
      <c r="F26" s="50">
        <v>14</v>
      </c>
      <c r="G26" s="50" t="str">
        <f t="shared" si="6"/>
        <v>SB</v>
      </c>
      <c r="I26" s="52">
        <f>(VLOOKUP(I$8,'[1]I-14'!$T$6:$AN$63,MATCH(Inputs_AM!$E26,'[1]I-14'!$T$6:$AN$6,0),FALSE))*4</f>
        <v>436</v>
      </c>
      <c r="J26" s="52">
        <f>(VLOOKUP(J$8,'[1]I-14'!$T$6:$AN$63,MATCH(Inputs_AM!$E26,'[1]I-14'!$T$6:$AN$6,0),FALSE))*4</f>
        <v>556</v>
      </c>
      <c r="K26" s="52">
        <f>(VLOOKUP(K$8,'[1]I-14'!$T$6:$AN$63,MATCH(Inputs_AM!$E26,'[1]I-14'!$T$6:$AN$6,0),FALSE))*4</f>
        <v>560</v>
      </c>
      <c r="L26" s="52">
        <f>(VLOOKUP(L$8,'[1]I-14'!$T$6:$AN$63,MATCH(Inputs_AM!$E26,'[1]I-14'!$T$6:$AN$6,0),FALSE))*4</f>
        <v>680</v>
      </c>
      <c r="M26" s="53">
        <f>(VLOOKUP(M$8,'[1]I-16'!$T$6:$AN$63,MATCH(Inputs_AM!$E26,'[1]I-16'!$T$6:$AN$6,0),FALSE))*4</f>
        <v>1152</v>
      </c>
      <c r="N26" s="240">
        <f>O26</f>
        <v>1068</v>
      </c>
      <c r="O26" s="53">
        <f>(VLOOKUP(O$8,'[1]I-16'!$T$6:$AN$63,MATCH(Inputs_AM!$E26,'[1]I-16'!$T$6:$AN$6,0),FALSE))*4</f>
        <v>1068</v>
      </c>
      <c r="P26" s="53">
        <f>(VLOOKUP(P$8,'[1]I-16'!$T$6:$AN$63,MATCH(Inputs_AM!$E26,'[1]I-16'!$T$6:$AN$6,0),FALSE))*4</f>
        <v>980</v>
      </c>
      <c r="Q26" s="52">
        <f>(VLOOKUP(Q$8,'[1]I-14'!$T$6:$AN$63,MATCH(Inputs_AM!$E26,'[1]I-14'!$T$6:$AN$6,0),FALSE))*4</f>
        <v>472</v>
      </c>
      <c r="R26" s="52">
        <f>(VLOOKUP(R$8,'[1]I-14'!$T$6:$AN$63,MATCH(Inputs_AM!$E26,'[1]I-14'!$T$6:$AN$6,0),FALSE))*4</f>
        <v>608</v>
      </c>
      <c r="T26" s="57">
        <f t="shared" si="0"/>
        <v>1067</v>
      </c>
      <c r="U26" s="5">
        <f>INDEX(AM_Balanced_VISTRO!$A$1:$AP$64,MATCH(Inputs_AM!D26,AM_Balanced_VISTRO!$A$1:$A$64,0),MATCH(Inputs_AM!E26,AM_Balanced_VISTRO!$A$1:$AP$1,0))</f>
        <v>1065</v>
      </c>
      <c r="W26" s="243">
        <f t="shared" si="7"/>
        <v>0.9596626054358014</v>
      </c>
      <c r="X26" s="243">
        <f t="shared" si="8"/>
        <v>0.99466260543580143</v>
      </c>
      <c r="Y26" s="243">
        <f t="shared" si="9"/>
        <v>1.0246626054358015</v>
      </c>
      <c r="Z26" s="243">
        <f t="shared" si="10"/>
        <v>1.0496626054358014</v>
      </c>
      <c r="AA26" s="69">
        <f t="shared" si="1"/>
        <v>1.0796626054358014</v>
      </c>
      <c r="AB26" s="69">
        <f t="shared" si="2"/>
        <v>1.0009372071227742</v>
      </c>
      <c r="AC26" s="69">
        <f t="shared" si="3"/>
        <v>1.0009372071227742</v>
      </c>
      <c r="AD26" s="69">
        <f t="shared" si="4"/>
        <v>0.91846298031865037</v>
      </c>
      <c r="AE26" s="245">
        <f t="shared" si="11"/>
        <v>0.88846298031865034</v>
      </c>
      <c r="AF26" s="239">
        <f t="shared" si="12"/>
        <v>0.84846298031865031</v>
      </c>
      <c r="AH26" s="59">
        <f t="shared" si="13"/>
        <v>1022.0406747891285</v>
      </c>
      <c r="AI26" s="59">
        <f t="shared" si="14"/>
        <v>1059.3156747891285</v>
      </c>
      <c r="AJ26" s="59">
        <f t="shared" si="15"/>
        <v>1091.2656747891285</v>
      </c>
      <c r="AK26" s="59">
        <f t="shared" si="16"/>
        <v>1117.8906747891285</v>
      </c>
      <c r="AL26" s="59">
        <f t="shared" si="17"/>
        <v>1149.8406747891286</v>
      </c>
      <c r="AM26" s="59">
        <f t="shared" si="18"/>
        <v>1065.9981255857545</v>
      </c>
      <c r="AN26" s="59">
        <f t="shared" si="19"/>
        <v>1065.9981255857545</v>
      </c>
      <c r="AO26" s="59">
        <f t="shared" si="20"/>
        <v>978.16307403936264</v>
      </c>
      <c r="AP26" s="59">
        <f t="shared" si="21"/>
        <v>946.2130740393626</v>
      </c>
      <c r="AQ26" s="59">
        <f t="shared" si="22"/>
        <v>903.61307403936257</v>
      </c>
      <c r="AS26" s="5">
        <f t="shared" si="23"/>
        <v>0</v>
      </c>
    </row>
    <row r="27" spans="1:45" x14ac:dyDescent="0.25">
      <c r="A27" s="12"/>
      <c r="B27" s="50">
        <v>1702</v>
      </c>
      <c r="C27" s="50" t="s">
        <v>353</v>
      </c>
      <c r="D27" s="5">
        <v>17</v>
      </c>
      <c r="E27" s="50" t="s">
        <v>50</v>
      </c>
      <c r="F27" s="50">
        <v>2</v>
      </c>
      <c r="G27" s="50" t="str">
        <f t="shared" si="6"/>
        <v>SB</v>
      </c>
      <c r="I27" s="52">
        <f>(VLOOKUP(I$8,'[1]I-2'!$T$6:$AN$63,MATCH(Inputs_AM!$E27,'[1]I-2'!$T$6:$AN$6,0),FALSE))*4</f>
        <v>312</v>
      </c>
      <c r="J27" s="52">
        <f>(VLOOKUP(J$8,'[1]I-2'!$T$6:$AN$63,MATCH(Inputs_AM!$E27,'[1]I-2'!$T$6:$AN$6,0),FALSE))*4</f>
        <v>412</v>
      </c>
      <c r="K27" s="52">
        <f>(VLOOKUP(K$8,'[1]I-2'!$T$6:$AN$63,MATCH(Inputs_AM!$E27,'[1]I-2'!$T$6:$AN$6,0),FALSE))*4</f>
        <v>464</v>
      </c>
      <c r="L27" s="52">
        <f>(VLOOKUP(L$8,'[1]I-2'!$T$6:$AN$63,MATCH(Inputs_AM!$E27,'[1]I-2'!$T$6:$AN$6,0),FALSE))*4</f>
        <v>484</v>
      </c>
      <c r="M27" s="52">
        <f>(VLOOKUP(M$8,'[1]I-2'!$T$6:$AN$63,MATCH(Inputs_AM!$E27,'[1]I-2'!$T$6:$AN$6,0),FALSE))*4</f>
        <v>508</v>
      </c>
      <c r="N27" s="52">
        <f>(VLOOKUP(N$8,'[1]I-2'!$T$6:$AN$63,MATCH(Inputs_AM!$E27,'[1]I-2'!$T$6:$AN$6,0),FALSE))*4</f>
        <v>516</v>
      </c>
      <c r="O27" s="52">
        <f>(VLOOKUP(O$8,'[1]I-2'!$T$6:$AN$63,MATCH(Inputs_AM!$E27,'[1]I-2'!$T$6:$AN$6,0),FALSE))*4</f>
        <v>464</v>
      </c>
      <c r="P27" s="52">
        <f>(VLOOKUP(P$8,'[1]I-2'!$T$6:$AN$63,MATCH(Inputs_AM!$E27,'[1]I-2'!$T$6:$AN$6,0),FALSE))*4</f>
        <v>536</v>
      </c>
      <c r="Q27" s="52">
        <f>(VLOOKUP(Q$8,'[1]I-2'!$T$6:$AN$63,MATCH(Inputs_AM!$E27,'[1]I-2'!$T$6:$AN$6,0),FALSE))*4</f>
        <v>472</v>
      </c>
      <c r="R27" s="52">
        <f>(VLOOKUP(R$8,'[1]I-2'!$T$6:$AN$63,MATCH(Inputs_AM!$E27,'[1]I-2'!$T$6:$AN$6,0),FALSE))*4</f>
        <v>380</v>
      </c>
      <c r="T27" s="57">
        <f t="shared" si="0"/>
        <v>506</v>
      </c>
      <c r="U27" s="5">
        <f>INDEX(AM_Balanced_VISTRO!$A$1:$AP$64,MATCH(Inputs_AM!D27,AM_Balanced_VISTRO!$A$1:$A$64,0),MATCH(Inputs_AM!E27,AM_Balanced_VISTRO!$A$1:$AP$1,0))</f>
        <v>626</v>
      </c>
      <c r="W27" s="243">
        <f t="shared" si="7"/>
        <v>0.8704761904761904</v>
      </c>
      <c r="X27" s="243">
        <f t="shared" si="8"/>
        <v>0.90547619047619043</v>
      </c>
      <c r="Y27" s="243">
        <f t="shared" si="9"/>
        <v>0.93547619047619046</v>
      </c>
      <c r="Z27" s="243">
        <f t="shared" si="10"/>
        <v>0.96047619047619048</v>
      </c>
      <c r="AA27" s="251">
        <f>AA$16</f>
        <v>0.99047619047619051</v>
      </c>
      <c r="AB27" s="251">
        <f t="shared" ref="AB27:AD27" si="24">AB$16</f>
        <v>1.0285714285714285</v>
      </c>
      <c r="AC27" s="251">
        <f t="shared" si="24"/>
        <v>1.0285714285714285</v>
      </c>
      <c r="AD27" s="251">
        <f t="shared" si="24"/>
        <v>0.95238095238095233</v>
      </c>
      <c r="AE27" s="245">
        <f t="shared" si="11"/>
        <v>0.9223809523809523</v>
      </c>
      <c r="AF27" s="239">
        <f t="shared" si="12"/>
        <v>0.88238095238095227</v>
      </c>
      <c r="AH27" s="59">
        <f t="shared" si="13"/>
        <v>544.91809523809525</v>
      </c>
      <c r="AI27" s="59">
        <f t="shared" si="14"/>
        <v>566.82809523809522</v>
      </c>
      <c r="AJ27" s="59">
        <f t="shared" si="15"/>
        <v>585.60809523809519</v>
      </c>
      <c r="AK27" s="59">
        <f t="shared" si="16"/>
        <v>601.25809523809528</v>
      </c>
      <c r="AL27" s="59">
        <f t="shared" si="17"/>
        <v>620.03809523809525</v>
      </c>
      <c r="AM27" s="59">
        <f t="shared" si="18"/>
        <v>643.88571428571424</v>
      </c>
      <c r="AN27" s="59">
        <f t="shared" si="19"/>
        <v>643.88571428571424</v>
      </c>
      <c r="AO27" s="59">
        <f t="shared" si="20"/>
        <v>596.19047619047615</v>
      </c>
      <c r="AP27" s="59">
        <f t="shared" si="21"/>
        <v>577.41047619047617</v>
      </c>
      <c r="AQ27" s="59">
        <f t="shared" si="22"/>
        <v>552.3704761904761</v>
      </c>
      <c r="AS27" s="5">
        <f t="shared" si="23"/>
        <v>0</v>
      </c>
    </row>
    <row r="28" spans="1:45" x14ac:dyDescent="0.25">
      <c r="A28" s="12"/>
      <c r="B28" s="50">
        <v>1703</v>
      </c>
      <c r="C28" s="50" t="s">
        <v>354</v>
      </c>
      <c r="D28" s="5">
        <v>17</v>
      </c>
      <c r="E28" s="50" t="s">
        <v>51</v>
      </c>
      <c r="F28" s="50">
        <v>2</v>
      </c>
      <c r="G28" s="50" t="str">
        <f t="shared" si="6"/>
        <v>EB</v>
      </c>
      <c r="I28" s="52">
        <f>(VLOOKUP(I$8,'[1]I-2'!$T$6:$AN$63,MATCH(Inputs_AM!$E28,'[1]I-2'!$T$6:$AN$6,0),FALSE))*4</f>
        <v>668</v>
      </c>
      <c r="J28" s="52">
        <f>(VLOOKUP(J$8,'[1]I-2'!$T$6:$AN$63,MATCH(Inputs_AM!$E28,'[1]I-2'!$T$6:$AN$6,0),FALSE))*4</f>
        <v>784</v>
      </c>
      <c r="K28" s="52">
        <f>(VLOOKUP(K$8,'[1]I-2'!$T$6:$AN$63,MATCH(Inputs_AM!$E28,'[1]I-2'!$T$6:$AN$6,0),FALSE))*4</f>
        <v>640</v>
      </c>
      <c r="L28" s="52">
        <f>(VLOOKUP(L$8,'[1]I-2'!$T$6:$AN$63,MATCH(Inputs_AM!$E28,'[1]I-2'!$T$6:$AN$6,0),FALSE))*4</f>
        <v>704</v>
      </c>
      <c r="M28" s="52">
        <f>(VLOOKUP(M$8,'[1]I-2'!$T$6:$AN$63,MATCH(Inputs_AM!$E28,'[1]I-2'!$T$6:$AN$6,0),FALSE))*4</f>
        <v>916</v>
      </c>
      <c r="N28" s="52">
        <f>(VLOOKUP(N$8,'[1]I-2'!$T$6:$AN$63,MATCH(Inputs_AM!$E28,'[1]I-2'!$T$6:$AN$6,0),FALSE))*4</f>
        <v>764</v>
      </c>
      <c r="O28" s="52">
        <f>(VLOOKUP(O$8,'[1]I-2'!$T$6:$AN$63,MATCH(Inputs_AM!$E28,'[1]I-2'!$T$6:$AN$6,0),FALSE))*4</f>
        <v>676</v>
      </c>
      <c r="P28" s="52">
        <f>(VLOOKUP(P$8,'[1]I-2'!$T$6:$AN$63,MATCH(Inputs_AM!$E28,'[1]I-2'!$T$6:$AN$6,0),FALSE))*4</f>
        <v>648</v>
      </c>
      <c r="Q28" s="52">
        <f>(VLOOKUP(Q$8,'[1]I-2'!$T$6:$AN$63,MATCH(Inputs_AM!$E28,'[1]I-2'!$T$6:$AN$6,0),FALSE))*4</f>
        <v>456</v>
      </c>
      <c r="R28" s="52">
        <f>(VLOOKUP(R$8,'[1]I-2'!$T$6:$AN$63,MATCH(Inputs_AM!$E28,'[1]I-2'!$T$6:$AN$6,0),FALSE))*4</f>
        <v>380</v>
      </c>
      <c r="T28" s="57">
        <f t="shared" si="0"/>
        <v>751</v>
      </c>
      <c r="U28" s="5">
        <f>INDEX(AM_Balanced_VISTRO!$A$1:$AP$64,MATCH(Inputs_AM!D28,AM_Balanced_VISTRO!$A$1:$A$64,0),MATCH(Inputs_AM!E28,AM_Balanced_VISTRO!$A$1:$AP$1,0))</f>
        <v>929</v>
      </c>
      <c r="W28" s="243">
        <f t="shared" si="7"/>
        <v>0.8704761904761904</v>
      </c>
      <c r="X28" s="243">
        <f t="shared" si="8"/>
        <v>0.90547619047619043</v>
      </c>
      <c r="Y28" s="243">
        <f t="shared" si="9"/>
        <v>0.93547619047619046</v>
      </c>
      <c r="Z28" s="243">
        <f t="shared" si="10"/>
        <v>0.96047619047619048</v>
      </c>
      <c r="AA28" s="251">
        <f t="shared" ref="AA28:AD32" si="25">AA$16</f>
        <v>0.99047619047619051</v>
      </c>
      <c r="AB28" s="251">
        <f t="shared" si="25"/>
        <v>1.0285714285714285</v>
      </c>
      <c r="AC28" s="251">
        <f t="shared" si="25"/>
        <v>1.0285714285714285</v>
      </c>
      <c r="AD28" s="251">
        <f t="shared" si="25"/>
        <v>0.95238095238095233</v>
      </c>
      <c r="AE28" s="245">
        <f t="shared" si="11"/>
        <v>0.9223809523809523</v>
      </c>
      <c r="AF28" s="239">
        <f t="shared" si="12"/>
        <v>0.88238095238095227</v>
      </c>
      <c r="AH28" s="59">
        <f t="shared" si="13"/>
        <v>808.67238095238088</v>
      </c>
      <c r="AI28" s="59">
        <f t="shared" si="14"/>
        <v>841.18738095238086</v>
      </c>
      <c r="AJ28" s="59">
        <f t="shared" si="15"/>
        <v>869.05738095238098</v>
      </c>
      <c r="AK28" s="59">
        <f t="shared" si="16"/>
        <v>892.282380952381</v>
      </c>
      <c r="AL28" s="59">
        <f t="shared" si="17"/>
        <v>920.15238095238101</v>
      </c>
      <c r="AM28" s="59">
        <f t="shared" si="18"/>
        <v>955.54285714285709</v>
      </c>
      <c r="AN28" s="59">
        <f t="shared" si="19"/>
        <v>955.54285714285709</v>
      </c>
      <c r="AO28" s="59">
        <f t="shared" si="20"/>
        <v>884.7619047619047</v>
      </c>
      <c r="AP28" s="59">
        <f t="shared" si="21"/>
        <v>856.8919047619047</v>
      </c>
      <c r="AQ28" s="59">
        <f t="shared" si="22"/>
        <v>819.73190476190462</v>
      </c>
      <c r="AS28" s="5">
        <f t="shared" si="23"/>
        <v>0</v>
      </c>
    </row>
    <row r="29" spans="1:45" x14ac:dyDescent="0.25">
      <c r="B29" s="50">
        <v>1803</v>
      </c>
      <c r="C29" s="50" t="s">
        <v>110</v>
      </c>
      <c r="D29" s="113">
        <v>18</v>
      </c>
      <c r="E29" s="50" t="s">
        <v>51</v>
      </c>
      <c r="F29" s="50">
        <v>2</v>
      </c>
      <c r="G29" s="113" t="s">
        <v>397</v>
      </c>
      <c r="I29" s="52">
        <f>(VLOOKUP(I$8,'[1]I-2'!$T$6:$AN$63,MATCH(Inputs_AM!$E29,'[1]I-2'!$T$6:$AN$6,0),FALSE))*4</f>
        <v>668</v>
      </c>
      <c r="J29" s="52">
        <f>(VLOOKUP(J$8,'[1]I-2'!$T$6:$AN$63,MATCH(Inputs_AM!$E29,'[1]I-2'!$T$6:$AN$6,0),FALSE))*4</f>
        <v>784</v>
      </c>
      <c r="K29" s="52">
        <f>(VLOOKUP(K$8,'[1]I-2'!$T$6:$AN$63,MATCH(Inputs_AM!$E29,'[1]I-2'!$T$6:$AN$6,0),FALSE))*4</f>
        <v>640</v>
      </c>
      <c r="L29" s="52">
        <f>(VLOOKUP(L$8,'[1]I-2'!$T$6:$AN$63,MATCH(Inputs_AM!$E29,'[1]I-2'!$T$6:$AN$6,0),FALSE))*4</f>
        <v>704</v>
      </c>
      <c r="M29" s="52">
        <f>(VLOOKUP(M$8,'[1]I-2'!$T$6:$AN$63,MATCH(Inputs_AM!$E29,'[1]I-2'!$T$6:$AN$6,0),FALSE))*4</f>
        <v>916</v>
      </c>
      <c r="N29" s="52">
        <f>(VLOOKUP(N$8,'[1]I-2'!$T$6:$AN$63,MATCH(Inputs_AM!$E29,'[1]I-2'!$T$6:$AN$6,0),FALSE))*4</f>
        <v>764</v>
      </c>
      <c r="O29" s="52">
        <f>(VLOOKUP(O$8,'[1]I-2'!$T$6:$AN$63,MATCH(Inputs_AM!$E29,'[1]I-2'!$T$6:$AN$6,0),FALSE))*4</f>
        <v>676</v>
      </c>
      <c r="P29" s="52">
        <f>(VLOOKUP(P$8,'[1]I-2'!$T$6:$AN$63,MATCH(Inputs_AM!$E29,'[1]I-2'!$T$6:$AN$6,0),FALSE))*4</f>
        <v>648</v>
      </c>
      <c r="Q29" s="52">
        <f>(VLOOKUP(Q$8,'[1]I-2'!$T$6:$AN$63,MATCH(Inputs_AM!$E29,'[1]I-2'!$T$6:$AN$6,0),FALSE))*4</f>
        <v>456</v>
      </c>
      <c r="R29" s="52">
        <f>(VLOOKUP(R$8,'[1]I-2'!$T$6:$AN$63,MATCH(Inputs_AM!$E29,'[1]I-2'!$T$6:$AN$6,0),FALSE))*4</f>
        <v>380</v>
      </c>
      <c r="T29" s="57">
        <f t="shared" si="0"/>
        <v>751</v>
      </c>
      <c r="U29" s="113">
        <f>INDEX(AM_Balanced_VISTRO!$A$1:$AP$64,MATCH(Inputs_AM!D29,AM_Balanced_VISTRO!$A$1:$A$64,0),MATCH(Inputs_AM!G29,AM_Balanced_VISTRO!$A$1:$AP$1,0))</f>
        <v>836</v>
      </c>
      <c r="W29" s="243">
        <f t="shared" si="7"/>
        <v>0.8704761904761904</v>
      </c>
      <c r="X29" s="243">
        <f t="shared" si="8"/>
        <v>0.90547619047619043</v>
      </c>
      <c r="Y29" s="243">
        <f t="shared" si="9"/>
        <v>0.93547619047619046</v>
      </c>
      <c r="Z29" s="243">
        <f t="shared" si="10"/>
        <v>0.96047619047619048</v>
      </c>
      <c r="AA29" s="251">
        <f t="shared" si="25"/>
        <v>0.99047619047619051</v>
      </c>
      <c r="AB29" s="251">
        <f t="shared" si="25"/>
        <v>1.0285714285714285</v>
      </c>
      <c r="AC29" s="251">
        <f t="shared" si="25"/>
        <v>1.0285714285714285</v>
      </c>
      <c r="AD29" s="251">
        <f t="shared" si="25"/>
        <v>0.95238095238095233</v>
      </c>
      <c r="AE29" s="245">
        <f t="shared" si="11"/>
        <v>0.9223809523809523</v>
      </c>
      <c r="AF29" s="239">
        <f t="shared" si="12"/>
        <v>0.88238095238095227</v>
      </c>
      <c r="AH29" s="59">
        <f t="shared" si="13"/>
        <v>727.7180952380952</v>
      </c>
      <c r="AI29" s="59">
        <f t="shared" si="14"/>
        <v>756.97809523809519</v>
      </c>
      <c r="AJ29" s="59">
        <f t="shared" si="15"/>
        <v>782.05809523809523</v>
      </c>
      <c r="AK29" s="59">
        <f t="shared" si="16"/>
        <v>802.95809523809521</v>
      </c>
      <c r="AL29" s="59">
        <f t="shared" si="17"/>
        <v>828.03809523809525</v>
      </c>
      <c r="AM29" s="59">
        <f t="shared" si="18"/>
        <v>859.88571428571424</v>
      </c>
      <c r="AN29" s="59">
        <f t="shared" si="19"/>
        <v>859.88571428571424</v>
      </c>
      <c r="AO29" s="59">
        <f t="shared" si="20"/>
        <v>796.19047619047615</v>
      </c>
      <c r="AP29" s="59">
        <f t="shared" si="21"/>
        <v>771.11047619047611</v>
      </c>
      <c r="AQ29" s="59">
        <f t="shared" si="22"/>
        <v>737.67047619047605</v>
      </c>
      <c r="AS29" s="5">
        <f t="shared" si="23"/>
        <v>0</v>
      </c>
    </row>
    <row r="30" spans="1:45" x14ac:dyDescent="0.25">
      <c r="B30" s="50">
        <v>1804</v>
      </c>
      <c r="C30" s="50" t="s">
        <v>111</v>
      </c>
      <c r="D30" s="113">
        <v>18</v>
      </c>
      <c r="E30" s="50" t="s">
        <v>52</v>
      </c>
      <c r="F30" s="50">
        <v>2</v>
      </c>
      <c r="G30" s="113" t="s">
        <v>396</v>
      </c>
      <c r="I30" s="52">
        <f>(VLOOKUP(I$8,'[1]I-2'!$T$6:$AN$63,MATCH(Inputs_AM!$E30,'[1]I-2'!$T$6:$AN$6,0),FALSE))*4</f>
        <v>564</v>
      </c>
      <c r="J30" s="52">
        <f>(VLOOKUP(J$8,'[1]I-2'!$T$6:$AN$63,MATCH(Inputs_AM!$E30,'[1]I-2'!$T$6:$AN$6,0),FALSE))*4</f>
        <v>632</v>
      </c>
      <c r="K30" s="52">
        <f>(VLOOKUP(K$8,'[1]I-2'!$T$6:$AN$63,MATCH(Inputs_AM!$E30,'[1]I-2'!$T$6:$AN$6,0),FALSE))*4</f>
        <v>808</v>
      </c>
      <c r="L30" s="52">
        <f>(VLOOKUP(L$8,'[1]I-2'!$T$6:$AN$63,MATCH(Inputs_AM!$E30,'[1]I-2'!$T$6:$AN$6,0),FALSE))*4</f>
        <v>492</v>
      </c>
      <c r="M30" s="52">
        <f>(VLOOKUP(M$8,'[1]I-2'!$T$6:$AN$63,MATCH(Inputs_AM!$E30,'[1]I-2'!$T$6:$AN$6,0),FALSE))*4</f>
        <v>624</v>
      </c>
      <c r="N30" s="52">
        <f>(VLOOKUP(N$8,'[1]I-2'!$T$6:$AN$63,MATCH(Inputs_AM!$E30,'[1]I-2'!$T$6:$AN$6,0),FALSE))*4</f>
        <v>432</v>
      </c>
      <c r="O30" s="52">
        <f>(VLOOKUP(O$8,'[1]I-2'!$T$6:$AN$63,MATCH(Inputs_AM!$E30,'[1]I-2'!$T$6:$AN$6,0),FALSE))*4</f>
        <v>424</v>
      </c>
      <c r="P30" s="52">
        <f>(VLOOKUP(P$8,'[1]I-2'!$T$6:$AN$63,MATCH(Inputs_AM!$E30,'[1]I-2'!$T$6:$AN$6,0),FALSE))*4</f>
        <v>440</v>
      </c>
      <c r="Q30" s="52">
        <f>(VLOOKUP(Q$8,'[1]I-2'!$T$6:$AN$63,MATCH(Inputs_AM!$E30,'[1]I-2'!$T$6:$AN$6,0),FALSE))*4</f>
        <v>276</v>
      </c>
      <c r="R30" s="52">
        <f>(VLOOKUP(R$8,'[1]I-2'!$T$6:$AN$63,MATCH(Inputs_AM!$E30,'[1]I-2'!$T$6:$AN$6,0),FALSE))*4</f>
        <v>280</v>
      </c>
      <c r="T30" s="57">
        <f t="shared" si="0"/>
        <v>480</v>
      </c>
      <c r="U30" s="113">
        <f>INDEX(AM_Balanced_VISTRO!$A$1:$AP$64,MATCH(Inputs_AM!D30,AM_Balanced_VISTRO!$A$1:$A$64,0),MATCH(Inputs_AM!G30,AM_Balanced_VISTRO!$A$1:$AP$1,0))</f>
        <v>397</v>
      </c>
      <c r="W30" s="243">
        <f t="shared" si="7"/>
        <v>0.8704761904761904</v>
      </c>
      <c r="X30" s="243">
        <f t="shared" si="8"/>
        <v>0.90547619047619043</v>
      </c>
      <c r="Y30" s="243">
        <f t="shared" si="9"/>
        <v>0.93547619047619046</v>
      </c>
      <c r="Z30" s="243">
        <f t="shared" si="10"/>
        <v>0.96047619047619048</v>
      </c>
      <c r="AA30" s="251">
        <f t="shared" si="25"/>
        <v>0.99047619047619051</v>
      </c>
      <c r="AB30" s="251">
        <f t="shared" si="25"/>
        <v>1.0285714285714285</v>
      </c>
      <c r="AC30" s="251">
        <f t="shared" si="25"/>
        <v>1.0285714285714285</v>
      </c>
      <c r="AD30" s="251">
        <f t="shared" si="25"/>
        <v>0.95238095238095233</v>
      </c>
      <c r="AE30" s="245">
        <f t="shared" si="11"/>
        <v>0.9223809523809523</v>
      </c>
      <c r="AF30" s="239">
        <f t="shared" si="12"/>
        <v>0.88238095238095227</v>
      </c>
      <c r="AH30" s="59">
        <f t="shared" si="13"/>
        <v>345.57904761904757</v>
      </c>
      <c r="AI30" s="59">
        <f t="shared" si="14"/>
        <v>359.47404761904761</v>
      </c>
      <c r="AJ30" s="59">
        <f t="shared" si="15"/>
        <v>371.38404761904764</v>
      </c>
      <c r="AK30" s="59">
        <f t="shared" si="16"/>
        <v>381.30904761904765</v>
      </c>
      <c r="AL30" s="59">
        <f t="shared" si="17"/>
        <v>393.21904761904761</v>
      </c>
      <c r="AM30" s="59">
        <f t="shared" si="18"/>
        <v>408.3428571428571</v>
      </c>
      <c r="AN30" s="59">
        <f t="shared" si="19"/>
        <v>408.3428571428571</v>
      </c>
      <c r="AO30" s="59">
        <f t="shared" si="20"/>
        <v>378.09523809523807</v>
      </c>
      <c r="AP30" s="59">
        <f t="shared" si="21"/>
        <v>366.18523809523805</v>
      </c>
      <c r="AQ30" s="59">
        <f t="shared" si="22"/>
        <v>350.30523809523805</v>
      </c>
      <c r="AS30" s="5">
        <f t="shared" si="23"/>
        <v>0</v>
      </c>
    </row>
    <row r="31" spans="1:45" x14ac:dyDescent="0.25">
      <c r="B31" s="50">
        <v>1805</v>
      </c>
      <c r="C31" s="50" t="s">
        <v>112</v>
      </c>
      <c r="D31" s="5">
        <v>54</v>
      </c>
      <c r="E31" s="50" t="s">
        <v>52</v>
      </c>
      <c r="F31" s="50">
        <v>2</v>
      </c>
      <c r="G31" s="50" t="str">
        <f t="shared" si="6"/>
        <v>WB</v>
      </c>
      <c r="I31" s="52">
        <f>(VLOOKUP(I$8,'[1]I-2'!$T$6:$AN$63,MATCH(Inputs_AM!$E31,'[1]I-2'!$T$6:$AN$6,0),FALSE))*4</f>
        <v>564</v>
      </c>
      <c r="J31" s="52">
        <f>(VLOOKUP(J$8,'[1]I-2'!$T$6:$AN$63,MATCH(Inputs_AM!$E31,'[1]I-2'!$T$6:$AN$6,0),FALSE))*4</f>
        <v>632</v>
      </c>
      <c r="K31" s="52">
        <f>(VLOOKUP(K$8,'[1]I-2'!$T$6:$AN$63,MATCH(Inputs_AM!$E31,'[1]I-2'!$T$6:$AN$6,0),FALSE))*4</f>
        <v>808</v>
      </c>
      <c r="L31" s="52">
        <f>(VLOOKUP(L$8,'[1]I-2'!$T$6:$AN$63,MATCH(Inputs_AM!$E31,'[1]I-2'!$T$6:$AN$6,0),FALSE))*4</f>
        <v>492</v>
      </c>
      <c r="M31" s="52">
        <f>(VLOOKUP(M$8,'[1]I-2'!$T$6:$AN$63,MATCH(Inputs_AM!$E31,'[1]I-2'!$T$6:$AN$6,0),FALSE))*4</f>
        <v>624</v>
      </c>
      <c r="N31" s="52">
        <f>(VLOOKUP(N$8,'[1]I-2'!$T$6:$AN$63,MATCH(Inputs_AM!$E31,'[1]I-2'!$T$6:$AN$6,0),FALSE))*4</f>
        <v>432</v>
      </c>
      <c r="O31" s="52">
        <f>(VLOOKUP(O$8,'[1]I-2'!$T$6:$AN$63,MATCH(Inputs_AM!$E31,'[1]I-2'!$T$6:$AN$6,0),FALSE))*4</f>
        <v>424</v>
      </c>
      <c r="P31" s="52">
        <f>(VLOOKUP(P$8,'[1]I-2'!$T$6:$AN$63,MATCH(Inputs_AM!$E31,'[1]I-2'!$T$6:$AN$6,0),FALSE))*4</f>
        <v>440</v>
      </c>
      <c r="Q31" s="52">
        <f>(VLOOKUP(Q$8,'[1]I-2'!$T$6:$AN$63,MATCH(Inputs_AM!$E31,'[1]I-2'!$T$6:$AN$6,0),FALSE))*4</f>
        <v>276</v>
      </c>
      <c r="R31" s="52">
        <f>(VLOOKUP(R$8,'[1]I-2'!$T$6:$AN$63,MATCH(Inputs_AM!$E31,'[1]I-2'!$T$6:$AN$6,0),FALSE))*4</f>
        <v>280</v>
      </c>
      <c r="T31" s="57">
        <f t="shared" si="0"/>
        <v>480</v>
      </c>
      <c r="U31" s="5">
        <f>INDEX(AM_Balanced_VISTRO!$A$1:$AP$64,MATCH(Inputs_AM!D31,AM_Balanced_VISTRO!$A$1:$A$64,0),MATCH(Inputs_AM!E31,AM_Balanced_VISTRO!$A$1:$AP$1,0))</f>
        <v>272</v>
      </c>
      <c r="W31" s="243">
        <f t="shared" si="7"/>
        <v>0.8704761904761904</v>
      </c>
      <c r="X31" s="243">
        <f t="shared" si="8"/>
        <v>0.90547619047619043</v>
      </c>
      <c r="Y31" s="243">
        <f t="shared" si="9"/>
        <v>0.93547619047619046</v>
      </c>
      <c r="Z31" s="243">
        <f t="shared" si="10"/>
        <v>0.96047619047619048</v>
      </c>
      <c r="AA31" s="251">
        <f t="shared" si="25"/>
        <v>0.99047619047619051</v>
      </c>
      <c r="AB31" s="251">
        <f t="shared" si="25"/>
        <v>1.0285714285714285</v>
      </c>
      <c r="AC31" s="251">
        <f t="shared" si="25"/>
        <v>1.0285714285714285</v>
      </c>
      <c r="AD31" s="251">
        <f t="shared" si="25"/>
        <v>0.95238095238095233</v>
      </c>
      <c r="AE31" s="245">
        <f t="shared" si="11"/>
        <v>0.9223809523809523</v>
      </c>
      <c r="AF31" s="239">
        <f t="shared" si="12"/>
        <v>0.88238095238095227</v>
      </c>
      <c r="AH31" s="59">
        <f>W31*$U31</f>
        <v>236.76952380952378</v>
      </c>
      <c r="AI31" s="59">
        <f t="shared" si="14"/>
        <v>246.28952380952379</v>
      </c>
      <c r="AJ31" s="59">
        <f t="shared" si="15"/>
        <v>254.44952380952381</v>
      </c>
      <c r="AK31" s="59">
        <f t="shared" si="16"/>
        <v>261.24952380952379</v>
      </c>
      <c r="AL31" s="59">
        <f t="shared" si="17"/>
        <v>269.40952380952382</v>
      </c>
      <c r="AM31" s="59">
        <f t="shared" si="18"/>
        <v>279.77142857142854</v>
      </c>
      <c r="AN31" s="59">
        <f t="shared" si="19"/>
        <v>279.77142857142854</v>
      </c>
      <c r="AO31" s="59">
        <f t="shared" si="20"/>
        <v>259.04761904761904</v>
      </c>
      <c r="AP31" s="59">
        <f t="shared" si="21"/>
        <v>250.88761904761901</v>
      </c>
      <c r="AQ31" s="59">
        <f t="shared" si="22"/>
        <v>240.00761904761902</v>
      </c>
      <c r="AS31" s="5">
        <f t="shared" si="23"/>
        <v>0</v>
      </c>
    </row>
    <row r="32" spans="1:45" x14ac:dyDescent="0.25">
      <c r="B32" s="50">
        <v>1902</v>
      </c>
      <c r="C32" s="50" t="s">
        <v>341</v>
      </c>
      <c r="D32" s="113">
        <v>19</v>
      </c>
      <c r="E32" s="50" t="s">
        <v>50</v>
      </c>
      <c r="F32" s="50">
        <v>6</v>
      </c>
      <c r="G32" s="113" t="s">
        <v>397</v>
      </c>
      <c r="I32" s="52">
        <f>(VLOOKUP(I$8,'[1]I-6'!$T$6:$AN$63,MATCH(Inputs_AM!$E32,'[1]I-6'!$T$6:$AN$6,0),FALSE))*4</f>
        <v>488</v>
      </c>
      <c r="J32" s="52">
        <f>(VLOOKUP(J$8,'[1]I-6'!$T$6:$AN$63,MATCH(Inputs_AM!$E32,'[1]I-6'!$T$6:$AN$6,0),FALSE))*4</f>
        <v>524</v>
      </c>
      <c r="K32" s="52">
        <f>(VLOOKUP(K$8,'[1]I-6'!$T$6:$AN$63,MATCH(Inputs_AM!$E32,'[1]I-6'!$T$6:$AN$6,0),FALSE))*4</f>
        <v>524</v>
      </c>
      <c r="L32" s="52">
        <f>(VLOOKUP(L$8,'[1]I-6'!$T$6:$AN$63,MATCH(Inputs_AM!$E32,'[1]I-6'!$T$6:$AN$6,0),FALSE))*4</f>
        <v>472</v>
      </c>
      <c r="M32" s="52">
        <f>(VLOOKUP(M$8,'[1]I-6'!$T$6:$AN$63,MATCH(Inputs_AM!$E32,'[1]I-6'!$T$6:$AN$6,0),FALSE))*4</f>
        <v>524</v>
      </c>
      <c r="N32" s="240">
        <f>M32</f>
        <v>524</v>
      </c>
      <c r="O32" s="240">
        <f>P32</f>
        <v>640</v>
      </c>
      <c r="P32" s="52">
        <f>(VLOOKUP(P$8,'[1]I-6'!$T$6:$AN$63,MATCH(Inputs_AM!$E32,'[1]I-6'!$T$6:$AN$6,0),FALSE))*4</f>
        <v>640</v>
      </c>
      <c r="Q32" s="52">
        <f>(VLOOKUP(Q$8,'[1]I-6'!$T$6:$AN$63,MATCH(Inputs_AM!$E32,'[1]I-6'!$T$6:$AN$6,0),FALSE))*4</f>
        <v>576</v>
      </c>
      <c r="R32" s="52">
        <f>(VLOOKUP(R$8,'[1]I-6'!$T$6:$AN$63,MATCH(Inputs_AM!$E32,'[1]I-6'!$T$6:$AN$6,0),FALSE))*4</f>
        <v>560</v>
      </c>
      <c r="T32" s="57">
        <f t="shared" si="0"/>
        <v>582</v>
      </c>
      <c r="U32" s="113">
        <f>INDEX(AM_Balanced_VISTRO!$A$1:$AP$64,MATCH(Inputs_AM!D32,AM_Balanced_VISTRO!$A$1:$A$64,0),MATCH(Inputs_AM!G32,AM_Balanced_VISTRO!$A$1:$AP$1,0))</f>
        <v>566</v>
      </c>
      <c r="W32" s="243">
        <f t="shared" si="7"/>
        <v>0.8704761904761904</v>
      </c>
      <c r="X32" s="243">
        <f t="shared" si="8"/>
        <v>0.90547619047619043</v>
      </c>
      <c r="Y32" s="243">
        <f t="shared" si="9"/>
        <v>0.93547619047619046</v>
      </c>
      <c r="Z32" s="243">
        <f t="shared" si="10"/>
        <v>0.96047619047619048</v>
      </c>
      <c r="AA32" s="251">
        <f>AA$16</f>
        <v>0.99047619047619051</v>
      </c>
      <c r="AB32" s="251">
        <f t="shared" si="25"/>
        <v>1.0285714285714285</v>
      </c>
      <c r="AC32" s="251">
        <f t="shared" si="25"/>
        <v>1.0285714285714285</v>
      </c>
      <c r="AD32" s="251">
        <f t="shared" si="25"/>
        <v>0.95238095238095233</v>
      </c>
      <c r="AE32" s="245">
        <f t="shared" si="11"/>
        <v>0.9223809523809523</v>
      </c>
      <c r="AF32" s="239">
        <f t="shared" si="12"/>
        <v>0.88238095238095227</v>
      </c>
      <c r="AH32" s="59">
        <f t="shared" si="13"/>
        <v>492.68952380952379</v>
      </c>
      <c r="AI32" s="59">
        <f t="shared" si="14"/>
        <v>512.49952380952379</v>
      </c>
      <c r="AJ32" s="59">
        <f t="shared" si="15"/>
        <v>529.47952380952381</v>
      </c>
      <c r="AK32" s="59">
        <f t="shared" si="16"/>
        <v>543.62952380952379</v>
      </c>
      <c r="AL32" s="59">
        <f t="shared" si="17"/>
        <v>560.60952380952381</v>
      </c>
      <c r="AM32" s="59">
        <f t="shared" si="18"/>
        <v>582.17142857142846</v>
      </c>
      <c r="AN32" s="59">
        <f t="shared" si="19"/>
        <v>582.17142857142846</v>
      </c>
      <c r="AO32" s="59">
        <f t="shared" si="20"/>
        <v>539.04761904761904</v>
      </c>
      <c r="AP32" s="59">
        <f t="shared" si="21"/>
        <v>522.06761904761902</v>
      </c>
      <c r="AQ32" s="59">
        <f t="shared" si="22"/>
        <v>499.42761904761898</v>
      </c>
      <c r="AS32" s="5">
        <f t="shared" si="23"/>
        <v>0</v>
      </c>
    </row>
    <row r="33" spans="2:45" x14ac:dyDescent="0.25">
      <c r="B33" s="50">
        <v>1903</v>
      </c>
      <c r="C33" s="50" t="s">
        <v>113</v>
      </c>
      <c r="D33" s="5">
        <v>19</v>
      </c>
      <c r="E33" s="5" t="s">
        <v>51</v>
      </c>
      <c r="F33" s="50">
        <v>6</v>
      </c>
      <c r="G33" s="50" t="str">
        <f t="shared" si="6"/>
        <v>EB</v>
      </c>
      <c r="I33" s="52">
        <f>(VLOOKUP(I$8,'[1]I-6'!$T$6:$AN$63,MATCH(Inputs_AM!$E33,'[1]I-6'!$T$6:$AN$6,0),FALSE))*4</f>
        <v>600</v>
      </c>
      <c r="J33" s="52">
        <f>(VLOOKUP(J$8,'[1]I-6'!$T$6:$AN$63,MATCH(Inputs_AM!$E33,'[1]I-6'!$T$6:$AN$6,0),FALSE))*4</f>
        <v>636</v>
      </c>
      <c r="K33" s="52">
        <f>(VLOOKUP(K$8,'[1]I-6'!$T$6:$AN$63,MATCH(Inputs_AM!$E33,'[1]I-6'!$T$6:$AN$6,0),FALSE))*4</f>
        <v>552</v>
      </c>
      <c r="L33" s="52">
        <f>(VLOOKUP(L$8,'[1]I-6'!$T$6:$AN$63,MATCH(Inputs_AM!$E33,'[1]I-6'!$T$6:$AN$6,0),FALSE))*4</f>
        <v>620</v>
      </c>
      <c r="M33" s="52">
        <f>(VLOOKUP(M$8,'[1]I-6'!$T$6:$AN$63,MATCH(Inputs_AM!$E33,'[1]I-6'!$T$6:$AN$6,0),FALSE))*4</f>
        <v>560</v>
      </c>
      <c r="N33" s="52">
        <f>(VLOOKUP(N$8,'[1]I-6'!$T$6:$AN$63,MATCH(Inputs_AM!$E33,'[1]I-6'!$T$6:$AN$6,0),FALSE))*4</f>
        <v>660</v>
      </c>
      <c r="O33" s="52">
        <f>(VLOOKUP(O$8,'[1]I-6'!$T$6:$AN$63,MATCH(Inputs_AM!$E33,'[1]I-6'!$T$6:$AN$6,0),FALSE))*4</f>
        <v>748</v>
      </c>
      <c r="P33" s="52">
        <f>(VLOOKUP(P$8,'[1]I-6'!$T$6:$AN$63,MATCH(Inputs_AM!$E33,'[1]I-6'!$T$6:$AN$6,0),FALSE))*4</f>
        <v>456</v>
      </c>
      <c r="Q33" s="52">
        <f>(VLOOKUP(Q$8,'[1]I-6'!$T$6:$AN$63,MATCH(Inputs_AM!$E33,'[1]I-6'!$T$6:$AN$6,0),FALSE))*4</f>
        <v>428</v>
      </c>
      <c r="R33" s="52">
        <f>(VLOOKUP(R$8,'[1]I-6'!$T$6:$AN$63,MATCH(Inputs_AM!$E33,'[1]I-6'!$T$6:$AN$6,0),FALSE))*4</f>
        <v>292</v>
      </c>
      <c r="T33" s="57">
        <f t="shared" si="0"/>
        <v>606</v>
      </c>
      <c r="U33" s="5">
        <f>INDEX(AM_Balanced_VISTRO!$A$1:$AP$64,MATCH(Inputs_AM!D33,AM_Balanced_VISTRO!$A$1:$A$64,0),MATCH(Inputs_AM!E33,AM_Balanced_VISTRO!$A$1:$AP$1,0))</f>
        <v>875</v>
      </c>
      <c r="W33" s="243">
        <f t="shared" si="7"/>
        <v>0.8704761904761904</v>
      </c>
      <c r="X33" s="243">
        <f t="shared" si="8"/>
        <v>0.90547619047619043</v>
      </c>
      <c r="Y33" s="243">
        <f t="shared" si="9"/>
        <v>0.93547619047619046</v>
      </c>
      <c r="Z33" s="243">
        <f t="shared" si="10"/>
        <v>0.96047619047619048</v>
      </c>
      <c r="AA33" s="251">
        <f t="shared" ref="AA33:AD42" si="26">AA$16</f>
        <v>0.99047619047619051</v>
      </c>
      <c r="AB33" s="251">
        <f t="shared" si="26"/>
        <v>1.0285714285714285</v>
      </c>
      <c r="AC33" s="251">
        <f t="shared" si="26"/>
        <v>1.0285714285714285</v>
      </c>
      <c r="AD33" s="251">
        <f t="shared" si="26"/>
        <v>0.95238095238095233</v>
      </c>
      <c r="AE33" s="245">
        <f t="shared" si="11"/>
        <v>0.9223809523809523</v>
      </c>
      <c r="AF33" s="239">
        <f t="shared" si="12"/>
        <v>0.88238095238095227</v>
      </c>
      <c r="AH33" s="59">
        <f t="shared" si="13"/>
        <v>761.66666666666663</v>
      </c>
      <c r="AI33" s="59">
        <f t="shared" si="14"/>
        <v>792.29166666666663</v>
      </c>
      <c r="AJ33" s="59">
        <f t="shared" si="15"/>
        <v>818.54166666666663</v>
      </c>
      <c r="AK33" s="59">
        <f t="shared" si="16"/>
        <v>840.41666666666663</v>
      </c>
      <c r="AL33" s="59">
        <f t="shared" si="17"/>
        <v>866.66666666666674</v>
      </c>
      <c r="AM33" s="59">
        <f t="shared" si="18"/>
        <v>899.99999999999989</v>
      </c>
      <c r="AN33" s="59">
        <f t="shared" si="19"/>
        <v>899.99999999999989</v>
      </c>
      <c r="AO33" s="59">
        <f t="shared" si="20"/>
        <v>833.33333333333326</v>
      </c>
      <c r="AP33" s="59">
        <f t="shared" si="21"/>
        <v>807.08333333333326</v>
      </c>
      <c r="AQ33" s="59">
        <f t="shared" si="22"/>
        <v>772.08333333333326</v>
      </c>
      <c r="AS33" s="5">
        <f t="shared" si="23"/>
        <v>0</v>
      </c>
    </row>
    <row r="34" spans="2:45" x14ac:dyDescent="0.25">
      <c r="B34" s="50">
        <v>2001</v>
      </c>
      <c r="C34" s="50" t="s">
        <v>98</v>
      </c>
      <c r="D34" s="5">
        <v>20</v>
      </c>
      <c r="E34" s="5" t="s">
        <v>49</v>
      </c>
      <c r="F34" s="50">
        <v>6</v>
      </c>
      <c r="G34" s="50" t="str">
        <f t="shared" si="6"/>
        <v>NB</v>
      </c>
      <c r="I34" s="52">
        <f>(VLOOKUP(I$8,'[1]I-6'!$T$6:$AN$63,MATCH(Inputs_AM!$E34,'[1]I-6'!$T$6:$AN$6,0),FALSE))*4</f>
        <v>704</v>
      </c>
      <c r="J34" s="52">
        <f>(VLOOKUP(J$8,'[1]I-6'!$T$6:$AN$63,MATCH(Inputs_AM!$E34,'[1]I-6'!$T$6:$AN$6,0),FALSE))*4</f>
        <v>796</v>
      </c>
      <c r="K34" s="52">
        <f>(VLOOKUP(K$8,'[1]I-6'!$T$6:$AN$63,MATCH(Inputs_AM!$E34,'[1]I-6'!$T$6:$AN$6,0),FALSE))*4</f>
        <v>920</v>
      </c>
      <c r="L34" s="52">
        <f>(VLOOKUP(L$8,'[1]I-6'!$T$6:$AN$63,MATCH(Inputs_AM!$E34,'[1]I-6'!$T$6:$AN$6,0),FALSE))*4</f>
        <v>684</v>
      </c>
      <c r="M34" s="52">
        <f>(VLOOKUP(M$8,'[1]I-6'!$T$6:$AN$63,MATCH(Inputs_AM!$E34,'[1]I-6'!$T$6:$AN$6,0),FALSE))*4</f>
        <v>764</v>
      </c>
      <c r="N34" s="52">
        <f>(VLOOKUP(N$8,'[1]I-6'!$T$6:$AN$63,MATCH(Inputs_AM!$E34,'[1]I-6'!$T$6:$AN$6,0),FALSE))*4</f>
        <v>840</v>
      </c>
      <c r="O34" s="52">
        <f>(VLOOKUP(O$8,'[1]I-6'!$T$6:$AN$63,MATCH(Inputs_AM!$E34,'[1]I-6'!$T$6:$AN$6,0),FALSE))*4</f>
        <v>720</v>
      </c>
      <c r="P34" s="52">
        <f>(VLOOKUP(P$8,'[1]I-6'!$T$6:$AN$63,MATCH(Inputs_AM!$E34,'[1]I-6'!$T$6:$AN$6,0),FALSE))*4</f>
        <v>732</v>
      </c>
      <c r="Q34" s="52">
        <f>(VLOOKUP(Q$8,'[1]I-6'!$T$6:$AN$63,MATCH(Inputs_AM!$E34,'[1]I-6'!$T$6:$AN$6,0),FALSE))*4</f>
        <v>692</v>
      </c>
      <c r="R34" s="52">
        <f>(VLOOKUP(R$8,'[1]I-6'!$T$6:$AN$63,MATCH(Inputs_AM!$E34,'[1]I-6'!$T$6:$AN$6,0),FALSE))*4</f>
        <v>776</v>
      </c>
      <c r="T34" s="57">
        <f t="shared" si="0"/>
        <v>764</v>
      </c>
      <c r="U34" s="5">
        <f>INDEX(AM_Balanced_VISTRO!$A$1:$AP$64,MATCH(Inputs_AM!D34,AM_Balanced_VISTRO!$A$1:$A$64,0),MATCH(Inputs_AM!E34,AM_Balanced_VISTRO!$A$1:$AP$1,0))</f>
        <v>765</v>
      </c>
      <c r="W34" s="243">
        <f t="shared" si="7"/>
        <v>0.8704761904761904</v>
      </c>
      <c r="X34" s="243">
        <f t="shared" si="8"/>
        <v>0.90547619047619043</v>
      </c>
      <c r="Y34" s="243">
        <f t="shared" si="9"/>
        <v>0.93547619047619046</v>
      </c>
      <c r="Z34" s="243">
        <f t="shared" si="10"/>
        <v>0.96047619047619048</v>
      </c>
      <c r="AA34" s="251">
        <f t="shared" si="26"/>
        <v>0.99047619047619051</v>
      </c>
      <c r="AB34" s="251">
        <f t="shared" si="26"/>
        <v>1.0285714285714285</v>
      </c>
      <c r="AC34" s="251">
        <f t="shared" si="26"/>
        <v>1.0285714285714285</v>
      </c>
      <c r="AD34" s="251">
        <f t="shared" si="26"/>
        <v>0.95238095238095233</v>
      </c>
      <c r="AE34" s="245">
        <f t="shared" si="11"/>
        <v>0.9223809523809523</v>
      </c>
      <c r="AF34" s="239">
        <f t="shared" si="12"/>
        <v>0.88238095238095227</v>
      </c>
      <c r="AH34" s="59">
        <f t="shared" si="13"/>
        <v>665.91428571428571</v>
      </c>
      <c r="AI34" s="59">
        <f t="shared" si="14"/>
        <v>692.68928571428569</v>
      </c>
      <c r="AJ34" s="59">
        <f t="shared" si="15"/>
        <v>715.63928571428573</v>
      </c>
      <c r="AK34" s="59">
        <f t="shared" si="16"/>
        <v>734.76428571428573</v>
      </c>
      <c r="AL34" s="59">
        <f t="shared" si="17"/>
        <v>757.71428571428578</v>
      </c>
      <c r="AM34" s="59">
        <f t="shared" si="18"/>
        <v>786.85714285714278</v>
      </c>
      <c r="AN34" s="59">
        <f t="shared" si="19"/>
        <v>786.85714285714278</v>
      </c>
      <c r="AO34" s="59">
        <f t="shared" si="20"/>
        <v>728.57142857142856</v>
      </c>
      <c r="AP34" s="59">
        <f t="shared" si="21"/>
        <v>705.62142857142851</v>
      </c>
      <c r="AQ34" s="59">
        <f t="shared" si="22"/>
        <v>675.02142857142849</v>
      </c>
      <c r="AS34" s="5">
        <f t="shared" si="23"/>
        <v>0</v>
      </c>
    </row>
    <row r="35" spans="2:45" x14ac:dyDescent="0.25">
      <c r="B35" s="50">
        <v>2004</v>
      </c>
      <c r="C35" s="50" t="s">
        <v>114</v>
      </c>
      <c r="D35" s="5">
        <v>20</v>
      </c>
      <c r="E35" s="5" t="s">
        <v>52</v>
      </c>
      <c r="F35" s="50">
        <v>6</v>
      </c>
      <c r="G35" s="50" t="str">
        <f t="shared" si="6"/>
        <v>WB</v>
      </c>
      <c r="I35" s="52">
        <f>(VLOOKUP(I$8,'[1]I-6'!$T$6:$AN$63,MATCH(Inputs_AM!$E35,'[1]I-6'!$T$6:$AN$6,0),FALSE))*4</f>
        <v>712</v>
      </c>
      <c r="J35" s="52">
        <f>(VLOOKUP(J$8,'[1]I-6'!$T$6:$AN$63,MATCH(Inputs_AM!$E35,'[1]I-6'!$T$6:$AN$6,0),FALSE))*4</f>
        <v>876</v>
      </c>
      <c r="K35" s="52">
        <f>(VLOOKUP(K$8,'[1]I-6'!$T$6:$AN$63,MATCH(Inputs_AM!$E35,'[1]I-6'!$T$6:$AN$6,0),FALSE))*4</f>
        <v>904</v>
      </c>
      <c r="L35" s="52">
        <f>(VLOOKUP(L$8,'[1]I-6'!$T$6:$AN$63,MATCH(Inputs_AM!$E35,'[1]I-6'!$T$6:$AN$6,0),FALSE))*4</f>
        <v>788</v>
      </c>
      <c r="M35" s="52">
        <f>(VLOOKUP(M$8,'[1]I-6'!$T$6:$AN$63,MATCH(Inputs_AM!$E35,'[1]I-6'!$T$6:$AN$6,0),FALSE))*4</f>
        <v>812</v>
      </c>
      <c r="N35" s="52">
        <f>(VLOOKUP(N$8,'[1]I-6'!$T$6:$AN$63,MATCH(Inputs_AM!$E35,'[1]I-6'!$T$6:$AN$6,0),FALSE))*4</f>
        <v>760</v>
      </c>
      <c r="O35" s="52">
        <f>(VLOOKUP(O$8,'[1]I-6'!$T$6:$AN$63,MATCH(Inputs_AM!$E35,'[1]I-6'!$T$6:$AN$6,0),FALSE))*4</f>
        <v>688</v>
      </c>
      <c r="P35" s="52">
        <f>(VLOOKUP(P$8,'[1]I-6'!$T$6:$AN$63,MATCH(Inputs_AM!$E35,'[1]I-6'!$T$6:$AN$6,0),FALSE))*4</f>
        <v>704</v>
      </c>
      <c r="Q35" s="52">
        <f>(VLOOKUP(Q$8,'[1]I-6'!$T$6:$AN$63,MATCH(Inputs_AM!$E35,'[1]I-6'!$T$6:$AN$6,0),FALSE))*4</f>
        <v>468</v>
      </c>
      <c r="R35" s="52">
        <f>(VLOOKUP(R$8,'[1]I-6'!$T$6:$AN$63,MATCH(Inputs_AM!$E35,'[1]I-6'!$T$6:$AN$6,0),FALSE))*4</f>
        <v>336</v>
      </c>
      <c r="T35" s="57">
        <f t="shared" si="0"/>
        <v>741</v>
      </c>
      <c r="U35" s="5">
        <f>INDEX(AM_Balanced_VISTRO!$A$1:$AP$64,MATCH(Inputs_AM!D35,AM_Balanced_VISTRO!$A$1:$A$64,0),MATCH(Inputs_AM!E35,AM_Balanced_VISTRO!$A$1:$AP$1,0))</f>
        <v>1283</v>
      </c>
      <c r="W35" s="243">
        <f t="shared" si="7"/>
        <v>0.8704761904761904</v>
      </c>
      <c r="X35" s="243">
        <f t="shared" si="8"/>
        <v>0.90547619047619043</v>
      </c>
      <c r="Y35" s="243">
        <f t="shared" si="9"/>
        <v>0.93547619047619046</v>
      </c>
      <c r="Z35" s="243">
        <f t="shared" si="10"/>
        <v>0.96047619047619048</v>
      </c>
      <c r="AA35" s="251">
        <f t="shared" si="26"/>
        <v>0.99047619047619051</v>
      </c>
      <c r="AB35" s="251">
        <f t="shared" si="26"/>
        <v>1.0285714285714285</v>
      </c>
      <c r="AC35" s="251">
        <f t="shared" si="26"/>
        <v>1.0285714285714285</v>
      </c>
      <c r="AD35" s="251">
        <f t="shared" si="26"/>
        <v>0.95238095238095233</v>
      </c>
      <c r="AE35" s="245">
        <f t="shared" si="11"/>
        <v>0.9223809523809523</v>
      </c>
      <c r="AF35" s="239">
        <f t="shared" si="12"/>
        <v>0.88238095238095227</v>
      </c>
      <c r="AH35" s="59">
        <f t="shared" si="13"/>
        <v>1116.8209523809523</v>
      </c>
      <c r="AI35" s="59">
        <f t="shared" si="14"/>
        <v>1161.7259523809523</v>
      </c>
      <c r="AJ35" s="59">
        <f t="shared" si="15"/>
        <v>1200.2159523809523</v>
      </c>
      <c r="AK35" s="59">
        <f t="shared" si="16"/>
        <v>1232.2909523809524</v>
      </c>
      <c r="AL35" s="59">
        <f t="shared" si="17"/>
        <v>1270.7809523809524</v>
      </c>
      <c r="AM35" s="59">
        <f t="shared" si="18"/>
        <v>1319.6571428571426</v>
      </c>
      <c r="AN35" s="59">
        <f t="shared" si="19"/>
        <v>1319.6571428571426</v>
      </c>
      <c r="AO35" s="59">
        <f t="shared" si="20"/>
        <v>1221.9047619047619</v>
      </c>
      <c r="AP35" s="59">
        <f t="shared" si="21"/>
        <v>1183.4147619047617</v>
      </c>
      <c r="AQ35" s="59">
        <f t="shared" si="22"/>
        <v>1132.0947619047618</v>
      </c>
      <c r="AS35" s="5">
        <f t="shared" si="23"/>
        <v>0</v>
      </c>
    </row>
    <row r="36" spans="2:45" x14ac:dyDescent="0.25">
      <c r="B36" s="50">
        <v>2102</v>
      </c>
      <c r="C36" s="50" t="s">
        <v>115</v>
      </c>
      <c r="D36" s="5">
        <v>21</v>
      </c>
      <c r="E36" s="5" t="s">
        <v>50</v>
      </c>
      <c r="F36" s="50">
        <v>9</v>
      </c>
      <c r="G36" s="50" t="str">
        <f t="shared" si="6"/>
        <v>SB</v>
      </c>
      <c r="I36" s="52">
        <f>(VLOOKUP(I$8,'[1]I-9'!$T$6:$AN$63,MATCH(Inputs_AM!$E36,'[1]I-9'!$T$6:$AN$6,0),FALSE))*4</f>
        <v>48</v>
      </c>
      <c r="J36" s="52">
        <f>(VLOOKUP(J$8,'[1]I-9'!$T$6:$AN$63,MATCH(Inputs_AM!$E36,'[1]I-9'!$T$6:$AN$6,0),FALSE))*4</f>
        <v>64</v>
      </c>
      <c r="K36" s="52">
        <f>(VLOOKUP(K$8,'[1]I-9'!$T$6:$AN$63,MATCH(Inputs_AM!$E36,'[1]I-9'!$T$6:$AN$6,0),FALSE))*4</f>
        <v>84</v>
      </c>
      <c r="L36" s="52">
        <f>(VLOOKUP(L$8,'[1]I-9'!$T$6:$AN$63,MATCH(Inputs_AM!$E36,'[1]I-9'!$T$6:$AN$6,0),FALSE))*4</f>
        <v>84</v>
      </c>
      <c r="M36" s="52">
        <f>(VLOOKUP(M$8,'[1]I-9'!$T$6:$AN$63,MATCH(Inputs_AM!$E36,'[1]I-9'!$T$6:$AN$6,0),FALSE))*4</f>
        <v>76</v>
      </c>
      <c r="N36" s="52">
        <f>(VLOOKUP(N$8,'[1]I-9'!$T$6:$AN$63,MATCH(Inputs_AM!$E36,'[1]I-9'!$T$6:$AN$6,0),FALSE))*4</f>
        <v>92</v>
      </c>
      <c r="O36" s="52">
        <f>(VLOOKUP(O$8,'[1]I-9'!$T$6:$AN$63,MATCH(Inputs_AM!$E36,'[1]I-9'!$T$6:$AN$6,0),FALSE))*4</f>
        <v>132</v>
      </c>
      <c r="P36" s="52">
        <f>(VLOOKUP(P$8,'[1]I-9'!$T$6:$AN$63,MATCH(Inputs_AM!$E36,'[1]I-9'!$T$6:$AN$6,0),FALSE))*4</f>
        <v>92</v>
      </c>
      <c r="Q36" s="52">
        <f>(VLOOKUP(Q$8,'[1]I-9'!$T$6:$AN$63,MATCH(Inputs_AM!$E36,'[1]I-9'!$T$6:$AN$6,0),FALSE))*4</f>
        <v>168</v>
      </c>
      <c r="R36" s="52">
        <f>(VLOOKUP(R$8,'[1]I-9'!$T$6:$AN$63,MATCH(Inputs_AM!$E36,'[1]I-9'!$T$6:$AN$6,0),FALSE))*4</f>
        <v>156</v>
      </c>
      <c r="T36" s="57">
        <f t="shared" si="0"/>
        <v>98</v>
      </c>
      <c r="U36" s="5">
        <f>INDEX(AM_Balanced_VISTRO!$A$1:$AP$64,MATCH(Inputs_AM!D36,AM_Balanced_VISTRO!$A$1:$A$64,0),MATCH(Inputs_AM!E36,AM_Balanced_VISTRO!$A$1:$AP$1,0))</f>
        <v>845</v>
      </c>
      <c r="W36" s="243">
        <f t="shared" si="7"/>
        <v>0.8704761904761904</v>
      </c>
      <c r="X36" s="243">
        <f t="shared" si="8"/>
        <v>0.90547619047619043</v>
      </c>
      <c r="Y36" s="243">
        <f t="shared" si="9"/>
        <v>0.93547619047619046</v>
      </c>
      <c r="Z36" s="243">
        <f t="shared" si="10"/>
        <v>0.96047619047619048</v>
      </c>
      <c r="AA36" s="251">
        <f t="shared" si="26"/>
        <v>0.99047619047619051</v>
      </c>
      <c r="AB36" s="251">
        <f t="shared" si="26"/>
        <v>1.0285714285714285</v>
      </c>
      <c r="AC36" s="251">
        <f t="shared" si="26"/>
        <v>1.0285714285714285</v>
      </c>
      <c r="AD36" s="251">
        <f t="shared" si="26"/>
        <v>0.95238095238095233</v>
      </c>
      <c r="AE36" s="245">
        <f t="shared" si="11"/>
        <v>0.9223809523809523</v>
      </c>
      <c r="AF36" s="239">
        <f t="shared" si="12"/>
        <v>0.88238095238095227</v>
      </c>
      <c r="AH36" s="59">
        <f t="shared" si="13"/>
        <v>735.55238095238087</v>
      </c>
      <c r="AI36" s="59">
        <f t="shared" si="14"/>
        <v>765.12738095238092</v>
      </c>
      <c r="AJ36" s="59">
        <f t="shared" si="15"/>
        <v>790.47738095238094</v>
      </c>
      <c r="AK36" s="59">
        <f t="shared" si="16"/>
        <v>811.60238095238094</v>
      </c>
      <c r="AL36" s="59">
        <f t="shared" si="17"/>
        <v>836.95238095238096</v>
      </c>
      <c r="AM36" s="59">
        <f t="shared" si="18"/>
        <v>869.14285714285711</v>
      </c>
      <c r="AN36" s="59">
        <f t="shared" si="19"/>
        <v>869.14285714285711</v>
      </c>
      <c r="AO36" s="59">
        <f t="shared" si="20"/>
        <v>804.7619047619047</v>
      </c>
      <c r="AP36" s="59">
        <f t="shared" si="21"/>
        <v>779.41190476190468</v>
      </c>
      <c r="AQ36" s="59">
        <f t="shared" si="22"/>
        <v>745.61190476190461</v>
      </c>
      <c r="AS36" s="5">
        <f t="shared" si="23"/>
        <v>0</v>
      </c>
    </row>
    <row r="37" spans="2:45" x14ac:dyDescent="0.25">
      <c r="B37" s="50">
        <v>2103</v>
      </c>
      <c r="C37" s="50" t="s">
        <v>116</v>
      </c>
      <c r="D37" s="5">
        <v>21</v>
      </c>
      <c r="E37" s="5" t="s">
        <v>51</v>
      </c>
      <c r="F37" s="50">
        <v>9</v>
      </c>
      <c r="G37" s="50" t="str">
        <f t="shared" si="6"/>
        <v>EB</v>
      </c>
      <c r="I37" s="52">
        <f>(VLOOKUP(I$8,'[1]I-9'!$T$6:$AN$63,MATCH(Inputs_AM!$E37,'[1]I-9'!$T$6:$AN$6,0),FALSE))*4</f>
        <v>608</v>
      </c>
      <c r="J37" s="52">
        <f>(VLOOKUP(J$8,'[1]I-9'!$T$6:$AN$63,MATCH(Inputs_AM!$E37,'[1]I-9'!$T$6:$AN$6,0),FALSE))*4</f>
        <v>532</v>
      </c>
      <c r="K37" s="52">
        <f>(VLOOKUP(K$8,'[1]I-9'!$T$6:$AN$63,MATCH(Inputs_AM!$E37,'[1]I-9'!$T$6:$AN$6,0),FALSE))*4</f>
        <v>504</v>
      </c>
      <c r="L37" s="52">
        <f>(VLOOKUP(L$8,'[1]I-9'!$T$6:$AN$63,MATCH(Inputs_AM!$E37,'[1]I-9'!$T$6:$AN$6,0),FALSE))*4</f>
        <v>568</v>
      </c>
      <c r="M37" s="52">
        <f>(VLOOKUP(M$8,'[1]I-9'!$T$6:$AN$63,MATCH(Inputs_AM!$E37,'[1]I-9'!$T$6:$AN$6,0),FALSE))*4</f>
        <v>440</v>
      </c>
      <c r="N37" s="52">
        <f>(VLOOKUP(N$8,'[1]I-9'!$T$6:$AN$63,MATCH(Inputs_AM!$E37,'[1]I-9'!$T$6:$AN$6,0),FALSE))*4</f>
        <v>672</v>
      </c>
      <c r="O37" s="52">
        <f>(VLOOKUP(O$8,'[1]I-9'!$T$6:$AN$63,MATCH(Inputs_AM!$E37,'[1]I-9'!$T$6:$AN$6,0),FALSE))*4</f>
        <v>660</v>
      </c>
      <c r="P37" s="52">
        <f>(VLOOKUP(P$8,'[1]I-9'!$T$6:$AN$63,MATCH(Inputs_AM!$E37,'[1]I-9'!$T$6:$AN$6,0),FALSE))*4</f>
        <v>596</v>
      </c>
      <c r="Q37" s="52">
        <f>(VLOOKUP(Q$8,'[1]I-9'!$T$6:$AN$63,MATCH(Inputs_AM!$E37,'[1]I-9'!$T$6:$AN$6,0),FALSE))*4</f>
        <v>640</v>
      </c>
      <c r="R37" s="52">
        <f>(VLOOKUP(R$8,'[1]I-9'!$T$6:$AN$63,MATCH(Inputs_AM!$E37,'[1]I-9'!$T$6:$AN$6,0),FALSE))*4</f>
        <v>460</v>
      </c>
      <c r="T37" s="57">
        <f t="shared" si="0"/>
        <v>592</v>
      </c>
      <c r="U37" s="5">
        <f>INDEX(AM_Balanced_VISTRO!$A$1:$AP$64,MATCH(Inputs_AM!D37,AM_Balanced_VISTRO!$A$1:$A$64,0),MATCH(Inputs_AM!E37,AM_Balanced_VISTRO!$A$1:$AP$1,0))</f>
        <v>750</v>
      </c>
      <c r="W37" s="243">
        <f t="shared" si="7"/>
        <v>0.8704761904761904</v>
      </c>
      <c r="X37" s="243">
        <f t="shared" si="8"/>
        <v>0.90547619047619043</v>
      </c>
      <c r="Y37" s="243">
        <f t="shared" si="9"/>
        <v>0.93547619047619046</v>
      </c>
      <c r="Z37" s="243">
        <f t="shared" si="10"/>
        <v>0.96047619047619048</v>
      </c>
      <c r="AA37" s="251">
        <f t="shared" si="26"/>
        <v>0.99047619047619051</v>
      </c>
      <c r="AB37" s="251">
        <f t="shared" si="26"/>
        <v>1.0285714285714285</v>
      </c>
      <c r="AC37" s="251">
        <f t="shared" si="26"/>
        <v>1.0285714285714285</v>
      </c>
      <c r="AD37" s="251">
        <f t="shared" si="26"/>
        <v>0.95238095238095233</v>
      </c>
      <c r="AE37" s="245">
        <f t="shared" si="11"/>
        <v>0.9223809523809523</v>
      </c>
      <c r="AF37" s="239">
        <f t="shared" si="12"/>
        <v>0.88238095238095227</v>
      </c>
      <c r="AH37" s="59">
        <f t="shared" si="13"/>
        <v>652.85714285714278</v>
      </c>
      <c r="AI37" s="59">
        <f t="shared" si="14"/>
        <v>679.10714285714278</v>
      </c>
      <c r="AJ37" s="59">
        <f t="shared" si="15"/>
        <v>701.60714285714289</v>
      </c>
      <c r="AK37" s="59">
        <f t="shared" si="16"/>
        <v>720.35714285714289</v>
      </c>
      <c r="AL37" s="59">
        <f t="shared" si="17"/>
        <v>742.85714285714289</v>
      </c>
      <c r="AM37" s="59">
        <f t="shared" si="18"/>
        <v>771.42857142857133</v>
      </c>
      <c r="AN37" s="59">
        <f t="shared" si="19"/>
        <v>771.42857142857133</v>
      </c>
      <c r="AO37" s="59">
        <f t="shared" si="20"/>
        <v>714.28571428571422</v>
      </c>
      <c r="AP37" s="59">
        <f t="shared" si="21"/>
        <v>691.78571428571422</v>
      </c>
      <c r="AQ37" s="59">
        <f t="shared" si="22"/>
        <v>661.78571428571422</v>
      </c>
      <c r="AS37" s="5">
        <f t="shared" si="23"/>
        <v>0</v>
      </c>
    </row>
    <row r="38" spans="2:45" x14ac:dyDescent="0.25">
      <c r="B38" s="50">
        <v>2201</v>
      </c>
      <c r="C38" s="50" t="s">
        <v>99</v>
      </c>
      <c r="D38" s="5">
        <v>22</v>
      </c>
      <c r="E38" s="5" t="s">
        <v>49</v>
      </c>
      <c r="F38" s="50">
        <v>9</v>
      </c>
      <c r="G38" s="50" t="str">
        <f t="shared" si="6"/>
        <v>NB</v>
      </c>
      <c r="I38" s="52">
        <f>(VLOOKUP(I$8,'[1]I-9'!$T$6:$AN$63,MATCH(Inputs_AM!$E38,'[1]I-9'!$T$6:$AN$6,0),FALSE))*4</f>
        <v>276</v>
      </c>
      <c r="J38" s="52">
        <f>(VLOOKUP(J$8,'[1]I-9'!$T$6:$AN$63,MATCH(Inputs_AM!$E38,'[1]I-9'!$T$6:$AN$6,0),FALSE))*4</f>
        <v>256</v>
      </c>
      <c r="K38" s="52">
        <f>(VLOOKUP(K$8,'[1]I-9'!$T$6:$AN$63,MATCH(Inputs_AM!$E38,'[1]I-9'!$T$6:$AN$6,0),FALSE))*4</f>
        <v>384</v>
      </c>
      <c r="L38" s="52">
        <f>(VLOOKUP(L$8,'[1]I-9'!$T$6:$AN$63,MATCH(Inputs_AM!$E38,'[1]I-9'!$T$6:$AN$6,0),FALSE))*4</f>
        <v>328</v>
      </c>
      <c r="M38" s="52">
        <f>(VLOOKUP(M$8,'[1]I-9'!$T$6:$AN$63,MATCH(Inputs_AM!$E38,'[1]I-9'!$T$6:$AN$6,0),FALSE))*4</f>
        <v>424</v>
      </c>
      <c r="N38" s="52">
        <f>(VLOOKUP(N$8,'[1]I-9'!$T$6:$AN$63,MATCH(Inputs_AM!$E38,'[1]I-9'!$T$6:$AN$6,0),FALSE))*4</f>
        <v>400</v>
      </c>
      <c r="O38" s="52">
        <f>(VLOOKUP(O$8,'[1]I-9'!$T$6:$AN$63,MATCH(Inputs_AM!$E38,'[1]I-9'!$T$6:$AN$6,0),FALSE))*4</f>
        <v>408</v>
      </c>
      <c r="P38" s="52">
        <f>(VLOOKUP(P$8,'[1]I-9'!$T$6:$AN$63,MATCH(Inputs_AM!$E38,'[1]I-9'!$T$6:$AN$6,0),FALSE))*4</f>
        <v>372</v>
      </c>
      <c r="Q38" s="52">
        <f>(VLOOKUP(Q$8,'[1]I-9'!$T$6:$AN$63,MATCH(Inputs_AM!$E38,'[1]I-9'!$T$6:$AN$6,0),FALSE))*4</f>
        <v>396</v>
      </c>
      <c r="R38" s="52">
        <f>(VLOOKUP(R$8,'[1]I-9'!$T$6:$AN$63,MATCH(Inputs_AM!$E38,'[1]I-9'!$T$6:$AN$6,0),FALSE))*4</f>
        <v>360</v>
      </c>
      <c r="T38" s="57">
        <f t="shared" si="0"/>
        <v>401</v>
      </c>
      <c r="U38" s="5">
        <f>INDEX(AM_Balanced_VISTRO!$A$1:$AP$64,MATCH(Inputs_AM!D38,AM_Balanced_VISTRO!$A$1:$A$64,0),MATCH(Inputs_AM!E38,AM_Balanced_VISTRO!$A$1:$AP$1,0))</f>
        <v>256</v>
      </c>
      <c r="W38" s="243">
        <f t="shared" si="7"/>
        <v>0.8704761904761904</v>
      </c>
      <c r="X38" s="243">
        <f t="shared" si="8"/>
        <v>0.90547619047619043</v>
      </c>
      <c r="Y38" s="243">
        <f t="shared" si="9"/>
        <v>0.93547619047619046</v>
      </c>
      <c r="Z38" s="243">
        <f t="shared" si="10"/>
        <v>0.96047619047619048</v>
      </c>
      <c r="AA38" s="251">
        <f t="shared" si="26"/>
        <v>0.99047619047619051</v>
      </c>
      <c r="AB38" s="251">
        <f t="shared" si="26"/>
        <v>1.0285714285714285</v>
      </c>
      <c r="AC38" s="251">
        <f t="shared" si="26"/>
        <v>1.0285714285714285</v>
      </c>
      <c r="AD38" s="251">
        <f t="shared" si="26"/>
        <v>0.95238095238095233</v>
      </c>
      <c r="AE38" s="245">
        <f t="shared" si="11"/>
        <v>0.9223809523809523</v>
      </c>
      <c r="AF38" s="239">
        <f t="shared" si="12"/>
        <v>0.88238095238095227</v>
      </c>
      <c r="AH38" s="59">
        <f t="shared" si="13"/>
        <v>222.84190476190474</v>
      </c>
      <c r="AI38" s="59">
        <f t="shared" si="14"/>
        <v>231.80190476190475</v>
      </c>
      <c r="AJ38" s="59">
        <f t="shared" si="15"/>
        <v>239.48190476190476</v>
      </c>
      <c r="AK38" s="59">
        <f t="shared" si="16"/>
        <v>245.88190476190476</v>
      </c>
      <c r="AL38" s="59">
        <f t="shared" si="17"/>
        <v>253.56190476190477</v>
      </c>
      <c r="AM38" s="59">
        <f t="shared" si="18"/>
        <v>263.31428571428569</v>
      </c>
      <c r="AN38" s="59">
        <f t="shared" si="19"/>
        <v>263.31428571428569</v>
      </c>
      <c r="AO38" s="59">
        <f t="shared" si="20"/>
        <v>243.8095238095238</v>
      </c>
      <c r="AP38" s="59">
        <f t="shared" si="21"/>
        <v>236.12952380952379</v>
      </c>
      <c r="AQ38" s="59">
        <f t="shared" si="22"/>
        <v>225.88952380952378</v>
      </c>
      <c r="AS38" s="5">
        <f t="shared" si="23"/>
        <v>0</v>
      </c>
    </row>
    <row r="39" spans="2:45" x14ac:dyDescent="0.25">
      <c r="B39" s="50">
        <v>2204</v>
      </c>
      <c r="C39" s="50" t="s">
        <v>118</v>
      </c>
      <c r="D39" s="5">
        <v>22</v>
      </c>
      <c r="E39" s="5" t="s">
        <v>52</v>
      </c>
      <c r="F39" s="50">
        <v>9</v>
      </c>
      <c r="G39" s="50" t="str">
        <f t="shared" si="6"/>
        <v>WB</v>
      </c>
      <c r="I39" s="52">
        <f>(VLOOKUP(I$8,'[1]I-9'!$T$6:$AN$63,MATCH(Inputs_AM!$E39,'[1]I-9'!$T$6:$AN$6,0),FALSE))*4</f>
        <v>580</v>
      </c>
      <c r="J39" s="52">
        <f>(VLOOKUP(J$8,'[1]I-9'!$T$6:$AN$63,MATCH(Inputs_AM!$E39,'[1]I-9'!$T$6:$AN$6,0),FALSE))*4</f>
        <v>752</v>
      </c>
      <c r="K39" s="52">
        <f>(VLOOKUP(K$8,'[1]I-9'!$T$6:$AN$63,MATCH(Inputs_AM!$E39,'[1]I-9'!$T$6:$AN$6,0),FALSE))*4</f>
        <v>720</v>
      </c>
      <c r="L39" s="52">
        <f>(VLOOKUP(L$8,'[1]I-9'!$T$6:$AN$63,MATCH(Inputs_AM!$E39,'[1]I-9'!$T$6:$AN$6,0),FALSE))*4</f>
        <v>788</v>
      </c>
      <c r="M39" s="52">
        <f>(VLOOKUP(M$8,'[1]I-9'!$T$6:$AN$63,MATCH(Inputs_AM!$E39,'[1]I-9'!$T$6:$AN$6,0),FALSE))*4</f>
        <v>820</v>
      </c>
      <c r="N39" s="52">
        <f>(VLOOKUP(N$8,'[1]I-9'!$T$6:$AN$63,MATCH(Inputs_AM!$E39,'[1]I-9'!$T$6:$AN$6,0),FALSE))*4</f>
        <v>720</v>
      </c>
      <c r="O39" s="52">
        <f>(VLOOKUP(O$8,'[1]I-9'!$T$6:$AN$63,MATCH(Inputs_AM!$E39,'[1]I-9'!$T$6:$AN$6,0),FALSE))*4</f>
        <v>832</v>
      </c>
      <c r="P39" s="52">
        <f>(VLOOKUP(P$8,'[1]I-9'!$T$6:$AN$63,MATCH(Inputs_AM!$E39,'[1]I-9'!$T$6:$AN$6,0),FALSE))*4</f>
        <v>768</v>
      </c>
      <c r="Q39" s="52">
        <f>(VLOOKUP(Q$8,'[1]I-9'!$T$6:$AN$63,MATCH(Inputs_AM!$E39,'[1]I-9'!$T$6:$AN$6,0),FALSE))*4</f>
        <v>844</v>
      </c>
      <c r="R39" s="52">
        <f>(VLOOKUP(R$8,'[1]I-9'!$T$6:$AN$63,MATCH(Inputs_AM!$E39,'[1]I-9'!$T$6:$AN$6,0),FALSE))*4</f>
        <v>580</v>
      </c>
      <c r="T39" s="57">
        <f t="shared" si="0"/>
        <v>785</v>
      </c>
      <c r="U39" s="5">
        <f>INDEX(AM_Balanced_VISTRO!$A$1:$AP$64,MATCH(Inputs_AM!D39,AM_Balanced_VISTRO!$A$1:$A$64,0),MATCH(Inputs_AM!E39,AM_Balanced_VISTRO!$A$1:$AP$1,0))</f>
        <v>1069</v>
      </c>
      <c r="W39" s="243">
        <f t="shared" si="7"/>
        <v>0.8704761904761904</v>
      </c>
      <c r="X39" s="243">
        <f t="shared" si="8"/>
        <v>0.90547619047619043</v>
      </c>
      <c r="Y39" s="243">
        <f t="shared" si="9"/>
        <v>0.93547619047619046</v>
      </c>
      <c r="Z39" s="243">
        <f t="shared" si="10"/>
        <v>0.96047619047619048</v>
      </c>
      <c r="AA39" s="251">
        <f t="shared" si="26"/>
        <v>0.99047619047619051</v>
      </c>
      <c r="AB39" s="251">
        <f t="shared" si="26"/>
        <v>1.0285714285714285</v>
      </c>
      <c r="AC39" s="251">
        <f t="shared" si="26"/>
        <v>1.0285714285714285</v>
      </c>
      <c r="AD39" s="251">
        <f t="shared" si="26"/>
        <v>0.95238095238095233</v>
      </c>
      <c r="AE39" s="245">
        <f t="shared" si="11"/>
        <v>0.9223809523809523</v>
      </c>
      <c r="AF39" s="239">
        <f t="shared" si="12"/>
        <v>0.88238095238095227</v>
      </c>
      <c r="AH39" s="59">
        <f t="shared" si="13"/>
        <v>930.53904761904755</v>
      </c>
      <c r="AI39" s="59">
        <f t="shared" si="14"/>
        <v>967.95404761904763</v>
      </c>
      <c r="AJ39" s="59">
        <f t="shared" si="15"/>
        <v>1000.0240476190476</v>
      </c>
      <c r="AK39" s="59">
        <f t="shared" si="16"/>
        <v>1026.7490476190476</v>
      </c>
      <c r="AL39" s="59">
        <f t="shared" si="17"/>
        <v>1058.8190476190478</v>
      </c>
      <c r="AM39" s="59">
        <f t="shared" si="18"/>
        <v>1099.542857142857</v>
      </c>
      <c r="AN39" s="59">
        <f t="shared" si="19"/>
        <v>1099.542857142857</v>
      </c>
      <c r="AO39" s="59">
        <f t="shared" si="20"/>
        <v>1018.0952380952381</v>
      </c>
      <c r="AP39" s="59">
        <f t="shared" si="21"/>
        <v>986.02523809523802</v>
      </c>
      <c r="AQ39" s="59">
        <f t="shared" si="22"/>
        <v>943.26523809523792</v>
      </c>
      <c r="AS39" s="5">
        <f t="shared" si="23"/>
        <v>0</v>
      </c>
    </row>
    <row r="40" spans="2:45" x14ac:dyDescent="0.25">
      <c r="B40" s="50">
        <v>2302</v>
      </c>
      <c r="C40" s="50" t="s">
        <v>119</v>
      </c>
      <c r="D40" s="5">
        <v>23</v>
      </c>
      <c r="E40" s="5" t="s">
        <v>50</v>
      </c>
      <c r="F40" s="50">
        <v>9</v>
      </c>
      <c r="G40" s="50" t="str">
        <f t="shared" si="6"/>
        <v>SB</v>
      </c>
      <c r="I40" s="52">
        <f>(VLOOKUP(I$8,'[1]I-9'!$T$6:$AN$63,MATCH(Inputs_AM!$E40,'[1]I-9'!$T$6:$AN$6,0),FALSE))*4</f>
        <v>48</v>
      </c>
      <c r="J40" s="52">
        <f>(VLOOKUP(J$8,'[1]I-9'!$T$6:$AN$63,MATCH(Inputs_AM!$E40,'[1]I-9'!$T$6:$AN$6,0),FALSE))*4</f>
        <v>64</v>
      </c>
      <c r="K40" s="52">
        <f>(VLOOKUP(K$8,'[1]I-9'!$T$6:$AN$63,MATCH(Inputs_AM!$E40,'[1]I-9'!$T$6:$AN$6,0),FALSE))*4</f>
        <v>84</v>
      </c>
      <c r="L40" s="52">
        <f>(VLOOKUP(L$8,'[1]I-9'!$T$6:$AN$63,MATCH(Inputs_AM!$E40,'[1]I-9'!$T$6:$AN$6,0),FALSE))*4</f>
        <v>84</v>
      </c>
      <c r="M40" s="52">
        <f>(VLOOKUP(M$8,'[1]I-9'!$T$6:$AN$63,MATCH(Inputs_AM!$E40,'[1]I-9'!$T$6:$AN$6,0),FALSE))*4</f>
        <v>76</v>
      </c>
      <c r="N40" s="52">
        <f>(VLOOKUP(N$8,'[1]I-9'!$T$6:$AN$63,MATCH(Inputs_AM!$E40,'[1]I-9'!$T$6:$AN$6,0),FALSE))*4</f>
        <v>92</v>
      </c>
      <c r="O40" s="52">
        <f>(VLOOKUP(O$8,'[1]I-9'!$T$6:$AN$63,MATCH(Inputs_AM!$E40,'[1]I-9'!$T$6:$AN$6,0),FALSE))*4</f>
        <v>132</v>
      </c>
      <c r="P40" s="52">
        <f>(VLOOKUP(P$8,'[1]I-9'!$T$6:$AN$63,MATCH(Inputs_AM!$E40,'[1]I-9'!$T$6:$AN$6,0),FALSE))*4</f>
        <v>92</v>
      </c>
      <c r="Q40" s="52">
        <f>(VLOOKUP(Q$8,'[1]I-9'!$T$6:$AN$63,MATCH(Inputs_AM!$E40,'[1]I-9'!$T$6:$AN$6,0),FALSE))*4</f>
        <v>168</v>
      </c>
      <c r="R40" s="52">
        <f>(VLOOKUP(R$8,'[1]I-9'!$T$6:$AN$63,MATCH(Inputs_AM!$E40,'[1]I-9'!$T$6:$AN$6,0),FALSE))*4</f>
        <v>156</v>
      </c>
      <c r="T40" s="57">
        <f t="shared" si="0"/>
        <v>98</v>
      </c>
      <c r="U40" s="5">
        <f>INDEX(AM_Balanced_VISTRO!$A$1:$AP$64,MATCH(Inputs_AM!D40,AM_Balanced_VISTRO!$A$1:$A$64,0),MATCH(Inputs_AM!E40,AM_Balanced_VISTRO!$A$1:$AP$1,0))</f>
        <v>105</v>
      </c>
      <c r="W40" s="243">
        <f t="shared" si="7"/>
        <v>0.8704761904761904</v>
      </c>
      <c r="X40" s="243">
        <f t="shared" si="8"/>
        <v>0.90547619047619043</v>
      </c>
      <c r="Y40" s="243">
        <f t="shared" si="9"/>
        <v>0.93547619047619046</v>
      </c>
      <c r="Z40" s="243">
        <f t="shared" si="10"/>
        <v>0.96047619047619048</v>
      </c>
      <c r="AA40" s="251">
        <f t="shared" si="26"/>
        <v>0.99047619047619051</v>
      </c>
      <c r="AB40" s="251">
        <f t="shared" si="26"/>
        <v>1.0285714285714285</v>
      </c>
      <c r="AC40" s="251">
        <f t="shared" si="26"/>
        <v>1.0285714285714285</v>
      </c>
      <c r="AD40" s="251">
        <f t="shared" si="26"/>
        <v>0.95238095238095233</v>
      </c>
      <c r="AE40" s="245">
        <f t="shared" si="11"/>
        <v>0.9223809523809523</v>
      </c>
      <c r="AF40" s="239">
        <f t="shared" si="12"/>
        <v>0.88238095238095227</v>
      </c>
      <c r="AH40" s="59">
        <f t="shared" si="13"/>
        <v>91.399999999999991</v>
      </c>
      <c r="AI40" s="59">
        <f t="shared" si="14"/>
        <v>95.074999999999989</v>
      </c>
      <c r="AJ40" s="59">
        <f t="shared" si="15"/>
        <v>98.224999999999994</v>
      </c>
      <c r="AK40" s="59">
        <f t="shared" si="16"/>
        <v>100.85</v>
      </c>
      <c r="AL40" s="59">
        <f t="shared" si="17"/>
        <v>104</v>
      </c>
      <c r="AM40" s="59">
        <f t="shared" si="18"/>
        <v>107.99999999999999</v>
      </c>
      <c r="AN40" s="59">
        <f t="shared" si="19"/>
        <v>107.99999999999999</v>
      </c>
      <c r="AO40" s="59">
        <f t="shared" si="20"/>
        <v>100</v>
      </c>
      <c r="AP40" s="59">
        <f t="shared" si="21"/>
        <v>96.85</v>
      </c>
      <c r="AQ40" s="59">
        <f t="shared" si="22"/>
        <v>92.649999999999991</v>
      </c>
      <c r="AS40" s="5">
        <f t="shared" si="23"/>
        <v>0</v>
      </c>
    </row>
    <row r="41" spans="2:45" x14ac:dyDescent="0.25">
      <c r="B41" s="50">
        <v>2402</v>
      </c>
      <c r="C41" s="50" t="s">
        <v>120</v>
      </c>
      <c r="D41" s="5">
        <v>24</v>
      </c>
      <c r="E41" s="5" t="s">
        <v>50</v>
      </c>
      <c r="F41" s="50">
        <v>12</v>
      </c>
      <c r="G41" s="50" t="str">
        <f t="shared" si="6"/>
        <v>SB</v>
      </c>
      <c r="I41" s="52">
        <f>(VLOOKUP(I$8,'[1]I-12'!$T$6:$AN$63,MATCH(Inputs_AM!$E41,'[1]I-12'!$T$6:$AN$6,0),FALSE))*4</f>
        <v>716</v>
      </c>
      <c r="J41" s="52">
        <f>(VLOOKUP(J$8,'[1]I-12'!$T$6:$AN$63,MATCH(Inputs_AM!$E41,'[1]I-12'!$T$6:$AN$6,0),FALSE))*4</f>
        <v>788</v>
      </c>
      <c r="K41" s="52">
        <f>(VLOOKUP(K$8,'[1]I-12'!$T$6:$AN$63,MATCH(Inputs_AM!$E41,'[1]I-12'!$T$6:$AN$6,0),FALSE))*4</f>
        <v>916</v>
      </c>
      <c r="L41" s="52">
        <f>(VLOOKUP(L$8,'[1]I-12'!$T$6:$AN$63,MATCH(Inputs_AM!$E41,'[1]I-12'!$T$6:$AN$6,0),FALSE))*4</f>
        <v>1004</v>
      </c>
      <c r="M41" s="52">
        <f>(VLOOKUP(M$8,'[1]I-12'!$T$6:$AN$63,MATCH(Inputs_AM!$E41,'[1]I-12'!$T$6:$AN$6,0),FALSE))*4</f>
        <v>952</v>
      </c>
      <c r="N41" s="52">
        <f>(VLOOKUP(N$8,'[1]I-12'!$T$6:$AN$63,MATCH(Inputs_AM!$E41,'[1]I-12'!$T$6:$AN$6,0),FALSE))*4</f>
        <v>984</v>
      </c>
      <c r="O41" s="52">
        <f>(VLOOKUP(O$8,'[1]I-12'!$T$6:$AN$63,MATCH(Inputs_AM!$E41,'[1]I-12'!$T$6:$AN$6,0),FALSE))*4</f>
        <v>912</v>
      </c>
      <c r="P41" s="52">
        <f>(VLOOKUP(P$8,'[1]I-12'!$T$6:$AN$63,MATCH(Inputs_AM!$E41,'[1]I-12'!$T$6:$AN$6,0),FALSE))*4</f>
        <v>888</v>
      </c>
      <c r="Q41" s="52">
        <f>(VLOOKUP(Q$8,'[1]I-12'!$T$6:$AN$63,MATCH(Inputs_AM!$E41,'[1]I-12'!$T$6:$AN$6,0),FALSE))*4</f>
        <v>716</v>
      </c>
      <c r="R41" s="52">
        <f>(VLOOKUP(R$8,'[1]I-12'!$T$6:$AN$63,MATCH(Inputs_AM!$E41,'[1]I-12'!$T$6:$AN$6,0),FALSE))*4</f>
        <v>908</v>
      </c>
      <c r="T41" s="57">
        <f t="shared" ref="T41:T71" si="27">SUM(M41:P41)/4</f>
        <v>934</v>
      </c>
      <c r="U41" s="5">
        <f>INDEX(AM_Balanced_VISTRO!$A$1:$AP$64,MATCH(Inputs_AM!D41,AM_Balanced_VISTRO!$A$1:$A$64,0),MATCH(Inputs_AM!E41,AM_Balanced_VISTRO!$A$1:$AP$1,0))</f>
        <v>707</v>
      </c>
      <c r="W41" s="243">
        <f t="shared" si="7"/>
        <v>0.8704761904761904</v>
      </c>
      <c r="X41" s="243">
        <f t="shared" si="8"/>
        <v>0.90547619047619043</v>
      </c>
      <c r="Y41" s="243">
        <f t="shared" si="9"/>
        <v>0.93547619047619046</v>
      </c>
      <c r="Z41" s="243">
        <f t="shared" si="10"/>
        <v>0.96047619047619048</v>
      </c>
      <c r="AA41" s="251">
        <f t="shared" si="26"/>
        <v>0.99047619047619051</v>
      </c>
      <c r="AB41" s="251">
        <f t="shared" si="26"/>
        <v>1.0285714285714285</v>
      </c>
      <c r="AC41" s="251">
        <f t="shared" si="26"/>
        <v>1.0285714285714285</v>
      </c>
      <c r="AD41" s="251">
        <f t="shared" si="26"/>
        <v>0.95238095238095233</v>
      </c>
      <c r="AE41" s="245">
        <f t="shared" si="11"/>
        <v>0.9223809523809523</v>
      </c>
      <c r="AF41" s="239">
        <f t="shared" si="12"/>
        <v>0.88238095238095227</v>
      </c>
      <c r="AH41" s="59">
        <f t="shared" si="13"/>
        <v>615.42666666666662</v>
      </c>
      <c r="AI41" s="59">
        <f t="shared" si="14"/>
        <v>640.17166666666662</v>
      </c>
      <c r="AJ41" s="59">
        <f t="shared" si="15"/>
        <v>661.38166666666666</v>
      </c>
      <c r="AK41" s="59">
        <f t="shared" si="16"/>
        <v>679.05666666666662</v>
      </c>
      <c r="AL41" s="59">
        <f t="shared" si="17"/>
        <v>700.26666666666665</v>
      </c>
      <c r="AM41" s="59">
        <f t="shared" si="18"/>
        <v>727.19999999999993</v>
      </c>
      <c r="AN41" s="59">
        <f t="shared" si="19"/>
        <v>727.19999999999993</v>
      </c>
      <c r="AO41" s="59">
        <f t="shared" si="20"/>
        <v>673.33333333333326</v>
      </c>
      <c r="AP41" s="59">
        <f t="shared" si="21"/>
        <v>652.12333333333322</v>
      </c>
      <c r="AQ41" s="59">
        <f t="shared" si="22"/>
        <v>623.84333333333325</v>
      </c>
      <c r="AS41" s="5">
        <f t="shared" si="23"/>
        <v>0</v>
      </c>
    </row>
    <row r="42" spans="2:45" x14ac:dyDescent="0.25">
      <c r="B42" s="50">
        <v>2403</v>
      </c>
      <c r="C42" s="50" t="s">
        <v>121</v>
      </c>
      <c r="D42" s="5">
        <v>24</v>
      </c>
      <c r="E42" s="5" t="s">
        <v>51</v>
      </c>
      <c r="F42" s="50">
        <v>12</v>
      </c>
      <c r="G42" s="50" t="str">
        <f t="shared" si="6"/>
        <v>EB</v>
      </c>
      <c r="I42" s="52">
        <f>(VLOOKUP(I$8,'[1]I-12'!$T$6:$AN$63,MATCH(Inputs_AM!$E42,'[1]I-12'!$T$6:$AN$6,0),FALSE))*4</f>
        <v>440</v>
      </c>
      <c r="J42" s="52">
        <f>(VLOOKUP(J$8,'[1]I-12'!$T$6:$AN$63,MATCH(Inputs_AM!$E42,'[1]I-12'!$T$6:$AN$6,0),FALSE))*4</f>
        <v>392</v>
      </c>
      <c r="K42" s="52">
        <f>(VLOOKUP(K$8,'[1]I-12'!$T$6:$AN$63,MATCH(Inputs_AM!$E42,'[1]I-12'!$T$6:$AN$6,0),FALSE))*4</f>
        <v>516</v>
      </c>
      <c r="L42" s="52">
        <f>(VLOOKUP(L$8,'[1]I-12'!$T$6:$AN$63,MATCH(Inputs_AM!$E42,'[1]I-12'!$T$6:$AN$6,0),FALSE))*4</f>
        <v>404</v>
      </c>
      <c r="M42" s="52">
        <f>(VLOOKUP(M$8,'[1]I-12'!$T$6:$AN$63,MATCH(Inputs_AM!$E42,'[1]I-12'!$T$6:$AN$6,0),FALSE))*4</f>
        <v>348</v>
      </c>
      <c r="N42" s="52">
        <f>(VLOOKUP(N$8,'[1]I-12'!$T$6:$AN$63,MATCH(Inputs_AM!$E42,'[1]I-12'!$T$6:$AN$6,0),FALSE))*4</f>
        <v>464</v>
      </c>
      <c r="O42" s="52">
        <f>(VLOOKUP(O$8,'[1]I-12'!$T$6:$AN$63,MATCH(Inputs_AM!$E42,'[1]I-12'!$T$6:$AN$6,0),FALSE))*4</f>
        <v>504</v>
      </c>
      <c r="P42" s="52">
        <f>(VLOOKUP(P$8,'[1]I-12'!$T$6:$AN$63,MATCH(Inputs_AM!$E42,'[1]I-12'!$T$6:$AN$6,0),FALSE))*4</f>
        <v>584</v>
      </c>
      <c r="Q42" s="52">
        <f>(VLOOKUP(Q$8,'[1]I-12'!$T$6:$AN$63,MATCH(Inputs_AM!$E42,'[1]I-12'!$T$6:$AN$6,0),FALSE))*4</f>
        <v>500</v>
      </c>
      <c r="R42" s="52">
        <f>(VLOOKUP(R$8,'[1]I-12'!$T$6:$AN$63,MATCH(Inputs_AM!$E42,'[1]I-12'!$T$6:$AN$6,0),FALSE))*4</f>
        <v>388</v>
      </c>
      <c r="T42" s="57">
        <f t="shared" si="27"/>
        <v>475</v>
      </c>
      <c r="U42" s="5">
        <f>INDEX(AM_Balanced_VISTRO!$A$1:$AP$64,MATCH(Inputs_AM!D42,AM_Balanced_VISTRO!$A$1:$A$64,0),MATCH(Inputs_AM!E42,AM_Balanced_VISTRO!$A$1:$AP$1,0))</f>
        <v>618</v>
      </c>
      <c r="W42" s="243">
        <f t="shared" si="7"/>
        <v>0.8704761904761904</v>
      </c>
      <c r="X42" s="243">
        <f t="shared" si="8"/>
        <v>0.90547619047619043</v>
      </c>
      <c r="Y42" s="243">
        <f t="shared" si="9"/>
        <v>0.93547619047619046</v>
      </c>
      <c r="Z42" s="243">
        <f t="shared" si="10"/>
        <v>0.96047619047619048</v>
      </c>
      <c r="AA42" s="251">
        <f t="shared" si="26"/>
        <v>0.99047619047619051</v>
      </c>
      <c r="AB42" s="251">
        <f t="shared" si="26"/>
        <v>1.0285714285714285</v>
      </c>
      <c r="AC42" s="251">
        <f t="shared" si="26"/>
        <v>1.0285714285714285</v>
      </c>
      <c r="AD42" s="251">
        <f t="shared" si="26"/>
        <v>0.95238095238095233</v>
      </c>
      <c r="AE42" s="245">
        <f t="shared" si="11"/>
        <v>0.9223809523809523</v>
      </c>
      <c r="AF42" s="239">
        <f t="shared" si="12"/>
        <v>0.88238095238095227</v>
      </c>
      <c r="AH42" s="59">
        <f t="shared" si="13"/>
        <v>537.95428571428567</v>
      </c>
      <c r="AI42" s="59">
        <f t="shared" si="14"/>
        <v>559.58428571428567</v>
      </c>
      <c r="AJ42" s="59">
        <f t="shared" si="15"/>
        <v>578.12428571428575</v>
      </c>
      <c r="AK42" s="59">
        <f t="shared" si="16"/>
        <v>593.57428571428568</v>
      </c>
      <c r="AL42" s="59">
        <f t="shared" si="17"/>
        <v>612.11428571428576</v>
      </c>
      <c r="AM42" s="59">
        <f t="shared" si="18"/>
        <v>635.65714285714284</v>
      </c>
      <c r="AN42" s="59">
        <f t="shared" si="19"/>
        <v>635.65714285714284</v>
      </c>
      <c r="AO42" s="59">
        <f t="shared" si="20"/>
        <v>588.57142857142856</v>
      </c>
      <c r="AP42" s="59">
        <f t="shared" si="21"/>
        <v>570.03142857142848</v>
      </c>
      <c r="AQ42" s="59">
        <f t="shared" si="22"/>
        <v>545.31142857142845</v>
      </c>
      <c r="AS42" s="5">
        <f t="shared" si="23"/>
        <v>0</v>
      </c>
    </row>
    <row r="43" spans="2:45" x14ac:dyDescent="0.25">
      <c r="B43" s="50">
        <v>2501</v>
      </c>
      <c r="C43" s="50" t="s">
        <v>122</v>
      </c>
      <c r="D43" s="54">
        <v>25</v>
      </c>
      <c r="E43" s="5" t="s">
        <v>49</v>
      </c>
      <c r="F43" s="50">
        <v>25</v>
      </c>
      <c r="G43" s="50" t="str">
        <f t="shared" si="6"/>
        <v>NB</v>
      </c>
      <c r="I43" s="53">
        <f>(VLOOKUP(I$8,'[1]I-25'!$T$6:$AN$63,MATCH(Inputs_AM!$E43,'[1]I-25'!$T$6:$AN$6,0),FALSE))*4</f>
        <v>1204</v>
      </c>
      <c r="J43" s="53">
        <f>(VLOOKUP(J$8,'[1]I-25'!$T$6:$AN$63,MATCH(Inputs_AM!$E43,'[1]I-25'!$T$6:$AN$6,0),FALSE))*4</f>
        <v>1224</v>
      </c>
      <c r="K43" s="53">
        <f>(VLOOKUP(K$8,'[1]I-25'!$T$6:$AN$63,MATCH(Inputs_AM!$E43,'[1]I-25'!$T$6:$AN$6,0),FALSE))*4</f>
        <v>1124</v>
      </c>
      <c r="L43" s="53">
        <f>(VLOOKUP(L$8,'[1]I-25'!$T$6:$AN$63,MATCH(Inputs_AM!$E43,'[1]I-25'!$T$6:$AN$6,0),FALSE))*4</f>
        <v>1312</v>
      </c>
      <c r="M43" s="53">
        <f>(VLOOKUP(M$8,'[1]I-25'!$T$6:$AN$63,MATCH(Inputs_AM!$E43,'[1]I-25'!$T$6:$AN$6,0),FALSE))*4</f>
        <v>1276</v>
      </c>
      <c r="N43" s="53">
        <f>(VLOOKUP(N$8,'[1]I-25'!$T$6:$AN$63,MATCH(Inputs_AM!$E43,'[1]I-25'!$T$6:$AN$6,0),FALSE))*4</f>
        <v>1112</v>
      </c>
      <c r="O43" s="53">
        <f>(VLOOKUP(O$8,'[1]I-25'!$T$6:$AN$63,MATCH(Inputs_AM!$E43,'[1]I-25'!$T$6:$AN$6,0),FALSE))*4</f>
        <v>1264</v>
      </c>
      <c r="P43" s="53">
        <f>(VLOOKUP(P$8,'[1]I-25'!$T$6:$AN$63,MATCH(Inputs_AM!$E43,'[1]I-25'!$T$6:$AN$6,0),FALSE))*4</f>
        <v>1108</v>
      </c>
      <c r="Q43" s="53">
        <f>(VLOOKUP(Q$8,'[1]I-25'!$T$6:$AN$63,MATCH(Inputs_AM!$E43,'[1]I-25'!$T$6:$AN$6,0),FALSE))*4</f>
        <v>1508</v>
      </c>
      <c r="R43" s="53">
        <f>(VLOOKUP(R$8,'[1]I-25'!$T$6:$AN$63,MATCH(Inputs_AM!$E43,'[1]I-25'!$T$6:$AN$6,0),FALSE))*4</f>
        <v>1368</v>
      </c>
      <c r="T43" s="57">
        <f t="shared" si="27"/>
        <v>1190</v>
      </c>
      <c r="U43" s="5">
        <f>INDEX(AM_Balanced_VISTRO!$A$1:$AP$64,MATCH(Inputs_AM!D43,AM_Balanced_VISTRO!$A$1:$A$64,0),MATCH(Inputs_AM!E43,AM_Balanced_VISTRO!$A$1:$AP$1,0))</f>
        <v>1135</v>
      </c>
      <c r="W43" s="243">
        <f t="shared" si="7"/>
        <v>0.95226890756302518</v>
      </c>
      <c r="X43" s="243">
        <f t="shared" si="8"/>
        <v>0.98726890756302521</v>
      </c>
      <c r="Y43" s="243">
        <f t="shared" si="9"/>
        <v>1.0172689075630252</v>
      </c>
      <c r="Z43" s="243">
        <f t="shared" si="10"/>
        <v>1.0422689075630251</v>
      </c>
      <c r="AA43" s="249">
        <f t="shared" ref="AA43:AD44" si="28">M43/$T43</f>
        <v>1.0722689075630252</v>
      </c>
      <c r="AB43" s="69">
        <f t="shared" si="28"/>
        <v>0.93445378151260505</v>
      </c>
      <c r="AC43" s="69">
        <f t="shared" si="28"/>
        <v>1.0621848739495798</v>
      </c>
      <c r="AD43" s="250">
        <f t="shared" si="28"/>
        <v>0.93109243697478994</v>
      </c>
      <c r="AE43" s="245">
        <f t="shared" si="11"/>
        <v>0.90109243697478991</v>
      </c>
      <c r="AF43" s="239">
        <f t="shared" si="12"/>
        <v>0.86109243697478988</v>
      </c>
      <c r="AH43" s="59">
        <f t="shared" si="13"/>
        <v>1080.8252100840336</v>
      </c>
      <c r="AI43" s="59">
        <f t="shared" si="14"/>
        <v>1120.5502100840336</v>
      </c>
      <c r="AJ43" s="59">
        <f t="shared" si="15"/>
        <v>1154.6002100840337</v>
      </c>
      <c r="AK43" s="59">
        <f t="shared" si="16"/>
        <v>1182.9752100840335</v>
      </c>
      <c r="AL43" s="59">
        <f t="shared" si="17"/>
        <v>1217.0252100840335</v>
      </c>
      <c r="AM43" s="59">
        <f t="shared" si="18"/>
        <v>1060.6050420168067</v>
      </c>
      <c r="AN43" s="59">
        <f t="shared" si="19"/>
        <v>1205.579831932773</v>
      </c>
      <c r="AO43" s="59">
        <f t="shared" si="20"/>
        <v>1056.7899159663866</v>
      </c>
      <c r="AP43" s="59">
        <f t="shared" si="21"/>
        <v>1022.7399159663865</v>
      </c>
      <c r="AQ43" s="59">
        <f t="shared" si="22"/>
        <v>977.33991596638646</v>
      </c>
      <c r="AS43" s="5">
        <f t="shared" si="23"/>
        <v>0</v>
      </c>
    </row>
    <row r="44" spans="2:45" x14ac:dyDescent="0.25">
      <c r="B44" s="50">
        <v>2504</v>
      </c>
      <c r="C44" s="50" t="s">
        <v>123</v>
      </c>
      <c r="D44" s="54">
        <v>25</v>
      </c>
      <c r="E44" s="5" t="s">
        <v>52</v>
      </c>
      <c r="F44" s="50">
        <v>25</v>
      </c>
      <c r="G44" s="50" t="str">
        <f t="shared" si="6"/>
        <v>WB</v>
      </c>
      <c r="I44" s="53">
        <f>(VLOOKUP(I$8,'[1]I-25'!$T$6:$AN$63,MATCH(Inputs_AM!$E44,'[1]I-25'!$T$6:$AN$6,0),FALSE))*4</f>
        <v>704</v>
      </c>
      <c r="J44" s="53">
        <f>(VLOOKUP(J$8,'[1]I-25'!$T$6:$AN$63,MATCH(Inputs_AM!$E44,'[1]I-25'!$T$6:$AN$6,0),FALSE))*4</f>
        <v>796</v>
      </c>
      <c r="K44" s="53">
        <f>(VLOOKUP(K$8,'[1]I-25'!$T$6:$AN$63,MATCH(Inputs_AM!$E44,'[1]I-25'!$T$6:$AN$6,0),FALSE))*4</f>
        <v>940</v>
      </c>
      <c r="L44" s="53">
        <f>(VLOOKUP(L$8,'[1]I-25'!$T$6:$AN$63,MATCH(Inputs_AM!$E44,'[1]I-25'!$T$6:$AN$6,0),FALSE))*4</f>
        <v>828</v>
      </c>
      <c r="M44" s="53">
        <f>(VLOOKUP(M$8,'[1]I-25'!$T$6:$AN$63,MATCH(Inputs_AM!$E44,'[1]I-25'!$T$6:$AN$6,0),FALSE))*4</f>
        <v>848</v>
      </c>
      <c r="N44" s="53">
        <f>(VLOOKUP(N$8,'[1]I-25'!$T$6:$AN$63,MATCH(Inputs_AM!$E44,'[1]I-25'!$T$6:$AN$6,0),FALSE))*4</f>
        <v>784</v>
      </c>
      <c r="O44" s="53">
        <f>(VLOOKUP(O$8,'[1]I-25'!$T$6:$AN$63,MATCH(Inputs_AM!$E44,'[1]I-25'!$T$6:$AN$6,0),FALSE))*4</f>
        <v>732</v>
      </c>
      <c r="P44" s="53">
        <f>(VLOOKUP(P$8,'[1]I-25'!$T$6:$AN$63,MATCH(Inputs_AM!$E44,'[1]I-25'!$T$6:$AN$6,0),FALSE))*4</f>
        <v>692</v>
      </c>
      <c r="Q44" s="53">
        <f>(VLOOKUP(Q$8,'[1]I-25'!$T$6:$AN$63,MATCH(Inputs_AM!$E44,'[1]I-25'!$T$6:$AN$6,0),FALSE))*4</f>
        <v>788</v>
      </c>
      <c r="R44" s="53">
        <f>(VLOOKUP(R$8,'[1]I-25'!$T$6:$AN$63,MATCH(Inputs_AM!$E44,'[1]I-25'!$T$6:$AN$6,0),FALSE))*4</f>
        <v>656</v>
      </c>
      <c r="T44" s="57">
        <f t="shared" si="27"/>
        <v>764</v>
      </c>
      <c r="U44" s="5">
        <f>INDEX(AM_Balanced_VISTRO!$A$1:$AP$64,MATCH(Inputs_AM!D44,AM_Balanced_VISTRO!$A$1:$A$64,0),MATCH(Inputs_AM!E44,AM_Balanced_VISTRO!$A$1:$AP$1,0))</f>
        <v>915</v>
      </c>
      <c r="W44" s="243">
        <f t="shared" si="7"/>
        <v>0.98994764397905766</v>
      </c>
      <c r="X44" s="243">
        <f t="shared" si="8"/>
        <v>1.0249476439790577</v>
      </c>
      <c r="Y44" s="243">
        <f t="shared" si="9"/>
        <v>1.0549476439790577</v>
      </c>
      <c r="Z44" s="243">
        <f t="shared" si="10"/>
        <v>1.0799476439790576</v>
      </c>
      <c r="AA44" s="249">
        <f t="shared" si="28"/>
        <v>1.1099476439790577</v>
      </c>
      <c r="AB44" s="69">
        <f t="shared" si="28"/>
        <v>1.0261780104712042</v>
      </c>
      <c r="AC44" s="69">
        <f t="shared" si="28"/>
        <v>0.95811518324607325</v>
      </c>
      <c r="AD44" s="250">
        <f t="shared" si="28"/>
        <v>0.90575916230366493</v>
      </c>
      <c r="AE44" s="245">
        <f t="shared" si="11"/>
        <v>0.87575916230366491</v>
      </c>
      <c r="AF44" s="239">
        <f t="shared" si="12"/>
        <v>0.83575916230366487</v>
      </c>
      <c r="AH44" s="59">
        <f t="shared" si="13"/>
        <v>905.80209424083773</v>
      </c>
      <c r="AI44" s="59">
        <f t="shared" si="14"/>
        <v>937.82709424083782</v>
      </c>
      <c r="AJ44" s="59">
        <f t="shared" si="15"/>
        <v>965.27709424083776</v>
      </c>
      <c r="AK44" s="59">
        <f t="shared" si="16"/>
        <v>988.15209424083776</v>
      </c>
      <c r="AL44" s="59">
        <f t="shared" si="17"/>
        <v>1015.6020942408378</v>
      </c>
      <c r="AM44" s="59">
        <f t="shared" si="18"/>
        <v>938.95287958115182</v>
      </c>
      <c r="AN44" s="59">
        <f t="shared" si="19"/>
        <v>876.67539267015707</v>
      </c>
      <c r="AO44" s="59">
        <f t="shared" si="20"/>
        <v>828.76963350785343</v>
      </c>
      <c r="AP44" s="59">
        <f t="shared" si="21"/>
        <v>801.31963350785338</v>
      </c>
      <c r="AQ44" s="59">
        <f t="shared" si="22"/>
        <v>764.71963350785336</v>
      </c>
      <c r="AS44" s="5">
        <f t="shared" si="23"/>
        <v>0</v>
      </c>
    </row>
    <row r="45" spans="2:45" x14ac:dyDescent="0.25">
      <c r="B45" s="50">
        <v>2792</v>
      </c>
      <c r="C45" s="50"/>
      <c r="D45" s="55">
        <v>27</v>
      </c>
      <c r="E45" s="50" t="s">
        <v>50</v>
      </c>
      <c r="F45" s="50">
        <v>2</v>
      </c>
      <c r="G45" s="55" t="s">
        <v>52</v>
      </c>
      <c r="I45" s="55">
        <f>(VLOOKUP(I$8,'[1]I-2'!$T$6:$AN$63,MATCH(Inputs_AM!$G45,'[1]I-2'!$T$6:$AN$6,0),FALSE))*4</f>
        <v>564</v>
      </c>
      <c r="J45" s="55">
        <f>(VLOOKUP(J$8,'[1]I-2'!$T$6:$AN$63,MATCH(Inputs_AM!$G45,'[1]I-2'!$T$6:$AN$6,0),FALSE))*4</f>
        <v>632</v>
      </c>
      <c r="K45" s="55">
        <f>(VLOOKUP(K$8,'[1]I-2'!$T$6:$AN$63,MATCH(Inputs_AM!$G45,'[1]I-2'!$T$6:$AN$6,0),FALSE))*4</f>
        <v>808</v>
      </c>
      <c r="L45" s="55">
        <f>(VLOOKUP(L$8,'[1]I-2'!$T$6:$AN$63,MATCH(Inputs_AM!$G45,'[1]I-2'!$T$6:$AN$6,0),FALSE))*4</f>
        <v>492</v>
      </c>
      <c r="M45" s="55">
        <f>(VLOOKUP(M$8,'[1]I-2'!$T$6:$AN$63,MATCH(Inputs_AM!$G45,'[1]I-2'!$T$6:$AN$6,0),FALSE))*4</f>
        <v>624</v>
      </c>
      <c r="N45" s="55">
        <f>(VLOOKUP(N$8,'[1]I-2'!$T$6:$AN$63,MATCH(Inputs_AM!$G45,'[1]I-2'!$T$6:$AN$6,0),FALSE))*4</f>
        <v>432</v>
      </c>
      <c r="O45" s="55">
        <f>(VLOOKUP(O$8,'[1]I-2'!$T$6:$AN$63,MATCH(Inputs_AM!$G45,'[1]I-2'!$T$6:$AN$6,0),FALSE))*4</f>
        <v>424</v>
      </c>
      <c r="P45" s="55">
        <f>(VLOOKUP(P$8,'[1]I-2'!$T$6:$AN$63,MATCH(Inputs_AM!$G45,'[1]I-2'!$T$6:$AN$6,0),FALSE))*4</f>
        <v>440</v>
      </c>
      <c r="Q45" s="55">
        <f>(VLOOKUP(Q$8,'[1]I-2'!$T$6:$AN$63,MATCH(Inputs_AM!$G45,'[1]I-2'!$T$6:$AN$6,0),FALSE))*4</f>
        <v>276</v>
      </c>
      <c r="R45" s="55">
        <f>(VLOOKUP(R$8,'[1]I-2'!$T$6:$AN$63,MATCH(Inputs_AM!$G45,'[1]I-2'!$T$6:$AN$6,0),FALSE))*4</f>
        <v>280</v>
      </c>
      <c r="T45" s="57">
        <f t="shared" si="27"/>
        <v>480</v>
      </c>
      <c r="U45" s="5">
        <f>INDEX(AM_Balanced_VISTRO!$A$1:$AP$64,MATCH(Inputs_AM!D45,AM_Balanced_VISTRO!$A$1:$A$64,0),MATCH(Inputs_AM!E45,AM_Balanced_VISTRO!$A$1:$AP$1,0))</f>
        <v>49</v>
      </c>
      <c r="W45" s="243">
        <f t="shared" si="7"/>
        <v>0.87999999999999989</v>
      </c>
      <c r="X45" s="243">
        <f t="shared" si="8"/>
        <v>0.91499999999999992</v>
      </c>
      <c r="Y45" s="243">
        <f t="shared" si="9"/>
        <v>0.94499999999999995</v>
      </c>
      <c r="Z45" s="243">
        <f t="shared" si="10"/>
        <v>0.97</v>
      </c>
      <c r="AA45" s="251">
        <v>1</v>
      </c>
      <c r="AB45" s="251">
        <v>1</v>
      </c>
      <c r="AC45" s="251">
        <v>1</v>
      </c>
      <c r="AD45" s="251">
        <v>1</v>
      </c>
      <c r="AE45" s="245">
        <f t="shared" si="11"/>
        <v>0.97</v>
      </c>
      <c r="AF45" s="239">
        <f t="shared" si="12"/>
        <v>0.92999999999999994</v>
      </c>
      <c r="AH45" s="59">
        <f t="shared" si="13"/>
        <v>43.12</v>
      </c>
      <c r="AI45" s="59">
        <f t="shared" si="14"/>
        <v>44.834999999999994</v>
      </c>
      <c r="AJ45" s="59">
        <f t="shared" si="15"/>
        <v>46.305</v>
      </c>
      <c r="AK45" s="59">
        <f t="shared" si="16"/>
        <v>47.53</v>
      </c>
      <c r="AL45" s="59">
        <f t="shared" si="17"/>
        <v>49</v>
      </c>
      <c r="AM45" s="59">
        <f t="shared" si="18"/>
        <v>49</v>
      </c>
      <c r="AN45" s="59">
        <f t="shared" si="19"/>
        <v>49</v>
      </c>
      <c r="AO45" s="59">
        <f t="shared" si="20"/>
        <v>49</v>
      </c>
      <c r="AP45" s="59">
        <f t="shared" si="21"/>
        <v>47.53</v>
      </c>
      <c r="AQ45" s="59">
        <f t="shared" si="22"/>
        <v>45.57</v>
      </c>
      <c r="AS45" s="5">
        <f t="shared" si="23"/>
        <v>0</v>
      </c>
    </row>
    <row r="46" spans="2:45" x14ac:dyDescent="0.25">
      <c r="B46" s="50">
        <v>2891</v>
      </c>
      <c r="C46" s="50"/>
      <c r="D46" s="55">
        <v>28</v>
      </c>
      <c r="E46" s="50" t="s">
        <v>49</v>
      </c>
      <c r="F46" s="50">
        <v>6</v>
      </c>
      <c r="G46" s="55" t="s">
        <v>51</v>
      </c>
      <c r="I46" s="55">
        <f>(VLOOKUP(I$8,'[1]I-6'!$T$6:$AN$63,MATCH(Inputs_AM!$G46,'[1]I-6'!$T$6:$AN$6,0),FALSE))*4</f>
        <v>600</v>
      </c>
      <c r="J46" s="55">
        <f>(VLOOKUP(J$8,'[1]I-6'!$T$6:$AN$63,MATCH(Inputs_AM!$G46,'[1]I-6'!$T$6:$AN$6,0),FALSE))*4</f>
        <v>636</v>
      </c>
      <c r="K46" s="55">
        <f>(VLOOKUP(K$8,'[1]I-6'!$T$6:$AN$63,MATCH(Inputs_AM!$G46,'[1]I-6'!$T$6:$AN$6,0),FALSE))*4</f>
        <v>552</v>
      </c>
      <c r="L46" s="55">
        <f>(VLOOKUP(L$8,'[1]I-6'!$T$6:$AN$63,MATCH(Inputs_AM!$G46,'[1]I-6'!$T$6:$AN$6,0),FALSE))*4</f>
        <v>620</v>
      </c>
      <c r="M46" s="55">
        <f>(VLOOKUP(M$8,'[1]I-6'!$T$6:$AN$63,MATCH(Inputs_AM!$G46,'[1]I-6'!$T$6:$AN$6,0),FALSE))*4</f>
        <v>560</v>
      </c>
      <c r="N46" s="55">
        <f>(VLOOKUP(N$8,'[1]I-6'!$T$6:$AN$63,MATCH(Inputs_AM!$G46,'[1]I-6'!$T$6:$AN$6,0),FALSE))*4</f>
        <v>660</v>
      </c>
      <c r="O46" s="55">
        <f>(VLOOKUP(O$8,'[1]I-6'!$T$6:$AN$63,MATCH(Inputs_AM!$G46,'[1]I-6'!$T$6:$AN$6,0),FALSE))*4</f>
        <v>748</v>
      </c>
      <c r="P46" s="55">
        <f>(VLOOKUP(P$8,'[1]I-6'!$T$6:$AN$63,MATCH(Inputs_AM!$G46,'[1]I-6'!$T$6:$AN$6,0),FALSE))*4</f>
        <v>456</v>
      </c>
      <c r="Q46" s="55">
        <f>(VLOOKUP(Q$8,'[1]I-6'!$T$6:$AN$63,MATCH(Inputs_AM!$G46,'[1]I-6'!$T$6:$AN$6,0),FALSE))*4</f>
        <v>428</v>
      </c>
      <c r="R46" s="55">
        <f>(VLOOKUP(R$8,'[1]I-6'!$T$6:$AN$63,MATCH(Inputs_AM!$G46,'[1]I-6'!$T$6:$AN$6,0),FALSE))*4</f>
        <v>292</v>
      </c>
      <c r="T46" s="57">
        <f t="shared" si="27"/>
        <v>606</v>
      </c>
      <c r="U46" s="5">
        <f>INDEX(AM_Balanced_VISTRO!$A$1:$AP$64,MATCH(Inputs_AM!D46,AM_Balanced_VISTRO!$A$1:$A$64,0),MATCH(Inputs_AM!E46,AM_Balanced_VISTRO!$A$1:$AP$1,0))</f>
        <v>0</v>
      </c>
      <c r="W46" s="243">
        <f t="shared" si="7"/>
        <v>0.87999999999999989</v>
      </c>
      <c r="X46" s="243">
        <f t="shared" si="8"/>
        <v>0.91499999999999992</v>
      </c>
      <c r="Y46" s="243">
        <f t="shared" si="9"/>
        <v>0.94499999999999995</v>
      </c>
      <c r="Z46" s="243">
        <f t="shared" si="10"/>
        <v>0.97</v>
      </c>
      <c r="AA46" s="251">
        <v>1</v>
      </c>
      <c r="AB46" s="251">
        <v>1</v>
      </c>
      <c r="AC46" s="251">
        <v>1</v>
      </c>
      <c r="AD46" s="251">
        <v>1</v>
      </c>
      <c r="AE46" s="245">
        <f t="shared" si="11"/>
        <v>0.97</v>
      </c>
      <c r="AF46" s="239">
        <f t="shared" si="12"/>
        <v>0.92999999999999994</v>
      </c>
      <c r="AH46" s="59">
        <f t="shared" si="13"/>
        <v>0</v>
      </c>
      <c r="AI46" s="59">
        <f t="shared" si="14"/>
        <v>0</v>
      </c>
      <c r="AJ46" s="59">
        <f t="shared" si="15"/>
        <v>0</v>
      </c>
      <c r="AK46" s="59">
        <f t="shared" si="16"/>
        <v>0</v>
      </c>
      <c r="AL46" s="59">
        <f t="shared" si="17"/>
        <v>0</v>
      </c>
      <c r="AM46" s="59">
        <f t="shared" si="18"/>
        <v>0</v>
      </c>
      <c r="AN46" s="59">
        <f t="shared" si="19"/>
        <v>0</v>
      </c>
      <c r="AO46" s="59">
        <f t="shared" si="20"/>
        <v>0</v>
      </c>
      <c r="AP46" s="59">
        <f t="shared" si="21"/>
        <v>0</v>
      </c>
      <c r="AQ46" s="59">
        <f t="shared" si="22"/>
        <v>0</v>
      </c>
      <c r="AS46" s="5">
        <f t="shared" si="23"/>
        <v>0</v>
      </c>
    </row>
    <row r="47" spans="2:45" x14ac:dyDescent="0.25">
      <c r="B47" s="50">
        <v>3092</v>
      </c>
      <c r="C47" s="50"/>
      <c r="D47" s="55">
        <v>30</v>
      </c>
      <c r="E47" s="50" t="s">
        <v>50</v>
      </c>
      <c r="F47" s="50">
        <v>2</v>
      </c>
      <c r="G47" s="55" t="s">
        <v>52</v>
      </c>
      <c r="I47" s="55">
        <f>(VLOOKUP(I$8,'[1]I-2'!$T$6:$AN$63,MATCH(Inputs_AM!$G47,'[1]I-2'!$T$6:$AN$6,0),FALSE))*4</f>
        <v>564</v>
      </c>
      <c r="J47" s="55">
        <f>(VLOOKUP(J$8,'[1]I-2'!$T$6:$AN$63,MATCH(Inputs_AM!$G47,'[1]I-2'!$T$6:$AN$6,0),FALSE))*4</f>
        <v>632</v>
      </c>
      <c r="K47" s="55">
        <f>(VLOOKUP(K$8,'[1]I-2'!$T$6:$AN$63,MATCH(Inputs_AM!$G47,'[1]I-2'!$T$6:$AN$6,0),FALSE))*4</f>
        <v>808</v>
      </c>
      <c r="L47" s="55">
        <f>(VLOOKUP(L$8,'[1]I-2'!$T$6:$AN$63,MATCH(Inputs_AM!$G47,'[1]I-2'!$T$6:$AN$6,0),FALSE))*4</f>
        <v>492</v>
      </c>
      <c r="M47" s="55">
        <f>(VLOOKUP(M$8,'[1]I-2'!$T$6:$AN$63,MATCH(Inputs_AM!$G47,'[1]I-2'!$T$6:$AN$6,0),FALSE))*4</f>
        <v>624</v>
      </c>
      <c r="N47" s="55">
        <f>(VLOOKUP(N$8,'[1]I-2'!$T$6:$AN$63,MATCH(Inputs_AM!$G47,'[1]I-2'!$T$6:$AN$6,0),FALSE))*4</f>
        <v>432</v>
      </c>
      <c r="O47" s="55">
        <f>(VLOOKUP(O$8,'[1]I-2'!$T$6:$AN$63,MATCH(Inputs_AM!$G47,'[1]I-2'!$T$6:$AN$6,0),FALSE))*4</f>
        <v>424</v>
      </c>
      <c r="P47" s="55">
        <f>(VLOOKUP(P$8,'[1]I-2'!$T$6:$AN$63,MATCH(Inputs_AM!$G47,'[1]I-2'!$T$6:$AN$6,0),FALSE))*4</f>
        <v>440</v>
      </c>
      <c r="Q47" s="55">
        <f>(VLOOKUP(Q$8,'[1]I-2'!$T$6:$AN$63,MATCH(Inputs_AM!$G47,'[1]I-2'!$T$6:$AN$6,0),FALSE))*4</f>
        <v>276</v>
      </c>
      <c r="R47" s="55">
        <f>(VLOOKUP(R$8,'[1]I-2'!$T$6:$AN$63,MATCH(Inputs_AM!$G47,'[1]I-2'!$T$6:$AN$6,0),FALSE))*4</f>
        <v>280</v>
      </c>
      <c r="T47" s="57">
        <f t="shared" si="27"/>
        <v>480</v>
      </c>
      <c r="U47" s="5">
        <f>INDEX(AM_Balanced_VISTRO!$A$1:$AP$64,MATCH(Inputs_AM!D47,AM_Balanced_VISTRO!$A$1:$A$64,0),MATCH(Inputs_AM!E47,AM_Balanced_VISTRO!$A$1:$AP$1,0))</f>
        <v>7</v>
      </c>
      <c r="W47" s="243">
        <f t="shared" si="7"/>
        <v>0.87999999999999989</v>
      </c>
      <c r="X47" s="243">
        <f t="shared" si="8"/>
        <v>0.91499999999999992</v>
      </c>
      <c r="Y47" s="243">
        <f t="shared" si="9"/>
        <v>0.94499999999999995</v>
      </c>
      <c r="Z47" s="243">
        <f t="shared" si="10"/>
        <v>0.97</v>
      </c>
      <c r="AA47" s="251">
        <v>1</v>
      </c>
      <c r="AB47" s="251">
        <v>1</v>
      </c>
      <c r="AC47" s="251">
        <v>1</v>
      </c>
      <c r="AD47" s="251">
        <v>1</v>
      </c>
      <c r="AE47" s="245">
        <f t="shared" si="11"/>
        <v>0.97</v>
      </c>
      <c r="AF47" s="239">
        <f t="shared" si="12"/>
        <v>0.92999999999999994</v>
      </c>
      <c r="AH47" s="59">
        <f t="shared" si="13"/>
        <v>6.1599999999999993</v>
      </c>
      <c r="AI47" s="59">
        <f t="shared" si="14"/>
        <v>6.4049999999999994</v>
      </c>
      <c r="AJ47" s="59">
        <f t="shared" si="15"/>
        <v>6.6149999999999993</v>
      </c>
      <c r="AK47" s="59">
        <f t="shared" si="16"/>
        <v>6.79</v>
      </c>
      <c r="AL47" s="59">
        <f t="shared" si="17"/>
        <v>7</v>
      </c>
      <c r="AM47" s="59">
        <f t="shared" si="18"/>
        <v>7</v>
      </c>
      <c r="AN47" s="59">
        <f t="shared" si="19"/>
        <v>7</v>
      </c>
      <c r="AO47" s="59">
        <f t="shared" si="20"/>
        <v>7</v>
      </c>
      <c r="AP47" s="59">
        <f t="shared" si="21"/>
        <v>6.79</v>
      </c>
      <c r="AQ47" s="59">
        <f t="shared" si="22"/>
        <v>6.51</v>
      </c>
      <c r="AS47" s="5">
        <f t="shared" si="23"/>
        <v>0</v>
      </c>
    </row>
    <row r="48" spans="2:45" x14ac:dyDescent="0.25">
      <c r="B48" s="5">
        <v>3191</v>
      </c>
      <c r="C48" s="5"/>
      <c r="D48" s="55">
        <v>31</v>
      </c>
      <c r="E48" s="50" t="s">
        <v>49</v>
      </c>
      <c r="F48" s="50">
        <v>6</v>
      </c>
      <c r="G48" s="55" t="s">
        <v>51</v>
      </c>
      <c r="I48" s="55">
        <f>(VLOOKUP(I$8,'[1]I-6'!$T$6:$AN$63,MATCH(Inputs_AM!$G48,'[1]I-6'!$T$6:$AN$6,0),FALSE))*4</f>
        <v>600</v>
      </c>
      <c r="J48" s="55">
        <f>(VLOOKUP(J$8,'[1]I-6'!$T$6:$AN$63,MATCH(Inputs_AM!$G48,'[1]I-6'!$T$6:$AN$6,0),FALSE))*4</f>
        <v>636</v>
      </c>
      <c r="K48" s="55">
        <f>(VLOOKUP(K$8,'[1]I-6'!$T$6:$AN$63,MATCH(Inputs_AM!$G48,'[1]I-6'!$T$6:$AN$6,0),FALSE))*4</f>
        <v>552</v>
      </c>
      <c r="L48" s="55">
        <f>(VLOOKUP(L$8,'[1]I-6'!$T$6:$AN$63,MATCH(Inputs_AM!$G48,'[1]I-6'!$T$6:$AN$6,0),FALSE))*4</f>
        <v>620</v>
      </c>
      <c r="M48" s="55">
        <f>(VLOOKUP(M$8,'[1]I-6'!$T$6:$AN$63,MATCH(Inputs_AM!$G48,'[1]I-6'!$T$6:$AN$6,0),FALSE))*4</f>
        <v>560</v>
      </c>
      <c r="N48" s="55">
        <f>(VLOOKUP(N$8,'[1]I-6'!$T$6:$AN$63,MATCH(Inputs_AM!$G48,'[1]I-6'!$T$6:$AN$6,0),FALSE))*4</f>
        <v>660</v>
      </c>
      <c r="O48" s="55">
        <f>(VLOOKUP(O$8,'[1]I-6'!$T$6:$AN$63,MATCH(Inputs_AM!$G48,'[1]I-6'!$T$6:$AN$6,0),FALSE))*4</f>
        <v>748</v>
      </c>
      <c r="P48" s="55">
        <f>(VLOOKUP(P$8,'[1]I-6'!$T$6:$AN$63,MATCH(Inputs_AM!$G48,'[1]I-6'!$T$6:$AN$6,0),FALSE))*4</f>
        <v>456</v>
      </c>
      <c r="Q48" s="55">
        <f>(VLOOKUP(Q$8,'[1]I-6'!$T$6:$AN$63,MATCH(Inputs_AM!$G48,'[1]I-6'!$T$6:$AN$6,0),FALSE))*4</f>
        <v>428</v>
      </c>
      <c r="R48" s="55">
        <f>(VLOOKUP(R$8,'[1]I-6'!$T$6:$AN$63,MATCH(Inputs_AM!$G48,'[1]I-6'!$T$6:$AN$6,0),FALSE))*4</f>
        <v>292</v>
      </c>
      <c r="T48" s="57">
        <f t="shared" si="27"/>
        <v>606</v>
      </c>
      <c r="U48" s="5">
        <f>INDEX(AM_Balanced_VISTRO!$A$1:$AP$64,MATCH(Inputs_AM!D48,AM_Balanced_VISTRO!$A$1:$A$64,0),MATCH(Inputs_AM!E48,AM_Balanced_VISTRO!$A$1:$AP$1,0))</f>
        <v>4</v>
      </c>
      <c r="W48" s="243">
        <f t="shared" si="7"/>
        <v>0.87999999999999989</v>
      </c>
      <c r="X48" s="243">
        <f t="shared" si="8"/>
        <v>0.91499999999999992</v>
      </c>
      <c r="Y48" s="243">
        <f t="shared" si="9"/>
        <v>0.94499999999999995</v>
      </c>
      <c r="Z48" s="243">
        <f t="shared" si="10"/>
        <v>0.97</v>
      </c>
      <c r="AA48" s="251">
        <v>1</v>
      </c>
      <c r="AB48" s="251">
        <v>1</v>
      </c>
      <c r="AC48" s="251">
        <v>1</v>
      </c>
      <c r="AD48" s="251">
        <v>1</v>
      </c>
      <c r="AE48" s="245">
        <f t="shared" si="11"/>
        <v>0.97</v>
      </c>
      <c r="AF48" s="239">
        <f t="shared" si="12"/>
        <v>0.92999999999999994</v>
      </c>
      <c r="AH48" s="59">
        <f t="shared" si="13"/>
        <v>3.5199999999999996</v>
      </c>
      <c r="AI48" s="59">
        <f t="shared" si="14"/>
        <v>3.6599999999999997</v>
      </c>
      <c r="AJ48" s="59">
        <f t="shared" si="15"/>
        <v>3.78</v>
      </c>
      <c r="AK48" s="59">
        <f t="shared" si="16"/>
        <v>3.88</v>
      </c>
      <c r="AL48" s="59">
        <f t="shared" si="17"/>
        <v>4</v>
      </c>
      <c r="AM48" s="59">
        <f t="shared" si="18"/>
        <v>4</v>
      </c>
      <c r="AN48" s="59">
        <f t="shared" si="19"/>
        <v>4</v>
      </c>
      <c r="AO48" s="59">
        <f t="shared" si="20"/>
        <v>4</v>
      </c>
      <c r="AP48" s="59">
        <f t="shared" si="21"/>
        <v>3.88</v>
      </c>
      <c r="AQ48" s="59">
        <f t="shared" si="22"/>
        <v>3.7199999999999998</v>
      </c>
      <c r="AS48" s="5">
        <f t="shared" si="23"/>
        <v>0</v>
      </c>
    </row>
    <row r="49" spans="2:45" x14ac:dyDescent="0.25">
      <c r="B49" s="5">
        <v>3392</v>
      </c>
      <c r="C49" s="5"/>
      <c r="D49" s="55">
        <v>33</v>
      </c>
      <c r="E49" s="50" t="s">
        <v>50</v>
      </c>
      <c r="F49" s="50">
        <v>2</v>
      </c>
      <c r="G49" s="55" t="s">
        <v>52</v>
      </c>
      <c r="I49" s="55">
        <f>(VLOOKUP(I$8,'[1]I-2'!$T$6:$AN$63,MATCH(Inputs_AM!$G49,'[1]I-2'!$T$6:$AN$6,0),FALSE))*4</f>
        <v>564</v>
      </c>
      <c r="J49" s="55">
        <f>(VLOOKUP(J$8,'[1]I-2'!$T$6:$AN$63,MATCH(Inputs_AM!$G49,'[1]I-2'!$T$6:$AN$6,0),FALSE))*4</f>
        <v>632</v>
      </c>
      <c r="K49" s="55">
        <f>(VLOOKUP(K$8,'[1]I-2'!$T$6:$AN$63,MATCH(Inputs_AM!$G49,'[1]I-2'!$T$6:$AN$6,0),FALSE))*4</f>
        <v>808</v>
      </c>
      <c r="L49" s="55">
        <f>(VLOOKUP(L$8,'[1]I-2'!$T$6:$AN$63,MATCH(Inputs_AM!$G49,'[1]I-2'!$T$6:$AN$6,0),FALSE))*4</f>
        <v>492</v>
      </c>
      <c r="M49" s="55">
        <f>(VLOOKUP(M$8,'[1]I-2'!$T$6:$AN$63,MATCH(Inputs_AM!$G49,'[1]I-2'!$T$6:$AN$6,0),FALSE))*4</f>
        <v>624</v>
      </c>
      <c r="N49" s="55">
        <f>(VLOOKUP(N$8,'[1]I-2'!$T$6:$AN$63,MATCH(Inputs_AM!$G49,'[1]I-2'!$T$6:$AN$6,0),FALSE))*4</f>
        <v>432</v>
      </c>
      <c r="O49" s="55">
        <f>(VLOOKUP(O$8,'[1]I-2'!$T$6:$AN$63,MATCH(Inputs_AM!$G49,'[1]I-2'!$T$6:$AN$6,0),FALSE))*4</f>
        <v>424</v>
      </c>
      <c r="P49" s="55">
        <f>(VLOOKUP(P$8,'[1]I-2'!$T$6:$AN$63,MATCH(Inputs_AM!$G49,'[1]I-2'!$T$6:$AN$6,0),FALSE))*4</f>
        <v>440</v>
      </c>
      <c r="Q49" s="55">
        <f>(VLOOKUP(Q$8,'[1]I-2'!$T$6:$AN$63,MATCH(Inputs_AM!$G49,'[1]I-2'!$T$6:$AN$6,0),FALSE))*4</f>
        <v>276</v>
      </c>
      <c r="R49" s="55">
        <f>(VLOOKUP(R$8,'[1]I-2'!$T$6:$AN$63,MATCH(Inputs_AM!$G49,'[1]I-2'!$T$6:$AN$6,0),FALSE))*4</f>
        <v>280</v>
      </c>
      <c r="T49" s="57">
        <f t="shared" si="27"/>
        <v>480</v>
      </c>
      <c r="U49" s="5">
        <f>INDEX(AM_Balanced_VISTRO!$A$1:$AP$64,MATCH(Inputs_AM!D49,AM_Balanced_VISTRO!$A$1:$A$64,0),MATCH(Inputs_AM!E49,AM_Balanced_VISTRO!$A$1:$AP$1,0))</f>
        <v>0</v>
      </c>
      <c r="W49" s="243">
        <f t="shared" si="7"/>
        <v>0.87999999999999989</v>
      </c>
      <c r="X49" s="243">
        <f t="shared" si="8"/>
        <v>0.91499999999999992</v>
      </c>
      <c r="Y49" s="243">
        <f t="shared" si="9"/>
        <v>0.94499999999999995</v>
      </c>
      <c r="Z49" s="243">
        <f t="shared" si="10"/>
        <v>0.97</v>
      </c>
      <c r="AA49" s="251">
        <v>1</v>
      </c>
      <c r="AB49" s="251">
        <v>1</v>
      </c>
      <c r="AC49" s="251">
        <v>1</v>
      </c>
      <c r="AD49" s="251">
        <v>1</v>
      </c>
      <c r="AE49" s="245">
        <f t="shared" si="11"/>
        <v>0.97</v>
      </c>
      <c r="AF49" s="239">
        <f t="shared" si="12"/>
        <v>0.92999999999999994</v>
      </c>
      <c r="AH49" s="59">
        <f t="shared" si="13"/>
        <v>0</v>
      </c>
      <c r="AI49" s="59">
        <f t="shared" si="14"/>
        <v>0</v>
      </c>
      <c r="AJ49" s="59">
        <f t="shared" si="15"/>
        <v>0</v>
      </c>
      <c r="AK49" s="59">
        <f t="shared" si="16"/>
        <v>0</v>
      </c>
      <c r="AL49" s="59">
        <f t="shared" si="17"/>
        <v>0</v>
      </c>
      <c r="AM49" s="59">
        <f t="shared" si="18"/>
        <v>0</v>
      </c>
      <c r="AN49" s="59">
        <f t="shared" si="19"/>
        <v>0</v>
      </c>
      <c r="AO49" s="59">
        <f t="shared" si="20"/>
        <v>0</v>
      </c>
      <c r="AP49" s="59">
        <f t="shared" si="21"/>
        <v>0</v>
      </c>
      <c r="AQ49" s="59">
        <f t="shared" si="22"/>
        <v>0</v>
      </c>
      <c r="AS49" s="5">
        <f t="shared" si="23"/>
        <v>0</v>
      </c>
    </row>
    <row r="50" spans="2:45" x14ac:dyDescent="0.25">
      <c r="B50" s="5">
        <v>3491</v>
      </c>
      <c r="C50" s="5"/>
      <c r="D50" s="55">
        <v>34</v>
      </c>
      <c r="E50" s="50" t="s">
        <v>49</v>
      </c>
      <c r="F50" s="50">
        <v>6</v>
      </c>
      <c r="G50" s="55" t="s">
        <v>51</v>
      </c>
      <c r="I50" s="55">
        <f>(VLOOKUP(I$8,'[1]I-6'!$T$6:$AN$63,MATCH(Inputs_AM!$G50,'[1]I-6'!$T$6:$AN$6,0),FALSE))*4</f>
        <v>600</v>
      </c>
      <c r="J50" s="55">
        <f>(VLOOKUP(J$8,'[1]I-6'!$T$6:$AN$63,MATCH(Inputs_AM!$G50,'[1]I-6'!$T$6:$AN$6,0),FALSE))*4</f>
        <v>636</v>
      </c>
      <c r="K50" s="55">
        <f>(VLOOKUP(K$8,'[1]I-6'!$T$6:$AN$63,MATCH(Inputs_AM!$G50,'[1]I-6'!$T$6:$AN$6,0),FALSE))*4</f>
        <v>552</v>
      </c>
      <c r="L50" s="55">
        <f>(VLOOKUP(L$8,'[1]I-6'!$T$6:$AN$63,MATCH(Inputs_AM!$G50,'[1]I-6'!$T$6:$AN$6,0),FALSE))*4</f>
        <v>620</v>
      </c>
      <c r="M50" s="55">
        <f>(VLOOKUP(M$8,'[1]I-6'!$T$6:$AN$63,MATCH(Inputs_AM!$G50,'[1]I-6'!$T$6:$AN$6,0),FALSE))*4</f>
        <v>560</v>
      </c>
      <c r="N50" s="55">
        <f>(VLOOKUP(N$8,'[1]I-6'!$T$6:$AN$63,MATCH(Inputs_AM!$G50,'[1]I-6'!$T$6:$AN$6,0),FALSE))*4</f>
        <v>660</v>
      </c>
      <c r="O50" s="55">
        <f>(VLOOKUP(O$8,'[1]I-6'!$T$6:$AN$63,MATCH(Inputs_AM!$G50,'[1]I-6'!$T$6:$AN$6,0),FALSE))*4</f>
        <v>748</v>
      </c>
      <c r="P50" s="55">
        <f>(VLOOKUP(P$8,'[1]I-6'!$T$6:$AN$63,MATCH(Inputs_AM!$G50,'[1]I-6'!$T$6:$AN$6,0),FALSE))*4</f>
        <v>456</v>
      </c>
      <c r="Q50" s="55">
        <f>(VLOOKUP(Q$8,'[1]I-6'!$T$6:$AN$63,MATCH(Inputs_AM!$G50,'[1]I-6'!$T$6:$AN$6,0),FALSE))*4</f>
        <v>428</v>
      </c>
      <c r="R50" s="55">
        <f>(VLOOKUP(R$8,'[1]I-6'!$T$6:$AN$63,MATCH(Inputs_AM!$G50,'[1]I-6'!$T$6:$AN$6,0),FALSE))*4</f>
        <v>292</v>
      </c>
      <c r="T50" s="57">
        <f t="shared" si="27"/>
        <v>606</v>
      </c>
      <c r="U50" s="5">
        <f>INDEX(AM_Balanced_VISTRO!$A$1:$AP$64,MATCH(Inputs_AM!D50,AM_Balanced_VISTRO!$A$1:$A$64,0),MATCH(Inputs_AM!E50,AM_Balanced_VISTRO!$A$1:$AP$1,0))</f>
        <v>0</v>
      </c>
      <c r="W50" s="243">
        <f t="shared" si="7"/>
        <v>0.87999999999999989</v>
      </c>
      <c r="X50" s="243">
        <f t="shared" si="8"/>
        <v>0.91499999999999992</v>
      </c>
      <c r="Y50" s="243">
        <f t="shared" si="9"/>
        <v>0.94499999999999995</v>
      </c>
      <c r="Z50" s="243">
        <f t="shared" si="10"/>
        <v>0.97</v>
      </c>
      <c r="AA50" s="251">
        <v>1</v>
      </c>
      <c r="AB50" s="251">
        <v>1</v>
      </c>
      <c r="AC50" s="251">
        <v>1</v>
      </c>
      <c r="AD50" s="251">
        <v>1</v>
      </c>
      <c r="AE50" s="245">
        <f t="shared" si="11"/>
        <v>0.97</v>
      </c>
      <c r="AF50" s="239">
        <f t="shared" si="12"/>
        <v>0.92999999999999994</v>
      </c>
      <c r="AH50" s="59">
        <f t="shared" si="13"/>
        <v>0</v>
      </c>
      <c r="AI50" s="59">
        <f t="shared" si="14"/>
        <v>0</v>
      </c>
      <c r="AJ50" s="59">
        <f t="shared" si="15"/>
        <v>0</v>
      </c>
      <c r="AK50" s="59">
        <f t="shared" si="16"/>
        <v>0</v>
      </c>
      <c r="AL50" s="59">
        <f t="shared" si="17"/>
        <v>0</v>
      </c>
      <c r="AM50" s="59">
        <f t="shared" si="18"/>
        <v>0</v>
      </c>
      <c r="AN50" s="59">
        <f t="shared" si="19"/>
        <v>0</v>
      </c>
      <c r="AO50" s="59">
        <f t="shared" si="20"/>
        <v>0</v>
      </c>
      <c r="AP50" s="59">
        <f t="shared" si="21"/>
        <v>0</v>
      </c>
      <c r="AQ50" s="59">
        <f t="shared" si="22"/>
        <v>0</v>
      </c>
      <c r="AS50" s="5">
        <f t="shared" si="23"/>
        <v>0</v>
      </c>
    </row>
    <row r="51" spans="2:45" x14ac:dyDescent="0.25">
      <c r="B51" s="5">
        <v>3692</v>
      </c>
      <c r="C51" s="5"/>
      <c r="D51" s="55">
        <v>36</v>
      </c>
      <c r="E51" s="50" t="s">
        <v>50</v>
      </c>
      <c r="F51" s="50">
        <v>6</v>
      </c>
      <c r="G51" s="55" t="s">
        <v>52</v>
      </c>
      <c r="I51" s="55">
        <f>(VLOOKUP(I$8,'[1]I-6'!$T$6:$AN$63,MATCH(Inputs_AM!$G51,'[1]I-6'!$T$6:$AN$6,0),FALSE))*4</f>
        <v>712</v>
      </c>
      <c r="J51" s="55">
        <f>(VLOOKUP(J$8,'[1]I-6'!$T$6:$AN$63,MATCH(Inputs_AM!$G51,'[1]I-6'!$T$6:$AN$6,0),FALSE))*4</f>
        <v>876</v>
      </c>
      <c r="K51" s="55">
        <f>(VLOOKUP(K$8,'[1]I-6'!$T$6:$AN$63,MATCH(Inputs_AM!$G51,'[1]I-6'!$T$6:$AN$6,0),FALSE))*4</f>
        <v>904</v>
      </c>
      <c r="L51" s="55">
        <f>(VLOOKUP(L$8,'[1]I-6'!$T$6:$AN$63,MATCH(Inputs_AM!$G51,'[1]I-6'!$T$6:$AN$6,0),FALSE))*4</f>
        <v>788</v>
      </c>
      <c r="M51" s="55">
        <f>(VLOOKUP(M$8,'[1]I-6'!$T$6:$AN$63,MATCH(Inputs_AM!$G51,'[1]I-6'!$T$6:$AN$6,0),FALSE))*4</f>
        <v>812</v>
      </c>
      <c r="N51" s="55">
        <f>(VLOOKUP(N$8,'[1]I-6'!$T$6:$AN$63,MATCH(Inputs_AM!$G51,'[1]I-6'!$T$6:$AN$6,0),FALSE))*4</f>
        <v>760</v>
      </c>
      <c r="O51" s="55">
        <f>(VLOOKUP(O$8,'[1]I-6'!$T$6:$AN$63,MATCH(Inputs_AM!$G51,'[1]I-6'!$T$6:$AN$6,0),FALSE))*4</f>
        <v>688</v>
      </c>
      <c r="P51" s="55">
        <f>(VLOOKUP(P$8,'[1]I-6'!$T$6:$AN$63,MATCH(Inputs_AM!$G51,'[1]I-6'!$T$6:$AN$6,0),FALSE))*4</f>
        <v>704</v>
      </c>
      <c r="Q51" s="55">
        <f>(VLOOKUP(Q$8,'[1]I-6'!$T$6:$AN$63,MATCH(Inputs_AM!$G51,'[1]I-6'!$T$6:$AN$6,0),FALSE))*4</f>
        <v>468</v>
      </c>
      <c r="R51" s="55">
        <f>(VLOOKUP(R$8,'[1]I-6'!$T$6:$AN$63,MATCH(Inputs_AM!$G51,'[1]I-6'!$T$6:$AN$6,0),FALSE))*4</f>
        <v>336</v>
      </c>
      <c r="T51" s="57">
        <f t="shared" si="27"/>
        <v>741</v>
      </c>
      <c r="U51" s="5">
        <f>INDEX(AM_Balanced_VISTRO!$A$1:$AP$64,MATCH(Inputs_AM!D51,AM_Balanced_VISTRO!$A$1:$A$64,0),MATCH(Inputs_AM!E51,AM_Balanced_VISTRO!$A$1:$AP$1,0))</f>
        <v>12</v>
      </c>
      <c r="W51" s="243">
        <f t="shared" si="7"/>
        <v>0.87999999999999989</v>
      </c>
      <c r="X51" s="243">
        <f t="shared" si="8"/>
        <v>0.91499999999999992</v>
      </c>
      <c r="Y51" s="243">
        <f t="shared" si="9"/>
        <v>0.94499999999999995</v>
      </c>
      <c r="Z51" s="243">
        <f t="shared" si="10"/>
        <v>0.97</v>
      </c>
      <c r="AA51" s="251">
        <v>1</v>
      </c>
      <c r="AB51" s="251">
        <v>1</v>
      </c>
      <c r="AC51" s="251">
        <v>1</v>
      </c>
      <c r="AD51" s="251">
        <v>1</v>
      </c>
      <c r="AE51" s="245">
        <f t="shared" si="11"/>
        <v>0.97</v>
      </c>
      <c r="AF51" s="239">
        <f t="shared" si="12"/>
        <v>0.92999999999999994</v>
      </c>
      <c r="AH51" s="59">
        <f t="shared" si="13"/>
        <v>10.559999999999999</v>
      </c>
      <c r="AI51" s="59">
        <f t="shared" si="14"/>
        <v>10.979999999999999</v>
      </c>
      <c r="AJ51" s="59">
        <f t="shared" si="15"/>
        <v>11.34</v>
      </c>
      <c r="AK51" s="59">
        <f t="shared" si="16"/>
        <v>11.64</v>
      </c>
      <c r="AL51" s="59">
        <f t="shared" si="17"/>
        <v>12</v>
      </c>
      <c r="AM51" s="59">
        <f t="shared" si="18"/>
        <v>12</v>
      </c>
      <c r="AN51" s="59">
        <f t="shared" si="19"/>
        <v>12</v>
      </c>
      <c r="AO51" s="59">
        <f t="shared" si="20"/>
        <v>12</v>
      </c>
      <c r="AP51" s="59">
        <f t="shared" si="21"/>
        <v>11.64</v>
      </c>
      <c r="AQ51" s="59">
        <f t="shared" si="22"/>
        <v>11.16</v>
      </c>
      <c r="AS51" s="5">
        <f t="shared" si="23"/>
        <v>0</v>
      </c>
    </row>
    <row r="52" spans="2:45" x14ac:dyDescent="0.25">
      <c r="B52" s="50">
        <v>3791</v>
      </c>
      <c r="C52" s="50"/>
      <c r="D52" s="55">
        <v>37</v>
      </c>
      <c r="E52" s="50" t="s">
        <v>49</v>
      </c>
      <c r="F52" s="50">
        <v>6</v>
      </c>
      <c r="G52" s="55" t="s">
        <v>51</v>
      </c>
      <c r="I52" s="55">
        <f>(VLOOKUP(I$8,'[1]I-6'!$T$6:$AN$63,MATCH(Inputs_AM!$G52,'[1]I-6'!$T$6:$AN$6,0),FALSE))*4</f>
        <v>600</v>
      </c>
      <c r="J52" s="55">
        <f>(VLOOKUP(J$8,'[1]I-6'!$T$6:$AN$63,MATCH(Inputs_AM!$G52,'[1]I-6'!$T$6:$AN$6,0),FALSE))*4</f>
        <v>636</v>
      </c>
      <c r="K52" s="55">
        <f>(VLOOKUP(K$8,'[1]I-6'!$T$6:$AN$63,MATCH(Inputs_AM!$G52,'[1]I-6'!$T$6:$AN$6,0),FALSE))*4</f>
        <v>552</v>
      </c>
      <c r="L52" s="55">
        <f>(VLOOKUP(L$8,'[1]I-6'!$T$6:$AN$63,MATCH(Inputs_AM!$G52,'[1]I-6'!$T$6:$AN$6,0),FALSE))*4</f>
        <v>620</v>
      </c>
      <c r="M52" s="55">
        <f>(VLOOKUP(M$8,'[1]I-6'!$T$6:$AN$63,MATCH(Inputs_AM!$G52,'[1]I-6'!$T$6:$AN$6,0),FALSE))*4</f>
        <v>560</v>
      </c>
      <c r="N52" s="55">
        <f>(VLOOKUP(N$8,'[1]I-6'!$T$6:$AN$63,MATCH(Inputs_AM!$G52,'[1]I-6'!$T$6:$AN$6,0),FALSE))*4</f>
        <v>660</v>
      </c>
      <c r="O52" s="55">
        <f>(VLOOKUP(O$8,'[1]I-6'!$T$6:$AN$63,MATCH(Inputs_AM!$G52,'[1]I-6'!$T$6:$AN$6,0),FALSE))*4</f>
        <v>748</v>
      </c>
      <c r="P52" s="55">
        <f>(VLOOKUP(P$8,'[1]I-6'!$T$6:$AN$63,MATCH(Inputs_AM!$G52,'[1]I-6'!$T$6:$AN$6,0),FALSE))*4</f>
        <v>456</v>
      </c>
      <c r="Q52" s="55">
        <f>(VLOOKUP(Q$8,'[1]I-6'!$T$6:$AN$63,MATCH(Inputs_AM!$G52,'[1]I-6'!$T$6:$AN$6,0),FALSE))*4</f>
        <v>428</v>
      </c>
      <c r="R52" s="55">
        <f>(VLOOKUP(R$8,'[1]I-6'!$T$6:$AN$63,MATCH(Inputs_AM!$G52,'[1]I-6'!$T$6:$AN$6,0),FALSE))*4</f>
        <v>292</v>
      </c>
      <c r="T52" s="57">
        <f t="shared" si="27"/>
        <v>606</v>
      </c>
      <c r="U52" s="5">
        <f>INDEX(AM_Balanced_VISTRO!$A$1:$AP$64,MATCH(Inputs_AM!D52,AM_Balanced_VISTRO!$A$1:$A$64,0),MATCH(Inputs_AM!E52,AM_Balanced_VISTRO!$A$1:$AP$1,0))</f>
        <v>0</v>
      </c>
      <c r="W52" s="243">
        <f t="shared" si="7"/>
        <v>0.87999999999999989</v>
      </c>
      <c r="X52" s="243">
        <f t="shared" si="8"/>
        <v>0.91499999999999992</v>
      </c>
      <c r="Y52" s="243">
        <f t="shared" si="9"/>
        <v>0.94499999999999995</v>
      </c>
      <c r="Z52" s="243">
        <f t="shared" si="10"/>
        <v>0.97</v>
      </c>
      <c r="AA52" s="251">
        <v>1</v>
      </c>
      <c r="AB52" s="251">
        <v>1</v>
      </c>
      <c r="AC52" s="251">
        <v>1</v>
      </c>
      <c r="AD52" s="251">
        <v>1</v>
      </c>
      <c r="AE52" s="245">
        <f t="shared" si="11"/>
        <v>0.97</v>
      </c>
      <c r="AF52" s="239">
        <f t="shared" si="12"/>
        <v>0.92999999999999994</v>
      </c>
      <c r="AH52" s="59">
        <f t="shared" si="13"/>
        <v>0</v>
      </c>
      <c r="AI52" s="59">
        <f t="shared" si="14"/>
        <v>0</v>
      </c>
      <c r="AJ52" s="59">
        <f t="shared" si="15"/>
        <v>0</v>
      </c>
      <c r="AK52" s="59">
        <f t="shared" si="16"/>
        <v>0</v>
      </c>
      <c r="AL52" s="59">
        <f t="shared" si="17"/>
        <v>0</v>
      </c>
      <c r="AM52" s="59">
        <f t="shared" si="18"/>
        <v>0</v>
      </c>
      <c r="AN52" s="59">
        <f t="shared" si="19"/>
        <v>0</v>
      </c>
      <c r="AO52" s="59">
        <f t="shared" si="20"/>
        <v>0</v>
      </c>
      <c r="AP52" s="59">
        <f t="shared" si="21"/>
        <v>0</v>
      </c>
      <c r="AQ52" s="59">
        <f t="shared" si="22"/>
        <v>0</v>
      </c>
      <c r="AS52" s="5">
        <f t="shared" si="23"/>
        <v>0</v>
      </c>
    </row>
    <row r="53" spans="2:45" ht="13.5" customHeight="1" x14ac:dyDescent="0.25">
      <c r="B53" s="50">
        <v>4092</v>
      </c>
      <c r="C53" s="50"/>
      <c r="D53" s="55">
        <v>40</v>
      </c>
      <c r="E53" s="50" t="s">
        <v>50</v>
      </c>
      <c r="F53" s="50">
        <v>7</v>
      </c>
      <c r="G53" s="55" t="s">
        <v>52</v>
      </c>
      <c r="I53" s="55">
        <f>(VLOOKUP(I$8,'[1]I-6'!$T$6:$AN$63,MATCH(Inputs_AM!$G53,'[1]I-6'!$T$6:$AN$6,0),FALSE))*4</f>
        <v>712</v>
      </c>
      <c r="J53" s="55">
        <f>(VLOOKUP(J$8,'[1]I-6'!$T$6:$AN$63,MATCH(Inputs_AM!$G53,'[1]I-6'!$T$6:$AN$6,0),FALSE))*4</f>
        <v>876</v>
      </c>
      <c r="K53" s="55">
        <f>(VLOOKUP(K$8,'[1]I-6'!$T$6:$AN$63,MATCH(Inputs_AM!$G53,'[1]I-6'!$T$6:$AN$6,0),FALSE))*4</f>
        <v>904</v>
      </c>
      <c r="L53" s="55">
        <f>(VLOOKUP(L$8,'[1]I-6'!$T$6:$AN$63,MATCH(Inputs_AM!$G53,'[1]I-6'!$T$6:$AN$6,0),FALSE))*4</f>
        <v>788</v>
      </c>
      <c r="M53" s="55">
        <f>(VLOOKUP(M$8,'[1]I-6'!$T$6:$AN$63,MATCH(Inputs_AM!$G53,'[1]I-6'!$T$6:$AN$6,0),FALSE))*4</f>
        <v>812</v>
      </c>
      <c r="N53" s="55">
        <f>(VLOOKUP(N$8,'[1]I-6'!$T$6:$AN$63,MATCH(Inputs_AM!$G53,'[1]I-6'!$T$6:$AN$6,0),FALSE))*4</f>
        <v>760</v>
      </c>
      <c r="O53" s="55">
        <f>(VLOOKUP(O$8,'[1]I-6'!$T$6:$AN$63,MATCH(Inputs_AM!$G53,'[1]I-6'!$T$6:$AN$6,0),FALSE))*4</f>
        <v>688</v>
      </c>
      <c r="P53" s="55">
        <f>(VLOOKUP(P$8,'[1]I-6'!$T$6:$AN$63,MATCH(Inputs_AM!$G53,'[1]I-6'!$T$6:$AN$6,0),FALSE))*4</f>
        <v>704</v>
      </c>
      <c r="Q53" s="55">
        <f>(VLOOKUP(Q$8,'[1]I-6'!$T$6:$AN$63,MATCH(Inputs_AM!$G53,'[1]I-6'!$T$6:$AN$6,0),FALSE))*4</f>
        <v>468</v>
      </c>
      <c r="R53" s="55">
        <f>(VLOOKUP(R$8,'[1]I-6'!$T$6:$AN$63,MATCH(Inputs_AM!$G53,'[1]I-6'!$T$6:$AN$6,0),FALSE))*4</f>
        <v>336</v>
      </c>
      <c r="T53" s="57">
        <f t="shared" si="27"/>
        <v>741</v>
      </c>
      <c r="U53" s="5">
        <f>INDEX(AM_Balanced_VISTRO!$A$1:$AP$64,MATCH(Inputs_AM!D53,AM_Balanced_VISTRO!$A$1:$A$64,0),MATCH(Inputs_AM!E53,AM_Balanced_VISTRO!$A$1:$AP$1,0))</f>
        <v>116</v>
      </c>
      <c r="W53" s="243">
        <f t="shared" si="7"/>
        <v>0.87999999999999989</v>
      </c>
      <c r="X53" s="243">
        <f t="shared" si="8"/>
        <v>0.91499999999999992</v>
      </c>
      <c r="Y53" s="243">
        <f t="shared" si="9"/>
        <v>0.94499999999999995</v>
      </c>
      <c r="Z53" s="243">
        <f t="shared" si="10"/>
        <v>0.97</v>
      </c>
      <c r="AA53" s="251">
        <v>1</v>
      </c>
      <c r="AB53" s="251">
        <v>1</v>
      </c>
      <c r="AC53" s="251">
        <v>1</v>
      </c>
      <c r="AD53" s="251">
        <v>1</v>
      </c>
      <c r="AE53" s="245">
        <f t="shared" si="11"/>
        <v>0.97</v>
      </c>
      <c r="AF53" s="239">
        <f t="shared" si="12"/>
        <v>0.92999999999999994</v>
      </c>
      <c r="AH53" s="59">
        <f t="shared" si="13"/>
        <v>102.07999999999998</v>
      </c>
      <c r="AI53" s="59">
        <f t="shared" si="14"/>
        <v>106.13999999999999</v>
      </c>
      <c r="AJ53" s="59">
        <f t="shared" si="15"/>
        <v>109.61999999999999</v>
      </c>
      <c r="AK53" s="59">
        <f t="shared" si="16"/>
        <v>112.52</v>
      </c>
      <c r="AL53" s="59">
        <f t="shared" si="17"/>
        <v>116</v>
      </c>
      <c r="AM53" s="59">
        <f t="shared" si="18"/>
        <v>116</v>
      </c>
      <c r="AN53" s="59">
        <f t="shared" si="19"/>
        <v>116</v>
      </c>
      <c r="AO53" s="59">
        <f t="shared" si="20"/>
        <v>116</v>
      </c>
      <c r="AP53" s="59">
        <f t="shared" si="21"/>
        <v>112.52</v>
      </c>
      <c r="AQ53" s="59">
        <f t="shared" si="22"/>
        <v>107.88</v>
      </c>
      <c r="AS53" s="5">
        <f t="shared" si="23"/>
        <v>0</v>
      </c>
    </row>
    <row r="54" spans="2:45" ht="13.5" customHeight="1" x14ac:dyDescent="0.25">
      <c r="B54" s="50">
        <v>4191</v>
      </c>
      <c r="C54" s="50"/>
      <c r="D54" s="55">
        <v>41</v>
      </c>
      <c r="E54" s="50" t="s">
        <v>49</v>
      </c>
      <c r="F54" s="50">
        <v>9</v>
      </c>
      <c r="G54" s="55" t="s">
        <v>51</v>
      </c>
      <c r="I54" s="55">
        <f>(VLOOKUP(I$8,'[1]I-9'!$T$6:$AN$63,MATCH(Inputs_AM!$E54,'[1]I-9'!$T$6:$AN$6,0),FALSE))*4</f>
        <v>276</v>
      </c>
      <c r="J54" s="55">
        <f>(VLOOKUP(J$8,'[1]I-9'!$T$6:$AN$63,MATCH(Inputs_AM!$E54,'[1]I-9'!$T$6:$AN$6,0),FALSE))*4</f>
        <v>256</v>
      </c>
      <c r="K54" s="55">
        <f>(VLOOKUP(K$8,'[1]I-9'!$T$6:$AN$63,MATCH(Inputs_AM!$E54,'[1]I-9'!$T$6:$AN$6,0),FALSE))*4</f>
        <v>384</v>
      </c>
      <c r="L54" s="55">
        <f>(VLOOKUP(L$8,'[1]I-9'!$T$6:$AN$63,MATCH(Inputs_AM!$E54,'[1]I-9'!$T$6:$AN$6,0),FALSE))*4</f>
        <v>328</v>
      </c>
      <c r="M54" s="55">
        <f>(VLOOKUP(M$8,'[1]I-9'!$T$6:$AN$63,MATCH(Inputs_AM!$E54,'[1]I-9'!$T$6:$AN$6,0),FALSE))*4</f>
        <v>424</v>
      </c>
      <c r="N54" s="55">
        <f>(VLOOKUP(N$8,'[1]I-9'!$T$6:$AN$63,MATCH(Inputs_AM!$E54,'[1]I-9'!$T$6:$AN$6,0),FALSE))*4</f>
        <v>400</v>
      </c>
      <c r="O54" s="55">
        <f>(VLOOKUP(O$8,'[1]I-9'!$T$6:$AN$63,MATCH(Inputs_AM!$E54,'[1]I-9'!$T$6:$AN$6,0),FALSE))*4</f>
        <v>408</v>
      </c>
      <c r="P54" s="55">
        <f>(VLOOKUP(P$8,'[1]I-9'!$T$6:$AN$63,MATCH(Inputs_AM!$E54,'[1]I-9'!$T$6:$AN$6,0),FALSE))*4</f>
        <v>372</v>
      </c>
      <c r="Q54" s="55">
        <f>(VLOOKUP(Q$8,'[1]I-9'!$T$6:$AN$63,MATCH(Inputs_AM!$E54,'[1]I-9'!$T$6:$AN$6,0),FALSE))*4</f>
        <v>396</v>
      </c>
      <c r="R54" s="55">
        <f>(VLOOKUP(R$8,'[1]I-9'!$T$6:$AN$63,MATCH(Inputs_AM!$E54,'[1]I-9'!$T$6:$AN$6,0),FALSE))*4</f>
        <v>360</v>
      </c>
      <c r="T54" s="57">
        <f t="shared" si="27"/>
        <v>401</v>
      </c>
      <c r="U54" s="5">
        <f>INDEX(AM_Balanced_VISTRO!$A$1:$AP$64,MATCH(Inputs_AM!D54,AM_Balanced_VISTRO!$A$1:$A$64,0),MATCH(Inputs_AM!E54,AM_Balanced_VISTRO!$A$1:$AP$1,0))</f>
        <v>0</v>
      </c>
      <c r="W54" s="243">
        <f t="shared" si="7"/>
        <v>0.87999999999999989</v>
      </c>
      <c r="X54" s="243">
        <f t="shared" si="8"/>
        <v>0.91499999999999992</v>
      </c>
      <c r="Y54" s="243">
        <f t="shared" si="9"/>
        <v>0.94499999999999995</v>
      </c>
      <c r="Z54" s="243">
        <f t="shared" si="10"/>
        <v>0.97</v>
      </c>
      <c r="AA54" s="251">
        <v>1</v>
      </c>
      <c r="AB54" s="251">
        <v>1</v>
      </c>
      <c r="AC54" s="251">
        <v>1</v>
      </c>
      <c r="AD54" s="251">
        <v>1</v>
      </c>
      <c r="AE54" s="245">
        <f t="shared" si="11"/>
        <v>0.97</v>
      </c>
      <c r="AF54" s="239">
        <f t="shared" si="12"/>
        <v>0.92999999999999994</v>
      </c>
      <c r="AH54" s="59">
        <f t="shared" si="13"/>
        <v>0</v>
      </c>
      <c r="AI54" s="59">
        <f t="shared" si="14"/>
        <v>0</v>
      </c>
      <c r="AJ54" s="59">
        <f t="shared" si="15"/>
        <v>0</v>
      </c>
      <c r="AK54" s="59">
        <f t="shared" si="16"/>
        <v>0</v>
      </c>
      <c r="AL54" s="59">
        <f t="shared" si="17"/>
        <v>0</v>
      </c>
      <c r="AM54" s="59">
        <f t="shared" si="18"/>
        <v>0</v>
      </c>
      <c r="AN54" s="59">
        <f t="shared" si="19"/>
        <v>0</v>
      </c>
      <c r="AO54" s="59">
        <f t="shared" si="20"/>
        <v>0</v>
      </c>
      <c r="AP54" s="59">
        <f t="shared" si="21"/>
        <v>0</v>
      </c>
      <c r="AQ54" s="59">
        <f t="shared" si="22"/>
        <v>0</v>
      </c>
      <c r="AS54" s="5">
        <f t="shared" si="23"/>
        <v>0</v>
      </c>
    </row>
    <row r="55" spans="2:45" ht="13.5" customHeight="1" x14ac:dyDescent="0.25">
      <c r="B55" s="50">
        <v>4392</v>
      </c>
      <c r="C55" s="50"/>
      <c r="D55" s="55">
        <v>43</v>
      </c>
      <c r="E55" s="50" t="s">
        <v>50</v>
      </c>
      <c r="F55" s="50">
        <v>6</v>
      </c>
      <c r="G55" s="55" t="s">
        <v>52</v>
      </c>
      <c r="I55" s="55">
        <f>(VLOOKUP(I$8,'[1]I-6'!$T$6:$AN$63,MATCH(Inputs_AM!$G55,'[1]I-6'!$T$6:$AN$6,0),FALSE))*4</f>
        <v>712</v>
      </c>
      <c r="J55" s="55">
        <f>(VLOOKUP(J$8,'[1]I-6'!$T$6:$AN$63,MATCH(Inputs_AM!$G55,'[1]I-6'!$T$6:$AN$6,0),FALSE))*4</f>
        <v>876</v>
      </c>
      <c r="K55" s="55">
        <f>(VLOOKUP(K$8,'[1]I-6'!$T$6:$AN$63,MATCH(Inputs_AM!$G55,'[1]I-6'!$T$6:$AN$6,0),FALSE))*4</f>
        <v>904</v>
      </c>
      <c r="L55" s="55">
        <f>(VLOOKUP(L$8,'[1]I-6'!$T$6:$AN$63,MATCH(Inputs_AM!$G55,'[1]I-6'!$T$6:$AN$6,0),FALSE))*4</f>
        <v>788</v>
      </c>
      <c r="M55" s="55">
        <f>(VLOOKUP(M$8,'[1]I-6'!$T$6:$AN$63,MATCH(Inputs_AM!$G55,'[1]I-6'!$T$6:$AN$6,0),FALSE))*4</f>
        <v>812</v>
      </c>
      <c r="N55" s="55">
        <f>(VLOOKUP(N$8,'[1]I-6'!$T$6:$AN$63,MATCH(Inputs_AM!$G55,'[1]I-6'!$T$6:$AN$6,0),FALSE))*4</f>
        <v>760</v>
      </c>
      <c r="O55" s="55">
        <f>(VLOOKUP(O$8,'[1]I-6'!$T$6:$AN$63,MATCH(Inputs_AM!$G55,'[1]I-6'!$T$6:$AN$6,0),FALSE))*4</f>
        <v>688</v>
      </c>
      <c r="P55" s="55">
        <f>(VLOOKUP(P$8,'[1]I-6'!$T$6:$AN$63,MATCH(Inputs_AM!$G55,'[1]I-6'!$T$6:$AN$6,0),FALSE))*4</f>
        <v>704</v>
      </c>
      <c r="Q55" s="55">
        <f>(VLOOKUP(Q$8,'[1]I-6'!$T$6:$AN$63,MATCH(Inputs_AM!$G55,'[1]I-6'!$T$6:$AN$6,0),FALSE))*4</f>
        <v>468</v>
      </c>
      <c r="R55" s="55">
        <f>(VLOOKUP(R$8,'[1]I-6'!$T$6:$AN$63,MATCH(Inputs_AM!$G55,'[1]I-6'!$T$6:$AN$6,0),FALSE))*4</f>
        <v>336</v>
      </c>
      <c r="T55" s="57">
        <f t="shared" si="27"/>
        <v>741</v>
      </c>
      <c r="U55" s="5">
        <f>INDEX(AM_Balanced_VISTRO!$A$1:$AP$64,MATCH(Inputs_AM!D55,AM_Balanced_VISTRO!$A$1:$A$64,0),MATCH(Inputs_AM!E55,AM_Balanced_VISTRO!$A$1:$AP$1,0))</f>
        <v>0</v>
      </c>
      <c r="W55" s="243">
        <f t="shared" si="7"/>
        <v>0.87999999999999989</v>
      </c>
      <c r="X55" s="243">
        <f t="shared" si="8"/>
        <v>0.91499999999999992</v>
      </c>
      <c r="Y55" s="243">
        <f t="shared" si="9"/>
        <v>0.94499999999999995</v>
      </c>
      <c r="Z55" s="243">
        <f t="shared" si="10"/>
        <v>0.97</v>
      </c>
      <c r="AA55" s="251">
        <v>1</v>
      </c>
      <c r="AB55" s="251">
        <v>1</v>
      </c>
      <c r="AC55" s="251">
        <v>1</v>
      </c>
      <c r="AD55" s="251">
        <v>1</v>
      </c>
      <c r="AE55" s="245">
        <f t="shared" si="11"/>
        <v>0.97</v>
      </c>
      <c r="AF55" s="239">
        <f t="shared" si="12"/>
        <v>0.92999999999999994</v>
      </c>
      <c r="AH55" s="59">
        <f t="shared" si="13"/>
        <v>0</v>
      </c>
      <c r="AI55" s="59">
        <f t="shared" si="14"/>
        <v>0</v>
      </c>
      <c r="AJ55" s="59">
        <f t="shared" si="15"/>
        <v>0</v>
      </c>
      <c r="AK55" s="59">
        <f t="shared" si="16"/>
        <v>0</v>
      </c>
      <c r="AL55" s="59">
        <f t="shared" si="17"/>
        <v>0</v>
      </c>
      <c r="AM55" s="59">
        <f t="shared" si="18"/>
        <v>0</v>
      </c>
      <c r="AN55" s="59">
        <f t="shared" si="19"/>
        <v>0</v>
      </c>
      <c r="AO55" s="59">
        <f t="shared" si="20"/>
        <v>0</v>
      </c>
      <c r="AP55" s="59">
        <f t="shared" si="21"/>
        <v>0</v>
      </c>
      <c r="AQ55" s="59">
        <f t="shared" si="22"/>
        <v>0</v>
      </c>
      <c r="AS55" s="5">
        <f t="shared" si="23"/>
        <v>0</v>
      </c>
    </row>
    <row r="56" spans="2:45" ht="13.5" customHeight="1" x14ac:dyDescent="0.25">
      <c r="B56" s="50">
        <v>4491</v>
      </c>
      <c r="C56" s="50"/>
      <c r="D56" s="55">
        <v>44</v>
      </c>
      <c r="E56" s="50" t="s">
        <v>49</v>
      </c>
      <c r="F56" s="50">
        <v>9</v>
      </c>
      <c r="G56" s="55" t="s">
        <v>51</v>
      </c>
      <c r="I56" s="55">
        <f>(VLOOKUP(I$8,'[1]I-9'!$T$6:$AN$63,MATCH(Inputs_AM!$G56,'[1]I-9'!$T$6:$AN$6,0),FALSE))*4</f>
        <v>608</v>
      </c>
      <c r="J56" s="55">
        <f>(VLOOKUP(J$8,'[1]I-9'!$T$6:$AN$63,MATCH(Inputs_AM!$G56,'[1]I-9'!$T$6:$AN$6,0),FALSE))*4</f>
        <v>532</v>
      </c>
      <c r="K56" s="55">
        <f>(VLOOKUP(K$8,'[1]I-9'!$T$6:$AN$63,MATCH(Inputs_AM!$G56,'[1]I-9'!$T$6:$AN$6,0),FALSE))*4</f>
        <v>504</v>
      </c>
      <c r="L56" s="55">
        <f>(VLOOKUP(L$8,'[1]I-9'!$T$6:$AN$63,MATCH(Inputs_AM!$G56,'[1]I-9'!$T$6:$AN$6,0),FALSE))*4</f>
        <v>568</v>
      </c>
      <c r="M56" s="55">
        <f>(VLOOKUP(M$8,'[1]I-9'!$T$6:$AN$63,MATCH(Inputs_AM!$G56,'[1]I-9'!$T$6:$AN$6,0),FALSE))*4</f>
        <v>440</v>
      </c>
      <c r="N56" s="55">
        <f>(VLOOKUP(N$8,'[1]I-9'!$T$6:$AN$63,MATCH(Inputs_AM!$G56,'[1]I-9'!$T$6:$AN$6,0),FALSE))*4</f>
        <v>672</v>
      </c>
      <c r="O56" s="55">
        <f>(VLOOKUP(O$8,'[1]I-9'!$T$6:$AN$63,MATCH(Inputs_AM!$G56,'[1]I-9'!$T$6:$AN$6,0),FALSE))*4</f>
        <v>660</v>
      </c>
      <c r="P56" s="55">
        <f>(VLOOKUP(P$8,'[1]I-9'!$T$6:$AN$63,MATCH(Inputs_AM!$G56,'[1]I-9'!$T$6:$AN$6,0),FALSE))*4</f>
        <v>596</v>
      </c>
      <c r="Q56" s="55">
        <f>(VLOOKUP(Q$8,'[1]I-9'!$T$6:$AN$63,MATCH(Inputs_AM!$G56,'[1]I-9'!$T$6:$AN$6,0),FALSE))*4</f>
        <v>640</v>
      </c>
      <c r="R56" s="55">
        <f>(VLOOKUP(R$8,'[1]I-9'!$T$6:$AN$63,MATCH(Inputs_AM!$G56,'[1]I-9'!$T$6:$AN$6,0),FALSE))*4</f>
        <v>460</v>
      </c>
      <c r="T56" s="57">
        <f t="shared" si="27"/>
        <v>592</v>
      </c>
      <c r="U56" s="5">
        <f>INDEX(AM_Balanced_VISTRO!$A$1:$AP$64,MATCH(Inputs_AM!D56,AM_Balanced_VISTRO!$A$1:$A$64,0),MATCH(Inputs_AM!E56,AM_Balanced_VISTRO!$A$1:$AP$1,0))</f>
        <v>28</v>
      </c>
      <c r="W56" s="243">
        <f t="shared" si="7"/>
        <v>0.87999999999999989</v>
      </c>
      <c r="X56" s="243">
        <f t="shared" si="8"/>
        <v>0.91499999999999992</v>
      </c>
      <c r="Y56" s="243">
        <f t="shared" si="9"/>
        <v>0.94499999999999995</v>
      </c>
      <c r="Z56" s="243">
        <f t="shared" si="10"/>
        <v>0.97</v>
      </c>
      <c r="AA56" s="251">
        <v>1</v>
      </c>
      <c r="AB56" s="251">
        <v>1</v>
      </c>
      <c r="AC56" s="251">
        <v>1</v>
      </c>
      <c r="AD56" s="251">
        <v>1</v>
      </c>
      <c r="AE56" s="245">
        <f t="shared" si="11"/>
        <v>0.97</v>
      </c>
      <c r="AF56" s="239">
        <f t="shared" si="12"/>
        <v>0.92999999999999994</v>
      </c>
      <c r="AH56" s="59">
        <f t="shared" si="13"/>
        <v>24.639999999999997</v>
      </c>
      <c r="AI56" s="59">
        <f t="shared" si="14"/>
        <v>25.619999999999997</v>
      </c>
      <c r="AJ56" s="59">
        <f t="shared" si="15"/>
        <v>26.459999999999997</v>
      </c>
      <c r="AK56" s="59">
        <f t="shared" si="16"/>
        <v>27.16</v>
      </c>
      <c r="AL56" s="59">
        <f t="shared" si="17"/>
        <v>28</v>
      </c>
      <c r="AM56" s="59">
        <f t="shared" si="18"/>
        <v>28</v>
      </c>
      <c r="AN56" s="59">
        <f t="shared" si="19"/>
        <v>28</v>
      </c>
      <c r="AO56" s="59">
        <f t="shared" si="20"/>
        <v>28</v>
      </c>
      <c r="AP56" s="59">
        <f t="shared" si="21"/>
        <v>27.16</v>
      </c>
      <c r="AQ56" s="59">
        <f t="shared" si="22"/>
        <v>26.04</v>
      </c>
      <c r="AS56" s="5">
        <f t="shared" si="23"/>
        <v>0</v>
      </c>
    </row>
    <row r="57" spans="2:45" ht="13.5" customHeight="1" x14ac:dyDescent="0.25">
      <c r="B57" s="50">
        <v>4592</v>
      </c>
      <c r="C57" s="50"/>
      <c r="D57" s="55">
        <v>45</v>
      </c>
      <c r="E57" s="50" t="s">
        <v>50</v>
      </c>
      <c r="F57" s="50">
        <v>9</v>
      </c>
      <c r="G57" s="55" t="s">
        <v>52</v>
      </c>
      <c r="I57" s="55">
        <f>(VLOOKUP(I$8,'[1]I-9'!$T$6:$AN$63,MATCH(Inputs_AM!$G57,'[1]I-9'!$T$6:$AN$6,0),FALSE))*4</f>
        <v>580</v>
      </c>
      <c r="J57" s="55">
        <f>(VLOOKUP(J$8,'[1]I-9'!$T$6:$AN$63,MATCH(Inputs_AM!$G57,'[1]I-9'!$T$6:$AN$6,0),FALSE))*4</f>
        <v>752</v>
      </c>
      <c r="K57" s="55">
        <f>(VLOOKUP(K$8,'[1]I-9'!$T$6:$AN$63,MATCH(Inputs_AM!$G57,'[1]I-9'!$T$6:$AN$6,0),FALSE))*4</f>
        <v>720</v>
      </c>
      <c r="L57" s="55">
        <f>(VLOOKUP(L$8,'[1]I-9'!$T$6:$AN$63,MATCH(Inputs_AM!$G57,'[1]I-9'!$T$6:$AN$6,0),FALSE))*4</f>
        <v>788</v>
      </c>
      <c r="M57" s="55">
        <f>(VLOOKUP(M$8,'[1]I-9'!$T$6:$AN$63,MATCH(Inputs_AM!$G57,'[1]I-9'!$T$6:$AN$6,0),FALSE))*4</f>
        <v>820</v>
      </c>
      <c r="N57" s="55">
        <f>(VLOOKUP(N$8,'[1]I-9'!$T$6:$AN$63,MATCH(Inputs_AM!$G57,'[1]I-9'!$T$6:$AN$6,0),FALSE))*4</f>
        <v>720</v>
      </c>
      <c r="O57" s="55">
        <f>(VLOOKUP(O$8,'[1]I-9'!$T$6:$AN$63,MATCH(Inputs_AM!$G57,'[1]I-9'!$T$6:$AN$6,0),FALSE))*4</f>
        <v>832</v>
      </c>
      <c r="P57" s="55">
        <f>(VLOOKUP(P$8,'[1]I-9'!$T$6:$AN$63,MATCH(Inputs_AM!$G57,'[1]I-9'!$T$6:$AN$6,0),FALSE))*4</f>
        <v>768</v>
      </c>
      <c r="Q57" s="55">
        <f>(VLOOKUP(Q$8,'[1]I-9'!$T$6:$AN$63,MATCH(Inputs_AM!$G57,'[1]I-9'!$T$6:$AN$6,0),FALSE))*4</f>
        <v>844</v>
      </c>
      <c r="R57" s="55">
        <f>(VLOOKUP(R$8,'[1]I-9'!$T$6:$AN$63,MATCH(Inputs_AM!$G57,'[1]I-9'!$T$6:$AN$6,0),FALSE))*4</f>
        <v>580</v>
      </c>
      <c r="T57" s="57">
        <f t="shared" si="27"/>
        <v>785</v>
      </c>
      <c r="U57" s="5">
        <f>INDEX(AM_Balanced_VISTRO!$A$1:$AP$64,MATCH(Inputs_AM!D57,AM_Balanced_VISTRO!$A$1:$A$64,0),MATCH(Inputs_AM!E57,AM_Balanced_VISTRO!$A$1:$AP$1,0))</f>
        <v>7</v>
      </c>
      <c r="W57" s="243">
        <f t="shared" si="7"/>
        <v>0.87999999999999989</v>
      </c>
      <c r="X57" s="243">
        <f t="shared" si="8"/>
        <v>0.91499999999999992</v>
      </c>
      <c r="Y57" s="243">
        <f t="shared" si="9"/>
        <v>0.94499999999999995</v>
      </c>
      <c r="Z57" s="243">
        <f t="shared" si="10"/>
        <v>0.97</v>
      </c>
      <c r="AA57" s="251">
        <v>1</v>
      </c>
      <c r="AB57" s="251">
        <v>1</v>
      </c>
      <c r="AC57" s="251">
        <v>1</v>
      </c>
      <c r="AD57" s="251">
        <v>1</v>
      </c>
      <c r="AE57" s="245">
        <f t="shared" si="11"/>
        <v>0.97</v>
      </c>
      <c r="AF57" s="239">
        <f t="shared" si="12"/>
        <v>0.92999999999999994</v>
      </c>
      <c r="AH57" s="59">
        <f t="shared" si="13"/>
        <v>6.1599999999999993</v>
      </c>
      <c r="AI57" s="59">
        <f t="shared" si="14"/>
        <v>6.4049999999999994</v>
      </c>
      <c r="AJ57" s="59">
        <f t="shared" si="15"/>
        <v>6.6149999999999993</v>
      </c>
      <c r="AK57" s="59">
        <f t="shared" si="16"/>
        <v>6.79</v>
      </c>
      <c r="AL57" s="59">
        <f t="shared" si="17"/>
        <v>7</v>
      </c>
      <c r="AM57" s="59">
        <f t="shared" si="18"/>
        <v>7</v>
      </c>
      <c r="AN57" s="59">
        <f t="shared" si="19"/>
        <v>7</v>
      </c>
      <c r="AO57" s="59">
        <f t="shared" si="20"/>
        <v>7</v>
      </c>
      <c r="AP57" s="59">
        <f t="shared" si="21"/>
        <v>6.79</v>
      </c>
      <c r="AQ57" s="59">
        <f t="shared" si="22"/>
        <v>6.51</v>
      </c>
      <c r="AS57" s="5">
        <f t="shared" si="23"/>
        <v>0</v>
      </c>
    </row>
    <row r="58" spans="2:45" x14ac:dyDescent="0.25">
      <c r="B58" s="50">
        <v>4792</v>
      </c>
      <c r="C58" s="50"/>
      <c r="D58" s="55">
        <v>47</v>
      </c>
      <c r="E58" s="50" t="s">
        <v>50</v>
      </c>
      <c r="F58" s="50">
        <v>9</v>
      </c>
      <c r="G58" s="55" t="s">
        <v>52</v>
      </c>
      <c r="I58" s="55">
        <f>(VLOOKUP(I$8,'[1]I-9'!$T$6:$AN$63,MATCH(Inputs_AM!$G58,'[1]I-9'!$T$6:$AN$6,0),FALSE))*4</f>
        <v>580</v>
      </c>
      <c r="J58" s="55">
        <f>(VLOOKUP(J$8,'[1]I-9'!$T$6:$AN$63,MATCH(Inputs_AM!$G58,'[1]I-9'!$T$6:$AN$6,0),FALSE))*4</f>
        <v>752</v>
      </c>
      <c r="K58" s="55">
        <f>(VLOOKUP(K$8,'[1]I-9'!$T$6:$AN$63,MATCH(Inputs_AM!$G58,'[1]I-9'!$T$6:$AN$6,0),FALSE))*4</f>
        <v>720</v>
      </c>
      <c r="L58" s="55">
        <f>(VLOOKUP(L$8,'[1]I-9'!$T$6:$AN$63,MATCH(Inputs_AM!$G58,'[1]I-9'!$T$6:$AN$6,0),FALSE))*4</f>
        <v>788</v>
      </c>
      <c r="M58" s="55">
        <f>(VLOOKUP(M$8,'[1]I-9'!$T$6:$AN$63,MATCH(Inputs_AM!$G58,'[1]I-9'!$T$6:$AN$6,0),FALSE))*4</f>
        <v>820</v>
      </c>
      <c r="N58" s="55">
        <f>(VLOOKUP(N$8,'[1]I-9'!$T$6:$AN$63,MATCH(Inputs_AM!$G58,'[1]I-9'!$T$6:$AN$6,0),FALSE))*4</f>
        <v>720</v>
      </c>
      <c r="O58" s="55">
        <f>(VLOOKUP(O$8,'[1]I-9'!$T$6:$AN$63,MATCH(Inputs_AM!$G58,'[1]I-9'!$T$6:$AN$6,0),FALSE))*4</f>
        <v>832</v>
      </c>
      <c r="P58" s="55">
        <f>(VLOOKUP(P$8,'[1]I-9'!$T$6:$AN$63,MATCH(Inputs_AM!$G58,'[1]I-9'!$T$6:$AN$6,0),FALSE))*4</f>
        <v>768</v>
      </c>
      <c r="Q58" s="55">
        <f>(VLOOKUP(Q$8,'[1]I-9'!$T$6:$AN$63,MATCH(Inputs_AM!$G58,'[1]I-9'!$T$6:$AN$6,0),FALSE))*4</f>
        <v>844</v>
      </c>
      <c r="R58" s="55">
        <f>(VLOOKUP(R$8,'[1]I-9'!$T$6:$AN$63,MATCH(Inputs_AM!$G58,'[1]I-9'!$T$6:$AN$6,0),FALSE))*4</f>
        <v>580</v>
      </c>
      <c r="T58" s="57">
        <f t="shared" si="27"/>
        <v>785</v>
      </c>
      <c r="U58" s="5">
        <f>INDEX(AM_Balanced_VISTRO!$A$1:$AP$64,MATCH(Inputs_AM!D58,AM_Balanced_VISTRO!$A$1:$A$64,0),MATCH(Inputs_AM!E58,AM_Balanced_VISTRO!$A$1:$AP$1,0))</f>
        <v>1</v>
      </c>
      <c r="W58" s="243">
        <f t="shared" si="7"/>
        <v>0.87999999999999989</v>
      </c>
      <c r="X58" s="243">
        <f t="shared" si="8"/>
        <v>0.91499999999999992</v>
      </c>
      <c r="Y58" s="243">
        <f t="shared" si="9"/>
        <v>0.94499999999999995</v>
      </c>
      <c r="Z58" s="243">
        <f t="shared" si="10"/>
        <v>0.97</v>
      </c>
      <c r="AA58" s="251">
        <v>1</v>
      </c>
      <c r="AB58" s="251">
        <v>1</v>
      </c>
      <c r="AC58" s="251">
        <v>1</v>
      </c>
      <c r="AD58" s="251">
        <v>1</v>
      </c>
      <c r="AE58" s="245">
        <f t="shared" si="11"/>
        <v>0.97</v>
      </c>
      <c r="AF58" s="239">
        <f t="shared" si="12"/>
        <v>0.92999999999999994</v>
      </c>
      <c r="AH58" s="59">
        <f t="shared" si="13"/>
        <v>0.87999999999999989</v>
      </c>
      <c r="AI58" s="59">
        <f t="shared" si="14"/>
        <v>0.91499999999999992</v>
      </c>
      <c r="AJ58" s="59">
        <f t="shared" si="15"/>
        <v>0.94499999999999995</v>
      </c>
      <c r="AK58" s="59">
        <f t="shared" si="16"/>
        <v>0.97</v>
      </c>
      <c r="AL58" s="59">
        <f t="shared" si="17"/>
        <v>1</v>
      </c>
      <c r="AM58" s="59">
        <f t="shared" si="18"/>
        <v>1</v>
      </c>
      <c r="AN58" s="59">
        <f t="shared" si="19"/>
        <v>1</v>
      </c>
      <c r="AO58" s="59">
        <f t="shared" si="20"/>
        <v>1</v>
      </c>
      <c r="AP58" s="59">
        <f t="shared" si="21"/>
        <v>0.97</v>
      </c>
      <c r="AQ58" s="59">
        <f t="shared" si="22"/>
        <v>0.92999999999999994</v>
      </c>
      <c r="AS58" s="5">
        <f t="shared" si="23"/>
        <v>0</v>
      </c>
    </row>
    <row r="59" spans="2:45" x14ac:dyDescent="0.25">
      <c r="B59" s="50">
        <v>4891</v>
      </c>
      <c r="C59" s="50"/>
      <c r="D59" s="55">
        <v>48</v>
      </c>
      <c r="E59" s="50" t="s">
        <v>49</v>
      </c>
      <c r="F59" s="50">
        <v>12</v>
      </c>
      <c r="G59" s="55" t="s">
        <v>51</v>
      </c>
      <c r="I59" s="55">
        <f>(VLOOKUP(I$8,'[1]I-12'!$T$6:$AN$63,MATCH(Inputs_AM!$G59,'[1]I-12'!$T$6:$AN$6,0),FALSE))*4</f>
        <v>440</v>
      </c>
      <c r="J59" s="55">
        <f>(VLOOKUP(J$8,'[1]I-12'!$T$6:$AN$63,MATCH(Inputs_AM!$G59,'[1]I-12'!$T$6:$AN$6,0),FALSE))*4</f>
        <v>392</v>
      </c>
      <c r="K59" s="55">
        <f>(VLOOKUP(K$8,'[1]I-12'!$T$6:$AN$63,MATCH(Inputs_AM!$G59,'[1]I-12'!$T$6:$AN$6,0),FALSE))*4</f>
        <v>516</v>
      </c>
      <c r="L59" s="55">
        <f>(VLOOKUP(L$8,'[1]I-12'!$T$6:$AN$63,MATCH(Inputs_AM!$G59,'[1]I-12'!$T$6:$AN$6,0),FALSE))*4</f>
        <v>404</v>
      </c>
      <c r="M59" s="55">
        <f>(VLOOKUP(M$8,'[1]I-12'!$T$6:$AN$63,MATCH(Inputs_AM!$G59,'[1]I-12'!$T$6:$AN$6,0),FALSE))*4</f>
        <v>348</v>
      </c>
      <c r="N59" s="55">
        <f>(VLOOKUP(N$8,'[1]I-12'!$T$6:$AN$63,MATCH(Inputs_AM!$G59,'[1]I-12'!$T$6:$AN$6,0),FALSE))*4</f>
        <v>464</v>
      </c>
      <c r="O59" s="55">
        <f>(VLOOKUP(O$8,'[1]I-12'!$T$6:$AN$63,MATCH(Inputs_AM!$G59,'[1]I-12'!$T$6:$AN$6,0),FALSE))*4</f>
        <v>504</v>
      </c>
      <c r="P59" s="55">
        <f>(VLOOKUP(P$8,'[1]I-12'!$T$6:$AN$63,MATCH(Inputs_AM!$G59,'[1]I-12'!$T$6:$AN$6,0),FALSE))*4</f>
        <v>584</v>
      </c>
      <c r="Q59" s="55">
        <f>(VLOOKUP(Q$8,'[1]I-12'!$T$6:$AN$63,MATCH(Inputs_AM!$G59,'[1]I-12'!$T$6:$AN$6,0),FALSE))*4</f>
        <v>500</v>
      </c>
      <c r="R59" s="55">
        <f>(VLOOKUP(R$8,'[1]I-12'!$T$6:$AN$63,MATCH(Inputs_AM!$G59,'[1]I-12'!$T$6:$AN$6,0),FALSE))*4</f>
        <v>388</v>
      </c>
      <c r="T59" s="57">
        <f t="shared" si="27"/>
        <v>475</v>
      </c>
      <c r="U59" s="5">
        <f>INDEX(AM_Balanced_VISTRO!$A$1:$AP$64,MATCH(Inputs_AM!D59,AM_Balanced_VISTRO!$A$1:$A$64,0),MATCH(Inputs_AM!E59,AM_Balanced_VISTRO!$A$1:$AP$1,0))</f>
        <v>0</v>
      </c>
      <c r="W59" s="243">
        <f t="shared" si="7"/>
        <v>0.87999999999999989</v>
      </c>
      <c r="X59" s="243">
        <f t="shared" si="8"/>
        <v>0.91499999999999992</v>
      </c>
      <c r="Y59" s="243">
        <f t="shared" si="9"/>
        <v>0.94499999999999995</v>
      </c>
      <c r="Z59" s="243">
        <f t="shared" si="10"/>
        <v>0.97</v>
      </c>
      <c r="AA59" s="251">
        <v>1</v>
      </c>
      <c r="AB59" s="251">
        <v>1</v>
      </c>
      <c r="AC59" s="251">
        <v>1</v>
      </c>
      <c r="AD59" s="251">
        <v>1</v>
      </c>
      <c r="AE59" s="245">
        <f t="shared" si="11"/>
        <v>0.97</v>
      </c>
      <c r="AF59" s="239">
        <f t="shared" si="12"/>
        <v>0.92999999999999994</v>
      </c>
      <c r="AH59" s="59">
        <f t="shared" si="13"/>
        <v>0</v>
      </c>
      <c r="AI59" s="59">
        <f t="shared" si="14"/>
        <v>0</v>
      </c>
      <c r="AJ59" s="59">
        <f t="shared" si="15"/>
        <v>0</v>
      </c>
      <c r="AK59" s="59">
        <f t="shared" si="16"/>
        <v>0</v>
      </c>
      <c r="AL59" s="59">
        <f t="shared" si="17"/>
        <v>0</v>
      </c>
      <c r="AM59" s="59">
        <f t="shared" si="18"/>
        <v>0</v>
      </c>
      <c r="AN59" s="59">
        <f t="shared" si="19"/>
        <v>0</v>
      </c>
      <c r="AO59" s="59">
        <f t="shared" si="20"/>
        <v>0</v>
      </c>
      <c r="AP59" s="59">
        <f t="shared" si="21"/>
        <v>0</v>
      </c>
      <c r="AQ59" s="59">
        <f t="shared" si="22"/>
        <v>0</v>
      </c>
      <c r="AS59" s="5">
        <f t="shared" si="23"/>
        <v>0</v>
      </c>
    </row>
    <row r="60" spans="2:45" x14ac:dyDescent="0.25">
      <c r="B60" s="5">
        <v>5092</v>
      </c>
      <c r="C60" s="5"/>
      <c r="D60" s="55">
        <v>50</v>
      </c>
      <c r="E60" s="50" t="s">
        <v>50</v>
      </c>
      <c r="F60" s="50">
        <v>9</v>
      </c>
      <c r="G60" s="55" t="s">
        <v>52</v>
      </c>
      <c r="I60" s="55">
        <f>(VLOOKUP(I$8,'[1]I-9'!$T$6:$AN$63,MATCH(Inputs_AM!$G60,'[1]I-9'!$T$6:$AN$6,0),FALSE))*4</f>
        <v>580</v>
      </c>
      <c r="J60" s="55">
        <f>(VLOOKUP(J$8,'[1]I-9'!$T$6:$AN$63,MATCH(Inputs_AM!$G60,'[1]I-9'!$T$6:$AN$6,0),FALSE))*4</f>
        <v>752</v>
      </c>
      <c r="K60" s="55">
        <f>(VLOOKUP(K$8,'[1]I-9'!$T$6:$AN$63,MATCH(Inputs_AM!$G60,'[1]I-9'!$T$6:$AN$6,0),FALSE))*4</f>
        <v>720</v>
      </c>
      <c r="L60" s="55">
        <f>(VLOOKUP(L$8,'[1]I-9'!$T$6:$AN$63,MATCH(Inputs_AM!$G60,'[1]I-9'!$T$6:$AN$6,0),FALSE))*4</f>
        <v>788</v>
      </c>
      <c r="M60" s="55">
        <f>(VLOOKUP(M$8,'[1]I-9'!$T$6:$AN$63,MATCH(Inputs_AM!$G60,'[1]I-9'!$T$6:$AN$6,0),FALSE))*4</f>
        <v>820</v>
      </c>
      <c r="N60" s="55">
        <f>(VLOOKUP(N$8,'[1]I-9'!$T$6:$AN$63,MATCH(Inputs_AM!$G60,'[1]I-9'!$T$6:$AN$6,0),FALSE))*4</f>
        <v>720</v>
      </c>
      <c r="O60" s="55">
        <f>(VLOOKUP(O$8,'[1]I-9'!$T$6:$AN$63,MATCH(Inputs_AM!$G60,'[1]I-9'!$T$6:$AN$6,0),FALSE))*4</f>
        <v>832</v>
      </c>
      <c r="P60" s="55">
        <f>(VLOOKUP(P$8,'[1]I-9'!$T$6:$AN$63,MATCH(Inputs_AM!$G60,'[1]I-9'!$T$6:$AN$6,0),FALSE))*4</f>
        <v>768</v>
      </c>
      <c r="Q60" s="55">
        <f>(VLOOKUP(Q$8,'[1]I-9'!$T$6:$AN$63,MATCH(Inputs_AM!$G60,'[1]I-9'!$T$6:$AN$6,0),FALSE))*4</f>
        <v>844</v>
      </c>
      <c r="R60" s="55">
        <f>(VLOOKUP(R$8,'[1]I-9'!$T$6:$AN$63,MATCH(Inputs_AM!$G60,'[1]I-9'!$T$6:$AN$6,0),FALSE))*4</f>
        <v>580</v>
      </c>
      <c r="S60" s="39"/>
      <c r="T60" s="57">
        <f t="shared" si="27"/>
        <v>785</v>
      </c>
      <c r="U60" s="5">
        <f>INDEX(AM_Balanced_VISTRO!$A$1:$AP$64,MATCH(Inputs_AM!D60,AM_Balanced_VISTRO!$A$1:$A$64,0),MATCH(Inputs_AM!E60,AM_Balanced_VISTRO!$A$1:$AP$1,0))</f>
        <v>23</v>
      </c>
      <c r="W60" s="243">
        <f t="shared" si="7"/>
        <v>0.87999999999999989</v>
      </c>
      <c r="X60" s="243">
        <f t="shared" si="8"/>
        <v>0.91499999999999992</v>
      </c>
      <c r="Y60" s="243">
        <f t="shared" si="9"/>
        <v>0.94499999999999995</v>
      </c>
      <c r="Z60" s="243">
        <f t="shared" si="10"/>
        <v>0.97</v>
      </c>
      <c r="AA60" s="251">
        <v>1</v>
      </c>
      <c r="AB60" s="251">
        <v>1</v>
      </c>
      <c r="AC60" s="251">
        <v>1</v>
      </c>
      <c r="AD60" s="251">
        <v>1</v>
      </c>
      <c r="AE60" s="245">
        <f t="shared" si="11"/>
        <v>0.97</v>
      </c>
      <c r="AF60" s="239">
        <f t="shared" si="12"/>
        <v>0.92999999999999994</v>
      </c>
      <c r="AH60" s="59">
        <f t="shared" si="13"/>
        <v>20.239999999999998</v>
      </c>
      <c r="AI60" s="59">
        <f t="shared" si="14"/>
        <v>21.044999999999998</v>
      </c>
      <c r="AJ60" s="59">
        <f t="shared" si="15"/>
        <v>21.734999999999999</v>
      </c>
      <c r="AK60" s="59">
        <f t="shared" si="16"/>
        <v>22.31</v>
      </c>
      <c r="AL60" s="59">
        <f t="shared" si="17"/>
        <v>23</v>
      </c>
      <c r="AM60" s="59">
        <f t="shared" si="18"/>
        <v>23</v>
      </c>
      <c r="AN60" s="59">
        <f t="shared" si="19"/>
        <v>23</v>
      </c>
      <c r="AO60" s="59">
        <f t="shared" si="20"/>
        <v>23</v>
      </c>
      <c r="AP60" s="59">
        <f t="shared" si="21"/>
        <v>22.31</v>
      </c>
      <c r="AQ60" s="59">
        <f t="shared" si="22"/>
        <v>21.389999999999997</v>
      </c>
      <c r="AS60" s="5">
        <f t="shared" si="23"/>
        <v>0</v>
      </c>
    </row>
    <row r="61" spans="2:45" x14ac:dyDescent="0.25">
      <c r="B61" s="5">
        <v>5292</v>
      </c>
      <c r="C61" s="5"/>
      <c r="D61" s="55">
        <v>52</v>
      </c>
      <c r="E61" s="50" t="s">
        <v>50</v>
      </c>
      <c r="F61" s="50">
        <v>12</v>
      </c>
      <c r="G61" s="55" t="s">
        <v>52</v>
      </c>
      <c r="I61" s="55">
        <f>(VLOOKUP(I$8,'[1]I-12'!$T$6:$AN$63,MATCH(Inputs_AM!$G61,'[1]I-12'!$T$6:$AN$6,0),FALSE))*4</f>
        <v>352</v>
      </c>
      <c r="J61" s="55">
        <f>(VLOOKUP(J$8,'[1]I-12'!$T$6:$AN$63,MATCH(Inputs_AM!$G61,'[1]I-12'!$T$6:$AN$6,0),FALSE))*4</f>
        <v>384</v>
      </c>
      <c r="K61" s="55">
        <f>(VLOOKUP(K$8,'[1]I-12'!$T$6:$AN$63,MATCH(Inputs_AM!$G61,'[1]I-12'!$T$6:$AN$6,0),FALSE))*4</f>
        <v>332</v>
      </c>
      <c r="L61" s="55">
        <f>(VLOOKUP(L$8,'[1]I-12'!$T$6:$AN$63,MATCH(Inputs_AM!$G61,'[1]I-12'!$T$6:$AN$6,0),FALSE))*4</f>
        <v>384</v>
      </c>
      <c r="M61" s="55">
        <f>(VLOOKUP(M$8,'[1]I-12'!$T$6:$AN$63,MATCH(Inputs_AM!$G61,'[1]I-12'!$T$6:$AN$6,0),FALSE))*4</f>
        <v>428</v>
      </c>
      <c r="N61" s="55">
        <f>(VLOOKUP(N$8,'[1]I-12'!$T$6:$AN$63,MATCH(Inputs_AM!$G61,'[1]I-12'!$T$6:$AN$6,0),FALSE))*4</f>
        <v>368</v>
      </c>
      <c r="O61" s="55">
        <f>(VLOOKUP(O$8,'[1]I-12'!$T$6:$AN$63,MATCH(Inputs_AM!$G61,'[1]I-12'!$T$6:$AN$6,0),FALSE))*4</f>
        <v>524</v>
      </c>
      <c r="P61" s="55">
        <f>(VLOOKUP(P$8,'[1]I-12'!$T$6:$AN$63,MATCH(Inputs_AM!$G61,'[1]I-12'!$T$6:$AN$6,0),FALSE))*4</f>
        <v>408</v>
      </c>
      <c r="Q61" s="55">
        <f>(VLOOKUP(Q$8,'[1]I-12'!$T$6:$AN$63,MATCH(Inputs_AM!$G61,'[1]I-12'!$T$6:$AN$6,0),FALSE))*4</f>
        <v>364</v>
      </c>
      <c r="R61" s="55">
        <f>(VLOOKUP(R$8,'[1]I-12'!$T$6:$AN$63,MATCH(Inputs_AM!$G61,'[1]I-12'!$T$6:$AN$6,0),FALSE))*4</f>
        <v>348</v>
      </c>
      <c r="T61" s="57">
        <f t="shared" si="27"/>
        <v>432</v>
      </c>
      <c r="U61" s="5">
        <f>INDEX(AM_Balanced_VISTRO!$A$1:$AP$64,MATCH(Inputs_AM!D61,AM_Balanced_VISTRO!$A$1:$A$64,0),MATCH(Inputs_AM!E61,AM_Balanced_VISTRO!$A$1:$AP$1,0))</f>
        <v>12</v>
      </c>
      <c r="W61" s="243">
        <f t="shared" si="7"/>
        <v>0.87999999999999989</v>
      </c>
      <c r="X61" s="243">
        <f t="shared" si="8"/>
        <v>0.91499999999999992</v>
      </c>
      <c r="Y61" s="243">
        <f t="shared" si="9"/>
        <v>0.94499999999999995</v>
      </c>
      <c r="Z61" s="243">
        <f t="shared" si="10"/>
        <v>0.97</v>
      </c>
      <c r="AA61" s="251">
        <v>1</v>
      </c>
      <c r="AB61" s="251">
        <v>1</v>
      </c>
      <c r="AC61" s="251">
        <v>1</v>
      </c>
      <c r="AD61" s="251">
        <v>1</v>
      </c>
      <c r="AE61" s="245">
        <f t="shared" si="11"/>
        <v>0.97</v>
      </c>
      <c r="AF61" s="239">
        <f t="shared" si="12"/>
        <v>0.92999999999999994</v>
      </c>
      <c r="AH61" s="59">
        <f t="shared" si="13"/>
        <v>10.559999999999999</v>
      </c>
      <c r="AI61" s="59">
        <f t="shared" si="14"/>
        <v>10.979999999999999</v>
      </c>
      <c r="AJ61" s="59">
        <f t="shared" si="15"/>
        <v>11.34</v>
      </c>
      <c r="AK61" s="59">
        <f t="shared" si="16"/>
        <v>11.64</v>
      </c>
      <c r="AL61" s="59">
        <f t="shared" si="17"/>
        <v>12</v>
      </c>
      <c r="AM61" s="59">
        <f t="shared" si="18"/>
        <v>12</v>
      </c>
      <c r="AN61" s="59">
        <f t="shared" si="19"/>
        <v>12</v>
      </c>
      <c r="AO61" s="59">
        <f t="shared" si="20"/>
        <v>12</v>
      </c>
      <c r="AP61" s="59">
        <f t="shared" si="21"/>
        <v>11.64</v>
      </c>
      <c r="AQ61" s="59">
        <f t="shared" si="22"/>
        <v>11.16</v>
      </c>
      <c r="AS61" s="5">
        <f t="shared" si="23"/>
        <v>0</v>
      </c>
    </row>
    <row r="62" spans="2:45" x14ac:dyDescent="0.25">
      <c r="B62" s="5">
        <v>5391</v>
      </c>
      <c r="C62" s="5"/>
      <c r="D62" s="55">
        <v>53</v>
      </c>
      <c r="E62" s="50" t="s">
        <v>49</v>
      </c>
      <c r="F62" s="50">
        <v>12</v>
      </c>
      <c r="G62" s="55" t="s">
        <v>51</v>
      </c>
      <c r="I62" s="55">
        <f>(VLOOKUP(I$8,'[1]I-12'!$T$6:$AN$63,MATCH(Inputs_AM!$G62,'[1]I-12'!$T$6:$AN$6,0),FALSE))*4</f>
        <v>440</v>
      </c>
      <c r="J62" s="55">
        <f>(VLOOKUP(J$8,'[1]I-12'!$T$6:$AN$63,MATCH(Inputs_AM!$G62,'[1]I-12'!$T$6:$AN$6,0),FALSE))*4</f>
        <v>392</v>
      </c>
      <c r="K62" s="55">
        <f>(VLOOKUP(K$8,'[1]I-12'!$T$6:$AN$63,MATCH(Inputs_AM!$G62,'[1]I-12'!$T$6:$AN$6,0),FALSE))*4</f>
        <v>516</v>
      </c>
      <c r="L62" s="55">
        <f>(VLOOKUP(L$8,'[1]I-12'!$T$6:$AN$63,MATCH(Inputs_AM!$G62,'[1]I-12'!$T$6:$AN$6,0),FALSE))*4</f>
        <v>404</v>
      </c>
      <c r="M62" s="55">
        <f>(VLOOKUP(M$8,'[1]I-12'!$T$6:$AN$63,MATCH(Inputs_AM!$G62,'[1]I-12'!$T$6:$AN$6,0),FALSE))*4</f>
        <v>348</v>
      </c>
      <c r="N62" s="55">
        <f>(VLOOKUP(N$8,'[1]I-12'!$T$6:$AN$63,MATCH(Inputs_AM!$G62,'[1]I-12'!$T$6:$AN$6,0),FALSE))*4</f>
        <v>464</v>
      </c>
      <c r="O62" s="55">
        <f>(VLOOKUP(O$8,'[1]I-12'!$T$6:$AN$63,MATCH(Inputs_AM!$G62,'[1]I-12'!$T$6:$AN$6,0),FALSE))*4</f>
        <v>504</v>
      </c>
      <c r="P62" s="55">
        <f>(VLOOKUP(P$8,'[1]I-12'!$T$6:$AN$63,MATCH(Inputs_AM!$G62,'[1]I-12'!$T$6:$AN$6,0),FALSE))*4</f>
        <v>584</v>
      </c>
      <c r="Q62" s="55">
        <f>(VLOOKUP(Q$8,'[1]I-12'!$T$6:$AN$63,MATCH(Inputs_AM!$G62,'[1]I-12'!$T$6:$AN$6,0),FALSE))*4</f>
        <v>500</v>
      </c>
      <c r="R62" s="55">
        <f>(VLOOKUP(R$8,'[1]I-12'!$T$6:$AN$63,MATCH(Inputs_AM!$G62,'[1]I-12'!$T$6:$AN$6,0),FALSE))*4</f>
        <v>388</v>
      </c>
      <c r="T62" s="57">
        <f t="shared" si="27"/>
        <v>475</v>
      </c>
      <c r="U62" s="5">
        <f>INDEX(AM_Balanced_VISTRO!$A$1:$AP$64,MATCH(Inputs_AM!D62,AM_Balanced_VISTRO!$A$1:$A$64,0),MATCH(Inputs_AM!E62,AM_Balanced_VISTRO!$A$1:$AP$1,0))</f>
        <v>11</v>
      </c>
      <c r="W62" s="243">
        <f t="shared" si="7"/>
        <v>0.87999999999999989</v>
      </c>
      <c r="X62" s="243">
        <f t="shared" si="8"/>
        <v>0.91499999999999992</v>
      </c>
      <c r="Y62" s="243">
        <f t="shared" si="9"/>
        <v>0.94499999999999995</v>
      </c>
      <c r="Z62" s="243">
        <f t="shared" si="10"/>
        <v>0.97</v>
      </c>
      <c r="AA62" s="251">
        <v>1</v>
      </c>
      <c r="AB62" s="251">
        <v>1</v>
      </c>
      <c r="AC62" s="251">
        <v>1</v>
      </c>
      <c r="AD62" s="251">
        <v>1</v>
      </c>
      <c r="AE62" s="245">
        <f t="shared" si="11"/>
        <v>0.97</v>
      </c>
      <c r="AF62" s="239">
        <f t="shared" si="12"/>
        <v>0.92999999999999994</v>
      </c>
      <c r="AH62" s="59">
        <f t="shared" si="13"/>
        <v>9.68</v>
      </c>
      <c r="AI62" s="59">
        <f t="shared" si="14"/>
        <v>10.065</v>
      </c>
      <c r="AJ62" s="59">
        <f t="shared" si="15"/>
        <v>10.395</v>
      </c>
      <c r="AK62" s="59">
        <f t="shared" si="16"/>
        <v>10.67</v>
      </c>
      <c r="AL62" s="59">
        <f t="shared" si="17"/>
        <v>11</v>
      </c>
      <c r="AM62" s="59">
        <f t="shared" si="18"/>
        <v>11</v>
      </c>
      <c r="AN62" s="59">
        <f t="shared" si="19"/>
        <v>11</v>
      </c>
      <c r="AO62" s="59">
        <f t="shared" si="20"/>
        <v>11</v>
      </c>
      <c r="AP62" s="59">
        <f t="shared" si="21"/>
        <v>10.67</v>
      </c>
      <c r="AQ62" s="59">
        <f t="shared" si="22"/>
        <v>10.229999999999999</v>
      </c>
      <c r="AS62" s="5">
        <f t="shared" si="23"/>
        <v>0</v>
      </c>
    </row>
    <row r="63" spans="2:45" x14ac:dyDescent="0.25">
      <c r="B63" s="5">
        <v>9991391</v>
      </c>
      <c r="C63" s="5"/>
      <c r="D63" s="55">
        <v>99913</v>
      </c>
      <c r="E63" s="50" t="s">
        <v>49</v>
      </c>
      <c r="F63" s="50">
        <v>2</v>
      </c>
      <c r="G63" s="55" t="s">
        <v>51</v>
      </c>
      <c r="I63" s="55">
        <f>(VLOOKUP(I$8,'[1]I-2'!$T$6:$AN$63,MATCH(Inputs_AM!$G63,'[1]I-2'!$T$6:$AN$6,0),FALSE))*4</f>
        <v>668</v>
      </c>
      <c r="J63" s="55">
        <f>(VLOOKUP(J$8,'[1]I-2'!$T$6:$AN$63,MATCH(Inputs_AM!$G63,'[1]I-2'!$T$6:$AN$6,0),FALSE))*4</f>
        <v>784</v>
      </c>
      <c r="K63" s="55">
        <f>(VLOOKUP(K$8,'[1]I-2'!$T$6:$AN$63,MATCH(Inputs_AM!$G63,'[1]I-2'!$T$6:$AN$6,0),FALSE))*4</f>
        <v>640</v>
      </c>
      <c r="L63" s="55">
        <f>(VLOOKUP(L$8,'[1]I-2'!$T$6:$AN$63,MATCH(Inputs_AM!$G63,'[1]I-2'!$T$6:$AN$6,0),FALSE))*4</f>
        <v>704</v>
      </c>
      <c r="M63" s="55">
        <f>(VLOOKUP(M$8,'[1]I-2'!$T$6:$AN$63,MATCH(Inputs_AM!$G63,'[1]I-2'!$T$6:$AN$6,0),FALSE))*4</f>
        <v>916</v>
      </c>
      <c r="N63" s="55">
        <f>(VLOOKUP(N$8,'[1]I-2'!$T$6:$AN$63,MATCH(Inputs_AM!$G63,'[1]I-2'!$T$6:$AN$6,0),FALSE))*4</f>
        <v>764</v>
      </c>
      <c r="O63" s="55">
        <f>(VLOOKUP(O$8,'[1]I-2'!$T$6:$AN$63,MATCH(Inputs_AM!$G63,'[1]I-2'!$T$6:$AN$6,0),FALSE))*4</f>
        <v>676</v>
      </c>
      <c r="P63" s="55">
        <f>(VLOOKUP(P$8,'[1]I-2'!$T$6:$AN$63,MATCH(Inputs_AM!$G63,'[1]I-2'!$T$6:$AN$6,0),FALSE))*4</f>
        <v>648</v>
      </c>
      <c r="Q63" s="55">
        <f>(VLOOKUP(Q$8,'[1]I-2'!$T$6:$AN$63,MATCH(Inputs_AM!$G63,'[1]I-2'!$T$6:$AN$6,0),FALSE))*4</f>
        <v>456</v>
      </c>
      <c r="R63" s="55">
        <f>(VLOOKUP(R$8,'[1]I-2'!$T$6:$AN$63,MATCH(Inputs_AM!$G63,'[1]I-2'!$T$6:$AN$6,0),FALSE))*4</f>
        <v>380</v>
      </c>
      <c r="T63" s="57">
        <f t="shared" si="27"/>
        <v>751</v>
      </c>
      <c r="U63" s="5">
        <f>INDEX(AM_Balanced_VISTRO!$A$1:$AP$64,MATCH(Inputs_AM!D63,AM_Balanced_VISTRO!$A$1:$A$64,0),MATCH(Inputs_AM!E63,AM_Balanced_VISTRO!$A$1:$AP$1,0))</f>
        <v>0</v>
      </c>
      <c r="W63" s="243">
        <f t="shared" si="7"/>
        <v>0.87999999999999989</v>
      </c>
      <c r="X63" s="243">
        <f t="shared" si="8"/>
        <v>0.91499999999999992</v>
      </c>
      <c r="Y63" s="243">
        <f t="shared" si="9"/>
        <v>0.94499999999999995</v>
      </c>
      <c r="Z63" s="243">
        <f t="shared" si="10"/>
        <v>0.97</v>
      </c>
      <c r="AA63" s="251">
        <v>1</v>
      </c>
      <c r="AB63" s="251">
        <v>1</v>
      </c>
      <c r="AC63" s="251">
        <v>1</v>
      </c>
      <c r="AD63" s="251">
        <v>1</v>
      </c>
      <c r="AE63" s="245">
        <f t="shared" si="11"/>
        <v>0.97</v>
      </c>
      <c r="AF63" s="239">
        <f t="shared" si="12"/>
        <v>0.92999999999999994</v>
      </c>
      <c r="AH63" s="59">
        <f t="shared" si="13"/>
        <v>0</v>
      </c>
      <c r="AI63" s="59">
        <f t="shared" si="14"/>
        <v>0</v>
      </c>
      <c r="AJ63" s="59">
        <f t="shared" si="15"/>
        <v>0</v>
      </c>
      <c r="AK63" s="59">
        <f t="shared" si="16"/>
        <v>0</v>
      </c>
      <c r="AL63" s="59">
        <f t="shared" si="17"/>
        <v>0</v>
      </c>
      <c r="AM63" s="59">
        <f t="shared" si="18"/>
        <v>0</v>
      </c>
      <c r="AN63" s="59">
        <f t="shared" si="19"/>
        <v>0</v>
      </c>
      <c r="AO63" s="59">
        <f t="shared" si="20"/>
        <v>0</v>
      </c>
      <c r="AP63" s="59">
        <f t="shared" si="21"/>
        <v>0</v>
      </c>
      <c r="AQ63" s="59">
        <f t="shared" si="22"/>
        <v>0</v>
      </c>
      <c r="AS63" s="5">
        <f t="shared" si="23"/>
        <v>0</v>
      </c>
    </row>
    <row r="64" spans="2:45" x14ac:dyDescent="0.25">
      <c r="B64" s="5">
        <v>9991392</v>
      </c>
      <c r="C64" s="5"/>
      <c r="D64" s="55">
        <v>99913</v>
      </c>
      <c r="E64" s="50" t="s">
        <v>50</v>
      </c>
      <c r="F64" s="50">
        <v>12</v>
      </c>
      <c r="G64" s="55" t="s">
        <v>51</v>
      </c>
      <c r="I64" s="55">
        <f>(VLOOKUP(I$8,'[1]I-12'!$T$6:$AN$63,MATCH(Inputs_AM!$G64,'[1]I-12'!$T$6:$AN$6,0),FALSE))*4</f>
        <v>440</v>
      </c>
      <c r="J64" s="55">
        <f>(VLOOKUP(J$8,'[1]I-12'!$T$6:$AN$63,MATCH(Inputs_AM!$G64,'[1]I-12'!$T$6:$AN$6,0),FALSE))*4</f>
        <v>392</v>
      </c>
      <c r="K64" s="55">
        <f>(VLOOKUP(K$8,'[1]I-12'!$T$6:$AN$63,MATCH(Inputs_AM!$G64,'[1]I-12'!$T$6:$AN$6,0),FALSE))*4</f>
        <v>516</v>
      </c>
      <c r="L64" s="55">
        <f>(VLOOKUP(L$8,'[1]I-12'!$T$6:$AN$63,MATCH(Inputs_AM!$G64,'[1]I-12'!$T$6:$AN$6,0),FALSE))*4</f>
        <v>404</v>
      </c>
      <c r="M64" s="55">
        <f>(VLOOKUP(M$8,'[1]I-12'!$T$6:$AN$63,MATCH(Inputs_AM!$G64,'[1]I-12'!$T$6:$AN$6,0),FALSE))*4</f>
        <v>348</v>
      </c>
      <c r="N64" s="55">
        <f>(VLOOKUP(N$8,'[1]I-12'!$T$6:$AN$63,MATCH(Inputs_AM!$G64,'[1]I-12'!$T$6:$AN$6,0),FALSE))*4</f>
        <v>464</v>
      </c>
      <c r="O64" s="55">
        <f>(VLOOKUP(O$8,'[1]I-12'!$T$6:$AN$63,MATCH(Inputs_AM!$G64,'[1]I-12'!$T$6:$AN$6,0),FALSE))*4</f>
        <v>504</v>
      </c>
      <c r="P64" s="55">
        <f>(VLOOKUP(P$8,'[1]I-12'!$T$6:$AN$63,MATCH(Inputs_AM!$G64,'[1]I-12'!$T$6:$AN$6,0),FALSE))*4</f>
        <v>584</v>
      </c>
      <c r="Q64" s="55">
        <f>(VLOOKUP(Q$8,'[1]I-12'!$T$6:$AN$63,MATCH(Inputs_AM!$G64,'[1]I-12'!$T$6:$AN$6,0),FALSE))*4</f>
        <v>500</v>
      </c>
      <c r="R64" s="55">
        <f>(VLOOKUP(R$8,'[1]I-12'!$T$6:$AN$63,MATCH(Inputs_AM!$G64,'[1]I-12'!$T$6:$AN$6,0),FALSE))*4</f>
        <v>388</v>
      </c>
      <c r="T64" s="57">
        <f t="shared" si="27"/>
        <v>475</v>
      </c>
      <c r="U64" s="5">
        <f>INDEX(AM_Balanced_VISTRO!$A$1:$AP$64,MATCH(Inputs_AM!D64,AM_Balanced_VISTRO!$A$1:$A$64,0),MATCH(Inputs_AM!E64,AM_Balanced_VISTRO!$A$1:$AP$1,0))</f>
        <v>15</v>
      </c>
      <c r="W64" s="243">
        <f t="shared" si="7"/>
        <v>0.87999999999999989</v>
      </c>
      <c r="X64" s="243">
        <f t="shared" si="8"/>
        <v>0.91499999999999992</v>
      </c>
      <c r="Y64" s="243">
        <f t="shared" si="9"/>
        <v>0.94499999999999995</v>
      </c>
      <c r="Z64" s="243">
        <f t="shared" si="10"/>
        <v>0.97</v>
      </c>
      <c r="AA64" s="251">
        <v>1</v>
      </c>
      <c r="AB64" s="251">
        <v>1</v>
      </c>
      <c r="AC64" s="251">
        <v>1</v>
      </c>
      <c r="AD64" s="251">
        <v>1</v>
      </c>
      <c r="AE64" s="245">
        <f t="shared" si="11"/>
        <v>0.97</v>
      </c>
      <c r="AF64" s="239">
        <f t="shared" si="12"/>
        <v>0.92999999999999994</v>
      </c>
      <c r="AH64" s="59">
        <f t="shared" si="13"/>
        <v>13.2</v>
      </c>
      <c r="AI64" s="59">
        <f t="shared" si="14"/>
        <v>13.725</v>
      </c>
      <c r="AJ64" s="59">
        <f t="shared" si="15"/>
        <v>14.174999999999999</v>
      </c>
      <c r="AK64" s="59">
        <f t="shared" si="16"/>
        <v>14.549999999999999</v>
      </c>
      <c r="AL64" s="59">
        <f t="shared" si="17"/>
        <v>15</v>
      </c>
      <c r="AM64" s="59">
        <f t="shared" si="18"/>
        <v>15</v>
      </c>
      <c r="AN64" s="59">
        <f t="shared" si="19"/>
        <v>15</v>
      </c>
      <c r="AO64" s="59">
        <f t="shared" si="20"/>
        <v>15</v>
      </c>
      <c r="AP64" s="59">
        <f t="shared" si="21"/>
        <v>14.549999999999999</v>
      </c>
      <c r="AQ64" s="59">
        <f t="shared" si="22"/>
        <v>13.95</v>
      </c>
      <c r="AS64" s="5">
        <f t="shared" si="23"/>
        <v>0</v>
      </c>
    </row>
    <row r="65" spans="2:45" x14ac:dyDescent="0.25">
      <c r="B65" s="5">
        <v>9991691</v>
      </c>
      <c r="C65" s="5"/>
      <c r="D65" s="55">
        <v>99916</v>
      </c>
      <c r="E65" s="50" t="s">
        <v>50</v>
      </c>
      <c r="F65" s="50">
        <v>12</v>
      </c>
      <c r="G65" s="55" t="s">
        <v>52</v>
      </c>
      <c r="I65" s="55">
        <f>(VLOOKUP(I$8,'[1]I-12'!$T$6:$AN$63,MATCH(Inputs_AM!$G65,'[1]I-12'!$T$6:$AN$6,0),FALSE))*4</f>
        <v>352</v>
      </c>
      <c r="J65" s="55">
        <f>(VLOOKUP(J$8,'[1]I-12'!$T$6:$AN$63,MATCH(Inputs_AM!$G65,'[1]I-12'!$T$6:$AN$6,0),FALSE))*4</f>
        <v>384</v>
      </c>
      <c r="K65" s="55">
        <f>(VLOOKUP(K$8,'[1]I-12'!$T$6:$AN$63,MATCH(Inputs_AM!$G65,'[1]I-12'!$T$6:$AN$6,0),FALSE))*4</f>
        <v>332</v>
      </c>
      <c r="L65" s="55">
        <f>(VLOOKUP(L$8,'[1]I-12'!$T$6:$AN$63,MATCH(Inputs_AM!$G65,'[1]I-12'!$T$6:$AN$6,0),FALSE))*4</f>
        <v>384</v>
      </c>
      <c r="M65" s="55">
        <f>(VLOOKUP(M$8,'[1]I-12'!$T$6:$AN$63,MATCH(Inputs_AM!$G65,'[1]I-12'!$T$6:$AN$6,0),FALSE))*4</f>
        <v>428</v>
      </c>
      <c r="N65" s="55">
        <f>(VLOOKUP(N$8,'[1]I-12'!$T$6:$AN$63,MATCH(Inputs_AM!$G65,'[1]I-12'!$T$6:$AN$6,0),FALSE))*4</f>
        <v>368</v>
      </c>
      <c r="O65" s="55">
        <f>(VLOOKUP(O$8,'[1]I-12'!$T$6:$AN$63,MATCH(Inputs_AM!$G65,'[1]I-12'!$T$6:$AN$6,0),FALSE))*4</f>
        <v>524</v>
      </c>
      <c r="P65" s="55">
        <f>(VLOOKUP(P$8,'[1]I-12'!$T$6:$AN$63,MATCH(Inputs_AM!$G65,'[1]I-12'!$T$6:$AN$6,0),FALSE))*4</f>
        <v>408</v>
      </c>
      <c r="Q65" s="55">
        <f>(VLOOKUP(Q$8,'[1]I-12'!$T$6:$AN$63,MATCH(Inputs_AM!$G65,'[1]I-12'!$T$6:$AN$6,0),FALSE))*4</f>
        <v>364</v>
      </c>
      <c r="R65" s="55">
        <f>(VLOOKUP(R$8,'[1]I-12'!$T$6:$AN$63,MATCH(Inputs_AM!$G65,'[1]I-12'!$T$6:$AN$6,0),FALSE))*4</f>
        <v>348</v>
      </c>
      <c r="T65" s="57">
        <f t="shared" si="27"/>
        <v>432</v>
      </c>
      <c r="U65" s="5">
        <f>INDEX(AM_Balanced_VISTRO!$A$1:$AP$64,MATCH(Inputs_AM!D65,AM_Balanced_VISTRO!$A$1:$A$64,0),MATCH(Inputs_AM!E65,AM_Balanced_VISTRO!$A$1:$AP$1,0))</f>
        <v>0</v>
      </c>
      <c r="W65" s="243">
        <f t="shared" si="7"/>
        <v>0.87999999999999989</v>
      </c>
      <c r="X65" s="243">
        <f t="shared" si="8"/>
        <v>0.91499999999999992</v>
      </c>
      <c r="Y65" s="243">
        <f t="shared" si="9"/>
        <v>0.94499999999999995</v>
      </c>
      <c r="Z65" s="243">
        <f t="shared" si="10"/>
        <v>0.97</v>
      </c>
      <c r="AA65" s="251">
        <v>1</v>
      </c>
      <c r="AB65" s="251">
        <v>1</v>
      </c>
      <c r="AC65" s="251">
        <v>1</v>
      </c>
      <c r="AD65" s="251">
        <v>1</v>
      </c>
      <c r="AE65" s="245">
        <f t="shared" si="11"/>
        <v>0.97</v>
      </c>
      <c r="AF65" s="239">
        <f t="shared" si="12"/>
        <v>0.92999999999999994</v>
      </c>
      <c r="AH65" s="59">
        <f t="shared" si="13"/>
        <v>0</v>
      </c>
      <c r="AI65" s="59">
        <f t="shared" si="14"/>
        <v>0</v>
      </c>
      <c r="AJ65" s="59">
        <f t="shared" si="15"/>
        <v>0</v>
      </c>
      <c r="AK65" s="59">
        <f t="shared" si="16"/>
        <v>0</v>
      </c>
      <c r="AL65" s="59">
        <f t="shared" si="17"/>
        <v>0</v>
      </c>
      <c r="AM65" s="59">
        <f t="shared" si="18"/>
        <v>0</v>
      </c>
      <c r="AN65" s="59">
        <f t="shared" si="19"/>
        <v>0</v>
      </c>
      <c r="AO65" s="59">
        <f t="shared" si="20"/>
        <v>0</v>
      </c>
      <c r="AP65" s="59">
        <f t="shared" si="21"/>
        <v>0</v>
      </c>
      <c r="AQ65" s="59">
        <f t="shared" si="22"/>
        <v>0</v>
      </c>
      <c r="AS65" s="5">
        <f t="shared" si="23"/>
        <v>0</v>
      </c>
    </row>
    <row r="66" spans="2:45" x14ac:dyDescent="0.25">
      <c r="B66" s="5">
        <v>9991692</v>
      </c>
      <c r="C66" s="5"/>
      <c r="D66" s="55">
        <v>99916</v>
      </c>
      <c r="E66" s="50" t="s">
        <v>49</v>
      </c>
      <c r="F66" s="50">
        <v>14</v>
      </c>
      <c r="G66" s="55" t="s">
        <v>51</v>
      </c>
      <c r="I66" s="55">
        <f>(VLOOKUP(I$8,'[1]I-14'!$T$6:$AN$63,MATCH(Inputs_AM!$G66,'[1]I-14'!$T$6:$AN$6,0),FALSE))*4</f>
        <v>356</v>
      </c>
      <c r="J66" s="55">
        <f>(VLOOKUP(J$8,'[1]I-14'!$T$6:$AN$63,MATCH(Inputs_AM!$G66,'[1]I-14'!$T$6:$AN$6,0),FALSE))*4</f>
        <v>272</v>
      </c>
      <c r="K66" s="55">
        <f>(VLOOKUP(K$8,'[1]I-14'!$T$6:$AN$63,MATCH(Inputs_AM!$G66,'[1]I-14'!$T$6:$AN$6,0),FALSE))*4</f>
        <v>352</v>
      </c>
      <c r="L66" s="55">
        <f>(VLOOKUP(L$8,'[1]I-14'!$T$6:$AN$63,MATCH(Inputs_AM!$G66,'[1]I-14'!$T$6:$AN$6,0),FALSE))*4</f>
        <v>376</v>
      </c>
      <c r="M66" s="55">
        <f>(VLOOKUP(M$8,'[1]I-14'!$T$6:$AN$63,MATCH(Inputs_AM!$G66,'[1]I-14'!$T$6:$AN$6,0),FALSE))*4</f>
        <v>308</v>
      </c>
      <c r="N66" s="55">
        <f>(VLOOKUP(N$8,'[1]I-14'!$T$6:$AN$63,MATCH(Inputs_AM!$G66,'[1]I-14'!$T$6:$AN$6,0),FALSE))*4</f>
        <v>352</v>
      </c>
      <c r="O66" s="55">
        <f>(VLOOKUP(O$8,'[1]I-14'!$T$6:$AN$63,MATCH(Inputs_AM!$G66,'[1]I-14'!$T$6:$AN$6,0),FALSE))*4</f>
        <v>316</v>
      </c>
      <c r="P66" s="55">
        <f>(VLOOKUP(P$8,'[1]I-14'!$T$6:$AN$63,MATCH(Inputs_AM!$G66,'[1]I-14'!$T$6:$AN$6,0),FALSE))*4</f>
        <v>432</v>
      </c>
      <c r="Q66" s="55">
        <f>(VLOOKUP(Q$8,'[1]I-14'!$T$6:$AN$63,MATCH(Inputs_AM!$G66,'[1]I-14'!$T$6:$AN$6,0),FALSE))*4</f>
        <v>404</v>
      </c>
      <c r="R66" s="55">
        <f>(VLOOKUP(R$8,'[1]I-14'!$T$6:$AN$63,MATCH(Inputs_AM!$G66,'[1]I-14'!$T$6:$AN$6,0),FALSE))*4</f>
        <v>340</v>
      </c>
      <c r="T66" s="57">
        <f t="shared" si="27"/>
        <v>352</v>
      </c>
      <c r="U66" s="5">
        <f>INDEX(AM_Balanced_VISTRO!$A$1:$AP$64,MATCH(Inputs_AM!D66,AM_Balanced_VISTRO!$A$1:$A$64,0),MATCH(Inputs_AM!E66,AM_Balanced_VISTRO!$A$1:$AP$1,0))</f>
        <v>0</v>
      </c>
      <c r="W66" s="243">
        <f t="shared" si="7"/>
        <v>0.87999999999999989</v>
      </c>
      <c r="X66" s="243">
        <f t="shared" si="8"/>
        <v>0.91499999999999992</v>
      </c>
      <c r="Y66" s="243">
        <f t="shared" si="9"/>
        <v>0.94499999999999995</v>
      </c>
      <c r="Z66" s="243">
        <f t="shared" si="10"/>
        <v>0.97</v>
      </c>
      <c r="AA66" s="251">
        <v>1</v>
      </c>
      <c r="AB66" s="251">
        <v>1</v>
      </c>
      <c r="AC66" s="251">
        <v>1</v>
      </c>
      <c r="AD66" s="251">
        <v>1</v>
      </c>
      <c r="AE66" s="245">
        <f t="shared" si="11"/>
        <v>0.97</v>
      </c>
      <c r="AF66" s="239">
        <f t="shared" si="12"/>
        <v>0.92999999999999994</v>
      </c>
      <c r="AH66" s="59">
        <f t="shared" si="13"/>
        <v>0</v>
      </c>
      <c r="AI66" s="59">
        <f t="shared" si="14"/>
        <v>0</v>
      </c>
      <c r="AJ66" s="59">
        <f t="shared" si="15"/>
        <v>0</v>
      </c>
      <c r="AK66" s="59">
        <f t="shared" si="16"/>
        <v>0</v>
      </c>
      <c r="AL66" s="59">
        <f t="shared" si="17"/>
        <v>0</v>
      </c>
      <c r="AM66" s="59">
        <f t="shared" si="18"/>
        <v>0</v>
      </c>
      <c r="AN66" s="59">
        <f t="shared" si="19"/>
        <v>0</v>
      </c>
      <c r="AO66" s="59">
        <f t="shared" si="20"/>
        <v>0</v>
      </c>
      <c r="AP66" s="59">
        <f t="shared" si="21"/>
        <v>0</v>
      </c>
      <c r="AQ66" s="59">
        <f t="shared" si="22"/>
        <v>0</v>
      </c>
      <c r="AS66" s="5">
        <f t="shared" si="23"/>
        <v>0</v>
      </c>
    </row>
    <row r="67" spans="2:45" x14ac:dyDescent="0.25">
      <c r="B67" s="5">
        <v>9991991</v>
      </c>
      <c r="C67" s="5"/>
      <c r="D67" s="55">
        <v>99919</v>
      </c>
      <c r="E67" s="50" t="s">
        <v>50</v>
      </c>
      <c r="F67" s="50">
        <v>14</v>
      </c>
      <c r="G67" s="55" t="s">
        <v>52</v>
      </c>
      <c r="I67" s="55">
        <f>(VLOOKUP(I$8,'[1]I-14'!$T$6:$AN$63,MATCH(Inputs_AM!$G67,'[1]I-14'!$T$6:$AN$6,0),FALSE))*4</f>
        <v>216</v>
      </c>
      <c r="J67" s="55">
        <f>(VLOOKUP(J$8,'[1]I-14'!$T$6:$AN$63,MATCH(Inputs_AM!$G67,'[1]I-14'!$T$6:$AN$6,0),FALSE))*4</f>
        <v>192</v>
      </c>
      <c r="K67" s="55">
        <f>(VLOOKUP(K$8,'[1]I-14'!$T$6:$AN$63,MATCH(Inputs_AM!$G67,'[1]I-14'!$T$6:$AN$6,0),FALSE))*4</f>
        <v>188</v>
      </c>
      <c r="L67" s="55">
        <f>(VLOOKUP(L$8,'[1]I-14'!$T$6:$AN$63,MATCH(Inputs_AM!$G67,'[1]I-14'!$T$6:$AN$6,0),FALSE))*4</f>
        <v>276</v>
      </c>
      <c r="M67" s="55">
        <f>(VLOOKUP(M$8,'[1]I-14'!$T$6:$AN$63,MATCH(Inputs_AM!$G67,'[1]I-14'!$T$6:$AN$6,0),FALSE))*4</f>
        <v>264</v>
      </c>
      <c r="N67" s="55">
        <f>(VLOOKUP(N$8,'[1]I-14'!$T$6:$AN$63,MATCH(Inputs_AM!$G67,'[1]I-14'!$T$6:$AN$6,0),FALSE))*4</f>
        <v>260</v>
      </c>
      <c r="O67" s="55">
        <f>(VLOOKUP(O$8,'[1]I-14'!$T$6:$AN$63,MATCH(Inputs_AM!$G67,'[1]I-14'!$T$6:$AN$6,0),FALSE))*4</f>
        <v>252</v>
      </c>
      <c r="P67" s="55">
        <f>(VLOOKUP(P$8,'[1]I-14'!$T$6:$AN$63,MATCH(Inputs_AM!$G67,'[1]I-14'!$T$6:$AN$6,0),FALSE))*4</f>
        <v>252</v>
      </c>
      <c r="Q67" s="55">
        <f>(VLOOKUP(Q$8,'[1]I-14'!$T$6:$AN$63,MATCH(Inputs_AM!$G67,'[1]I-14'!$T$6:$AN$6,0),FALSE))*4</f>
        <v>240</v>
      </c>
      <c r="R67" s="55">
        <f>(VLOOKUP(R$8,'[1]I-14'!$T$6:$AN$63,MATCH(Inputs_AM!$G67,'[1]I-14'!$T$6:$AN$6,0),FALSE))*4</f>
        <v>192</v>
      </c>
      <c r="T67" s="57">
        <f t="shared" si="27"/>
        <v>257</v>
      </c>
      <c r="U67" s="5">
        <f>INDEX(AM_Balanced_VISTRO!$A$1:$AP$64,MATCH(Inputs_AM!D67,AM_Balanced_VISTRO!$A$1:$A$64,0),MATCH(Inputs_AM!E67,AM_Balanced_VISTRO!$A$1:$AP$1,0))</f>
        <v>0</v>
      </c>
      <c r="W67" s="243">
        <f t="shared" si="7"/>
        <v>0.87999999999999989</v>
      </c>
      <c r="X67" s="243">
        <f t="shared" si="8"/>
        <v>0.91499999999999992</v>
      </c>
      <c r="Y67" s="243">
        <f t="shared" si="9"/>
        <v>0.94499999999999995</v>
      </c>
      <c r="Z67" s="243">
        <f t="shared" si="10"/>
        <v>0.97</v>
      </c>
      <c r="AA67" s="251">
        <v>1</v>
      </c>
      <c r="AB67" s="251">
        <v>1</v>
      </c>
      <c r="AC67" s="251">
        <v>1</v>
      </c>
      <c r="AD67" s="251">
        <v>1</v>
      </c>
      <c r="AE67" s="245">
        <f t="shared" si="11"/>
        <v>0.97</v>
      </c>
      <c r="AF67" s="239">
        <f t="shared" si="12"/>
        <v>0.92999999999999994</v>
      </c>
      <c r="AH67" s="59">
        <f t="shared" si="13"/>
        <v>0</v>
      </c>
      <c r="AI67" s="59">
        <f t="shared" si="14"/>
        <v>0</v>
      </c>
      <c r="AJ67" s="59">
        <f t="shared" si="15"/>
        <v>0</v>
      </c>
      <c r="AK67" s="59">
        <f t="shared" si="16"/>
        <v>0</v>
      </c>
      <c r="AL67" s="59">
        <f t="shared" si="17"/>
        <v>0</v>
      </c>
      <c r="AM67" s="59">
        <f t="shared" si="18"/>
        <v>0</v>
      </c>
      <c r="AN67" s="59">
        <f t="shared" si="19"/>
        <v>0</v>
      </c>
      <c r="AO67" s="59">
        <f t="shared" si="20"/>
        <v>0</v>
      </c>
      <c r="AP67" s="59">
        <f t="shared" si="21"/>
        <v>0</v>
      </c>
      <c r="AQ67" s="59">
        <f t="shared" si="22"/>
        <v>0</v>
      </c>
      <c r="AS67" s="5">
        <f t="shared" si="23"/>
        <v>0</v>
      </c>
    </row>
    <row r="68" spans="2:45" x14ac:dyDescent="0.25">
      <c r="B68" s="5">
        <v>9991992</v>
      </c>
      <c r="C68" s="5"/>
      <c r="D68" s="55">
        <v>99919</v>
      </c>
      <c r="E68" s="50" t="s">
        <v>49</v>
      </c>
      <c r="F68" s="50">
        <v>14</v>
      </c>
      <c r="G68" s="55" t="s">
        <v>51</v>
      </c>
      <c r="I68" s="55">
        <f>(VLOOKUP(I$8,'[1]I-14'!$T$6:$AN$63,MATCH(Inputs_AM!$G68,'[1]I-14'!$T$6:$AN$6,0),FALSE))*4</f>
        <v>356</v>
      </c>
      <c r="J68" s="55">
        <f>(VLOOKUP(J$8,'[1]I-14'!$T$6:$AN$63,MATCH(Inputs_AM!$G68,'[1]I-14'!$T$6:$AN$6,0),FALSE))*4</f>
        <v>272</v>
      </c>
      <c r="K68" s="55">
        <f>(VLOOKUP(K$8,'[1]I-14'!$T$6:$AN$63,MATCH(Inputs_AM!$G68,'[1]I-14'!$T$6:$AN$6,0),FALSE))*4</f>
        <v>352</v>
      </c>
      <c r="L68" s="55">
        <f>(VLOOKUP(L$8,'[1]I-14'!$T$6:$AN$63,MATCH(Inputs_AM!$G68,'[1]I-14'!$T$6:$AN$6,0),FALSE))*4</f>
        <v>376</v>
      </c>
      <c r="M68" s="55">
        <f>(VLOOKUP(M$8,'[1]I-14'!$T$6:$AN$63,MATCH(Inputs_AM!$G68,'[1]I-14'!$T$6:$AN$6,0),FALSE))*4</f>
        <v>308</v>
      </c>
      <c r="N68" s="55">
        <f>(VLOOKUP(N$8,'[1]I-14'!$T$6:$AN$63,MATCH(Inputs_AM!$G68,'[1]I-14'!$T$6:$AN$6,0),FALSE))*4</f>
        <v>352</v>
      </c>
      <c r="O68" s="55">
        <f>(VLOOKUP(O$8,'[1]I-14'!$T$6:$AN$63,MATCH(Inputs_AM!$G68,'[1]I-14'!$T$6:$AN$6,0),FALSE))*4</f>
        <v>316</v>
      </c>
      <c r="P68" s="55">
        <f>(VLOOKUP(P$8,'[1]I-14'!$T$6:$AN$63,MATCH(Inputs_AM!$G68,'[1]I-14'!$T$6:$AN$6,0),FALSE))*4</f>
        <v>432</v>
      </c>
      <c r="Q68" s="55">
        <f>(VLOOKUP(Q$8,'[1]I-14'!$T$6:$AN$63,MATCH(Inputs_AM!$G68,'[1]I-14'!$T$6:$AN$6,0),FALSE))*4</f>
        <v>404</v>
      </c>
      <c r="R68" s="55">
        <f>(VLOOKUP(R$8,'[1]I-14'!$T$6:$AN$63,MATCH(Inputs_AM!$G68,'[1]I-14'!$T$6:$AN$6,0),FALSE))*4</f>
        <v>340</v>
      </c>
      <c r="T68" s="57">
        <f t="shared" si="27"/>
        <v>352</v>
      </c>
      <c r="U68" s="5">
        <f>INDEX(AM_Balanced_VISTRO!$A$1:$AP$64,MATCH(Inputs_AM!D68,AM_Balanced_VISTRO!$A$1:$A$64,0),MATCH(Inputs_AM!E68,AM_Balanced_VISTRO!$A$1:$AP$1,0))</f>
        <v>0</v>
      </c>
      <c r="W68" s="243">
        <f t="shared" si="7"/>
        <v>0.87999999999999989</v>
      </c>
      <c r="X68" s="243">
        <f t="shared" si="8"/>
        <v>0.91499999999999992</v>
      </c>
      <c r="Y68" s="243">
        <f t="shared" si="9"/>
        <v>0.94499999999999995</v>
      </c>
      <c r="Z68" s="243">
        <f t="shared" si="10"/>
        <v>0.97</v>
      </c>
      <c r="AA68" s="251">
        <v>1</v>
      </c>
      <c r="AB68" s="251">
        <v>1</v>
      </c>
      <c r="AC68" s="251">
        <v>1</v>
      </c>
      <c r="AD68" s="251">
        <v>1</v>
      </c>
      <c r="AE68" s="245">
        <f t="shared" si="11"/>
        <v>0.97</v>
      </c>
      <c r="AF68" s="239">
        <f t="shared" si="12"/>
        <v>0.92999999999999994</v>
      </c>
      <c r="AH68" s="59">
        <f t="shared" si="13"/>
        <v>0</v>
      </c>
      <c r="AI68" s="59">
        <f t="shared" si="14"/>
        <v>0</v>
      </c>
      <c r="AJ68" s="59">
        <f t="shared" si="15"/>
        <v>0</v>
      </c>
      <c r="AK68" s="59">
        <f t="shared" si="16"/>
        <v>0</v>
      </c>
      <c r="AL68" s="59">
        <f t="shared" si="17"/>
        <v>0</v>
      </c>
      <c r="AM68" s="59">
        <f t="shared" si="18"/>
        <v>0</v>
      </c>
      <c r="AN68" s="59">
        <f t="shared" si="19"/>
        <v>0</v>
      </c>
      <c r="AO68" s="59">
        <f t="shared" si="20"/>
        <v>0</v>
      </c>
      <c r="AP68" s="59">
        <f t="shared" si="21"/>
        <v>0</v>
      </c>
      <c r="AQ68" s="59">
        <f t="shared" si="22"/>
        <v>0</v>
      </c>
      <c r="AS68" s="5">
        <f t="shared" si="23"/>
        <v>0</v>
      </c>
    </row>
    <row r="69" spans="2:45" x14ac:dyDescent="0.25">
      <c r="B69" s="5">
        <v>9997192</v>
      </c>
      <c r="C69" s="5"/>
      <c r="D69" s="55">
        <v>99971</v>
      </c>
      <c r="E69" s="50" t="s">
        <v>50</v>
      </c>
      <c r="F69" s="50">
        <v>14</v>
      </c>
      <c r="G69" s="55" t="s">
        <v>52</v>
      </c>
      <c r="I69" s="55">
        <f>(VLOOKUP(I$8,'[1]I-14'!$T$6:$AN$63,MATCH(Inputs_AM!$G69,'[1]I-14'!$T$6:$AN$6,0),FALSE))*4</f>
        <v>216</v>
      </c>
      <c r="J69" s="55">
        <f>(VLOOKUP(J$8,'[1]I-14'!$T$6:$AN$63,MATCH(Inputs_AM!$G69,'[1]I-14'!$T$6:$AN$6,0),FALSE))*4</f>
        <v>192</v>
      </c>
      <c r="K69" s="55">
        <f>(VLOOKUP(K$8,'[1]I-14'!$T$6:$AN$63,MATCH(Inputs_AM!$G69,'[1]I-14'!$T$6:$AN$6,0),FALSE))*4</f>
        <v>188</v>
      </c>
      <c r="L69" s="55">
        <f>(VLOOKUP(L$8,'[1]I-14'!$T$6:$AN$63,MATCH(Inputs_AM!$G69,'[1]I-14'!$T$6:$AN$6,0),FALSE))*4</f>
        <v>276</v>
      </c>
      <c r="M69" s="55">
        <f>(VLOOKUP(M$8,'[1]I-14'!$T$6:$AN$63,MATCH(Inputs_AM!$G69,'[1]I-14'!$T$6:$AN$6,0),FALSE))*4</f>
        <v>264</v>
      </c>
      <c r="N69" s="55">
        <f>(VLOOKUP(N$8,'[1]I-14'!$T$6:$AN$63,MATCH(Inputs_AM!$G69,'[1]I-14'!$T$6:$AN$6,0),FALSE))*4</f>
        <v>260</v>
      </c>
      <c r="O69" s="55">
        <f>(VLOOKUP(O$8,'[1]I-14'!$T$6:$AN$63,MATCH(Inputs_AM!$G69,'[1]I-14'!$T$6:$AN$6,0),FALSE))*4</f>
        <v>252</v>
      </c>
      <c r="P69" s="55">
        <f>(VLOOKUP(P$8,'[1]I-14'!$T$6:$AN$63,MATCH(Inputs_AM!$G69,'[1]I-14'!$T$6:$AN$6,0),FALSE))*4</f>
        <v>252</v>
      </c>
      <c r="Q69" s="55">
        <f>(VLOOKUP(Q$8,'[1]I-14'!$T$6:$AN$63,MATCH(Inputs_AM!$G69,'[1]I-14'!$T$6:$AN$6,0),FALSE))*4</f>
        <v>240</v>
      </c>
      <c r="R69" s="55">
        <f>(VLOOKUP(R$8,'[1]I-14'!$T$6:$AN$63,MATCH(Inputs_AM!$G69,'[1]I-14'!$T$6:$AN$6,0),FALSE))*4</f>
        <v>192</v>
      </c>
      <c r="T69" s="57">
        <f t="shared" si="27"/>
        <v>257</v>
      </c>
      <c r="U69" s="5">
        <f>INDEX(AM_Balanced_VISTRO!$A$1:$AP$64,MATCH(Inputs_AM!D69,AM_Balanced_VISTRO!$A$1:$A$64,0),MATCH(Inputs_AM!E69,AM_Balanced_VISTRO!$A$1:$AP$1,0))</f>
        <v>77</v>
      </c>
      <c r="W69" s="243">
        <f t="shared" si="7"/>
        <v>0.87999999999999989</v>
      </c>
      <c r="X69" s="243">
        <f t="shared" si="8"/>
        <v>0.91499999999999992</v>
      </c>
      <c r="Y69" s="243">
        <f t="shared" si="9"/>
        <v>0.94499999999999995</v>
      </c>
      <c r="Z69" s="243">
        <f t="shared" si="10"/>
        <v>0.97</v>
      </c>
      <c r="AA69" s="251">
        <v>1</v>
      </c>
      <c r="AB69" s="251">
        <v>1</v>
      </c>
      <c r="AC69" s="251">
        <v>1</v>
      </c>
      <c r="AD69" s="251">
        <v>1</v>
      </c>
      <c r="AE69" s="245">
        <f t="shared" si="11"/>
        <v>0.97</v>
      </c>
      <c r="AF69" s="239">
        <f t="shared" si="12"/>
        <v>0.92999999999999994</v>
      </c>
      <c r="AH69" s="59">
        <f t="shared" si="13"/>
        <v>67.759999999999991</v>
      </c>
      <c r="AI69" s="59">
        <f t="shared" si="14"/>
        <v>70.454999999999998</v>
      </c>
      <c r="AJ69" s="59">
        <f t="shared" si="15"/>
        <v>72.765000000000001</v>
      </c>
      <c r="AK69" s="59">
        <f t="shared" si="16"/>
        <v>74.69</v>
      </c>
      <c r="AL69" s="59">
        <f t="shared" si="17"/>
        <v>77</v>
      </c>
      <c r="AM69" s="59">
        <f t="shared" si="18"/>
        <v>77</v>
      </c>
      <c r="AN69" s="59">
        <f t="shared" si="19"/>
        <v>77</v>
      </c>
      <c r="AO69" s="59">
        <f t="shared" si="20"/>
        <v>77</v>
      </c>
      <c r="AP69" s="59">
        <f t="shared" si="21"/>
        <v>74.69</v>
      </c>
      <c r="AQ69" s="59">
        <f t="shared" si="22"/>
        <v>71.61</v>
      </c>
      <c r="AS69" s="5">
        <f t="shared" si="23"/>
        <v>0</v>
      </c>
    </row>
    <row r="70" spans="2:45" x14ac:dyDescent="0.25">
      <c r="B70" s="5">
        <v>9997491</v>
      </c>
      <c r="C70" s="5"/>
      <c r="D70" s="55">
        <v>99974</v>
      </c>
      <c r="E70" s="5" t="s">
        <v>50</v>
      </c>
      <c r="F70" s="50">
        <v>2</v>
      </c>
      <c r="G70" s="55" t="s">
        <v>52</v>
      </c>
      <c r="I70" s="55">
        <f>(VLOOKUP(I$8,'[1]I-2'!$T$6:$AN$63,MATCH(Inputs_AM!$G70,'[1]I-2'!$T$6:$AN$6,0),FALSE))*4</f>
        <v>564</v>
      </c>
      <c r="J70" s="55">
        <f>(VLOOKUP(J$8,'[1]I-2'!$T$6:$AN$63,MATCH(Inputs_AM!$G70,'[1]I-2'!$T$6:$AN$6,0),FALSE))*4</f>
        <v>632</v>
      </c>
      <c r="K70" s="55">
        <f>(VLOOKUP(K$8,'[1]I-2'!$T$6:$AN$63,MATCH(Inputs_AM!$G70,'[1]I-2'!$T$6:$AN$6,0),FALSE))*4</f>
        <v>808</v>
      </c>
      <c r="L70" s="55">
        <f>(VLOOKUP(L$8,'[1]I-2'!$T$6:$AN$63,MATCH(Inputs_AM!$G70,'[1]I-2'!$T$6:$AN$6,0),FALSE))*4</f>
        <v>492</v>
      </c>
      <c r="M70" s="55">
        <f>(VLOOKUP(M$8,'[1]I-2'!$T$6:$AN$63,MATCH(Inputs_AM!$G70,'[1]I-2'!$T$6:$AN$6,0),FALSE))*4</f>
        <v>624</v>
      </c>
      <c r="N70" s="55">
        <f>(VLOOKUP(N$8,'[1]I-2'!$T$6:$AN$63,MATCH(Inputs_AM!$G70,'[1]I-2'!$T$6:$AN$6,0),FALSE))*4</f>
        <v>432</v>
      </c>
      <c r="O70" s="55">
        <f>(VLOOKUP(O$8,'[1]I-2'!$T$6:$AN$63,MATCH(Inputs_AM!$G70,'[1]I-2'!$T$6:$AN$6,0),FALSE))*4</f>
        <v>424</v>
      </c>
      <c r="P70" s="55">
        <f>(VLOOKUP(P$8,'[1]I-2'!$T$6:$AN$63,MATCH(Inputs_AM!$G70,'[1]I-2'!$T$6:$AN$6,0),FALSE))*4</f>
        <v>440</v>
      </c>
      <c r="Q70" s="55">
        <f>(VLOOKUP(Q$8,'[1]I-2'!$T$6:$AN$63,MATCH(Inputs_AM!$G70,'[1]I-2'!$T$6:$AN$6,0),FALSE))*4</f>
        <v>276</v>
      </c>
      <c r="R70" s="55">
        <f>(VLOOKUP(R$8,'[1]I-2'!$T$6:$AN$63,MATCH(Inputs_AM!$G70,'[1]I-2'!$T$6:$AN$6,0),FALSE))*4</f>
        <v>280</v>
      </c>
      <c r="T70" s="57">
        <f t="shared" si="27"/>
        <v>480</v>
      </c>
      <c r="U70" s="5">
        <f>INDEX(AM_Balanced_VISTRO!$A$1:$AP$64,MATCH(Inputs_AM!D70,AM_Balanced_VISTRO!$A$1:$A$64,0),MATCH(Inputs_AM!E70,AM_Balanced_VISTRO!$A$1:$AP$1,0))</f>
        <v>0</v>
      </c>
      <c r="W70" s="243">
        <f t="shared" si="7"/>
        <v>0.87999999999999989</v>
      </c>
      <c r="X70" s="243">
        <f t="shared" si="8"/>
        <v>0.91499999999999992</v>
      </c>
      <c r="Y70" s="243">
        <f t="shared" si="9"/>
        <v>0.94499999999999995</v>
      </c>
      <c r="Z70" s="243">
        <f t="shared" si="10"/>
        <v>0.97</v>
      </c>
      <c r="AA70" s="251">
        <v>1</v>
      </c>
      <c r="AB70" s="251">
        <v>1</v>
      </c>
      <c r="AC70" s="251">
        <v>1</v>
      </c>
      <c r="AD70" s="251">
        <v>1</v>
      </c>
      <c r="AE70" s="245">
        <f t="shared" si="11"/>
        <v>0.97</v>
      </c>
      <c r="AF70" s="239">
        <f t="shared" si="12"/>
        <v>0.92999999999999994</v>
      </c>
      <c r="AH70" s="59">
        <f t="shared" si="13"/>
        <v>0</v>
      </c>
      <c r="AI70" s="59">
        <f t="shared" si="14"/>
        <v>0</v>
      </c>
      <c r="AJ70" s="59">
        <f t="shared" si="15"/>
        <v>0</v>
      </c>
      <c r="AK70" s="59">
        <f t="shared" si="16"/>
        <v>0</v>
      </c>
      <c r="AL70" s="59">
        <f t="shared" si="17"/>
        <v>0</v>
      </c>
      <c r="AM70" s="59">
        <f t="shared" si="18"/>
        <v>0</v>
      </c>
      <c r="AN70" s="59">
        <f t="shared" si="19"/>
        <v>0</v>
      </c>
      <c r="AO70" s="59">
        <f t="shared" si="20"/>
        <v>0</v>
      </c>
      <c r="AP70" s="59">
        <f t="shared" si="21"/>
        <v>0</v>
      </c>
      <c r="AQ70" s="59">
        <f t="shared" si="22"/>
        <v>0</v>
      </c>
      <c r="AS70" s="5">
        <f t="shared" si="23"/>
        <v>0</v>
      </c>
    </row>
    <row r="71" spans="2:45" x14ac:dyDescent="0.25">
      <c r="B71" s="5">
        <v>9997791</v>
      </c>
      <c r="C71" s="5"/>
      <c r="D71" s="55">
        <v>99977</v>
      </c>
      <c r="E71" s="5" t="s">
        <v>49</v>
      </c>
      <c r="F71" s="50">
        <v>9</v>
      </c>
      <c r="G71" s="55" t="s">
        <v>51</v>
      </c>
      <c r="I71" s="55">
        <f>(VLOOKUP(I$8,'[1]I-9'!$T$6:$AN$63,MATCH(Inputs_AM!$G71,'[1]I-9'!$T$6:$AN$6,0),FALSE))*4</f>
        <v>608</v>
      </c>
      <c r="J71" s="55">
        <f>(VLOOKUP(J$8,'[1]I-9'!$T$6:$AN$63,MATCH(Inputs_AM!$G71,'[1]I-9'!$T$6:$AN$6,0),FALSE))*4</f>
        <v>532</v>
      </c>
      <c r="K71" s="55">
        <f>(VLOOKUP(K$8,'[1]I-9'!$T$6:$AN$63,MATCH(Inputs_AM!$G71,'[1]I-9'!$T$6:$AN$6,0),FALSE))*4</f>
        <v>504</v>
      </c>
      <c r="L71" s="55">
        <f>(VLOOKUP(L$8,'[1]I-9'!$T$6:$AN$63,MATCH(Inputs_AM!$G71,'[1]I-9'!$T$6:$AN$6,0),FALSE))*4</f>
        <v>568</v>
      </c>
      <c r="M71" s="55">
        <f>(VLOOKUP(M$8,'[1]I-9'!$T$6:$AN$63,MATCH(Inputs_AM!$G71,'[1]I-9'!$T$6:$AN$6,0),FALSE))*4</f>
        <v>440</v>
      </c>
      <c r="N71" s="55">
        <f>(VLOOKUP(N$8,'[1]I-9'!$T$6:$AN$63,MATCH(Inputs_AM!$G71,'[1]I-9'!$T$6:$AN$6,0),FALSE))*4</f>
        <v>672</v>
      </c>
      <c r="O71" s="55">
        <f>(VLOOKUP(O$8,'[1]I-9'!$T$6:$AN$63,MATCH(Inputs_AM!$G71,'[1]I-9'!$T$6:$AN$6,0),FALSE))*4</f>
        <v>660</v>
      </c>
      <c r="P71" s="55">
        <f>(VLOOKUP(P$8,'[1]I-9'!$T$6:$AN$63,MATCH(Inputs_AM!$G71,'[1]I-9'!$T$6:$AN$6,0),FALSE))*4</f>
        <v>596</v>
      </c>
      <c r="Q71" s="55">
        <f>(VLOOKUP(Q$8,'[1]I-9'!$T$6:$AN$63,MATCH(Inputs_AM!$G71,'[1]I-9'!$T$6:$AN$6,0),FALSE))*4</f>
        <v>640</v>
      </c>
      <c r="R71" s="55">
        <f>(VLOOKUP(R$8,'[1]I-9'!$T$6:$AN$63,MATCH(Inputs_AM!$G71,'[1]I-9'!$T$6:$AN$6,0),FALSE))*4</f>
        <v>460</v>
      </c>
      <c r="T71" s="57">
        <f t="shared" si="27"/>
        <v>592</v>
      </c>
      <c r="U71" s="5">
        <f>INDEX(AM_Balanced_VISTRO!$A$1:$AP$64,MATCH(Inputs_AM!D71,AM_Balanced_VISTRO!$A$1:$A$64,0),MATCH(Inputs_AM!E71,AM_Balanced_VISTRO!$A$1:$AP$1,0))</f>
        <v>0</v>
      </c>
      <c r="W71" s="243">
        <f t="shared" si="7"/>
        <v>0.87999999999999989</v>
      </c>
      <c r="X71" s="243">
        <f t="shared" si="8"/>
        <v>0.91499999999999992</v>
      </c>
      <c r="Y71" s="243">
        <f t="shared" si="9"/>
        <v>0.94499999999999995</v>
      </c>
      <c r="Z71" s="243">
        <f t="shared" si="10"/>
        <v>0.97</v>
      </c>
      <c r="AA71" s="251">
        <v>1</v>
      </c>
      <c r="AB71" s="251">
        <v>1</v>
      </c>
      <c r="AC71" s="251">
        <v>1</v>
      </c>
      <c r="AD71" s="251">
        <v>1</v>
      </c>
      <c r="AE71" s="245">
        <f t="shared" si="11"/>
        <v>0.97</v>
      </c>
      <c r="AF71" s="239">
        <f t="shared" si="12"/>
        <v>0.92999999999999994</v>
      </c>
      <c r="AH71" s="59">
        <f t="shared" si="13"/>
        <v>0</v>
      </c>
      <c r="AI71" s="59">
        <f t="shared" si="14"/>
        <v>0</v>
      </c>
      <c r="AJ71" s="59">
        <f t="shared" si="15"/>
        <v>0</v>
      </c>
      <c r="AK71" s="59">
        <f t="shared" si="16"/>
        <v>0</v>
      </c>
      <c r="AL71" s="59">
        <f t="shared" si="17"/>
        <v>0</v>
      </c>
      <c r="AM71" s="59">
        <f t="shared" si="18"/>
        <v>0</v>
      </c>
      <c r="AN71" s="59">
        <f t="shared" si="19"/>
        <v>0</v>
      </c>
      <c r="AO71" s="59">
        <f t="shared" si="20"/>
        <v>0</v>
      </c>
      <c r="AP71" s="59">
        <f t="shared" si="21"/>
        <v>0</v>
      </c>
      <c r="AQ71" s="59">
        <f t="shared" si="22"/>
        <v>0</v>
      </c>
      <c r="AS71" s="5">
        <f t="shared" si="23"/>
        <v>0</v>
      </c>
    </row>
    <row r="75" spans="2:45" x14ac:dyDescent="0.25">
      <c r="P75" s="39"/>
      <c r="Q75" s="39"/>
      <c r="R75" s="39"/>
    </row>
    <row r="76" spans="2:45" x14ac:dyDescent="0.25">
      <c r="P76" s="39"/>
      <c r="Q76" s="39"/>
      <c r="R76" s="39"/>
    </row>
  </sheetData>
  <mergeCells count="14">
    <mergeCell ref="AH6:AQ6"/>
    <mergeCell ref="B7:G7"/>
    <mergeCell ref="I4:R4"/>
    <mergeCell ref="W2:AF2"/>
    <mergeCell ref="W3:AF3"/>
    <mergeCell ref="W4:AF4"/>
    <mergeCell ref="I3:R3"/>
    <mergeCell ref="I2:R2"/>
    <mergeCell ref="B1:C4"/>
    <mergeCell ref="T7:U7"/>
    <mergeCell ref="AH7:AQ7"/>
    <mergeCell ref="W7:AF7"/>
    <mergeCell ref="I7:R7"/>
    <mergeCell ref="D5:F5"/>
  </mergeCells>
  <pageMargins left="0.7" right="0.7" top="0.75" bottom="0.75" header="0.3" footer="0.3"/>
  <pageSetup orientation="portrait" horizontalDpi="300" verticalDpi="0" copies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221-4D84-4103-A06E-074A5ECE6139}">
  <sheetPr codeName="Sheet5">
    <tabColor theme="9"/>
  </sheetPr>
  <dimension ref="A1:Q71"/>
  <sheetViews>
    <sheetView topLeftCell="A7" zoomScale="85" zoomScaleNormal="85" workbookViewId="0">
      <selection activeCell="AE16" sqref="AE16"/>
    </sheetView>
  </sheetViews>
  <sheetFormatPr defaultRowHeight="15" x14ac:dyDescent="0.25"/>
  <cols>
    <col min="2" max="2" width="10" style="41" bestFit="1" customWidth="1"/>
    <col min="3" max="3" width="25.85546875" style="41" bestFit="1" customWidth="1"/>
    <col min="4" max="13" width="11.140625" style="41" customWidth="1"/>
    <col min="14" max="14" width="9.140625" style="41"/>
  </cols>
  <sheetData>
    <row r="1" spans="2:14" s="15" customFormat="1" ht="15" hidden="1" customHeight="1" x14ac:dyDescent="0.25">
      <c r="B1" s="297" t="s">
        <v>373</v>
      </c>
      <c r="C1" s="297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2:14" s="15" customFormat="1" ht="15" hidden="1" customHeight="1" x14ac:dyDescent="0.25">
      <c r="B2" s="297"/>
      <c r="C2" s="297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2:14" s="15" customFormat="1" ht="15" hidden="1" customHeight="1" x14ac:dyDescent="0.25">
      <c r="B3" s="297"/>
      <c r="C3" s="297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2:14" s="15" customFormat="1" ht="15" hidden="1" customHeight="1" x14ac:dyDescent="0.25">
      <c r="B4" s="297"/>
      <c r="C4" s="297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spans="2:14" s="15" customFormat="1" ht="15" hidden="1" customHeight="1" x14ac:dyDescent="0.25">
      <c r="B5" s="258"/>
      <c r="C5" s="258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</row>
    <row r="6" spans="2:14" ht="21" hidden="1" x14ac:dyDescent="0.25">
      <c r="D6" s="290" t="s">
        <v>14</v>
      </c>
      <c r="E6" s="290"/>
      <c r="F6" s="290"/>
      <c r="G6" s="290"/>
      <c r="H6" s="290"/>
      <c r="I6" s="290"/>
      <c r="J6" s="290"/>
      <c r="K6" s="290"/>
      <c r="L6" s="290"/>
      <c r="M6" s="290"/>
    </row>
    <row r="7" spans="2:14" s="60" customFormat="1" ht="54.75" customHeight="1" x14ac:dyDescent="0.25">
      <c r="B7" s="291" t="s">
        <v>376</v>
      </c>
      <c r="C7" s="292"/>
      <c r="D7" s="299" t="s">
        <v>375</v>
      </c>
      <c r="E7" s="299"/>
      <c r="F7" s="299"/>
      <c r="G7" s="299"/>
      <c r="H7" s="299"/>
      <c r="I7" s="299"/>
      <c r="J7" s="299"/>
      <c r="K7" s="299"/>
      <c r="L7" s="299"/>
      <c r="M7" s="299"/>
      <c r="N7" s="61"/>
    </row>
    <row r="8" spans="2:14" s="46" customFormat="1" x14ac:dyDescent="0.25">
      <c r="B8" s="56" t="s">
        <v>12</v>
      </c>
      <c r="C8" s="56" t="s">
        <v>13</v>
      </c>
      <c r="D8" s="48">
        <v>0.3125</v>
      </c>
      <c r="E8" s="48">
        <v>0.32291666666666669</v>
      </c>
      <c r="F8" s="48">
        <v>0.33333333333333298</v>
      </c>
      <c r="G8" s="48">
        <v>0.34375</v>
      </c>
      <c r="H8" s="49">
        <v>0.35416666666666702</v>
      </c>
      <c r="I8" s="49">
        <v>0.36458333333333298</v>
      </c>
      <c r="J8" s="49">
        <v>0.375</v>
      </c>
      <c r="K8" s="49">
        <v>0.38541666666666702</v>
      </c>
      <c r="L8" s="48">
        <v>0.39583333333333398</v>
      </c>
      <c r="M8" s="48">
        <v>0.406250000000001</v>
      </c>
    </row>
    <row r="9" spans="2:14" x14ac:dyDescent="0.25">
      <c r="B9" s="50">
        <v>103</v>
      </c>
      <c r="C9" s="5" t="s">
        <v>92</v>
      </c>
      <c r="D9" s="59">
        <f>Inputs_AM!AH9</f>
        <v>238.47999999999996</v>
      </c>
      <c r="E9" s="59">
        <f>Inputs_AM!AI9</f>
        <v>247.96499999999997</v>
      </c>
      <c r="F9" s="59">
        <f>Inputs_AM!AJ9</f>
        <v>256.09499999999997</v>
      </c>
      <c r="G9" s="59">
        <f>Inputs_AM!AK9</f>
        <v>262.87</v>
      </c>
      <c r="H9" s="59">
        <f>Inputs_AM!AL9</f>
        <v>271</v>
      </c>
      <c r="I9" s="59">
        <f>Inputs_AM!AM9</f>
        <v>271</v>
      </c>
      <c r="J9" s="59">
        <f>Inputs_AM!AN9</f>
        <v>271</v>
      </c>
      <c r="K9" s="59">
        <f>Inputs_AM!AO9</f>
        <v>271</v>
      </c>
      <c r="L9" s="59">
        <f>Inputs_AM!AP9</f>
        <v>262.87</v>
      </c>
      <c r="M9" s="59">
        <f>Inputs_AM!AQ9</f>
        <v>252.02999999999997</v>
      </c>
    </row>
    <row r="10" spans="2:14" x14ac:dyDescent="0.25">
      <c r="B10" s="50">
        <v>103</v>
      </c>
      <c r="C10" s="5" t="s">
        <v>93</v>
      </c>
      <c r="D10" s="59">
        <f>Inputs_AM!AH10</f>
        <v>616.09567602873938</v>
      </c>
      <c r="E10" s="59">
        <f>Inputs_AM!AI10</f>
        <v>639.40567602873932</v>
      </c>
      <c r="F10" s="59">
        <f>Inputs_AM!AJ10</f>
        <v>659.38567602873934</v>
      </c>
      <c r="G10" s="59">
        <f>Inputs_AM!AK10</f>
        <v>676.03567602873943</v>
      </c>
      <c r="H10" s="59">
        <f>Inputs_AM!AL10</f>
        <v>696.01567602873945</v>
      </c>
      <c r="I10" s="59">
        <f>Inputs_AM!AM10</f>
        <v>706.45591116917046</v>
      </c>
      <c r="J10" s="59">
        <f>Inputs_AM!AN10</f>
        <v>652.51469627694314</v>
      </c>
      <c r="K10" s="59">
        <f>Inputs_AM!AO10</f>
        <v>609.01371652514695</v>
      </c>
      <c r="L10" s="59">
        <f>Inputs_AM!AP10</f>
        <v>589.03371652514693</v>
      </c>
      <c r="M10" s="59">
        <f>Inputs_AM!AQ10</f>
        <v>562.39371652514694</v>
      </c>
    </row>
    <row r="11" spans="2:14" x14ac:dyDescent="0.25">
      <c r="B11" s="50">
        <v>193</v>
      </c>
      <c r="C11" s="5" t="s">
        <v>94</v>
      </c>
      <c r="D11" s="59">
        <f>Inputs_AM!AH11</f>
        <v>240.08955223880594</v>
      </c>
      <c r="E11" s="59">
        <f>Inputs_AM!AI11</f>
        <v>252.33955223880594</v>
      </c>
      <c r="F11" s="59">
        <f>Inputs_AM!AJ11</f>
        <v>262.83955223880594</v>
      </c>
      <c r="G11" s="59">
        <f>Inputs_AM!AK11</f>
        <v>271.58955223880594</v>
      </c>
      <c r="H11" s="59">
        <f>Inputs_AM!AL11</f>
        <v>282.08955223880599</v>
      </c>
      <c r="I11" s="59">
        <f>Inputs_AM!AM11</f>
        <v>383.08457711442782</v>
      </c>
      <c r="J11" s="59">
        <f>Inputs_AM!AN11</f>
        <v>383.08457711442782</v>
      </c>
      <c r="K11" s="59">
        <f>Inputs_AM!AO11</f>
        <v>351.74129353233832</v>
      </c>
      <c r="L11" s="59">
        <f>Inputs_AM!AP11</f>
        <v>341.24129353233832</v>
      </c>
      <c r="M11" s="59">
        <f>Inputs_AM!AQ11</f>
        <v>327.24129353233832</v>
      </c>
    </row>
    <row r="12" spans="2:14" x14ac:dyDescent="0.25">
      <c r="B12" s="50">
        <v>301</v>
      </c>
      <c r="C12" s="5" t="s">
        <v>95</v>
      </c>
      <c r="D12" s="59">
        <f>Inputs_AM!AH12</f>
        <v>836.41876543209855</v>
      </c>
      <c r="E12" s="59">
        <f>Inputs_AM!AI12</f>
        <v>870.15876543209868</v>
      </c>
      <c r="F12" s="59">
        <f>Inputs_AM!AJ12</f>
        <v>899.07876543209863</v>
      </c>
      <c r="G12" s="59">
        <f>Inputs_AM!AK12</f>
        <v>923.17876543209866</v>
      </c>
      <c r="H12" s="59">
        <f>Inputs_AM!AL12</f>
        <v>952.09876543209873</v>
      </c>
      <c r="I12" s="59">
        <f>Inputs_AM!AM12</f>
        <v>982.39281705948372</v>
      </c>
      <c r="J12" s="59">
        <f>Inputs_AM!AN12</f>
        <v>960.75420875420878</v>
      </c>
      <c r="K12" s="59">
        <f>Inputs_AM!AO12</f>
        <v>960.75420875420878</v>
      </c>
      <c r="L12" s="59">
        <f>Inputs_AM!AP12</f>
        <v>931.8342087542087</v>
      </c>
      <c r="M12" s="59">
        <f>Inputs_AM!AQ12</f>
        <v>893.27420875420876</v>
      </c>
    </row>
    <row r="13" spans="2:14" x14ac:dyDescent="0.25">
      <c r="B13" s="50">
        <v>402</v>
      </c>
      <c r="C13" s="5" t="s">
        <v>96</v>
      </c>
      <c r="D13" s="59">
        <f>Inputs_AM!AH13</f>
        <v>457.06044052863427</v>
      </c>
      <c r="E13" s="59">
        <f>Inputs_AM!AI13</f>
        <v>475.33044052863431</v>
      </c>
      <c r="F13" s="59">
        <f>Inputs_AM!AJ13</f>
        <v>490.99044052863434</v>
      </c>
      <c r="G13" s="59">
        <f>Inputs_AM!AK13</f>
        <v>504.04044052863435</v>
      </c>
      <c r="H13" s="59">
        <f>Inputs_AM!AL13</f>
        <v>519.70044052863432</v>
      </c>
      <c r="I13" s="59">
        <f>Inputs_AM!AM13</f>
        <v>528.89867841409693</v>
      </c>
      <c r="J13" s="59">
        <f>Inputs_AM!AN13</f>
        <v>528.89867841409693</v>
      </c>
      <c r="K13" s="59">
        <f>Inputs_AM!AO13</f>
        <v>510.50220264317181</v>
      </c>
      <c r="L13" s="59">
        <f>Inputs_AM!AP13</f>
        <v>494.84220264317185</v>
      </c>
      <c r="M13" s="59">
        <f>Inputs_AM!AQ13</f>
        <v>473.96220264317179</v>
      </c>
    </row>
    <row r="14" spans="2:14" x14ac:dyDescent="0.25">
      <c r="B14" s="50">
        <v>501</v>
      </c>
      <c r="C14" s="5" t="s">
        <v>97</v>
      </c>
      <c r="D14" s="59">
        <f>Inputs_AM!AH14</f>
        <v>795.14026905829587</v>
      </c>
      <c r="E14" s="59">
        <f>Inputs_AM!AI14</f>
        <v>828.28526905829585</v>
      </c>
      <c r="F14" s="59">
        <f>Inputs_AM!AJ14</f>
        <v>856.69526905829593</v>
      </c>
      <c r="G14" s="59">
        <f>Inputs_AM!AK14</f>
        <v>880.37026905829589</v>
      </c>
      <c r="H14" s="59">
        <f>Inputs_AM!AL14</f>
        <v>908.78026905829597</v>
      </c>
      <c r="I14" s="59">
        <f>Inputs_AM!AM14</f>
        <v>934.26008968609858</v>
      </c>
      <c r="J14" s="59">
        <f>Inputs_AM!AN14</f>
        <v>1002.2062780269058</v>
      </c>
      <c r="K14" s="59">
        <f>Inputs_AM!AO14</f>
        <v>942.75336322869953</v>
      </c>
      <c r="L14" s="59">
        <f>Inputs_AM!AP14</f>
        <v>914.34336322869956</v>
      </c>
      <c r="M14" s="59">
        <f>Inputs_AM!AQ14</f>
        <v>876.46336322869945</v>
      </c>
    </row>
    <row r="15" spans="2:14" x14ac:dyDescent="0.25">
      <c r="B15" s="50">
        <v>701</v>
      </c>
      <c r="C15" s="5" t="s">
        <v>98</v>
      </c>
      <c r="D15" s="59">
        <f>Inputs_AM!AH15</f>
        <v>40.119999999999997</v>
      </c>
      <c r="E15" s="59">
        <f>Inputs_AM!AI15</f>
        <v>42.184999999999995</v>
      </c>
      <c r="F15" s="59">
        <f>Inputs_AM!AJ15</f>
        <v>43.954999999999998</v>
      </c>
      <c r="G15" s="59">
        <f>Inputs_AM!AK15</f>
        <v>45.43</v>
      </c>
      <c r="H15" s="59">
        <f>Inputs_AM!AL15</f>
        <v>47.2</v>
      </c>
      <c r="I15" s="59">
        <f>Inputs_AM!AM15</f>
        <v>61.36</v>
      </c>
      <c r="J15" s="59">
        <f>Inputs_AM!AN15</f>
        <v>75.52</v>
      </c>
      <c r="K15" s="59">
        <f>Inputs_AM!AO15</f>
        <v>51.92</v>
      </c>
      <c r="L15" s="59">
        <f>Inputs_AM!AP15</f>
        <v>50.15</v>
      </c>
      <c r="M15" s="59">
        <f>Inputs_AM!AQ15</f>
        <v>47.79</v>
      </c>
    </row>
    <row r="16" spans="2:14" x14ac:dyDescent="0.25">
      <c r="B16" s="50">
        <v>702</v>
      </c>
      <c r="C16" s="5" t="s">
        <v>370</v>
      </c>
      <c r="D16" s="59">
        <f>Inputs_AM!AH16</f>
        <v>293.35047619047617</v>
      </c>
      <c r="E16" s="59">
        <f>Inputs_AM!AI16</f>
        <v>305.14547619047619</v>
      </c>
      <c r="F16" s="59">
        <f>Inputs_AM!AJ16</f>
        <v>315.2554761904762</v>
      </c>
      <c r="G16" s="59">
        <f>Inputs_AM!AK16</f>
        <v>323.68047619047621</v>
      </c>
      <c r="H16" s="59">
        <f>Inputs_AM!AL16</f>
        <v>333.79047619047623</v>
      </c>
      <c r="I16" s="59">
        <f>Inputs_AM!AM16</f>
        <v>346.62857142857138</v>
      </c>
      <c r="J16" s="59">
        <f>Inputs_AM!AN16</f>
        <v>346.62857142857138</v>
      </c>
      <c r="K16" s="59">
        <f>Inputs_AM!AO16</f>
        <v>320.95238095238091</v>
      </c>
      <c r="L16" s="59">
        <f>Inputs_AM!AP16</f>
        <v>310.84238095238095</v>
      </c>
      <c r="M16" s="59">
        <f>Inputs_AM!AQ16</f>
        <v>297.36238095238093</v>
      </c>
    </row>
    <row r="17" spans="1:17" x14ac:dyDescent="0.25">
      <c r="B17" s="50">
        <v>901</v>
      </c>
      <c r="C17" s="5" t="s">
        <v>117</v>
      </c>
      <c r="D17" s="59">
        <f>Inputs_AM!AH17</f>
        <v>382.16476426798999</v>
      </c>
      <c r="E17" s="59">
        <f>Inputs_AM!AI17</f>
        <v>396.51476426799002</v>
      </c>
      <c r="F17" s="59">
        <f>Inputs_AM!AJ17</f>
        <v>408.81476426799003</v>
      </c>
      <c r="G17" s="59">
        <f>Inputs_AM!AK17</f>
        <v>419.06476426799003</v>
      </c>
      <c r="H17" s="59">
        <f>Inputs_AM!AL17</f>
        <v>431.36476426799004</v>
      </c>
      <c r="I17" s="59">
        <f>Inputs_AM!AM17</f>
        <v>415.08684863523575</v>
      </c>
      <c r="J17" s="59">
        <f>Inputs_AM!AN17</f>
        <v>415.08684863523575</v>
      </c>
      <c r="K17" s="59">
        <f>Inputs_AM!AO17</f>
        <v>378.46153846153851</v>
      </c>
      <c r="L17" s="59">
        <f>Inputs_AM!AP17</f>
        <v>366.1615384615385</v>
      </c>
      <c r="M17" s="59">
        <f>Inputs_AM!AQ17</f>
        <v>349.76153846153846</v>
      </c>
    </row>
    <row r="18" spans="1:17" x14ac:dyDescent="0.25">
      <c r="B18" s="50">
        <v>1001</v>
      </c>
      <c r="C18" s="5" t="s">
        <v>100</v>
      </c>
      <c r="D18" s="59">
        <f>Inputs_AM!AH18</f>
        <v>394.53661891117474</v>
      </c>
      <c r="E18" s="59">
        <f>Inputs_AM!AI18</f>
        <v>410.07661891117476</v>
      </c>
      <c r="F18" s="59">
        <f>Inputs_AM!AJ18</f>
        <v>423.39661891117476</v>
      </c>
      <c r="G18" s="59">
        <f>Inputs_AM!AK18</f>
        <v>434.49661891117478</v>
      </c>
      <c r="H18" s="59">
        <f>Inputs_AM!AL18</f>
        <v>447.81661891117477</v>
      </c>
      <c r="I18" s="59">
        <f>Inputs_AM!AM18</f>
        <v>457.9942693409742</v>
      </c>
      <c r="J18" s="59">
        <f>Inputs_AM!AN18</f>
        <v>534.32664756446991</v>
      </c>
      <c r="K18" s="59">
        <f>Inputs_AM!AO18</f>
        <v>335.86246418338112</v>
      </c>
      <c r="L18" s="59">
        <f>Inputs_AM!AP18</f>
        <v>322.54246418338107</v>
      </c>
      <c r="M18" s="59">
        <f>Inputs_AM!AQ18</f>
        <v>304.78246418338108</v>
      </c>
    </row>
    <row r="19" spans="1:17" x14ac:dyDescent="0.25">
      <c r="B19" s="50">
        <v>1002</v>
      </c>
      <c r="C19" s="5" t="s">
        <v>101</v>
      </c>
      <c r="D19" s="59">
        <f>Inputs_AM!AH19</f>
        <v>73.17350649350648</v>
      </c>
      <c r="E19" s="59">
        <f>Inputs_AM!AI19</f>
        <v>77.058506493506485</v>
      </c>
      <c r="F19" s="59">
        <f>Inputs_AM!AJ19</f>
        <v>80.388506493506497</v>
      </c>
      <c r="G19" s="59">
        <f>Inputs_AM!AK19</f>
        <v>83.163506493506489</v>
      </c>
      <c r="H19" s="59">
        <f>Inputs_AM!AL19</f>
        <v>86.493506493506501</v>
      </c>
      <c r="I19" s="59">
        <f>Inputs_AM!AM19</f>
        <v>126.85714285714285</v>
      </c>
      <c r="J19" s="59">
        <f>Inputs_AM!AN19</f>
        <v>115.32467532467531</v>
      </c>
      <c r="K19" s="59">
        <f>Inputs_AM!AO19</f>
        <v>115.32467532467531</v>
      </c>
      <c r="L19" s="59">
        <f>Inputs_AM!AP19</f>
        <v>111.99467532467531</v>
      </c>
      <c r="M19" s="59">
        <f>Inputs_AM!AQ19</f>
        <v>107.5546753246753</v>
      </c>
    </row>
    <row r="20" spans="1:17" x14ac:dyDescent="0.25">
      <c r="B20" s="50">
        <v>1201</v>
      </c>
      <c r="C20" s="5" t="s">
        <v>102</v>
      </c>
      <c r="D20" s="59">
        <f>Inputs_AM!AH20</f>
        <v>496.43999999999994</v>
      </c>
      <c r="E20" s="59">
        <f>Inputs_AM!AI20</f>
        <v>517.12499999999989</v>
      </c>
      <c r="F20" s="59">
        <f>Inputs_AM!AJ20</f>
        <v>534.8549999999999</v>
      </c>
      <c r="G20" s="59">
        <f>Inputs_AM!AK20</f>
        <v>549.63</v>
      </c>
      <c r="H20" s="59">
        <f>Inputs_AM!AL20</f>
        <v>567.36</v>
      </c>
      <c r="I20" s="59">
        <f>Inputs_AM!AM20</f>
        <v>618.93818181818187</v>
      </c>
      <c r="J20" s="59">
        <f>Inputs_AM!AN20</f>
        <v>623.23636363636354</v>
      </c>
      <c r="K20" s="59">
        <f>Inputs_AM!AO20</f>
        <v>554.46545454545458</v>
      </c>
      <c r="L20" s="59">
        <f>Inputs_AM!AP20</f>
        <v>536.73545454545456</v>
      </c>
      <c r="M20" s="59">
        <f>Inputs_AM!AQ20</f>
        <v>513.09545454545457</v>
      </c>
    </row>
    <row r="21" spans="1:17" x14ac:dyDescent="0.25">
      <c r="B21" s="50">
        <v>1202</v>
      </c>
      <c r="C21" s="5" t="s">
        <v>103</v>
      </c>
      <c r="D21" s="59">
        <f>Inputs_AM!AH21</f>
        <v>901.47133757961774</v>
      </c>
      <c r="E21" s="59">
        <f>Inputs_AM!AI21</f>
        <v>935.59633757961774</v>
      </c>
      <c r="F21" s="59">
        <f>Inputs_AM!AJ21</f>
        <v>964.84633757961774</v>
      </c>
      <c r="G21" s="59">
        <f>Inputs_AM!AK21</f>
        <v>989.22133757961785</v>
      </c>
      <c r="H21" s="59">
        <f>Inputs_AM!AL21</f>
        <v>1018.4713375796179</v>
      </c>
      <c r="I21" s="59">
        <f>Inputs_AM!AM21</f>
        <v>1018.4713375796179</v>
      </c>
      <c r="J21" s="59">
        <f>Inputs_AM!AN21</f>
        <v>943.94904458598728</v>
      </c>
      <c r="K21" s="59">
        <f>Inputs_AM!AO21</f>
        <v>919.10828025477713</v>
      </c>
      <c r="L21" s="59">
        <f>Inputs_AM!AP21</f>
        <v>889.85828025477701</v>
      </c>
      <c r="M21" s="59">
        <f>Inputs_AM!AQ21</f>
        <v>850.85828025477701</v>
      </c>
    </row>
    <row r="22" spans="1:17" x14ac:dyDescent="0.25">
      <c r="B22" s="50">
        <v>1301</v>
      </c>
      <c r="C22" s="5" t="s">
        <v>104</v>
      </c>
      <c r="D22" s="59">
        <f>Inputs_AM!AH22</f>
        <v>772.37454545454534</v>
      </c>
      <c r="E22" s="59">
        <f>Inputs_AM!AI22</f>
        <v>804.1895454545454</v>
      </c>
      <c r="F22" s="59">
        <f>Inputs_AM!AJ22</f>
        <v>831.45954545454549</v>
      </c>
      <c r="G22" s="59">
        <f>Inputs_AM!AK22</f>
        <v>854.1845454545454</v>
      </c>
      <c r="H22" s="59">
        <f>Inputs_AM!AL22</f>
        <v>881.4545454545455</v>
      </c>
      <c r="I22" s="59">
        <f>Inputs_AM!AM22</f>
        <v>936.5454545454545</v>
      </c>
      <c r="J22" s="59">
        <f>Inputs_AM!AN22</f>
        <v>936.5454545454545</v>
      </c>
      <c r="K22" s="59">
        <f>Inputs_AM!AO22</f>
        <v>881.4545454545455</v>
      </c>
      <c r="L22" s="59">
        <f>Inputs_AM!AP22</f>
        <v>854.1845454545454</v>
      </c>
      <c r="M22" s="59">
        <f>Inputs_AM!AQ22</f>
        <v>817.82454545454539</v>
      </c>
    </row>
    <row r="23" spans="1:17" x14ac:dyDescent="0.25">
      <c r="B23" s="50">
        <v>1401</v>
      </c>
      <c r="C23" s="5" t="s">
        <v>105</v>
      </c>
      <c r="D23" s="59">
        <f>Inputs_AM!AH23</f>
        <v>312.75251336898395</v>
      </c>
      <c r="E23" s="59">
        <f>Inputs_AM!AI23</f>
        <v>325.42251336898397</v>
      </c>
      <c r="F23" s="59">
        <f>Inputs_AM!AJ23</f>
        <v>336.28251336898398</v>
      </c>
      <c r="G23" s="59">
        <f>Inputs_AM!AK23</f>
        <v>345.33251336898394</v>
      </c>
      <c r="H23" s="59">
        <f>Inputs_AM!AL23</f>
        <v>356.19251336898395</v>
      </c>
      <c r="I23" s="59">
        <f>Inputs_AM!AM23</f>
        <v>356.19251336898395</v>
      </c>
      <c r="J23" s="59">
        <f>Inputs_AM!AN23</f>
        <v>356.19251336898395</v>
      </c>
      <c r="K23" s="59">
        <f>Inputs_AM!AO23</f>
        <v>379.42245989304814</v>
      </c>
      <c r="L23" s="59">
        <f>Inputs_AM!AP23</f>
        <v>368.56245989304813</v>
      </c>
      <c r="M23" s="59">
        <f>Inputs_AM!AQ23</f>
        <v>354.08245989304811</v>
      </c>
    </row>
    <row r="24" spans="1:17" x14ac:dyDescent="0.25">
      <c r="B24" s="50">
        <v>1402</v>
      </c>
      <c r="C24" s="5" t="s">
        <v>106</v>
      </c>
      <c r="D24" s="59">
        <f>Inputs_AM!AH24</f>
        <v>499.23019264448334</v>
      </c>
      <c r="E24" s="59">
        <f>Inputs_AM!AI24</f>
        <v>518.5851926444833</v>
      </c>
      <c r="F24" s="59">
        <f>Inputs_AM!AJ24</f>
        <v>535.17519264448333</v>
      </c>
      <c r="G24" s="59">
        <f>Inputs_AM!AK24</f>
        <v>549.00019264448338</v>
      </c>
      <c r="H24" s="59">
        <f>Inputs_AM!AL24</f>
        <v>565.59019264448341</v>
      </c>
      <c r="I24" s="59">
        <f>Inputs_AM!AM24</f>
        <v>565.59019264448341</v>
      </c>
      <c r="J24" s="59">
        <f>Inputs_AM!AN24</f>
        <v>546.22066549912438</v>
      </c>
      <c r="K24" s="59">
        <f>Inputs_AM!AO24</f>
        <v>534.59894921190892</v>
      </c>
      <c r="L24" s="59">
        <f>Inputs_AM!AP24</f>
        <v>518.00894921190888</v>
      </c>
      <c r="M24" s="59">
        <f>Inputs_AM!AQ24</f>
        <v>495.88894921190888</v>
      </c>
    </row>
    <row r="25" spans="1:17" x14ac:dyDescent="0.25">
      <c r="B25" s="50">
        <v>1502</v>
      </c>
      <c r="C25" s="5" t="s">
        <v>107</v>
      </c>
      <c r="D25" s="59">
        <f>Inputs_AM!AH25</f>
        <v>358.55858407079643</v>
      </c>
      <c r="E25" s="59">
        <f>Inputs_AM!AI25</f>
        <v>374.23858407079643</v>
      </c>
      <c r="F25" s="59">
        <f>Inputs_AM!AJ25</f>
        <v>387.67858407079643</v>
      </c>
      <c r="G25" s="59">
        <f>Inputs_AM!AK25</f>
        <v>398.87858407079642</v>
      </c>
      <c r="H25" s="59">
        <f>Inputs_AM!AL25</f>
        <v>412.31858407079648</v>
      </c>
      <c r="I25" s="59">
        <f>Inputs_AM!AM25</f>
        <v>491.61061946902652</v>
      </c>
      <c r="J25" s="59">
        <f>Inputs_AM!AN25</f>
        <v>444.0353982300885</v>
      </c>
      <c r="K25" s="59">
        <f>Inputs_AM!AO25</f>
        <v>444.0353982300885</v>
      </c>
      <c r="L25" s="59">
        <f>Inputs_AM!AP25</f>
        <v>430.59539823008845</v>
      </c>
      <c r="M25" s="59">
        <f>Inputs_AM!AQ25</f>
        <v>412.67539823008849</v>
      </c>
    </row>
    <row r="26" spans="1:17" x14ac:dyDescent="0.25">
      <c r="A26" s="12"/>
      <c r="B26" s="50">
        <v>1602</v>
      </c>
      <c r="C26" s="50" t="s">
        <v>108</v>
      </c>
      <c r="D26" s="59">
        <f>Inputs_AM!AH26</f>
        <v>1022.0406747891285</v>
      </c>
      <c r="E26" s="59">
        <f>Inputs_AM!AI26</f>
        <v>1059.3156747891285</v>
      </c>
      <c r="F26" s="59">
        <f>Inputs_AM!AJ26</f>
        <v>1091.2656747891285</v>
      </c>
      <c r="G26" s="59">
        <f>Inputs_AM!AK26</f>
        <v>1117.8906747891285</v>
      </c>
      <c r="H26" s="59">
        <f>Inputs_AM!AL26</f>
        <v>1149.8406747891286</v>
      </c>
      <c r="I26" s="59">
        <f>Inputs_AM!AM26</f>
        <v>1065.9981255857545</v>
      </c>
      <c r="J26" s="59">
        <f>Inputs_AM!AN26</f>
        <v>1065.9981255857545</v>
      </c>
      <c r="K26" s="59">
        <f>Inputs_AM!AO26</f>
        <v>978.16307403936264</v>
      </c>
      <c r="L26" s="59">
        <f>Inputs_AM!AP26</f>
        <v>946.2130740393626</v>
      </c>
      <c r="M26" s="59">
        <f>Inputs_AM!AQ26</f>
        <v>903.61307403936257</v>
      </c>
    </row>
    <row r="27" spans="1:17" x14ac:dyDescent="0.25">
      <c r="A27" s="12"/>
      <c r="B27" s="50">
        <v>1702</v>
      </c>
      <c r="C27" s="50" t="s">
        <v>353</v>
      </c>
      <c r="D27" s="59">
        <f>Inputs_AM!AH27</f>
        <v>544.91809523809525</v>
      </c>
      <c r="E27" s="59">
        <f>Inputs_AM!AI27</f>
        <v>566.82809523809522</v>
      </c>
      <c r="F27" s="59">
        <f>Inputs_AM!AJ27</f>
        <v>585.60809523809519</v>
      </c>
      <c r="G27" s="59">
        <f>Inputs_AM!AK27</f>
        <v>601.25809523809528</v>
      </c>
      <c r="H27" s="59">
        <f>Inputs_AM!AL27</f>
        <v>620.03809523809525</v>
      </c>
      <c r="I27" s="59">
        <f>Inputs_AM!AM27</f>
        <v>643.88571428571424</v>
      </c>
      <c r="J27" s="59">
        <f>Inputs_AM!AN27</f>
        <v>643.88571428571424</v>
      </c>
      <c r="K27" s="59">
        <f>Inputs_AM!AO27</f>
        <v>596.19047619047615</v>
      </c>
      <c r="L27" s="59">
        <f>Inputs_AM!AP27</f>
        <v>577.41047619047617</v>
      </c>
      <c r="M27" s="59">
        <f>Inputs_AM!AQ27</f>
        <v>552.3704761904761</v>
      </c>
      <c r="Q27" t="s">
        <v>417</v>
      </c>
    </row>
    <row r="28" spans="1:17" x14ac:dyDescent="0.25">
      <c r="A28" s="12"/>
      <c r="B28" s="50">
        <v>1703</v>
      </c>
      <c r="C28" s="50" t="s">
        <v>354</v>
      </c>
      <c r="D28" s="59">
        <f>Inputs_AM!AH28</f>
        <v>808.67238095238088</v>
      </c>
      <c r="E28" s="59">
        <f>Inputs_AM!AI28</f>
        <v>841.18738095238086</v>
      </c>
      <c r="F28" s="59">
        <f>Inputs_AM!AJ28</f>
        <v>869.05738095238098</v>
      </c>
      <c r="G28" s="59">
        <f>Inputs_AM!AK28</f>
        <v>892.282380952381</v>
      </c>
      <c r="H28" s="59">
        <f>Inputs_AM!AL28</f>
        <v>920.15238095238101</v>
      </c>
      <c r="I28" s="59">
        <f>Inputs_AM!AM28</f>
        <v>955.54285714285709</v>
      </c>
      <c r="J28" s="59">
        <f>Inputs_AM!AN28</f>
        <v>955.54285714285709</v>
      </c>
      <c r="K28" s="59">
        <f>Inputs_AM!AO28</f>
        <v>884.7619047619047</v>
      </c>
      <c r="L28" s="59">
        <f>Inputs_AM!AP28</f>
        <v>856.8919047619047</v>
      </c>
      <c r="M28" s="59">
        <f>Inputs_AM!AQ28</f>
        <v>819.73190476190462</v>
      </c>
    </row>
    <row r="29" spans="1:17" x14ac:dyDescent="0.25">
      <c r="B29" s="50">
        <v>1803</v>
      </c>
      <c r="C29" s="50" t="s">
        <v>110</v>
      </c>
      <c r="D29" s="59">
        <f>Inputs_AM!AH29</f>
        <v>727.7180952380952</v>
      </c>
      <c r="E29" s="59">
        <f>Inputs_AM!AI29</f>
        <v>756.97809523809519</v>
      </c>
      <c r="F29" s="59">
        <f>Inputs_AM!AJ29</f>
        <v>782.05809523809523</v>
      </c>
      <c r="G29" s="59">
        <f>Inputs_AM!AK29</f>
        <v>802.95809523809521</v>
      </c>
      <c r="H29" s="59">
        <f>Inputs_AM!AL29</f>
        <v>828.03809523809525</v>
      </c>
      <c r="I29" s="59">
        <f>Inputs_AM!AM29</f>
        <v>859.88571428571424</v>
      </c>
      <c r="J29" s="59">
        <f>Inputs_AM!AN29</f>
        <v>859.88571428571424</v>
      </c>
      <c r="K29" s="59">
        <f>Inputs_AM!AO29</f>
        <v>796.19047619047615</v>
      </c>
      <c r="L29" s="59">
        <f>Inputs_AM!AP29</f>
        <v>771.11047619047611</v>
      </c>
      <c r="M29" s="59">
        <f>Inputs_AM!AQ29</f>
        <v>737.67047619047605</v>
      </c>
    </row>
    <row r="30" spans="1:17" x14ac:dyDescent="0.25">
      <c r="B30" s="50">
        <v>1804</v>
      </c>
      <c r="C30" s="50" t="s">
        <v>111</v>
      </c>
      <c r="D30" s="59">
        <f>Inputs_AM!AH30</f>
        <v>345.57904761904757</v>
      </c>
      <c r="E30" s="59">
        <f>Inputs_AM!AI30</f>
        <v>359.47404761904761</v>
      </c>
      <c r="F30" s="59">
        <f>Inputs_AM!AJ30</f>
        <v>371.38404761904764</v>
      </c>
      <c r="G30" s="59">
        <f>Inputs_AM!AK30</f>
        <v>381.30904761904765</v>
      </c>
      <c r="H30" s="59">
        <f>Inputs_AM!AL30</f>
        <v>393.21904761904761</v>
      </c>
      <c r="I30" s="59">
        <f>Inputs_AM!AM30</f>
        <v>408.3428571428571</v>
      </c>
      <c r="J30" s="59">
        <f>Inputs_AM!AN30</f>
        <v>408.3428571428571</v>
      </c>
      <c r="K30" s="59">
        <f>Inputs_AM!AO30</f>
        <v>378.09523809523807</v>
      </c>
      <c r="L30" s="59">
        <f>Inputs_AM!AP30</f>
        <v>366.18523809523805</v>
      </c>
      <c r="M30" s="59">
        <f>Inputs_AM!AQ30</f>
        <v>350.30523809523805</v>
      </c>
    </row>
    <row r="31" spans="1:17" x14ac:dyDescent="0.25">
      <c r="B31" s="50">
        <v>1805</v>
      </c>
      <c r="C31" s="50" t="s">
        <v>112</v>
      </c>
      <c r="D31" s="59">
        <f>Inputs_AM!AH31</f>
        <v>236.76952380952378</v>
      </c>
      <c r="E31" s="59">
        <f>Inputs_AM!AI31</f>
        <v>246.28952380952379</v>
      </c>
      <c r="F31" s="59">
        <f>Inputs_AM!AJ31</f>
        <v>254.44952380952381</v>
      </c>
      <c r="G31" s="59">
        <f>Inputs_AM!AK31</f>
        <v>261.24952380952379</v>
      </c>
      <c r="H31" s="59">
        <f>Inputs_AM!AL31</f>
        <v>269.40952380952382</v>
      </c>
      <c r="I31" s="59">
        <f>Inputs_AM!AM31</f>
        <v>279.77142857142854</v>
      </c>
      <c r="J31" s="59">
        <f>Inputs_AM!AN31</f>
        <v>279.77142857142854</v>
      </c>
      <c r="K31" s="59">
        <f>Inputs_AM!AO31</f>
        <v>259.04761904761904</v>
      </c>
      <c r="L31" s="59">
        <f>Inputs_AM!AP31</f>
        <v>250.88761904761901</v>
      </c>
      <c r="M31" s="59">
        <f>Inputs_AM!AQ31</f>
        <v>240.00761904761902</v>
      </c>
    </row>
    <row r="32" spans="1:17" x14ac:dyDescent="0.25">
      <c r="B32" s="50">
        <v>1902</v>
      </c>
      <c r="C32" s="50" t="s">
        <v>341</v>
      </c>
      <c r="D32" s="59">
        <f>Inputs_AM!AH32</f>
        <v>492.68952380952379</v>
      </c>
      <c r="E32" s="59">
        <f>Inputs_AM!AI32</f>
        <v>512.49952380952379</v>
      </c>
      <c r="F32" s="59">
        <f>Inputs_AM!AJ32</f>
        <v>529.47952380952381</v>
      </c>
      <c r="G32" s="59">
        <f>Inputs_AM!AK32</f>
        <v>543.62952380952379</v>
      </c>
      <c r="H32" s="59">
        <f>Inputs_AM!AL32</f>
        <v>560.60952380952381</v>
      </c>
      <c r="I32" s="59">
        <f>Inputs_AM!AM32</f>
        <v>582.17142857142846</v>
      </c>
      <c r="J32" s="59">
        <f>Inputs_AM!AN32</f>
        <v>582.17142857142846</v>
      </c>
      <c r="K32" s="59">
        <f>Inputs_AM!AO32</f>
        <v>539.04761904761904</v>
      </c>
      <c r="L32" s="59">
        <f>Inputs_AM!AP32</f>
        <v>522.06761904761902</v>
      </c>
      <c r="M32" s="59">
        <f>Inputs_AM!AQ32</f>
        <v>499.42761904761898</v>
      </c>
    </row>
    <row r="33" spans="2:13" x14ac:dyDescent="0.25">
      <c r="B33" s="50">
        <v>1903</v>
      </c>
      <c r="C33" s="50" t="s">
        <v>113</v>
      </c>
      <c r="D33" s="59">
        <f>Inputs_AM!AH33</f>
        <v>761.66666666666663</v>
      </c>
      <c r="E33" s="59">
        <f>Inputs_AM!AI33</f>
        <v>792.29166666666663</v>
      </c>
      <c r="F33" s="59">
        <f>Inputs_AM!AJ33</f>
        <v>818.54166666666663</v>
      </c>
      <c r="G33" s="59">
        <f>Inputs_AM!AK33</f>
        <v>840.41666666666663</v>
      </c>
      <c r="H33" s="59">
        <f>Inputs_AM!AL33</f>
        <v>866.66666666666674</v>
      </c>
      <c r="I33" s="59">
        <f>Inputs_AM!AM33</f>
        <v>899.99999999999989</v>
      </c>
      <c r="J33" s="59">
        <f>Inputs_AM!AN33</f>
        <v>899.99999999999989</v>
      </c>
      <c r="K33" s="59">
        <f>Inputs_AM!AO33</f>
        <v>833.33333333333326</v>
      </c>
      <c r="L33" s="59">
        <f>Inputs_AM!AP33</f>
        <v>807.08333333333326</v>
      </c>
      <c r="M33" s="59">
        <f>Inputs_AM!AQ33</f>
        <v>772.08333333333326</v>
      </c>
    </row>
    <row r="34" spans="2:13" x14ac:dyDescent="0.25">
      <c r="B34" s="50">
        <v>2001</v>
      </c>
      <c r="C34" s="50" t="s">
        <v>98</v>
      </c>
      <c r="D34" s="59">
        <f>Inputs_AM!AH34</f>
        <v>665.91428571428571</v>
      </c>
      <c r="E34" s="59">
        <f>Inputs_AM!AI34</f>
        <v>692.68928571428569</v>
      </c>
      <c r="F34" s="59">
        <f>Inputs_AM!AJ34</f>
        <v>715.63928571428573</v>
      </c>
      <c r="G34" s="59">
        <f>Inputs_AM!AK34</f>
        <v>734.76428571428573</v>
      </c>
      <c r="H34" s="59">
        <f>Inputs_AM!AL34</f>
        <v>757.71428571428578</v>
      </c>
      <c r="I34" s="59">
        <f>Inputs_AM!AM34</f>
        <v>786.85714285714278</v>
      </c>
      <c r="J34" s="59">
        <f>Inputs_AM!AN34</f>
        <v>786.85714285714278</v>
      </c>
      <c r="K34" s="59">
        <f>Inputs_AM!AO34</f>
        <v>728.57142857142856</v>
      </c>
      <c r="L34" s="59">
        <f>Inputs_AM!AP34</f>
        <v>705.62142857142851</v>
      </c>
      <c r="M34" s="59">
        <f>Inputs_AM!AQ34</f>
        <v>675.02142857142849</v>
      </c>
    </row>
    <row r="35" spans="2:13" x14ac:dyDescent="0.25">
      <c r="B35" s="50">
        <v>2004</v>
      </c>
      <c r="C35" s="50" t="s">
        <v>114</v>
      </c>
      <c r="D35" s="59">
        <f>Inputs_AM!AH35</f>
        <v>1116.8209523809523</v>
      </c>
      <c r="E35" s="59">
        <f>Inputs_AM!AI35</f>
        <v>1161.7259523809523</v>
      </c>
      <c r="F35" s="59">
        <f>Inputs_AM!AJ35</f>
        <v>1200.2159523809523</v>
      </c>
      <c r="G35" s="59">
        <f>Inputs_AM!AK35</f>
        <v>1232.2909523809524</v>
      </c>
      <c r="H35" s="59">
        <f>Inputs_AM!AL35</f>
        <v>1270.7809523809524</v>
      </c>
      <c r="I35" s="59">
        <f>Inputs_AM!AM35</f>
        <v>1319.6571428571426</v>
      </c>
      <c r="J35" s="59">
        <f>Inputs_AM!AN35</f>
        <v>1319.6571428571426</v>
      </c>
      <c r="K35" s="59">
        <f>Inputs_AM!AO35</f>
        <v>1221.9047619047619</v>
      </c>
      <c r="L35" s="59">
        <f>Inputs_AM!AP35</f>
        <v>1183.4147619047617</v>
      </c>
      <c r="M35" s="59">
        <f>Inputs_AM!AQ35</f>
        <v>1132.0947619047618</v>
      </c>
    </row>
    <row r="36" spans="2:13" x14ac:dyDescent="0.25">
      <c r="B36" s="50">
        <v>2102</v>
      </c>
      <c r="C36" s="50" t="s">
        <v>115</v>
      </c>
      <c r="D36" s="59">
        <f>Inputs_AM!AH36</f>
        <v>735.55238095238087</v>
      </c>
      <c r="E36" s="59">
        <f>Inputs_AM!AI36</f>
        <v>765.12738095238092</v>
      </c>
      <c r="F36" s="59">
        <f>Inputs_AM!AJ36</f>
        <v>790.47738095238094</v>
      </c>
      <c r="G36" s="59">
        <f>Inputs_AM!AK36</f>
        <v>811.60238095238094</v>
      </c>
      <c r="H36" s="59">
        <f>Inputs_AM!AL36</f>
        <v>836.95238095238096</v>
      </c>
      <c r="I36" s="59">
        <f>Inputs_AM!AM36</f>
        <v>869.14285714285711</v>
      </c>
      <c r="J36" s="59">
        <f>Inputs_AM!AN36</f>
        <v>869.14285714285711</v>
      </c>
      <c r="K36" s="59">
        <f>Inputs_AM!AO36</f>
        <v>804.7619047619047</v>
      </c>
      <c r="L36" s="59">
        <f>Inputs_AM!AP36</f>
        <v>779.41190476190468</v>
      </c>
      <c r="M36" s="59">
        <f>Inputs_AM!AQ36</f>
        <v>745.61190476190461</v>
      </c>
    </row>
    <row r="37" spans="2:13" x14ac:dyDescent="0.25">
      <c r="B37" s="50">
        <v>2103</v>
      </c>
      <c r="C37" s="50" t="s">
        <v>116</v>
      </c>
      <c r="D37" s="59">
        <f>Inputs_AM!AH37</f>
        <v>652.85714285714278</v>
      </c>
      <c r="E37" s="59">
        <f>Inputs_AM!AI37</f>
        <v>679.10714285714278</v>
      </c>
      <c r="F37" s="59">
        <f>Inputs_AM!AJ37</f>
        <v>701.60714285714289</v>
      </c>
      <c r="G37" s="59">
        <f>Inputs_AM!AK37</f>
        <v>720.35714285714289</v>
      </c>
      <c r="H37" s="59">
        <f>Inputs_AM!AL37</f>
        <v>742.85714285714289</v>
      </c>
      <c r="I37" s="59">
        <f>Inputs_AM!AM37</f>
        <v>771.42857142857133</v>
      </c>
      <c r="J37" s="59">
        <f>Inputs_AM!AN37</f>
        <v>771.42857142857133</v>
      </c>
      <c r="K37" s="59">
        <f>Inputs_AM!AO37</f>
        <v>714.28571428571422</v>
      </c>
      <c r="L37" s="59">
        <f>Inputs_AM!AP37</f>
        <v>691.78571428571422</v>
      </c>
      <c r="M37" s="59">
        <f>Inputs_AM!AQ37</f>
        <v>661.78571428571422</v>
      </c>
    </row>
    <row r="38" spans="2:13" x14ac:dyDescent="0.25">
      <c r="B38" s="50">
        <v>2201</v>
      </c>
      <c r="C38" s="50" t="s">
        <v>99</v>
      </c>
      <c r="D38" s="59">
        <f>Inputs_AM!AH38</f>
        <v>222.84190476190474</v>
      </c>
      <c r="E38" s="59">
        <f>Inputs_AM!AI38</f>
        <v>231.80190476190475</v>
      </c>
      <c r="F38" s="59">
        <f>Inputs_AM!AJ38</f>
        <v>239.48190476190476</v>
      </c>
      <c r="G38" s="59">
        <f>Inputs_AM!AK38</f>
        <v>245.88190476190476</v>
      </c>
      <c r="H38" s="59">
        <f>Inputs_AM!AL38</f>
        <v>253.56190476190477</v>
      </c>
      <c r="I38" s="59">
        <f>Inputs_AM!AM38</f>
        <v>263.31428571428569</v>
      </c>
      <c r="J38" s="59">
        <f>Inputs_AM!AN38</f>
        <v>263.31428571428569</v>
      </c>
      <c r="K38" s="59">
        <f>Inputs_AM!AO38</f>
        <v>243.8095238095238</v>
      </c>
      <c r="L38" s="59">
        <f>Inputs_AM!AP38</f>
        <v>236.12952380952379</v>
      </c>
      <c r="M38" s="59">
        <f>Inputs_AM!AQ38</f>
        <v>225.88952380952378</v>
      </c>
    </row>
    <row r="39" spans="2:13" x14ac:dyDescent="0.25">
      <c r="B39" s="50">
        <v>2204</v>
      </c>
      <c r="C39" s="50" t="s">
        <v>118</v>
      </c>
      <c r="D39" s="59">
        <f>Inputs_AM!AH39</f>
        <v>930.53904761904755</v>
      </c>
      <c r="E39" s="59">
        <f>Inputs_AM!AI39</f>
        <v>967.95404761904763</v>
      </c>
      <c r="F39" s="59">
        <f>Inputs_AM!AJ39</f>
        <v>1000.0240476190476</v>
      </c>
      <c r="G39" s="59">
        <f>Inputs_AM!AK39</f>
        <v>1026.7490476190476</v>
      </c>
      <c r="H39" s="59">
        <f>Inputs_AM!AL39</f>
        <v>1058.8190476190478</v>
      </c>
      <c r="I39" s="59">
        <f>Inputs_AM!AM39</f>
        <v>1099.542857142857</v>
      </c>
      <c r="J39" s="59">
        <f>Inputs_AM!AN39</f>
        <v>1099.542857142857</v>
      </c>
      <c r="K39" s="59">
        <f>Inputs_AM!AO39</f>
        <v>1018.0952380952381</v>
      </c>
      <c r="L39" s="59">
        <f>Inputs_AM!AP39</f>
        <v>986.02523809523802</v>
      </c>
      <c r="M39" s="59">
        <f>Inputs_AM!AQ39</f>
        <v>943.26523809523792</v>
      </c>
    </row>
    <row r="40" spans="2:13" x14ac:dyDescent="0.25">
      <c r="B40" s="50">
        <v>2302</v>
      </c>
      <c r="C40" s="50" t="s">
        <v>119</v>
      </c>
      <c r="D40" s="59">
        <f>Inputs_AM!AH40</f>
        <v>91.399999999999991</v>
      </c>
      <c r="E40" s="59">
        <f>Inputs_AM!AI40</f>
        <v>95.074999999999989</v>
      </c>
      <c r="F40" s="59">
        <f>Inputs_AM!AJ40</f>
        <v>98.224999999999994</v>
      </c>
      <c r="G40" s="59">
        <f>Inputs_AM!AK40</f>
        <v>100.85</v>
      </c>
      <c r="H40" s="59">
        <f>Inputs_AM!AL40</f>
        <v>104</v>
      </c>
      <c r="I40" s="59">
        <f>Inputs_AM!AM40</f>
        <v>107.99999999999999</v>
      </c>
      <c r="J40" s="59">
        <f>Inputs_AM!AN40</f>
        <v>107.99999999999999</v>
      </c>
      <c r="K40" s="59">
        <f>Inputs_AM!AO40</f>
        <v>100</v>
      </c>
      <c r="L40" s="59">
        <f>Inputs_AM!AP40</f>
        <v>96.85</v>
      </c>
      <c r="M40" s="59">
        <f>Inputs_AM!AQ40</f>
        <v>92.649999999999991</v>
      </c>
    </row>
    <row r="41" spans="2:13" x14ac:dyDescent="0.25">
      <c r="B41" s="50">
        <v>2402</v>
      </c>
      <c r="C41" s="50" t="s">
        <v>120</v>
      </c>
      <c r="D41" s="59">
        <f>Inputs_AM!AH41</f>
        <v>615.42666666666662</v>
      </c>
      <c r="E41" s="59">
        <f>Inputs_AM!AI41</f>
        <v>640.17166666666662</v>
      </c>
      <c r="F41" s="59">
        <f>Inputs_AM!AJ41</f>
        <v>661.38166666666666</v>
      </c>
      <c r="G41" s="59">
        <f>Inputs_AM!AK41</f>
        <v>679.05666666666662</v>
      </c>
      <c r="H41" s="59">
        <f>Inputs_AM!AL41</f>
        <v>700.26666666666665</v>
      </c>
      <c r="I41" s="59">
        <f>Inputs_AM!AM41</f>
        <v>727.19999999999993</v>
      </c>
      <c r="J41" s="59">
        <f>Inputs_AM!AN41</f>
        <v>727.19999999999993</v>
      </c>
      <c r="K41" s="59">
        <f>Inputs_AM!AO41</f>
        <v>673.33333333333326</v>
      </c>
      <c r="L41" s="59">
        <f>Inputs_AM!AP41</f>
        <v>652.12333333333322</v>
      </c>
      <c r="M41" s="59">
        <f>Inputs_AM!AQ41</f>
        <v>623.84333333333325</v>
      </c>
    </row>
    <row r="42" spans="2:13" x14ac:dyDescent="0.25">
      <c r="B42" s="50">
        <v>2403</v>
      </c>
      <c r="C42" s="50" t="s">
        <v>121</v>
      </c>
      <c r="D42" s="59">
        <f>Inputs_AM!AH42</f>
        <v>537.95428571428567</v>
      </c>
      <c r="E42" s="59">
        <f>Inputs_AM!AI42</f>
        <v>559.58428571428567</v>
      </c>
      <c r="F42" s="59">
        <f>Inputs_AM!AJ42</f>
        <v>578.12428571428575</v>
      </c>
      <c r="G42" s="59">
        <f>Inputs_AM!AK42</f>
        <v>593.57428571428568</v>
      </c>
      <c r="H42" s="59">
        <f>Inputs_AM!AL42</f>
        <v>612.11428571428576</v>
      </c>
      <c r="I42" s="59">
        <f>Inputs_AM!AM42</f>
        <v>635.65714285714284</v>
      </c>
      <c r="J42" s="59">
        <f>Inputs_AM!AN42</f>
        <v>635.65714285714284</v>
      </c>
      <c r="K42" s="59">
        <f>Inputs_AM!AO42</f>
        <v>588.57142857142856</v>
      </c>
      <c r="L42" s="59">
        <f>Inputs_AM!AP42</f>
        <v>570.03142857142848</v>
      </c>
      <c r="M42" s="59">
        <f>Inputs_AM!AQ42</f>
        <v>545.31142857142845</v>
      </c>
    </row>
    <row r="43" spans="2:13" x14ac:dyDescent="0.25">
      <c r="B43" s="50">
        <v>2501</v>
      </c>
      <c r="C43" s="50" t="s">
        <v>122</v>
      </c>
      <c r="D43" s="59">
        <f>Inputs_AM!AH43</f>
        <v>1080.8252100840336</v>
      </c>
      <c r="E43" s="59">
        <f>Inputs_AM!AI43</f>
        <v>1120.5502100840336</v>
      </c>
      <c r="F43" s="59">
        <f>Inputs_AM!AJ43</f>
        <v>1154.6002100840337</v>
      </c>
      <c r="G43" s="59">
        <f>Inputs_AM!AK43</f>
        <v>1182.9752100840335</v>
      </c>
      <c r="H43" s="59">
        <f>Inputs_AM!AL43</f>
        <v>1217.0252100840335</v>
      </c>
      <c r="I43" s="59">
        <f>Inputs_AM!AM43</f>
        <v>1060.6050420168067</v>
      </c>
      <c r="J43" s="59">
        <f>Inputs_AM!AN43</f>
        <v>1205.579831932773</v>
      </c>
      <c r="K43" s="59">
        <f>Inputs_AM!AO43</f>
        <v>1056.7899159663866</v>
      </c>
      <c r="L43" s="59">
        <f>Inputs_AM!AP43</f>
        <v>1022.7399159663865</v>
      </c>
      <c r="M43" s="59">
        <f>Inputs_AM!AQ43</f>
        <v>977.33991596638646</v>
      </c>
    </row>
    <row r="44" spans="2:13" x14ac:dyDescent="0.25">
      <c r="B44" s="50">
        <v>2504</v>
      </c>
      <c r="C44" s="50" t="s">
        <v>123</v>
      </c>
      <c r="D44" s="59">
        <f>Inputs_AM!AH44</f>
        <v>905.80209424083773</v>
      </c>
      <c r="E44" s="59">
        <f>Inputs_AM!AI44</f>
        <v>937.82709424083782</v>
      </c>
      <c r="F44" s="59">
        <f>Inputs_AM!AJ44</f>
        <v>965.27709424083776</v>
      </c>
      <c r="G44" s="59">
        <f>Inputs_AM!AK44</f>
        <v>988.15209424083776</v>
      </c>
      <c r="H44" s="59">
        <f>Inputs_AM!AL44</f>
        <v>1015.6020942408378</v>
      </c>
      <c r="I44" s="59">
        <f>Inputs_AM!AM44</f>
        <v>938.95287958115182</v>
      </c>
      <c r="J44" s="59">
        <f>Inputs_AM!AN44</f>
        <v>876.67539267015707</v>
      </c>
      <c r="K44" s="59">
        <f>Inputs_AM!AO44</f>
        <v>828.76963350785343</v>
      </c>
      <c r="L44" s="59">
        <f>Inputs_AM!AP44</f>
        <v>801.31963350785338</v>
      </c>
      <c r="M44" s="59">
        <f>Inputs_AM!AQ44</f>
        <v>764.71963350785336</v>
      </c>
    </row>
    <row r="45" spans="2:13" x14ac:dyDescent="0.25">
      <c r="B45" s="50">
        <v>2792</v>
      </c>
      <c r="C45" s="50"/>
      <c r="D45" s="59">
        <f>Inputs_AM!AH45</f>
        <v>43.12</v>
      </c>
      <c r="E45" s="59">
        <f>Inputs_AM!AI45</f>
        <v>44.834999999999994</v>
      </c>
      <c r="F45" s="59">
        <f>Inputs_AM!AJ45</f>
        <v>46.305</v>
      </c>
      <c r="G45" s="59">
        <f>Inputs_AM!AK45</f>
        <v>47.53</v>
      </c>
      <c r="H45" s="59">
        <f>Inputs_AM!AL45</f>
        <v>49</v>
      </c>
      <c r="I45" s="59">
        <f>Inputs_AM!AM45</f>
        <v>49</v>
      </c>
      <c r="J45" s="59">
        <f>Inputs_AM!AN45</f>
        <v>49</v>
      </c>
      <c r="K45" s="59">
        <f>Inputs_AM!AO45</f>
        <v>49</v>
      </c>
      <c r="L45" s="59">
        <f>Inputs_AM!AP45</f>
        <v>47.53</v>
      </c>
      <c r="M45" s="59">
        <f>Inputs_AM!AQ45</f>
        <v>45.57</v>
      </c>
    </row>
    <row r="46" spans="2:13" x14ac:dyDescent="0.25">
      <c r="B46" s="50">
        <v>2891</v>
      </c>
      <c r="C46" s="50"/>
      <c r="D46" s="59">
        <f>Inputs_AM!AH46</f>
        <v>0</v>
      </c>
      <c r="E46" s="59">
        <f>Inputs_AM!AI46</f>
        <v>0</v>
      </c>
      <c r="F46" s="59">
        <f>Inputs_AM!AJ46</f>
        <v>0</v>
      </c>
      <c r="G46" s="59">
        <f>Inputs_AM!AK46</f>
        <v>0</v>
      </c>
      <c r="H46" s="59">
        <f>Inputs_AM!AL46</f>
        <v>0</v>
      </c>
      <c r="I46" s="59">
        <f>Inputs_AM!AM46</f>
        <v>0</v>
      </c>
      <c r="J46" s="59">
        <f>Inputs_AM!AN46</f>
        <v>0</v>
      </c>
      <c r="K46" s="59">
        <f>Inputs_AM!AO46</f>
        <v>0</v>
      </c>
      <c r="L46" s="59">
        <f>Inputs_AM!AP46</f>
        <v>0</v>
      </c>
      <c r="M46" s="59">
        <f>Inputs_AM!AQ46</f>
        <v>0</v>
      </c>
    </row>
    <row r="47" spans="2:13" x14ac:dyDescent="0.25">
      <c r="B47" s="50">
        <v>3092</v>
      </c>
      <c r="C47" s="50"/>
      <c r="D47" s="59">
        <f>Inputs_AM!AH47</f>
        <v>6.1599999999999993</v>
      </c>
      <c r="E47" s="59">
        <f>Inputs_AM!AI47</f>
        <v>6.4049999999999994</v>
      </c>
      <c r="F47" s="59">
        <f>Inputs_AM!AJ47</f>
        <v>6.6149999999999993</v>
      </c>
      <c r="G47" s="59">
        <f>Inputs_AM!AK47</f>
        <v>6.79</v>
      </c>
      <c r="H47" s="59">
        <f>Inputs_AM!AL47</f>
        <v>7</v>
      </c>
      <c r="I47" s="59">
        <f>Inputs_AM!AM47</f>
        <v>7</v>
      </c>
      <c r="J47" s="59">
        <f>Inputs_AM!AN47</f>
        <v>7</v>
      </c>
      <c r="K47" s="59">
        <f>Inputs_AM!AO47</f>
        <v>7</v>
      </c>
      <c r="L47" s="59">
        <f>Inputs_AM!AP47</f>
        <v>6.79</v>
      </c>
      <c r="M47" s="59">
        <f>Inputs_AM!AQ47</f>
        <v>6.51</v>
      </c>
    </row>
    <row r="48" spans="2:13" x14ac:dyDescent="0.25">
      <c r="B48" s="5">
        <v>3191</v>
      </c>
      <c r="C48" s="5"/>
      <c r="D48" s="59">
        <f>Inputs_AM!AH48</f>
        <v>3.5199999999999996</v>
      </c>
      <c r="E48" s="59">
        <f>Inputs_AM!AI48</f>
        <v>3.6599999999999997</v>
      </c>
      <c r="F48" s="59">
        <f>Inputs_AM!AJ48</f>
        <v>3.78</v>
      </c>
      <c r="G48" s="59">
        <f>Inputs_AM!AK48</f>
        <v>3.88</v>
      </c>
      <c r="H48" s="59">
        <f>Inputs_AM!AL48</f>
        <v>4</v>
      </c>
      <c r="I48" s="59">
        <f>Inputs_AM!AM48</f>
        <v>4</v>
      </c>
      <c r="J48" s="59">
        <f>Inputs_AM!AN48</f>
        <v>4</v>
      </c>
      <c r="K48" s="59">
        <f>Inputs_AM!AO48</f>
        <v>4</v>
      </c>
      <c r="L48" s="59">
        <f>Inputs_AM!AP48</f>
        <v>3.88</v>
      </c>
      <c r="M48" s="59">
        <f>Inputs_AM!AQ48</f>
        <v>3.7199999999999998</v>
      </c>
    </row>
    <row r="49" spans="2:13" x14ac:dyDescent="0.25">
      <c r="B49" s="5">
        <v>3392</v>
      </c>
      <c r="C49" s="5"/>
      <c r="D49" s="59">
        <f>Inputs_AM!AH49</f>
        <v>0</v>
      </c>
      <c r="E49" s="59">
        <f>Inputs_AM!AI49</f>
        <v>0</v>
      </c>
      <c r="F49" s="59">
        <f>Inputs_AM!AJ49</f>
        <v>0</v>
      </c>
      <c r="G49" s="59">
        <f>Inputs_AM!AK49</f>
        <v>0</v>
      </c>
      <c r="H49" s="59">
        <f>Inputs_AM!AL49</f>
        <v>0</v>
      </c>
      <c r="I49" s="59">
        <f>Inputs_AM!AM49</f>
        <v>0</v>
      </c>
      <c r="J49" s="59">
        <f>Inputs_AM!AN49</f>
        <v>0</v>
      </c>
      <c r="K49" s="59">
        <f>Inputs_AM!AO49</f>
        <v>0</v>
      </c>
      <c r="L49" s="59">
        <f>Inputs_AM!AP49</f>
        <v>0</v>
      </c>
      <c r="M49" s="59">
        <f>Inputs_AM!AQ49</f>
        <v>0</v>
      </c>
    </row>
    <row r="50" spans="2:13" x14ac:dyDescent="0.25">
      <c r="B50" s="5">
        <v>3491</v>
      </c>
      <c r="C50" s="5"/>
      <c r="D50" s="59">
        <f>Inputs_AM!AH50</f>
        <v>0</v>
      </c>
      <c r="E50" s="59">
        <f>Inputs_AM!AI50</f>
        <v>0</v>
      </c>
      <c r="F50" s="59">
        <f>Inputs_AM!AJ50</f>
        <v>0</v>
      </c>
      <c r="G50" s="59">
        <f>Inputs_AM!AK50</f>
        <v>0</v>
      </c>
      <c r="H50" s="59">
        <f>Inputs_AM!AL50</f>
        <v>0</v>
      </c>
      <c r="I50" s="59">
        <f>Inputs_AM!AM50</f>
        <v>0</v>
      </c>
      <c r="J50" s="59">
        <f>Inputs_AM!AN50</f>
        <v>0</v>
      </c>
      <c r="K50" s="59">
        <f>Inputs_AM!AO50</f>
        <v>0</v>
      </c>
      <c r="L50" s="59">
        <f>Inputs_AM!AP50</f>
        <v>0</v>
      </c>
      <c r="M50" s="59">
        <f>Inputs_AM!AQ50</f>
        <v>0</v>
      </c>
    </row>
    <row r="51" spans="2:13" x14ac:dyDescent="0.25">
      <c r="B51" s="5">
        <v>3692</v>
      </c>
      <c r="C51" s="5"/>
      <c r="D51" s="59">
        <f>Inputs_AM!AH51</f>
        <v>10.559999999999999</v>
      </c>
      <c r="E51" s="59">
        <f>Inputs_AM!AI51</f>
        <v>10.979999999999999</v>
      </c>
      <c r="F51" s="59">
        <f>Inputs_AM!AJ51</f>
        <v>11.34</v>
      </c>
      <c r="G51" s="59">
        <f>Inputs_AM!AK51</f>
        <v>11.64</v>
      </c>
      <c r="H51" s="59">
        <f>Inputs_AM!AL51</f>
        <v>12</v>
      </c>
      <c r="I51" s="59">
        <f>Inputs_AM!AM51</f>
        <v>12</v>
      </c>
      <c r="J51" s="59">
        <f>Inputs_AM!AN51</f>
        <v>12</v>
      </c>
      <c r="K51" s="59">
        <f>Inputs_AM!AO51</f>
        <v>12</v>
      </c>
      <c r="L51" s="59">
        <f>Inputs_AM!AP51</f>
        <v>11.64</v>
      </c>
      <c r="M51" s="59">
        <f>Inputs_AM!AQ51</f>
        <v>11.16</v>
      </c>
    </row>
    <row r="52" spans="2:13" x14ac:dyDescent="0.25">
      <c r="B52" s="50">
        <v>3791</v>
      </c>
      <c r="C52" s="50"/>
      <c r="D52" s="59">
        <f>Inputs_AM!AH52</f>
        <v>0</v>
      </c>
      <c r="E52" s="59">
        <f>Inputs_AM!AI52</f>
        <v>0</v>
      </c>
      <c r="F52" s="59">
        <f>Inputs_AM!AJ52</f>
        <v>0</v>
      </c>
      <c r="G52" s="59">
        <f>Inputs_AM!AK52</f>
        <v>0</v>
      </c>
      <c r="H52" s="59">
        <f>Inputs_AM!AL52</f>
        <v>0</v>
      </c>
      <c r="I52" s="59">
        <f>Inputs_AM!AM52</f>
        <v>0</v>
      </c>
      <c r="J52" s="59">
        <f>Inputs_AM!AN52</f>
        <v>0</v>
      </c>
      <c r="K52" s="59">
        <f>Inputs_AM!AO52</f>
        <v>0</v>
      </c>
      <c r="L52" s="59">
        <f>Inputs_AM!AP52</f>
        <v>0</v>
      </c>
      <c r="M52" s="59">
        <f>Inputs_AM!AQ52</f>
        <v>0</v>
      </c>
    </row>
    <row r="53" spans="2:13" ht="13.5" customHeight="1" x14ac:dyDescent="0.25">
      <c r="B53" s="50">
        <v>4092</v>
      </c>
      <c r="C53" s="50"/>
      <c r="D53" s="59">
        <f>Inputs_AM!AH53</f>
        <v>102.07999999999998</v>
      </c>
      <c r="E53" s="59">
        <f>Inputs_AM!AI53</f>
        <v>106.13999999999999</v>
      </c>
      <c r="F53" s="59">
        <f>Inputs_AM!AJ53</f>
        <v>109.61999999999999</v>
      </c>
      <c r="G53" s="59">
        <f>Inputs_AM!AK53</f>
        <v>112.52</v>
      </c>
      <c r="H53" s="59">
        <f>Inputs_AM!AL53</f>
        <v>116</v>
      </c>
      <c r="I53" s="59">
        <f>Inputs_AM!AM53</f>
        <v>116</v>
      </c>
      <c r="J53" s="59">
        <f>Inputs_AM!AN53</f>
        <v>116</v>
      </c>
      <c r="K53" s="59">
        <f>Inputs_AM!AO53</f>
        <v>116</v>
      </c>
      <c r="L53" s="59">
        <f>Inputs_AM!AP53</f>
        <v>112.52</v>
      </c>
      <c r="M53" s="59">
        <f>Inputs_AM!AQ53</f>
        <v>107.88</v>
      </c>
    </row>
    <row r="54" spans="2:13" ht="13.5" customHeight="1" x14ac:dyDescent="0.25">
      <c r="B54" s="50">
        <v>4191</v>
      </c>
      <c r="C54" s="50"/>
      <c r="D54" s="59">
        <f>Inputs_AM!AH54</f>
        <v>0</v>
      </c>
      <c r="E54" s="59">
        <f>Inputs_AM!AI54</f>
        <v>0</v>
      </c>
      <c r="F54" s="59">
        <f>Inputs_AM!AJ54</f>
        <v>0</v>
      </c>
      <c r="G54" s="59">
        <f>Inputs_AM!AK54</f>
        <v>0</v>
      </c>
      <c r="H54" s="59">
        <f>Inputs_AM!AL54</f>
        <v>0</v>
      </c>
      <c r="I54" s="59">
        <f>Inputs_AM!AM54</f>
        <v>0</v>
      </c>
      <c r="J54" s="59">
        <f>Inputs_AM!AN54</f>
        <v>0</v>
      </c>
      <c r="K54" s="59">
        <f>Inputs_AM!AO54</f>
        <v>0</v>
      </c>
      <c r="L54" s="59">
        <f>Inputs_AM!AP54</f>
        <v>0</v>
      </c>
      <c r="M54" s="59">
        <f>Inputs_AM!AQ54</f>
        <v>0</v>
      </c>
    </row>
    <row r="55" spans="2:13" ht="13.5" customHeight="1" x14ac:dyDescent="0.25">
      <c r="B55" s="50">
        <v>4392</v>
      </c>
      <c r="C55" s="50"/>
      <c r="D55" s="59">
        <f>Inputs_AM!AH55</f>
        <v>0</v>
      </c>
      <c r="E55" s="59">
        <f>Inputs_AM!AI55</f>
        <v>0</v>
      </c>
      <c r="F55" s="59">
        <f>Inputs_AM!AJ55</f>
        <v>0</v>
      </c>
      <c r="G55" s="59">
        <f>Inputs_AM!AK55</f>
        <v>0</v>
      </c>
      <c r="H55" s="59">
        <f>Inputs_AM!AL55</f>
        <v>0</v>
      </c>
      <c r="I55" s="59">
        <f>Inputs_AM!AM55</f>
        <v>0</v>
      </c>
      <c r="J55" s="59">
        <f>Inputs_AM!AN55</f>
        <v>0</v>
      </c>
      <c r="K55" s="59">
        <f>Inputs_AM!AO55</f>
        <v>0</v>
      </c>
      <c r="L55" s="59">
        <f>Inputs_AM!AP55</f>
        <v>0</v>
      </c>
      <c r="M55" s="59">
        <f>Inputs_AM!AQ55</f>
        <v>0</v>
      </c>
    </row>
    <row r="56" spans="2:13" ht="13.5" customHeight="1" x14ac:dyDescent="0.25">
      <c r="B56" s="50">
        <v>4491</v>
      </c>
      <c r="C56" s="50"/>
      <c r="D56" s="59">
        <f>Inputs_AM!AH56</f>
        <v>24.639999999999997</v>
      </c>
      <c r="E56" s="59">
        <f>Inputs_AM!AI56</f>
        <v>25.619999999999997</v>
      </c>
      <c r="F56" s="59">
        <f>Inputs_AM!AJ56</f>
        <v>26.459999999999997</v>
      </c>
      <c r="G56" s="59">
        <f>Inputs_AM!AK56</f>
        <v>27.16</v>
      </c>
      <c r="H56" s="59">
        <f>Inputs_AM!AL56</f>
        <v>28</v>
      </c>
      <c r="I56" s="59">
        <f>Inputs_AM!AM56</f>
        <v>28</v>
      </c>
      <c r="J56" s="59">
        <f>Inputs_AM!AN56</f>
        <v>28</v>
      </c>
      <c r="K56" s="59">
        <f>Inputs_AM!AO56</f>
        <v>28</v>
      </c>
      <c r="L56" s="59">
        <f>Inputs_AM!AP56</f>
        <v>27.16</v>
      </c>
      <c r="M56" s="59">
        <f>Inputs_AM!AQ56</f>
        <v>26.04</v>
      </c>
    </row>
    <row r="57" spans="2:13" ht="13.5" customHeight="1" x14ac:dyDescent="0.25">
      <c r="B57" s="50">
        <v>4592</v>
      </c>
      <c r="C57" s="50"/>
      <c r="D57" s="59">
        <f>Inputs_AM!AH57</f>
        <v>6.1599999999999993</v>
      </c>
      <c r="E57" s="59">
        <f>Inputs_AM!AI57</f>
        <v>6.4049999999999994</v>
      </c>
      <c r="F57" s="59">
        <f>Inputs_AM!AJ57</f>
        <v>6.6149999999999993</v>
      </c>
      <c r="G57" s="59">
        <f>Inputs_AM!AK57</f>
        <v>6.79</v>
      </c>
      <c r="H57" s="59">
        <f>Inputs_AM!AL57</f>
        <v>7</v>
      </c>
      <c r="I57" s="59">
        <f>Inputs_AM!AM57</f>
        <v>7</v>
      </c>
      <c r="J57" s="59">
        <f>Inputs_AM!AN57</f>
        <v>7</v>
      </c>
      <c r="K57" s="59">
        <f>Inputs_AM!AO57</f>
        <v>7</v>
      </c>
      <c r="L57" s="59">
        <f>Inputs_AM!AP57</f>
        <v>6.79</v>
      </c>
      <c r="M57" s="59">
        <f>Inputs_AM!AQ57</f>
        <v>6.51</v>
      </c>
    </row>
    <row r="58" spans="2:13" x14ac:dyDescent="0.25">
      <c r="B58" s="50">
        <v>4792</v>
      </c>
      <c r="C58" s="50"/>
      <c r="D58" s="59">
        <f>Inputs_AM!AH58</f>
        <v>0.87999999999999989</v>
      </c>
      <c r="E58" s="59">
        <f>Inputs_AM!AI58</f>
        <v>0.91499999999999992</v>
      </c>
      <c r="F58" s="59">
        <f>Inputs_AM!AJ58</f>
        <v>0.94499999999999995</v>
      </c>
      <c r="G58" s="59">
        <f>Inputs_AM!AK58</f>
        <v>0.97</v>
      </c>
      <c r="H58" s="59">
        <f>Inputs_AM!AL58</f>
        <v>1</v>
      </c>
      <c r="I58" s="59">
        <f>Inputs_AM!AM58</f>
        <v>1</v>
      </c>
      <c r="J58" s="59">
        <f>Inputs_AM!AN58</f>
        <v>1</v>
      </c>
      <c r="K58" s="59">
        <f>Inputs_AM!AO58</f>
        <v>1</v>
      </c>
      <c r="L58" s="59">
        <f>Inputs_AM!AP58</f>
        <v>0.97</v>
      </c>
      <c r="M58" s="59">
        <f>Inputs_AM!AQ58</f>
        <v>0.92999999999999994</v>
      </c>
    </row>
    <row r="59" spans="2:13" x14ac:dyDescent="0.25">
      <c r="B59" s="50">
        <v>4891</v>
      </c>
      <c r="C59" s="50"/>
      <c r="D59" s="59">
        <f>Inputs_AM!AH59</f>
        <v>0</v>
      </c>
      <c r="E59" s="59">
        <f>Inputs_AM!AI59</f>
        <v>0</v>
      </c>
      <c r="F59" s="59">
        <f>Inputs_AM!AJ59</f>
        <v>0</v>
      </c>
      <c r="G59" s="59">
        <f>Inputs_AM!AK59</f>
        <v>0</v>
      </c>
      <c r="H59" s="59">
        <f>Inputs_AM!AL59</f>
        <v>0</v>
      </c>
      <c r="I59" s="59">
        <f>Inputs_AM!AM59</f>
        <v>0</v>
      </c>
      <c r="J59" s="59">
        <f>Inputs_AM!AN59</f>
        <v>0</v>
      </c>
      <c r="K59" s="59">
        <f>Inputs_AM!AO59</f>
        <v>0</v>
      </c>
      <c r="L59" s="59">
        <f>Inputs_AM!AP59</f>
        <v>0</v>
      </c>
      <c r="M59" s="59">
        <f>Inputs_AM!AQ59</f>
        <v>0</v>
      </c>
    </row>
    <row r="60" spans="2:13" x14ac:dyDescent="0.25">
      <c r="B60" s="5">
        <v>5092</v>
      </c>
      <c r="C60" s="5"/>
      <c r="D60" s="59">
        <f>Inputs_AM!AH60</f>
        <v>20.239999999999998</v>
      </c>
      <c r="E60" s="59">
        <f>Inputs_AM!AI60</f>
        <v>21.044999999999998</v>
      </c>
      <c r="F60" s="59">
        <f>Inputs_AM!AJ60</f>
        <v>21.734999999999999</v>
      </c>
      <c r="G60" s="59">
        <f>Inputs_AM!AK60</f>
        <v>22.31</v>
      </c>
      <c r="H60" s="59">
        <f>Inputs_AM!AL60</f>
        <v>23</v>
      </c>
      <c r="I60" s="59">
        <f>Inputs_AM!AM60</f>
        <v>23</v>
      </c>
      <c r="J60" s="59">
        <f>Inputs_AM!AN60</f>
        <v>23</v>
      </c>
      <c r="K60" s="59">
        <f>Inputs_AM!AO60</f>
        <v>23</v>
      </c>
      <c r="L60" s="59">
        <f>Inputs_AM!AP60</f>
        <v>22.31</v>
      </c>
      <c r="M60" s="59">
        <f>Inputs_AM!AQ60</f>
        <v>21.389999999999997</v>
      </c>
    </row>
    <row r="61" spans="2:13" x14ac:dyDescent="0.25">
      <c r="B61" s="5">
        <v>5292</v>
      </c>
      <c r="C61" s="5"/>
      <c r="D61" s="59">
        <f>Inputs_AM!AH61</f>
        <v>10.559999999999999</v>
      </c>
      <c r="E61" s="59">
        <f>Inputs_AM!AI61</f>
        <v>10.979999999999999</v>
      </c>
      <c r="F61" s="59">
        <f>Inputs_AM!AJ61</f>
        <v>11.34</v>
      </c>
      <c r="G61" s="59">
        <f>Inputs_AM!AK61</f>
        <v>11.64</v>
      </c>
      <c r="H61" s="59">
        <f>Inputs_AM!AL61</f>
        <v>12</v>
      </c>
      <c r="I61" s="59">
        <f>Inputs_AM!AM61</f>
        <v>12</v>
      </c>
      <c r="J61" s="59">
        <f>Inputs_AM!AN61</f>
        <v>12</v>
      </c>
      <c r="K61" s="59">
        <f>Inputs_AM!AO61</f>
        <v>12</v>
      </c>
      <c r="L61" s="59">
        <f>Inputs_AM!AP61</f>
        <v>11.64</v>
      </c>
      <c r="M61" s="59">
        <f>Inputs_AM!AQ61</f>
        <v>11.16</v>
      </c>
    </row>
    <row r="62" spans="2:13" x14ac:dyDescent="0.25">
      <c r="B62" s="5">
        <v>5391</v>
      </c>
      <c r="C62" s="5"/>
      <c r="D62" s="59">
        <f>Inputs_AM!AH62</f>
        <v>9.68</v>
      </c>
      <c r="E62" s="59">
        <f>Inputs_AM!AI62</f>
        <v>10.065</v>
      </c>
      <c r="F62" s="59">
        <f>Inputs_AM!AJ62</f>
        <v>10.395</v>
      </c>
      <c r="G62" s="59">
        <f>Inputs_AM!AK62</f>
        <v>10.67</v>
      </c>
      <c r="H62" s="59">
        <f>Inputs_AM!AL62</f>
        <v>11</v>
      </c>
      <c r="I62" s="59">
        <f>Inputs_AM!AM62</f>
        <v>11</v>
      </c>
      <c r="J62" s="59">
        <f>Inputs_AM!AN62</f>
        <v>11</v>
      </c>
      <c r="K62" s="59">
        <f>Inputs_AM!AO62</f>
        <v>11</v>
      </c>
      <c r="L62" s="59">
        <f>Inputs_AM!AP62</f>
        <v>10.67</v>
      </c>
      <c r="M62" s="59">
        <f>Inputs_AM!AQ62</f>
        <v>10.229999999999999</v>
      </c>
    </row>
    <row r="63" spans="2:13" x14ac:dyDescent="0.25">
      <c r="B63" s="5">
        <v>9991391</v>
      </c>
      <c r="C63" s="5"/>
      <c r="D63" s="59">
        <f>Inputs_AM!AH63</f>
        <v>0</v>
      </c>
      <c r="E63" s="59">
        <f>Inputs_AM!AI63</f>
        <v>0</v>
      </c>
      <c r="F63" s="59">
        <f>Inputs_AM!AJ63</f>
        <v>0</v>
      </c>
      <c r="G63" s="59">
        <f>Inputs_AM!AK63</f>
        <v>0</v>
      </c>
      <c r="H63" s="59">
        <f>Inputs_AM!AL63</f>
        <v>0</v>
      </c>
      <c r="I63" s="59">
        <f>Inputs_AM!AM63</f>
        <v>0</v>
      </c>
      <c r="J63" s="59">
        <f>Inputs_AM!AN63</f>
        <v>0</v>
      </c>
      <c r="K63" s="59">
        <f>Inputs_AM!AO63</f>
        <v>0</v>
      </c>
      <c r="L63" s="59">
        <f>Inputs_AM!AP63</f>
        <v>0</v>
      </c>
      <c r="M63" s="59">
        <f>Inputs_AM!AQ63</f>
        <v>0</v>
      </c>
    </row>
    <row r="64" spans="2:13" x14ac:dyDescent="0.25">
      <c r="B64" s="5">
        <v>9991392</v>
      </c>
      <c r="C64" s="5"/>
      <c r="D64" s="59">
        <f>Inputs_AM!AH64</f>
        <v>13.2</v>
      </c>
      <c r="E64" s="59">
        <f>Inputs_AM!AI64</f>
        <v>13.725</v>
      </c>
      <c r="F64" s="59">
        <f>Inputs_AM!AJ64</f>
        <v>14.174999999999999</v>
      </c>
      <c r="G64" s="59">
        <f>Inputs_AM!AK64</f>
        <v>14.549999999999999</v>
      </c>
      <c r="H64" s="59">
        <f>Inputs_AM!AL64</f>
        <v>15</v>
      </c>
      <c r="I64" s="59">
        <f>Inputs_AM!AM64</f>
        <v>15</v>
      </c>
      <c r="J64" s="59">
        <f>Inputs_AM!AN64</f>
        <v>15</v>
      </c>
      <c r="K64" s="59">
        <f>Inputs_AM!AO64</f>
        <v>15</v>
      </c>
      <c r="L64" s="59">
        <f>Inputs_AM!AP64</f>
        <v>14.549999999999999</v>
      </c>
      <c r="M64" s="59">
        <f>Inputs_AM!AQ64</f>
        <v>13.95</v>
      </c>
    </row>
    <row r="65" spans="2:13" x14ac:dyDescent="0.25">
      <c r="B65" s="5">
        <v>9991691</v>
      </c>
      <c r="C65" s="5"/>
      <c r="D65" s="59">
        <f>Inputs_AM!AH65</f>
        <v>0</v>
      </c>
      <c r="E65" s="59">
        <f>Inputs_AM!AI65</f>
        <v>0</v>
      </c>
      <c r="F65" s="59">
        <f>Inputs_AM!AJ65</f>
        <v>0</v>
      </c>
      <c r="G65" s="59">
        <f>Inputs_AM!AK65</f>
        <v>0</v>
      </c>
      <c r="H65" s="59">
        <f>Inputs_AM!AL65</f>
        <v>0</v>
      </c>
      <c r="I65" s="59">
        <f>Inputs_AM!AM65</f>
        <v>0</v>
      </c>
      <c r="J65" s="59">
        <f>Inputs_AM!AN65</f>
        <v>0</v>
      </c>
      <c r="K65" s="59">
        <f>Inputs_AM!AO65</f>
        <v>0</v>
      </c>
      <c r="L65" s="59">
        <f>Inputs_AM!AP65</f>
        <v>0</v>
      </c>
      <c r="M65" s="59">
        <f>Inputs_AM!AQ65</f>
        <v>0</v>
      </c>
    </row>
    <row r="66" spans="2:13" x14ac:dyDescent="0.25">
      <c r="B66" s="5">
        <v>9991692</v>
      </c>
      <c r="C66" s="5"/>
      <c r="D66" s="59">
        <f>Inputs_AM!AH66</f>
        <v>0</v>
      </c>
      <c r="E66" s="59">
        <f>Inputs_AM!AI66</f>
        <v>0</v>
      </c>
      <c r="F66" s="59">
        <f>Inputs_AM!AJ66</f>
        <v>0</v>
      </c>
      <c r="G66" s="59">
        <f>Inputs_AM!AK66</f>
        <v>0</v>
      </c>
      <c r="H66" s="59">
        <f>Inputs_AM!AL66</f>
        <v>0</v>
      </c>
      <c r="I66" s="59">
        <f>Inputs_AM!AM66</f>
        <v>0</v>
      </c>
      <c r="J66" s="59">
        <f>Inputs_AM!AN66</f>
        <v>0</v>
      </c>
      <c r="K66" s="59">
        <f>Inputs_AM!AO66</f>
        <v>0</v>
      </c>
      <c r="L66" s="59">
        <f>Inputs_AM!AP66</f>
        <v>0</v>
      </c>
      <c r="M66" s="59">
        <f>Inputs_AM!AQ66</f>
        <v>0</v>
      </c>
    </row>
    <row r="67" spans="2:13" x14ac:dyDescent="0.25">
      <c r="B67" s="5">
        <v>9991991</v>
      </c>
      <c r="C67" s="5"/>
      <c r="D67" s="59">
        <f>Inputs_AM!AH67</f>
        <v>0</v>
      </c>
      <c r="E67" s="59">
        <f>Inputs_AM!AI67</f>
        <v>0</v>
      </c>
      <c r="F67" s="59">
        <f>Inputs_AM!AJ67</f>
        <v>0</v>
      </c>
      <c r="G67" s="59">
        <f>Inputs_AM!AK67</f>
        <v>0</v>
      </c>
      <c r="H67" s="59">
        <f>Inputs_AM!AL67</f>
        <v>0</v>
      </c>
      <c r="I67" s="59">
        <f>Inputs_AM!AM67</f>
        <v>0</v>
      </c>
      <c r="J67" s="59">
        <f>Inputs_AM!AN67</f>
        <v>0</v>
      </c>
      <c r="K67" s="59">
        <f>Inputs_AM!AO67</f>
        <v>0</v>
      </c>
      <c r="L67" s="59">
        <f>Inputs_AM!AP67</f>
        <v>0</v>
      </c>
      <c r="M67" s="59">
        <f>Inputs_AM!AQ67</f>
        <v>0</v>
      </c>
    </row>
    <row r="68" spans="2:13" x14ac:dyDescent="0.25">
      <c r="B68" s="5">
        <v>9991992</v>
      </c>
      <c r="C68" s="5"/>
      <c r="D68" s="59">
        <f>Inputs_AM!AH68</f>
        <v>0</v>
      </c>
      <c r="E68" s="59">
        <f>Inputs_AM!AI68</f>
        <v>0</v>
      </c>
      <c r="F68" s="59">
        <f>Inputs_AM!AJ68</f>
        <v>0</v>
      </c>
      <c r="G68" s="59">
        <f>Inputs_AM!AK68</f>
        <v>0</v>
      </c>
      <c r="H68" s="59">
        <f>Inputs_AM!AL68</f>
        <v>0</v>
      </c>
      <c r="I68" s="59">
        <f>Inputs_AM!AM68</f>
        <v>0</v>
      </c>
      <c r="J68" s="59">
        <f>Inputs_AM!AN68</f>
        <v>0</v>
      </c>
      <c r="K68" s="59">
        <f>Inputs_AM!AO68</f>
        <v>0</v>
      </c>
      <c r="L68" s="59">
        <f>Inputs_AM!AP68</f>
        <v>0</v>
      </c>
      <c r="M68" s="59">
        <f>Inputs_AM!AQ68</f>
        <v>0</v>
      </c>
    </row>
    <row r="69" spans="2:13" x14ac:dyDescent="0.25">
      <c r="B69" s="5">
        <v>9997192</v>
      </c>
      <c r="C69" s="5"/>
      <c r="D69" s="59">
        <f>Inputs_AM!AH69</f>
        <v>67.759999999999991</v>
      </c>
      <c r="E69" s="59">
        <f>Inputs_AM!AI69</f>
        <v>70.454999999999998</v>
      </c>
      <c r="F69" s="59">
        <f>Inputs_AM!AJ69</f>
        <v>72.765000000000001</v>
      </c>
      <c r="G69" s="59">
        <f>Inputs_AM!AK69</f>
        <v>74.69</v>
      </c>
      <c r="H69" s="59">
        <f>Inputs_AM!AL69</f>
        <v>77</v>
      </c>
      <c r="I69" s="59">
        <f>Inputs_AM!AM69</f>
        <v>77</v>
      </c>
      <c r="J69" s="59">
        <f>Inputs_AM!AN69</f>
        <v>77</v>
      </c>
      <c r="K69" s="59">
        <f>Inputs_AM!AO69</f>
        <v>77</v>
      </c>
      <c r="L69" s="59">
        <f>Inputs_AM!AP69</f>
        <v>74.69</v>
      </c>
      <c r="M69" s="59">
        <f>Inputs_AM!AQ69</f>
        <v>71.61</v>
      </c>
    </row>
    <row r="70" spans="2:13" x14ac:dyDescent="0.25">
      <c r="B70" s="5">
        <v>9997491</v>
      </c>
      <c r="C70" s="5"/>
      <c r="D70" s="59">
        <f>Inputs_AM!AH70</f>
        <v>0</v>
      </c>
      <c r="E70" s="59">
        <f>Inputs_AM!AI70</f>
        <v>0</v>
      </c>
      <c r="F70" s="59">
        <f>Inputs_AM!AJ70</f>
        <v>0</v>
      </c>
      <c r="G70" s="59">
        <f>Inputs_AM!AK70</f>
        <v>0</v>
      </c>
      <c r="H70" s="59">
        <f>Inputs_AM!AL70</f>
        <v>0</v>
      </c>
      <c r="I70" s="59">
        <f>Inputs_AM!AM70</f>
        <v>0</v>
      </c>
      <c r="J70" s="59">
        <f>Inputs_AM!AN70</f>
        <v>0</v>
      </c>
      <c r="K70" s="59">
        <f>Inputs_AM!AO70</f>
        <v>0</v>
      </c>
      <c r="L70" s="59">
        <f>Inputs_AM!AP70</f>
        <v>0</v>
      </c>
      <c r="M70" s="59">
        <f>Inputs_AM!AQ70</f>
        <v>0</v>
      </c>
    </row>
    <row r="71" spans="2:13" x14ac:dyDescent="0.25">
      <c r="B71" s="5">
        <v>9997791</v>
      </c>
      <c r="C71" s="5"/>
      <c r="D71" s="59">
        <f>Inputs_AM!AH71</f>
        <v>0</v>
      </c>
      <c r="E71" s="59">
        <f>Inputs_AM!AI71</f>
        <v>0</v>
      </c>
      <c r="F71" s="59">
        <f>Inputs_AM!AJ71</f>
        <v>0</v>
      </c>
      <c r="G71" s="59">
        <f>Inputs_AM!AK71</f>
        <v>0</v>
      </c>
      <c r="H71" s="59">
        <f>Inputs_AM!AL71</f>
        <v>0</v>
      </c>
      <c r="I71" s="59">
        <f>Inputs_AM!AM71</f>
        <v>0</v>
      </c>
      <c r="J71" s="59">
        <f>Inputs_AM!AN71</f>
        <v>0</v>
      </c>
      <c r="K71" s="59">
        <f>Inputs_AM!AO71</f>
        <v>0</v>
      </c>
      <c r="L71" s="59">
        <f>Inputs_AM!AP71</f>
        <v>0</v>
      </c>
      <c r="M71" s="59">
        <f>Inputs_AM!AQ71</f>
        <v>0</v>
      </c>
    </row>
  </sheetData>
  <mergeCells count="4">
    <mergeCell ref="D6:M6"/>
    <mergeCell ref="B7:C7"/>
    <mergeCell ref="D7:M7"/>
    <mergeCell ref="B1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F77A-EF94-42ED-8278-6BF8A8EA78FB}">
  <sheetPr codeName="Sheet3">
    <tabColor theme="7"/>
  </sheetPr>
  <dimension ref="A1:R516"/>
  <sheetViews>
    <sheetView zoomScale="85" zoomScaleNormal="85" workbookViewId="0">
      <pane ySplit="2" topLeftCell="A3" activePane="bottomLeft" state="frozen"/>
      <selection pane="bottomLeft" activeCell="G12" sqref="G12"/>
    </sheetView>
  </sheetViews>
  <sheetFormatPr defaultRowHeight="15" x14ac:dyDescent="0.25"/>
  <cols>
    <col min="1" max="1" width="10.42578125" style="41" customWidth="1"/>
    <col min="2" max="2" width="12" style="41" customWidth="1"/>
    <col min="3" max="3" width="9.140625" style="41"/>
    <col min="4" max="4" width="11.42578125" style="41" customWidth="1"/>
    <col min="5" max="5" width="17.5703125" style="41" bestFit="1" customWidth="1"/>
    <col min="6" max="6" width="9.140625" style="41"/>
    <col min="7" max="7" width="47" style="41" customWidth="1"/>
  </cols>
  <sheetData>
    <row r="1" spans="1:18" ht="15.75" thickBot="1" x14ac:dyDescent="0.3">
      <c r="G1" s="70" t="s">
        <v>380</v>
      </c>
    </row>
    <row r="2" spans="1:18" s="67" customFormat="1" ht="24.75" customHeight="1" thickBot="1" x14ac:dyDescent="0.3">
      <c r="A2" s="118" t="s">
        <v>41</v>
      </c>
      <c r="B2" s="119" t="s">
        <v>42</v>
      </c>
      <c r="C2" s="119" t="s">
        <v>25</v>
      </c>
      <c r="D2" s="119" t="s">
        <v>26</v>
      </c>
      <c r="E2" s="119" t="s">
        <v>20</v>
      </c>
      <c r="F2" s="134" t="s">
        <v>21</v>
      </c>
      <c r="G2" s="142" t="s">
        <v>22</v>
      </c>
      <c r="H2" s="66"/>
      <c r="I2" s="66"/>
      <c r="J2" s="66"/>
    </row>
    <row r="3" spans="1:18" x14ac:dyDescent="0.25">
      <c r="A3" s="128">
        <f>IF(LEN(E3)=3,INT(LEFT(E3,1)),IF(LEN(E3)=6,INT(LEFT(E3,5)),IF(LEN(E3)=5,INT(LEFT(E3,2)),IF(LEN(E3)=4,INT(LEFT(E3,2)),INT(LEFT(E3,3))))))</f>
        <v>2</v>
      </c>
      <c r="B3" s="129">
        <f>INT(RIGHT(E3,1))</f>
        <v>2</v>
      </c>
      <c r="C3" s="129" t="str">
        <f>INDEX('Numbering Conventions'!$H$6:$H$13,MATCH(B3,'Numbering Conventions'!$I$6:$I$13,0))</f>
        <v>S</v>
      </c>
      <c r="D3" s="129" t="str">
        <f>VLOOKUP(F3,'Numbering Conventions'!$E$6:$F$39,2,0)</f>
        <v>SBL2</v>
      </c>
      <c r="E3" s="129">
        <v>202</v>
      </c>
      <c r="F3" s="135">
        <v>6</v>
      </c>
      <c r="G3" s="143">
        <f>VLOOKUP(A3,AM_Balanced_VISTRO!$A$1:$AH$64,MATCH(D3,AM_Balanced_VISTRO!$A$1:$AH$1,0),0)</f>
        <v>41</v>
      </c>
      <c r="H3" s="12"/>
      <c r="I3" s="12"/>
      <c r="J3" s="12"/>
    </row>
    <row r="4" spans="1:18" x14ac:dyDescent="0.25">
      <c r="A4" s="130">
        <f t="shared" ref="A4:A67" si="0">IF(LEN(E4)=3,INT(LEFT(E4,1)),IF(LEN(E4)=6,INT(LEFT(E4,5)),IF(LEN(E4)=5,INT(LEFT(E4,2)),IF(LEN(E4)=4,INT(LEFT(E4,2)),INT(LEFT(E4,3))))))</f>
        <v>2</v>
      </c>
      <c r="B4" s="120">
        <f t="shared" ref="B4:B67" si="1">INT(RIGHT(E4,1))</f>
        <v>2</v>
      </c>
      <c r="C4" s="120" t="str">
        <f>INDEX('Numbering Conventions'!$H$6:$H$13,MATCH(B4,'Numbering Conventions'!$I$6:$I$13,0))</f>
        <v>S</v>
      </c>
      <c r="D4" s="120" t="str">
        <f>VLOOKUP(F4,'Numbering Conventions'!$E$6:$F$39,2,0)</f>
        <v>SBL</v>
      </c>
      <c r="E4" s="120">
        <v>202</v>
      </c>
      <c r="F4" s="136">
        <v>7</v>
      </c>
      <c r="G4" s="144">
        <f>VLOOKUP(A4,AM_Balanced_VISTRO!$A$1:$AH$64,MATCH(D4,AM_Balanced_VISTRO!$A$1:$AH$1,0),0)</f>
        <v>21</v>
      </c>
      <c r="H4" s="12"/>
      <c r="I4" s="12"/>
      <c r="J4" s="12"/>
    </row>
    <row r="5" spans="1:18" x14ac:dyDescent="0.25">
      <c r="A5" s="130">
        <f t="shared" si="0"/>
        <v>2</v>
      </c>
      <c r="B5" s="120">
        <f t="shared" si="1"/>
        <v>2</v>
      </c>
      <c r="C5" s="120" t="str">
        <f>INDEX('Numbering Conventions'!$H$6:$H$13,MATCH(B5,'Numbering Conventions'!$I$6:$I$13,0))</f>
        <v>S</v>
      </c>
      <c r="D5" s="120" t="str">
        <f>VLOOKUP(F5,'Numbering Conventions'!$E$6:$F$39,2,0)</f>
        <v>SBT</v>
      </c>
      <c r="E5" s="120">
        <v>202</v>
      </c>
      <c r="F5" s="136">
        <v>8</v>
      </c>
      <c r="G5" s="144">
        <f>VLOOKUP(A5,AM_Balanced_VISTRO!$A$1:$AH$64,MATCH(D5,AM_Balanced_VISTRO!$A$1:$AH$1,0),0)</f>
        <v>357</v>
      </c>
      <c r="H5" s="12"/>
      <c r="I5" s="12"/>
      <c r="J5" s="12"/>
    </row>
    <row r="6" spans="1:18" x14ac:dyDescent="0.25">
      <c r="A6" s="130">
        <f t="shared" si="0"/>
        <v>2</v>
      </c>
      <c r="B6" s="120">
        <f t="shared" si="1"/>
        <v>2</v>
      </c>
      <c r="C6" s="120" t="str">
        <f>INDEX('Numbering Conventions'!$H$6:$H$13,MATCH(B6,'Numbering Conventions'!$I$6:$I$13,0))</f>
        <v>S</v>
      </c>
      <c r="D6" s="120" t="str">
        <f>VLOOKUP(F6,'Numbering Conventions'!$E$6:$F$39,2,0)</f>
        <v>SBR</v>
      </c>
      <c r="E6" s="120">
        <v>202</v>
      </c>
      <c r="F6" s="136">
        <v>9</v>
      </c>
      <c r="G6" s="144">
        <f>VLOOKUP(A6,AM_Balanced_VISTRO!$A$1:$AH$64,MATCH(D6,AM_Balanced_VISTRO!$A$1:$AH$1,0),0)</f>
        <v>72</v>
      </c>
      <c r="H6" s="12"/>
      <c r="I6" s="12"/>
      <c r="J6" s="12"/>
      <c r="L6" s="81"/>
      <c r="M6" s="82"/>
      <c r="N6" s="82"/>
      <c r="O6" s="82"/>
      <c r="P6" s="82"/>
      <c r="Q6" s="82"/>
      <c r="R6" s="82"/>
    </row>
    <row r="7" spans="1:18" x14ac:dyDescent="0.25">
      <c r="A7" s="130">
        <f t="shared" si="0"/>
        <v>2</v>
      </c>
      <c r="B7" s="120">
        <f t="shared" si="1"/>
        <v>2</v>
      </c>
      <c r="C7" s="120" t="str">
        <f>INDEX('Numbering Conventions'!$H$6:$H$13,MATCH(B7,'Numbering Conventions'!$I$6:$I$13,0))</f>
        <v>S</v>
      </c>
      <c r="D7" s="120" t="str">
        <f>VLOOKUP(F7,'Numbering Conventions'!$E$6:$F$39,2,0)</f>
        <v>SBR2</v>
      </c>
      <c r="E7" s="120">
        <v>202</v>
      </c>
      <c r="F7" s="136">
        <v>10</v>
      </c>
      <c r="G7" s="144">
        <f>VLOOKUP(A7,AM_Balanced_VISTRO!$A$1:$AH$64,MATCH(D7,AM_Balanced_VISTRO!$A$1:$AH$1,0),0)</f>
        <v>103</v>
      </c>
      <c r="H7" s="12"/>
      <c r="I7" s="12"/>
      <c r="J7" s="12"/>
      <c r="L7" s="82"/>
      <c r="M7" s="82"/>
      <c r="N7" s="82"/>
      <c r="O7" s="82"/>
      <c r="P7" s="82"/>
      <c r="Q7" s="82"/>
      <c r="R7" s="82"/>
    </row>
    <row r="8" spans="1:18" x14ac:dyDescent="0.25">
      <c r="A8" s="130">
        <f t="shared" si="0"/>
        <v>2</v>
      </c>
      <c r="B8" s="120">
        <f t="shared" si="1"/>
        <v>3</v>
      </c>
      <c r="C8" s="120" t="str">
        <f>INDEX('Numbering Conventions'!$H$6:$H$13,MATCH(B8,'Numbering Conventions'!$I$6:$I$13,0))</f>
        <v>E</v>
      </c>
      <c r="D8" s="120" t="str">
        <f>VLOOKUP(F8,'Numbering Conventions'!$E$6:$F$39,2,0)</f>
        <v>EBT</v>
      </c>
      <c r="E8" s="120">
        <v>203</v>
      </c>
      <c r="F8" s="136">
        <v>12</v>
      </c>
      <c r="G8" s="144">
        <f>VLOOKUP(A8,AM_Balanced_VISTRO!$A$1:$AH$64,MATCH(D8,AM_Balanced_VISTRO!$A$1:$AH$1,0),0)</f>
        <v>621</v>
      </c>
      <c r="H8" s="12"/>
      <c r="I8" s="12"/>
      <c r="J8" s="12"/>
    </row>
    <row r="9" spans="1:18" ht="15" customHeight="1" x14ac:dyDescent="0.25">
      <c r="A9" s="130">
        <f t="shared" si="0"/>
        <v>2</v>
      </c>
      <c r="B9" s="120">
        <f t="shared" si="1"/>
        <v>3</v>
      </c>
      <c r="C9" s="120" t="str">
        <f>INDEX('Numbering Conventions'!$H$6:$H$13,MATCH(B9,'Numbering Conventions'!$I$6:$I$13,0))</f>
        <v>E</v>
      </c>
      <c r="D9" s="120" t="str">
        <f>VLOOKUP(F9,'Numbering Conventions'!$E$6:$F$39,2,0)</f>
        <v>EBR</v>
      </c>
      <c r="E9" s="120">
        <v>203</v>
      </c>
      <c r="F9" s="136">
        <v>13</v>
      </c>
      <c r="G9" s="144">
        <f>VLOOKUP(A9,AM_Balanced_VISTRO!$A$1:$AH$64,MATCH(D9,AM_Balanced_VISTRO!$A$1:$AH$1,0),0)</f>
        <v>39</v>
      </c>
      <c r="H9" s="12"/>
      <c r="I9" s="12"/>
      <c r="J9" s="12"/>
      <c r="L9" s="301" t="s">
        <v>371</v>
      </c>
      <c r="M9" s="302"/>
      <c r="N9" s="302"/>
      <c r="O9" s="302"/>
      <c r="P9" s="302"/>
      <c r="Q9" s="302"/>
      <c r="R9" s="302"/>
    </row>
    <row r="10" spans="1:18" x14ac:dyDescent="0.25">
      <c r="A10" s="130">
        <f t="shared" si="0"/>
        <v>2</v>
      </c>
      <c r="B10" s="120">
        <f t="shared" si="1"/>
        <v>3</v>
      </c>
      <c r="C10" s="120" t="str">
        <f>INDEX('Numbering Conventions'!$H$6:$H$13,MATCH(B10,'Numbering Conventions'!$I$6:$I$13,0))</f>
        <v>E</v>
      </c>
      <c r="D10" s="120" t="str">
        <f>VLOOKUP(F10,'Numbering Conventions'!$E$6:$F$39,2,0)</f>
        <v>EBR2</v>
      </c>
      <c r="E10" s="120">
        <v>203</v>
      </c>
      <c r="F10" s="136">
        <v>14</v>
      </c>
      <c r="G10" s="144">
        <f>VLOOKUP(A10,AM_Balanced_VISTRO!$A$1:$AH$64,MATCH(D10,AM_Balanced_VISTRO!$A$1:$AH$1,0),0)</f>
        <v>6</v>
      </c>
      <c r="H10" s="12"/>
      <c r="I10" s="12"/>
      <c r="J10" s="12"/>
      <c r="L10" s="302"/>
      <c r="M10" s="302"/>
      <c r="N10" s="302"/>
      <c r="O10" s="302"/>
      <c r="P10" s="302"/>
      <c r="Q10" s="302"/>
      <c r="R10" s="302"/>
    </row>
    <row r="11" spans="1:18" x14ac:dyDescent="0.25">
      <c r="A11" s="130">
        <f t="shared" si="0"/>
        <v>2</v>
      </c>
      <c r="B11" s="120">
        <f t="shared" si="1"/>
        <v>4</v>
      </c>
      <c r="C11" s="120" t="str">
        <f>INDEX('Numbering Conventions'!$H$6:$H$13,MATCH(B11,'Numbering Conventions'!$I$6:$I$13,0))</f>
        <v>W</v>
      </c>
      <c r="D11" s="120" t="str">
        <f>VLOOKUP(F11,'Numbering Conventions'!$E$6:$F$39,2,0)</f>
        <v>WBL</v>
      </c>
      <c r="E11" s="120">
        <v>204</v>
      </c>
      <c r="F11" s="136">
        <v>15</v>
      </c>
      <c r="G11" s="144">
        <f>VLOOKUP(A11,AM_Balanced_VISTRO!$A$1:$AH$64,MATCH(D11,AM_Balanced_VISTRO!$A$1:$AH$1,0),0)</f>
        <v>27</v>
      </c>
      <c r="H11" s="12"/>
      <c r="I11" s="12"/>
      <c r="J11" s="12"/>
    </row>
    <row r="12" spans="1:18" x14ac:dyDescent="0.25">
      <c r="A12" s="130">
        <f t="shared" si="0"/>
        <v>2</v>
      </c>
      <c r="B12" s="120">
        <f t="shared" si="1"/>
        <v>4</v>
      </c>
      <c r="C12" s="120" t="str">
        <f>INDEX('Numbering Conventions'!$H$6:$H$13,MATCH(B12,'Numbering Conventions'!$I$6:$I$13,0))</f>
        <v>W</v>
      </c>
      <c r="D12" s="120" t="str">
        <f>VLOOKUP(F12,'Numbering Conventions'!$E$6:$F$39,2,0)</f>
        <v>WBT</v>
      </c>
      <c r="E12" s="120">
        <v>204</v>
      </c>
      <c r="F12" s="136">
        <v>16</v>
      </c>
      <c r="G12" s="144">
        <f>VLOOKUP(A12,AM_Balanced_VISTRO!$A$1:$AH$64,MATCH(D12,AM_Balanced_VISTRO!$A$1:$AH$1,0),0)</f>
        <v>451</v>
      </c>
      <c r="H12" s="12"/>
      <c r="I12" s="12"/>
      <c r="J12" s="12"/>
    </row>
    <row r="13" spans="1:18" x14ac:dyDescent="0.25">
      <c r="A13" s="130">
        <f t="shared" si="0"/>
        <v>2</v>
      </c>
      <c r="B13" s="120">
        <f t="shared" si="1"/>
        <v>4</v>
      </c>
      <c r="C13" s="120" t="str">
        <f>INDEX('Numbering Conventions'!$H$6:$H$13,MATCH(B13,'Numbering Conventions'!$I$6:$I$13,0))</f>
        <v>W</v>
      </c>
      <c r="D13" s="120" t="str">
        <f>VLOOKUP(F13,'Numbering Conventions'!$E$6:$F$39,2,0)</f>
        <v>WBR</v>
      </c>
      <c r="E13" s="120">
        <v>204</v>
      </c>
      <c r="F13" s="136">
        <v>17</v>
      </c>
      <c r="G13" s="144">
        <f>VLOOKUP(A13,AM_Balanced_VISTRO!$A$1:$AH$64,MATCH(D13,AM_Balanced_VISTRO!$A$1:$AH$1,0),0)</f>
        <v>28</v>
      </c>
      <c r="H13" s="12"/>
      <c r="I13" s="12"/>
      <c r="J13" s="12"/>
    </row>
    <row r="14" spans="1:18" x14ac:dyDescent="0.25">
      <c r="A14" s="130">
        <f t="shared" si="0"/>
        <v>2</v>
      </c>
      <c r="B14" s="120">
        <f t="shared" si="1"/>
        <v>3</v>
      </c>
      <c r="C14" s="120" t="str">
        <f>INDEX('Numbering Conventions'!$H$6:$H$13,MATCH(B14,'Numbering Conventions'!$I$6:$I$13,0))</f>
        <v>E</v>
      </c>
      <c r="D14" s="120" t="str">
        <f>VLOOKUP(F14,'Numbering Conventions'!$E$6:$F$39,2,0)</f>
        <v>NET</v>
      </c>
      <c r="E14" s="120">
        <v>293</v>
      </c>
      <c r="F14" s="136">
        <v>20</v>
      </c>
      <c r="G14" s="144">
        <f>VLOOKUP(A14,AM_Balanced_VISTRO!$A$1:$AH$64,MATCH(D14,AM_Balanced_VISTRO!$A$1:$AH$1,0),0)</f>
        <v>22</v>
      </c>
      <c r="H14" s="12"/>
      <c r="I14" s="12"/>
      <c r="J14" s="12"/>
    </row>
    <row r="15" spans="1:18" x14ac:dyDescent="0.25">
      <c r="A15" s="130">
        <f t="shared" si="0"/>
        <v>2</v>
      </c>
      <c r="B15" s="120">
        <f t="shared" si="1"/>
        <v>3</v>
      </c>
      <c r="C15" s="120" t="str">
        <f>INDEX('Numbering Conventions'!$H$6:$H$13,MATCH(B15,'Numbering Conventions'!$I$6:$I$13,0))</f>
        <v>E</v>
      </c>
      <c r="D15" s="120" t="str">
        <f>VLOOKUP(F15,'Numbering Conventions'!$E$6:$F$39,2,0)</f>
        <v>NER</v>
      </c>
      <c r="E15" s="120">
        <v>293</v>
      </c>
      <c r="F15" s="136">
        <v>21</v>
      </c>
      <c r="G15" s="144">
        <f>VLOOKUP(A15,AM_Balanced_VISTRO!$A$1:$AH$64,MATCH(D15,AM_Balanced_VISTRO!$A$1:$AH$1,0),0)</f>
        <v>154</v>
      </c>
      <c r="H15" s="12"/>
      <c r="I15" s="12"/>
      <c r="J15" s="12"/>
    </row>
    <row r="16" spans="1:18" x14ac:dyDescent="0.25">
      <c r="A16" s="130">
        <f t="shared" si="0"/>
        <v>2</v>
      </c>
      <c r="B16" s="120">
        <f t="shared" si="1"/>
        <v>3</v>
      </c>
      <c r="C16" s="120" t="str">
        <f>INDEX('Numbering Conventions'!$H$6:$H$13,MATCH(B16,'Numbering Conventions'!$I$6:$I$13,0))</f>
        <v>E</v>
      </c>
      <c r="D16" s="120" t="str">
        <f>VLOOKUP(F16,'Numbering Conventions'!$E$6:$F$39,2,0)</f>
        <v>NER2</v>
      </c>
      <c r="E16" s="120">
        <v>293</v>
      </c>
      <c r="F16" s="136">
        <v>22</v>
      </c>
      <c r="G16" s="144">
        <f>VLOOKUP(A16,AM_Balanced_VISTRO!$A$1:$AH$64,MATCH(D16,AM_Balanced_VISTRO!$A$1:$AH$1,0),0)</f>
        <v>134</v>
      </c>
      <c r="H16" s="12"/>
      <c r="I16" s="12"/>
      <c r="J16" s="12"/>
    </row>
    <row r="17" spans="1:10" x14ac:dyDescent="0.25">
      <c r="A17" s="130">
        <f t="shared" si="0"/>
        <v>2</v>
      </c>
      <c r="B17" s="120">
        <f t="shared" si="1"/>
        <v>4</v>
      </c>
      <c r="C17" s="120" t="str">
        <f>INDEX('Numbering Conventions'!$H$6:$H$13,MATCH(B17,'Numbering Conventions'!$I$6:$I$13,0))</f>
        <v>W</v>
      </c>
      <c r="D17" s="120" t="str">
        <f>VLOOKUP(F17,'Numbering Conventions'!$E$6:$F$39,2,0)</f>
        <v>SWT</v>
      </c>
      <c r="E17" s="120">
        <v>294</v>
      </c>
      <c r="F17" s="136">
        <v>23</v>
      </c>
      <c r="G17" s="144">
        <f>VLOOKUP(A17,AM_Balanced_VISTRO!$A$1:$AH$64,MATCH(D17,AM_Balanced_VISTRO!$A$1:$AH$1,0),0)</f>
        <v>4</v>
      </c>
      <c r="H17" s="12"/>
      <c r="I17" s="12"/>
      <c r="J17" s="12"/>
    </row>
    <row r="18" spans="1:10" ht="15.75" thickBot="1" x14ac:dyDescent="0.3">
      <c r="A18" s="173">
        <f t="shared" si="0"/>
        <v>2</v>
      </c>
      <c r="B18" s="174">
        <f t="shared" si="1"/>
        <v>4</v>
      </c>
      <c r="C18" s="174" t="str">
        <f>INDEX('Numbering Conventions'!$H$6:$H$13,MATCH(B18,'Numbering Conventions'!$I$6:$I$13,0))</f>
        <v>W</v>
      </c>
      <c r="D18" s="174" t="str">
        <f>VLOOKUP(F18,'Numbering Conventions'!$E$6:$F$39,2,0)</f>
        <v>SWR</v>
      </c>
      <c r="E18" s="174">
        <v>294</v>
      </c>
      <c r="F18" s="191">
        <v>24</v>
      </c>
      <c r="G18" s="175">
        <f>VLOOKUP(A18,AM_Balanced_VISTRO!$A$1:$AH$64,MATCH(D18,AM_Balanced_VISTRO!$A$1:$AH$1,0),0)</f>
        <v>104</v>
      </c>
      <c r="H18" s="12"/>
      <c r="I18" s="12"/>
      <c r="J18" s="12"/>
    </row>
    <row r="19" spans="1:10" x14ac:dyDescent="0.25">
      <c r="A19" s="169">
        <f t="shared" si="0"/>
        <v>3</v>
      </c>
      <c r="B19" s="170">
        <f t="shared" si="1"/>
        <v>1</v>
      </c>
      <c r="C19" s="170" t="str">
        <f>INDEX('Numbering Conventions'!$H$6:$H$13,MATCH(B19,'Numbering Conventions'!$I$6:$I$13,0))</f>
        <v>N</v>
      </c>
      <c r="D19" s="170" t="str">
        <f>VLOOKUP(F19,'Numbering Conventions'!$E$6:$F$39,2,0)</f>
        <v>NBL2</v>
      </c>
      <c r="E19" s="170">
        <v>301</v>
      </c>
      <c r="F19" s="171">
        <v>1</v>
      </c>
      <c r="G19" s="172">
        <f>VLOOKUP(A19,AM_Balanced_VISTRO!$A$1:$AH$64,MATCH(D19,AM_Balanced_VISTRO!$A$1:$AH$1,0),0)</f>
        <v>58</v>
      </c>
      <c r="H19" s="12"/>
      <c r="I19" s="12"/>
      <c r="J19" s="12"/>
    </row>
    <row r="20" spans="1:10" x14ac:dyDescent="0.25">
      <c r="A20" s="125">
        <f t="shared" si="0"/>
        <v>3</v>
      </c>
      <c r="B20" s="121">
        <f t="shared" si="1"/>
        <v>1</v>
      </c>
      <c r="C20" s="121" t="str">
        <f>INDEX('Numbering Conventions'!$H$6:$H$13,MATCH(B20,'Numbering Conventions'!$I$6:$I$13,0))</f>
        <v>N</v>
      </c>
      <c r="D20" s="121" t="str">
        <f>VLOOKUP(F20,'Numbering Conventions'!$E$6:$F$39,2,0)</f>
        <v>NBL</v>
      </c>
      <c r="E20" s="121">
        <v>301</v>
      </c>
      <c r="F20" s="139">
        <v>2</v>
      </c>
      <c r="G20" s="147">
        <f>VLOOKUP(A20,AM_Balanced_VISTRO!$A$1:$AH$64,MATCH(D20,AM_Balanced_VISTRO!$A$1:$AH$1,0),0)</f>
        <v>22</v>
      </c>
      <c r="H20" s="12"/>
      <c r="I20" s="12"/>
      <c r="J20" s="12"/>
    </row>
    <row r="21" spans="1:10" x14ac:dyDescent="0.25">
      <c r="A21" s="125">
        <f t="shared" si="0"/>
        <v>3</v>
      </c>
      <c r="B21" s="121">
        <f t="shared" si="1"/>
        <v>1</v>
      </c>
      <c r="C21" s="121" t="str">
        <f>INDEX('Numbering Conventions'!$H$6:$H$13,MATCH(B21,'Numbering Conventions'!$I$6:$I$13,0))</f>
        <v>N</v>
      </c>
      <c r="D21" s="121" t="str">
        <f>VLOOKUP(F21,'Numbering Conventions'!$E$6:$F$39,2,0)</f>
        <v>NBT</v>
      </c>
      <c r="E21" s="121">
        <v>301</v>
      </c>
      <c r="F21" s="139">
        <v>3</v>
      </c>
      <c r="G21" s="147">
        <f>VLOOKUP(A21,AM_Balanced_VISTRO!$A$1:$AH$64,MATCH(D21,AM_Balanced_VISTRO!$A$1:$AH$1,0),0)</f>
        <v>792</v>
      </c>
      <c r="H21" s="12"/>
      <c r="I21" s="12"/>
      <c r="J21" s="12"/>
    </row>
    <row r="22" spans="1:10" x14ac:dyDescent="0.25">
      <c r="A22" s="125">
        <f t="shared" si="0"/>
        <v>3</v>
      </c>
      <c r="B22" s="121">
        <f t="shared" si="1"/>
        <v>1</v>
      </c>
      <c r="C22" s="121" t="str">
        <f>INDEX('Numbering Conventions'!$H$6:$H$13,MATCH(B22,'Numbering Conventions'!$I$6:$I$13,0))</f>
        <v>N</v>
      </c>
      <c r="D22" s="121" t="str">
        <f>VLOOKUP(F22,'Numbering Conventions'!$E$6:$F$39,2,0)</f>
        <v>NBR</v>
      </c>
      <c r="E22" s="121">
        <v>301</v>
      </c>
      <c r="F22" s="139">
        <v>4</v>
      </c>
      <c r="G22" s="147">
        <f>VLOOKUP(A22,AM_Balanced_VISTRO!$A$1:$AH$64,MATCH(D22,AM_Balanced_VISTRO!$A$1:$AH$1,0),0)</f>
        <v>41</v>
      </c>
      <c r="H22" s="12"/>
      <c r="I22" s="12"/>
      <c r="J22" s="12"/>
    </row>
    <row r="23" spans="1:10" x14ac:dyDescent="0.25">
      <c r="A23" s="125">
        <f t="shared" si="0"/>
        <v>3</v>
      </c>
      <c r="B23" s="121">
        <f t="shared" si="1"/>
        <v>1</v>
      </c>
      <c r="C23" s="121" t="str">
        <f>INDEX('Numbering Conventions'!$H$6:$H$13,MATCH(B23,'Numbering Conventions'!$I$6:$I$13,0))</f>
        <v>N</v>
      </c>
      <c r="D23" s="121" t="str">
        <f>VLOOKUP(F23,'Numbering Conventions'!$E$6:$F$39,2,0)</f>
        <v>NBR2</v>
      </c>
      <c r="E23" s="121">
        <v>301</v>
      </c>
      <c r="F23" s="139">
        <v>5</v>
      </c>
      <c r="G23" s="147">
        <f>VLOOKUP(A23,AM_Balanced_VISTRO!$A$1:$AH$64,MATCH(D23,AM_Balanced_VISTRO!$A$1:$AH$1,0),0)</f>
        <v>51</v>
      </c>
      <c r="H23" s="12"/>
      <c r="I23" s="12"/>
      <c r="J23" s="12"/>
    </row>
    <row r="24" spans="1:10" x14ac:dyDescent="0.25">
      <c r="A24" s="125">
        <f t="shared" si="0"/>
        <v>3</v>
      </c>
      <c r="B24" s="121">
        <f t="shared" si="1"/>
        <v>3</v>
      </c>
      <c r="C24" s="121" t="str">
        <f>INDEX('Numbering Conventions'!$H$6:$H$13,MATCH(B24,'Numbering Conventions'!$I$6:$I$13,0))</f>
        <v>E</v>
      </c>
      <c r="D24" s="121" t="str">
        <f>VLOOKUP(F24,'Numbering Conventions'!$E$6:$F$39,2,0)</f>
        <v>EBL</v>
      </c>
      <c r="E24" s="121">
        <v>303</v>
      </c>
      <c r="F24" s="139">
        <v>11</v>
      </c>
      <c r="G24" s="147">
        <f>VLOOKUP(A24,AM_Balanced_VISTRO!$A$1:$AH$64,MATCH(D24,AM_Balanced_VISTRO!$A$1:$AH$1,0),0)</f>
        <v>14</v>
      </c>
      <c r="H24" s="12"/>
      <c r="I24" s="12"/>
      <c r="J24" s="12"/>
    </row>
    <row r="25" spans="1:10" x14ac:dyDescent="0.25">
      <c r="A25" s="125">
        <f t="shared" si="0"/>
        <v>3</v>
      </c>
      <c r="B25" s="121">
        <f t="shared" si="1"/>
        <v>3</v>
      </c>
      <c r="C25" s="121" t="str">
        <f>INDEX('Numbering Conventions'!$H$6:$H$13,MATCH(B25,'Numbering Conventions'!$I$6:$I$13,0))</f>
        <v>E</v>
      </c>
      <c r="D25" s="121" t="str">
        <f>VLOOKUP(F25,'Numbering Conventions'!$E$6:$F$39,2,0)</f>
        <v>EBT</v>
      </c>
      <c r="E25" s="121">
        <v>303</v>
      </c>
      <c r="F25" s="139">
        <v>12</v>
      </c>
      <c r="G25" s="147">
        <f>VLOOKUP(A25,AM_Balanced_VISTRO!$A$1:$AH$64,MATCH(D25,AM_Balanced_VISTRO!$A$1:$AH$1,0),0)</f>
        <v>733</v>
      </c>
      <c r="H25" s="12"/>
      <c r="I25" s="12"/>
      <c r="J25" s="12"/>
    </row>
    <row r="26" spans="1:10" x14ac:dyDescent="0.25">
      <c r="A26" s="125">
        <f t="shared" si="0"/>
        <v>3</v>
      </c>
      <c r="B26" s="121">
        <f t="shared" si="1"/>
        <v>3</v>
      </c>
      <c r="C26" s="121" t="str">
        <f>INDEX('Numbering Conventions'!$H$6:$H$13,MATCH(B26,'Numbering Conventions'!$I$6:$I$13,0))</f>
        <v>E</v>
      </c>
      <c r="D26" s="121" t="str">
        <f>VLOOKUP(F26,'Numbering Conventions'!$E$6:$F$39,2,0)</f>
        <v>EBR</v>
      </c>
      <c r="E26" s="121">
        <v>303</v>
      </c>
      <c r="F26" s="139">
        <v>13</v>
      </c>
      <c r="G26" s="147">
        <f>VLOOKUP(A26,AM_Balanced_VISTRO!$A$1:$AH$64,MATCH(D26,AM_Balanced_VISTRO!$A$1:$AH$1,0),0)</f>
        <v>14</v>
      </c>
      <c r="H26" s="12"/>
      <c r="I26" s="12"/>
      <c r="J26" s="12"/>
    </row>
    <row r="27" spans="1:10" x14ac:dyDescent="0.25">
      <c r="A27" s="125">
        <f t="shared" si="0"/>
        <v>3</v>
      </c>
      <c r="B27" s="121">
        <f t="shared" si="1"/>
        <v>4</v>
      </c>
      <c r="C27" s="121" t="str">
        <f>INDEX('Numbering Conventions'!$H$6:$H$13,MATCH(B27,'Numbering Conventions'!$I$6:$I$13,0))</f>
        <v>W</v>
      </c>
      <c r="D27" s="121" t="str">
        <f>VLOOKUP(F27,'Numbering Conventions'!$E$6:$F$39,2,0)</f>
        <v>WBT</v>
      </c>
      <c r="E27" s="121">
        <v>304</v>
      </c>
      <c r="F27" s="139">
        <v>16</v>
      </c>
      <c r="G27" s="147">
        <f>VLOOKUP(A27,AM_Balanced_VISTRO!$A$1:$AH$64,MATCH(D27,AM_Balanced_VISTRO!$A$1:$AH$1,0),0)</f>
        <v>445</v>
      </c>
      <c r="H27" s="12"/>
      <c r="I27" s="12"/>
      <c r="J27" s="12"/>
    </row>
    <row r="28" spans="1:10" x14ac:dyDescent="0.25">
      <c r="A28" s="125">
        <f t="shared" si="0"/>
        <v>3</v>
      </c>
      <c r="B28" s="121">
        <f t="shared" si="1"/>
        <v>4</v>
      </c>
      <c r="C28" s="121" t="str">
        <f>INDEX('Numbering Conventions'!$H$6:$H$13,MATCH(B28,'Numbering Conventions'!$I$6:$I$13,0))</f>
        <v>W</v>
      </c>
      <c r="D28" s="121" t="str">
        <f>VLOOKUP(F28,'Numbering Conventions'!$E$6:$F$39,2,0)</f>
        <v>WBR</v>
      </c>
      <c r="E28" s="121">
        <v>304</v>
      </c>
      <c r="F28" s="139">
        <v>17</v>
      </c>
      <c r="G28" s="147">
        <f>VLOOKUP(A28,AM_Balanced_VISTRO!$A$1:$AH$64,MATCH(D28,AM_Balanced_VISTRO!$A$1:$AH$1,0),0)</f>
        <v>2</v>
      </c>
      <c r="H28" s="12"/>
      <c r="I28" s="12"/>
      <c r="J28" s="12"/>
    </row>
    <row r="29" spans="1:10" x14ac:dyDescent="0.25">
      <c r="A29" s="125">
        <f t="shared" si="0"/>
        <v>3</v>
      </c>
      <c r="B29" s="121">
        <f t="shared" si="1"/>
        <v>4</v>
      </c>
      <c r="C29" s="121" t="str">
        <f>INDEX('Numbering Conventions'!$H$6:$H$13,MATCH(B29,'Numbering Conventions'!$I$6:$I$13,0))</f>
        <v>W</v>
      </c>
      <c r="D29" s="121" t="str">
        <f>VLOOKUP(F29,'Numbering Conventions'!$E$6:$F$39,2,0)</f>
        <v>WBR2</v>
      </c>
      <c r="E29" s="121">
        <v>304</v>
      </c>
      <c r="F29" s="139">
        <v>18</v>
      </c>
      <c r="G29" s="147">
        <f>VLOOKUP(A29,AM_Balanced_VISTRO!$A$1:$AH$64,MATCH(D29,AM_Balanced_VISTRO!$A$1:$AH$1,0),0)</f>
        <v>10</v>
      </c>
      <c r="H29" s="12"/>
      <c r="I29" s="12"/>
      <c r="J29" s="12"/>
    </row>
    <row r="30" spans="1:10" x14ac:dyDescent="0.25">
      <c r="A30" s="125">
        <f t="shared" si="0"/>
        <v>3</v>
      </c>
      <c r="B30" s="121">
        <f t="shared" si="1"/>
        <v>3</v>
      </c>
      <c r="C30" s="121" t="str">
        <f>INDEX('Numbering Conventions'!$H$6:$H$13,MATCH(B30,'Numbering Conventions'!$I$6:$I$13,0))</f>
        <v>E</v>
      </c>
      <c r="D30" s="121" t="str">
        <f>VLOOKUP(F30,'Numbering Conventions'!$E$6:$F$39,2,0)</f>
        <v>NET</v>
      </c>
      <c r="E30" s="121">
        <v>393</v>
      </c>
      <c r="F30" s="139">
        <v>20</v>
      </c>
      <c r="G30" s="147">
        <f>VLOOKUP(A30,AM_Balanced_VISTRO!$A$1:$AH$64,MATCH(D30,AM_Balanced_VISTRO!$A$1:$AH$1,0),0)</f>
        <v>7</v>
      </c>
      <c r="H30" s="12"/>
      <c r="I30" s="12"/>
      <c r="J30" s="12"/>
    </row>
    <row r="31" spans="1:10" x14ac:dyDescent="0.25">
      <c r="A31" s="125">
        <f t="shared" si="0"/>
        <v>3</v>
      </c>
      <c r="B31" s="121">
        <f t="shared" si="1"/>
        <v>3</v>
      </c>
      <c r="C31" s="121" t="str">
        <f>INDEX('Numbering Conventions'!$H$6:$H$13,MATCH(B31,'Numbering Conventions'!$I$6:$I$13,0))</f>
        <v>E</v>
      </c>
      <c r="D31" s="121" t="str">
        <f>VLOOKUP(F31,'Numbering Conventions'!$E$6:$F$39,2,0)</f>
        <v>NER</v>
      </c>
      <c r="E31" s="121">
        <v>393</v>
      </c>
      <c r="F31" s="139">
        <v>21</v>
      </c>
      <c r="G31" s="147">
        <f>VLOOKUP(A31,AM_Balanced_VISTRO!$A$1:$AH$64,MATCH(D31,AM_Balanced_VISTRO!$A$1:$AH$1,0),0)</f>
        <v>115</v>
      </c>
      <c r="H31" s="12"/>
      <c r="I31" s="12"/>
      <c r="J31" s="12"/>
    </row>
    <row r="32" spans="1:10" x14ac:dyDescent="0.25">
      <c r="A32" s="125">
        <f t="shared" si="0"/>
        <v>3</v>
      </c>
      <c r="B32" s="121">
        <f t="shared" si="1"/>
        <v>4</v>
      </c>
      <c r="C32" s="121" t="str">
        <f>INDEX('Numbering Conventions'!$H$6:$H$13,MATCH(B32,'Numbering Conventions'!$I$6:$I$13,0))</f>
        <v>W</v>
      </c>
      <c r="D32" s="121" t="str">
        <f>VLOOKUP(F32,'Numbering Conventions'!$E$6:$F$39,2,0)</f>
        <v>SWT</v>
      </c>
      <c r="E32" s="121">
        <v>394</v>
      </c>
      <c r="F32" s="139">
        <v>23</v>
      </c>
      <c r="G32" s="147">
        <f>VLOOKUP(A32,AM_Balanced_VISTRO!$A$1:$AH$64,MATCH(D32,AM_Balanced_VISTRO!$A$1:$AH$1,0),0)</f>
        <v>2</v>
      </c>
      <c r="H32" s="12"/>
      <c r="I32" s="12"/>
      <c r="J32" s="12"/>
    </row>
    <row r="33" spans="1:10" x14ac:dyDescent="0.25">
      <c r="A33" s="125">
        <f t="shared" si="0"/>
        <v>3</v>
      </c>
      <c r="B33" s="121">
        <f t="shared" si="1"/>
        <v>4</v>
      </c>
      <c r="C33" s="121" t="str">
        <f>INDEX('Numbering Conventions'!$H$6:$H$13,MATCH(B33,'Numbering Conventions'!$I$6:$I$13,0))</f>
        <v>W</v>
      </c>
      <c r="D33" s="121" t="str">
        <f>VLOOKUP(F33,'Numbering Conventions'!$E$6:$F$39,2,0)</f>
        <v>SWR</v>
      </c>
      <c r="E33" s="121">
        <v>394</v>
      </c>
      <c r="F33" s="139">
        <v>24</v>
      </c>
      <c r="G33" s="147">
        <f>VLOOKUP(A33,AM_Balanced_VISTRO!$A$1:$AH$64,MATCH(D33,AM_Balanced_VISTRO!$A$1:$AH$1,0),0)</f>
        <v>36</v>
      </c>
      <c r="H33" s="12"/>
      <c r="I33" s="12"/>
      <c r="J33" s="12"/>
    </row>
    <row r="34" spans="1:10" ht="15.75" thickBot="1" x14ac:dyDescent="0.3">
      <c r="A34" s="187">
        <f t="shared" si="0"/>
        <v>3</v>
      </c>
      <c r="B34" s="188">
        <f t="shared" si="1"/>
        <v>4</v>
      </c>
      <c r="C34" s="188" t="str">
        <f>INDEX('Numbering Conventions'!$H$6:$H$13,MATCH(B34,'Numbering Conventions'!$I$6:$I$13,0))</f>
        <v>W</v>
      </c>
      <c r="D34" s="188" t="str">
        <f>VLOOKUP(F34,'Numbering Conventions'!$E$6:$F$39,2,0)</f>
        <v>SWR2</v>
      </c>
      <c r="E34" s="188">
        <v>394</v>
      </c>
      <c r="F34" s="189">
        <v>25</v>
      </c>
      <c r="G34" s="190">
        <f>VLOOKUP(A34,AM_Balanced_VISTRO!$A$1:$AH$64,MATCH(D34,AM_Balanced_VISTRO!$A$1:$AH$1,0),0)</f>
        <v>165</v>
      </c>
      <c r="H34" s="12"/>
      <c r="I34" s="12"/>
      <c r="J34" s="12"/>
    </row>
    <row r="35" spans="1:10" x14ac:dyDescent="0.25">
      <c r="A35" s="128">
        <f t="shared" si="0"/>
        <v>4</v>
      </c>
      <c r="B35" s="129">
        <f t="shared" si="1"/>
        <v>2</v>
      </c>
      <c r="C35" s="129" t="str">
        <f>INDEX('Numbering Conventions'!$H$6:$H$13,MATCH(B35,'Numbering Conventions'!$I$6:$I$13,0))</f>
        <v>S</v>
      </c>
      <c r="D35" s="129" t="str">
        <f>VLOOKUP(F35,'Numbering Conventions'!$E$6:$F$39,2,0)</f>
        <v>SBL2</v>
      </c>
      <c r="E35" s="129">
        <v>402</v>
      </c>
      <c r="F35" s="135">
        <v>6</v>
      </c>
      <c r="G35" s="143">
        <f>VLOOKUP(A35,AM_Balanced_VISTRO!$A$1:$AH$64,MATCH(D35,AM_Balanced_VISTRO!$A$1:$AH$1,0),0)</f>
        <v>42</v>
      </c>
      <c r="H35" s="12"/>
      <c r="I35" s="12"/>
      <c r="J35" s="12"/>
    </row>
    <row r="36" spans="1:10" x14ac:dyDescent="0.25">
      <c r="A36" s="130">
        <f t="shared" si="0"/>
        <v>4</v>
      </c>
      <c r="B36" s="120">
        <f t="shared" si="1"/>
        <v>2</v>
      </c>
      <c r="C36" s="120" t="str">
        <f>INDEX('Numbering Conventions'!$H$6:$H$13,MATCH(B36,'Numbering Conventions'!$I$6:$I$13,0))</f>
        <v>S</v>
      </c>
      <c r="D36" s="120" t="str">
        <f>VLOOKUP(F36,'Numbering Conventions'!$E$6:$F$39,2,0)</f>
        <v>SBL</v>
      </c>
      <c r="E36" s="120">
        <v>402</v>
      </c>
      <c r="F36" s="136">
        <v>7</v>
      </c>
      <c r="G36" s="144">
        <f>VLOOKUP(A36,AM_Balanced_VISTRO!$A$1:$AH$64,MATCH(D36,AM_Balanced_VISTRO!$A$1:$AH$1,0),0)</f>
        <v>15</v>
      </c>
      <c r="H36" s="12"/>
      <c r="I36" s="12"/>
      <c r="J36" s="12"/>
    </row>
    <row r="37" spans="1:10" x14ac:dyDescent="0.25">
      <c r="A37" s="130">
        <f t="shared" si="0"/>
        <v>4</v>
      </c>
      <c r="B37" s="120">
        <f t="shared" si="1"/>
        <v>2</v>
      </c>
      <c r="C37" s="120" t="str">
        <f>INDEX('Numbering Conventions'!$H$6:$H$13,MATCH(B37,'Numbering Conventions'!$I$6:$I$13,0))</f>
        <v>S</v>
      </c>
      <c r="D37" s="120" t="str">
        <f>VLOOKUP(F37,'Numbering Conventions'!$E$6:$F$39,2,0)</f>
        <v>SBT</v>
      </c>
      <c r="E37" s="120">
        <v>402</v>
      </c>
      <c r="F37" s="136">
        <v>8</v>
      </c>
      <c r="G37" s="144">
        <f>VLOOKUP(A37,AM_Balanced_VISTRO!$A$1:$AH$64,MATCH(D37,AM_Balanced_VISTRO!$A$1:$AH$1,0),0)</f>
        <v>383</v>
      </c>
      <c r="H37" s="12"/>
      <c r="I37" s="12"/>
      <c r="J37" s="12"/>
    </row>
    <row r="38" spans="1:10" x14ac:dyDescent="0.25">
      <c r="A38" s="130">
        <f t="shared" si="0"/>
        <v>4</v>
      </c>
      <c r="B38" s="120">
        <f t="shared" si="1"/>
        <v>2</v>
      </c>
      <c r="C38" s="120" t="str">
        <f>INDEX('Numbering Conventions'!$H$6:$H$13,MATCH(B38,'Numbering Conventions'!$I$6:$I$13,0))</f>
        <v>S</v>
      </c>
      <c r="D38" s="120" t="str">
        <f>VLOOKUP(F38,'Numbering Conventions'!$E$6:$F$39,2,0)</f>
        <v>SBR</v>
      </c>
      <c r="E38" s="120">
        <v>402</v>
      </c>
      <c r="F38" s="136">
        <v>9</v>
      </c>
      <c r="G38" s="144">
        <f>VLOOKUP(A38,AM_Balanced_VISTRO!$A$1:$AH$64,MATCH(D38,AM_Balanced_VISTRO!$A$1:$AH$1,0),0)</f>
        <v>26</v>
      </c>
      <c r="H38" s="12"/>
      <c r="I38" s="12"/>
      <c r="J38" s="12"/>
    </row>
    <row r="39" spans="1:10" x14ac:dyDescent="0.25">
      <c r="A39" s="130">
        <f t="shared" si="0"/>
        <v>4</v>
      </c>
      <c r="B39" s="120">
        <f t="shared" si="1"/>
        <v>2</v>
      </c>
      <c r="C39" s="120" t="str">
        <f>INDEX('Numbering Conventions'!$H$6:$H$13,MATCH(B39,'Numbering Conventions'!$I$6:$I$13,0))</f>
        <v>S</v>
      </c>
      <c r="D39" s="120" t="str">
        <f>VLOOKUP(F39,'Numbering Conventions'!$E$6:$F$39,2,0)</f>
        <v>SBR2</v>
      </c>
      <c r="E39" s="120">
        <v>402</v>
      </c>
      <c r="F39" s="136">
        <v>10</v>
      </c>
      <c r="G39" s="144">
        <f>VLOOKUP(A39,AM_Balanced_VISTRO!$A$1:$AH$64,MATCH(D39,AM_Balanced_VISTRO!$A$1:$AH$1,0),0)</f>
        <v>56</v>
      </c>
      <c r="H39" s="12"/>
      <c r="I39" s="12"/>
      <c r="J39" s="12"/>
    </row>
    <row r="40" spans="1:10" x14ac:dyDescent="0.25">
      <c r="A40" s="130">
        <f t="shared" si="0"/>
        <v>4</v>
      </c>
      <c r="B40" s="120">
        <f t="shared" si="1"/>
        <v>3</v>
      </c>
      <c r="C40" s="120" t="str">
        <f>INDEX('Numbering Conventions'!$H$6:$H$13,MATCH(B40,'Numbering Conventions'!$I$6:$I$13,0))</f>
        <v>E</v>
      </c>
      <c r="D40" s="120" t="str">
        <f>VLOOKUP(F40,'Numbering Conventions'!$E$6:$F$39,2,0)</f>
        <v>EBT</v>
      </c>
      <c r="E40" s="120">
        <v>403</v>
      </c>
      <c r="F40" s="136">
        <v>12</v>
      </c>
      <c r="G40" s="144">
        <f>VLOOKUP(A40,AM_Balanced_VISTRO!$A$1:$AH$64,MATCH(D40,AM_Balanced_VISTRO!$A$1:$AH$1,0),0)</f>
        <v>730</v>
      </c>
      <c r="H40" s="12"/>
      <c r="I40" s="12"/>
      <c r="J40" s="12"/>
    </row>
    <row r="41" spans="1:10" x14ac:dyDescent="0.25">
      <c r="A41" s="130">
        <f t="shared" si="0"/>
        <v>4</v>
      </c>
      <c r="B41" s="120">
        <f t="shared" si="1"/>
        <v>3</v>
      </c>
      <c r="C41" s="120" t="str">
        <f>INDEX('Numbering Conventions'!$H$6:$H$13,MATCH(B41,'Numbering Conventions'!$I$6:$I$13,0))</f>
        <v>E</v>
      </c>
      <c r="D41" s="120" t="str">
        <f>VLOOKUP(F41,'Numbering Conventions'!$E$6:$F$39,2,0)</f>
        <v>EBR</v>
      </c>
      <c r="E41" s="120">
        <v>403</v>
      </c>
      <c r="F41" s="136">
        <v>13</v>
      </c>
      <c r="G41" s="144">
        <f>VLOOKUP(A41,AM_Balanced_VISTRO!$A$1:$AH$64,MATCH(D41,AM_Balanced_VISTRO!$A$1:$AH$1,0),0)</f>
        <v>7</v>
      </c>
      <c r="H41" s="12"/>
      <c r="I41" s="12"/>
      <c r="J41" s="12"/>
    </row>
    <row r="42" spans="1:10" x14ac:dyDescent="0.25">
      <c r="A42" s="130">
        <f t="shared" si="0"/>
        <v>4</v>
      </c>
      <c r="B42" s="120">
        <f t="shared" si="1"/>
        <v>3</v>
      </c>
      <c r="C42" s="120" t="str">
        <f>INDEX('Numbering Conventions'!$H$6:$H$13,MATCH(B42,'Numbering Conventions'!$I$6:$I$13,0))</f>
        <v>E</v>
      </c>
      <c r="D42" s="120" t="str">
        <f>VLOOKUP(F42,'Numbering Conventions'!$E$6:$F$39,2,0)</f>
        <v>EBR2</v>
      </c>
      <c r="E42" s="120">
        <v>403</v>
      </c>
      <c r="F42" s="136">
        <v>14</v>
      </c>
      <c r="G42" s="144">
        <f>VLOOKUP(A42,AM_Balanced_VISTRO!$A$1:$AH$64,MATCH(D42,AM_Balanced_VISTRO!$A$1:$AH$1,0),0)</f>
        <v>8</v>
      </c>
      <c r="H42" s="12"/>
      <c r="I42" s="12"/>
      <c r="J42" s="12"/>
    </row>
    <row r="43" spans="1:10" x14ac:dyDescent="0.25">
      <c r="A43" s="130">
        <f t="shared" si="0"/>
        <v>4</v>
      </c>
      <c r="B43" s="120">
        <f t="shared" si="1"/>
        <v>4</v>
      </c>
      <c r="C43" s="120" t="str">
        <f>INDEX('Numbering Conventions'!$H$6:$H$13,MATCH(B43,'Numbering Conventions'!$I$6:$I$13,0))</f>
        <v>W</v>
      </c>
      <c r="D43" s="120" t="str">
        <f>VLOOKUP(F43,'Numbering Conventions'!$E$6:$F$39,2,0)</f>
        <v>WBL</v>
      </c>
      <c r="E43" s="120">
        <v>404</v>
      </c>
      <c r="F43" s="136">
        <v>15</v>
      </c>
      <c r="G43" s="144">
        <f>VLOOKUP(A43,AM_Balanced_VISTRO!$A$1:$AH$64,MATCH(D43,AM_Balanced_VISTRO!$A$1:$AH$1,0),0)</f>
        <v>32</v>
      </c>
      <c r="H43" s="12"/>
      <c r="I43" s="12"/>
      <c r="J43" s="12"/>
    </row>
    <row r="44" spans="1:10" x14ac:dyDescent="0.25">
      <c r="A44" s="130">
        <f t="shared" si="0"/>
        <v>4</v>
      </c>
      <c r="B44" s="120">
        <f t="shared" si="1"/>
        <v>4</v>
      </c>
      <c r="C44" s="120" t="str">
        <f>INDEX('Numbering Conventions'!$H$6:$H$13,MATCH(B44,'Numbering Conventions'!$I$6:$I$13,0))</f>
        <v>W</v>
      </c>
      <c r="D44" s="120" t="str">
        <f>VLOOKUP(F44,'Numbering Conventions'!$E$6:$F$39,2,0)</f>
        <v>WBT</v>
      </c>
      <c r="E44" s="120">
        <v>404</v>
      </c>
      <c r="F44" s="136">
        <v>16</v>
      </c>
      <c r="G44" s="144">
        <f>VLOOKUP(A44,AM_Balanced_VISTRO!$A$1:$AH$64,MATCH(D44,AM_Balanced_VISTRO!$A$1:$AH$1,0),0)</f>
        <v>505</v>
      </c>
      <c r="H44" s="12"/>
      <c r="I44" s="12"/>
      <c r="J44" s="12"/>
    </row>
    <row r="45" spans="1:10" x14ac:dyDescent="0.25">
      <c r="A45" s="130">
        <f t="shared" si="0"/>
        <v>4</v>
      </c>
      <c r="B45" s="120">
        <f t="shared" si="1"/>
        <v>4</v>
      </c>
      <c r="C45" s="120" t="str">
        <f>INDEX('Numbering Conventions'!$H$6:$H$13,MATCH(B45,'Numbering Conventions'!$I$6:$I$13,0))</f>
        <v>W</v>
      </c>
      <c r="D45" s="120" t="str">
        <f>VLOOKUP(F45,'Numbering Conventions'!$E$6:$F$39,2,0)</f>
        <v>WBR</v>
      </c>
      <c r="E45" s="120">
        <v>404</v>
      </c>
      <c r="F45" s="136">
        <v>17</v>
      </c>
      <c r="G45" s="144">
        <f>VLOOKUP(A45,AM_Balanced_VISTRO!$A$1:$AH$64,MATCH(D45,AM_Balanced_VISTRO!$A$1:$AH$1,0),0)</f>
        <v>6</v>
      </c>
      <c r="H45" s="12"/>
      <c r="I45" s="12"/>
      <c r="J45" s="12"/>
    </row>
    <row r="46" spans="1:10" x14ac:dyDescent="0.25">
      <c r="A46" s="130">
        <f t="shared" si="0"/>
        <v>4</v>
      </c>
      <c r="B46" s="120">
        <f t="shared" si="1"/>
        <v>3</v>
      </c>
      <c r="C46" s="120" t="str">
        <f>INDEX('Numbering Conventions'!$H$6:$H$13,MATCH(B46,'Numbering Conventions'!$I$6:$I$13,0))</f>
        <v>E</v>
      </c>
      <c r="D46" s="120" t="str">
        <f>VLOOKUP(F46,'Numbering Conventions'!$E$6:$F$39,2,0)</f>
        <v>NET</v>
      </c>
      <c r="E46" s="120">
        <v>493</v>
      </c>
      <c r="F46" s="136">
        <v>20</v>
      </c>
      <c r="G46" s="144">
        <f>VLOOKUP(A46,AM_Balanced_VISTRO!$A$1:$AH$64,MATCH(D46,AM_Balanced_VISTRO!$A$1:$AH$1,0),0)</f>
        <v>6</v>
      </c>
      <c r="H46" s="12"/>
      <c r="I46" s="12"/>
      <c r="J46" s="12"/>
    </row>
    <row r="47" spans="1:10" x14ac:dyDescent="0.25">
      <c r="A47" s="130">
        <f t="shared" si="0"/>
        <v>4</v>
      </c>
      <c r="B47" s="120">
        <f t="shared" si="1"/>
        <v>3</v>
      </c>
      <c r="C47" s="120" t="str">
        <f>INDEX('Numbering Conventions'!$H$6:$H$13,MATCH(B47,'Numbering Conventions'!$I$6:$I$13,0))</f>
        <v>E</v>
      </c>
      <c r="D47" s="120" t="str">
        <f>VLOOKUP(F47,'Numbering Conventions'!$E$6:$F$39,2,0)</f>
        <v>NER</v>
      </c>
      <c r="E47" s="120">
        <v>493</v>
      </c>
      <c r="F47" s="136">
        <v>21</v>
      </c>
      <c r="G47" s="144">
        <f>VLOOKUP(A47,AM_Balanced_VISTRO!$A$1:$AH$64,MATCH(D47,AM_Balanced_VISTRO!$A$1:$AH$1,0),0)</f>
        <v>45</v>
      </c>
      <c r="H47" s="12"/>
      <c r="I47" s="12"/>
      <c r="J47" s="12"/>
    </row>
    <row r="48" spans="1:10" x14ac:dyDescent="0.25">
      <c r="A48" s="130">
        <f t="shared" si="0"/>
        <v>4</v>
      </c>
      <c r="B48" s="120">
        <f t="shared" si="1"/>
        <v>3</v>
      </c>
      <c r="C48" s="120" t="str">
        <f>INDEX('Numbering Conventions'!$H$6:$H$13,MATCH(B48,'Numbering Conventions'!$I$6:$I$13,0))</f>
        <v>E</v>
      </c>
      <c r="D48" s="120" t="str">
        <f>VLOOKUP(F48,'Numbering Conventions'!$E$6:$F$39,2,0)</f>
        <v>NER2</v>
      </c>
      <c r="E48" s="120">
        <v>493</v>
      </c>
      <c r="F48" s="136">
        <v>22</v>
      </c>
      <c r="G48" s="144">
        <f>VLOOKUP(A48,AM_Balanced_VISTRO!$A$1:$AH$64,MATCH(D48,AM_Balanced_VISTRO!$A$1:$AH$1,0),0)</f>
        <v>169</v>
      </c>
      <c r="H48" s="12"/>
      <c r="I48" s="12"/>
      <c r="J48" s="12"/>
    </row>
    <row r="49" spans="1:10" x14ac:dyDescent="0.25">
      <c r="A49" s="130">
        <f t="shared" si="0"/>
        <v>4</v>
      </c>
      <c r="B49" s="120">
        <f t="shared" si="1"/>
        <v>4</v>
      </c>
      <c r="C49" s="120" t="str">
        <f>INDEX('Numbering Conventions'!$H$6:$H$13,MATCH(B49,'Numbering Conventions'!$I$6:$I$13,0))</f>
        <v>W</v>
      </c>
      <c r="D49" s="120" t="str">
        <f>VLOOKUP(F49,'Numbering Conventions'!$E$6:$F$39,2,0)</f>
        <v>SWT</v>
      </c>
      <c r="E49" s="120">
        <v>494</v>
      </c>
      <c r="F49" s="136">
        <v>23</v>
      </c>
      <c r="G49" s="144">
        <f>VLOOKUP(A49,AM_Balanced_VISTRO!$A$1:$AH$64,MATCH(D49,AM_Balanced_VISTRO!$A$1:$AH$1,0),0)</f>
        <v>0</v>
      </c>
      <c r="H49" s="12"/>
      <c r="I49" s="12"/>
      <c r="J49" s="12"/>
    </row>
    <row r="50" spans="1:10" ht="15.75" thickBot="1" x14ac:dyDescent="0.3">
      <c r="A50" s="173">
        <f t="shared" si="0"/>
        <v>4</v>
      </c>
      <c r="B50" s="174">
        <f t="shared" si="1"/>
        <v>4</v>
      </c>
      <c r="C50" s="174" t="str">
        <f>INDEX('Numbering Conventions'!$H$6:$H$13,MATCH(B50,'Numbering Conventions'!$I$6:$I$13,0))</f>
        <v>W</v>
      </c>
      <c r="D50" s="174" t="str">
        <f>VLOOKUP(F50,'Numbering Conventions'!$E$6:$F$39,2,0)</f>
        <v>SWR</v>
      </c>
      <c r="E50" s="174">
        <v>494</v>
      </c>
      <c r="F50" s="191">
        <v>24</v>
      </c>
      <c r="G50" s="175">
        <f>VLOOKUP(A50,AM_Balanced_VISTRO!$A$1:$AH$64,MATCH(D50,AM_Balanced_VISTRO!$A$1:$AH$1,0),0)</f>
        <v>60</v>
      </c>
      <c r="H50" s="12"/>
      <c r="I50" s="12"/>
      <c r="J50" s="12"/>
    </row>
    <row r="51" spans="1:10" x14ac:dyDescent="0.25">
      <c r="A51" s="169">
        <f t="shared" si="0"/>
        <v>5</v>
      </c>
      <c r="B51" s="170">
        <f t="shared" si="1"/>
        <v>1</v>
      </c>
      <c r="C51" s="170" t="str">
        <f>INDEX('Numbering Conventions'!$H$6:$H$13,MATCH(B51,'Numbering Conventions'!$I$6:$I$13,0))</f>
        <v>N</v>
      </c>
      <c r="D51" s="170" t="str">
        <f>VLOOKUP(F51,'Numbering Conventions'!$E$6:$F$39,2,0)</f>
        <v>NBL2</v>
      </c>
      <c r="E51" s="170">
        <v>501</v>
      </c>
      <c r="F51" s="171">
        <v>1</v>
      </c>
      <c r="G51" s="172">
        <f>VLOOKUP(A51,AM_Balanced_VISTRO!$A$1:$AH$64,MATCH(D51,AM_Balanced_VISTRO!$A$1:$AH$1,0),0)</f>
        <v>57</v>
      </c>
      <c r="H51" s="12"/>
      <c r="I51" s="12"/>
      <c r="J51" s="12"/>
    </row>
    <row r="52" spans="1:10" x14ac:dyDescent="0.25">
      <c r="A52" s="125">
        <f t="shared" si="0"/>
        <v>5</v>
      </c>
      <c r="B52" s="121">
        <f t="shared" si="1"/>
        <v>1</v>
      </c>
      <c r="C52" s="121" t="str">
        <f>INDEX('Numbering Conventions'!$H$6:$H$13,MATCH(B52,'Numbering Conventions'!$I$6:$I$13,0))</f>
        <v>N</v>
      </c>
      <c r="D52" s="121" t="str">
        <f>VLOOKUP(F52,'Numbering Conventions'!$E$6:$F$39,2,0)</f>
        <v>NBL</v>
      </c>
      <c r="E52" s="121">
        <v>501</v>
      </c>
      <c r="F52" s="139">
        <v>2</v>
      </c>
      <c r="G52" s="147">
        <f>VLOOKUP(A52,AM_Balanced_VISTRO!$A$1:$AH$64,MATCH(D52,AM_Balanced_VISTRO!$A$1:$AH$1,0),0)</f>
        <v>9</v>
      </c>
      <c r="H52" s="12"/>
      <c r="I52" s="12"/>
      <c r="J52" s="12"/>
    </row>
    <row r="53" spans="1:10" x14ac:dyDescent="0.25">
      <c r="A53" s="125">
        <f t="shared" si="0"/>
        <v>5</v>
      </c>
      <c r="B53" s="121">
        <f t="shared" si="1"/>
        <v>1</v>
      </c>
      <c r="C53" s="121" t="str">
        <f>INDEX('Numbering Conventions'!$H$6:$H$13,MATCH(B53,'Numbering Conventions'!$I$6:$I$13,0))</f>
        <v>N</v>
      </c>
      <c r="D53" s="121" t="str">
        <f>VLOOKUP(F53,'Numbering Conventions'!$E$6:$F$39,2,0)</f>
        <v>NBT</v>
      </c>
      <c r="E53" s="121">
        <v>501</v>
      </c>
      <c r="F53" s="139">
        <v>3</v>
      </c>
      <c r="G53" s="147">
        <f>VLOOKUP(A53,AM_Balanced_VISTRO!$A$1:$AH$64,MATCH(D53,AM_Balanced_VISTRO!$A$1:$AH$1,0),0)</f>
        <v>788</v>
      </c>
      <c r="H53" s="12"/>
      <c r="I53" s="12"/>
      <c r="J53" s="12"/>
    </row>
    <row r="54" spans="1:10" x14ac:dyDescent="0.25">
      <c r="A54" s="125">
        <f t="shared" si="0"/>
        <v>5</v>
      </c>
      <c r="B54" s="121">
        <f t="shared" si="1"/>
        <v>1</v>
      </c>
      <c r="C54" s="121" t="str">
        <f>INDEX('Numbering Conventions'!$H$6:$H$13,MATCH(B54,'Numbering Conventions'!$I$6:$I$13,0))</f>
        <v>N</v>
      </c>
      <c r="D54" s="121" t="str">
        <f>VLOOKUP(F54,'Numbering Conventions'!$E$6:$F$39,2,0)</f>
        <v>NBR</v>
      </c>
      <c r="E54" s="121">
        <v>501</v>
      </c>
      <c r="F54" s="139">
        <v>4</v>
      </c>
      <c r="G54" s="147">
        <f>VLOOKUP(A54,AM_Balanced_VISTRO!$A$1:$AH$64,MATCH(D54,AM_Balanced_VISTRO!$A$1:$AH$1,0),0)</f>
        <v>47</v>
      </c>
      <c r="H54" s="12"/>
      <c r="I54" s="12"/>
      <c r="J54" s="12"/>
    </row>
    <row r="55" spans="1:10" x14ac:dyDescent="0.25">
      <c r="A55" s="125">
        <f t="shared" si="0"/>
        <v>5</v>
      </c>
      <c r="B55" s="121">
        <f t="shared" si="1"/>
        <v>1</v>
      </c>
      <c r="C55" s="121" t="str">
        <f>INDEX('Numbering Conventions'!$H$6:$H$13,MATCH(B55,'Numbering Conventions'!$I$6:$I$13,0))</f>
        <v>N</v>
      </c>
      <c r="D55" s="121" t="str">
        <f>VLOOKUP(F55,'Numbering Conventions'!$E$6:$F$39,2,0)</f>
        <v>NBR2</v>
      </c>
      <c r="E55" s="121">
        <v>501</v>
      </c>
      <c r="F55" s="139">
        <v>5</v>
      </c>
      <c r="G55" s="147">
        <f>VLOOKUP(A55,AM_Balanced_VISTRO!$A$1:$AH$64,MATCH(D55,AM_Balanced_VISTRO!$A$1:$AH$1,0),0)</f>
        <v>46</v>
      </c>
      <c r="H55" s="12"/>
      <c r="I55" s="12"/>
      <c r="J55" s="12"/>
    </row>
    <row r="56" spans="1:10" x14ac:dyDescent="0.25">
      <c r="A56" s="125">
        <f t="shared" si="0"/>
        <v>5</v>
      </c>
      <c r="B56" s="121">
        <f t="shared" si="1"/>
        <v>3</v>
      </c>
      <c r="C56" s="121" t="str">
        <f>INDEX('Numbering Conventions'!$H$6:$H$13,MATCH(B56,'Numbering Conventions'!$I$6:$I$13,0))</f>
        <v>E</v>
      </c>
      <c r="D56" s="121" t="str">
        <f>VLOOKUP(F56,'Numbering Conventions'!$E$6:$F$39,2,0)</f>
        <v>EBL</v>
      </c>
      <c r="E56" s="121">
        <v>503</v>
      </c>
      <c r="F56" s="139">
        <v>11</v>
      </c>
      <c r="G56" s="147">
        <f>VLOOKUP(A56,AM_Balanced_VISTRO!$A$1:$AH$64,MATCH(D56,AM_Balanced_VISTRO!$A$1:$AH$1,0),0)</f>
        <v>5</v>
      </c>
      <c r="H56" s="12"/>
      <c r="I56" s="12"/>
      <c r="J56" s="12"/>
    </row>
    <row r="57" spans="1:10" x14ac:dyDescent="0.25">
      <c r="A57" s="125">
        <f t="shared" si="0"/>
        <v>5</v>
      </c>
      <c r="B57" s="121">
        <f t="shared" si="1"/>
        <v>3</v>
      </c>
      <c r="C57" s="121" t="str">
        <f>INDEX('Numbering Conventions'!$H$6:$H$13,MATCH(B57,'Numbering Conventions'!$I$6:$I$13,0))</f>
        <v>E</v>
      </c>
      <c r="D57" s="121" t="str">
        <f>VLOOKUP(F57,'Numbering Conventions'!$E$6:$F$39,2,0)</f>
        <v>EBT</v>
      </c>
      <c r="E57" s="121">
        <v>503</v>
      </c>
      <c r="F57" s="139">
        <v>12</v>
      </c>
      <c r="G57" s="147">
        <f>VLOOKUP(A57,AM_Balanced_VISTRO!$A$1:$AH$64,MATCH(D57,AM_Balanced_VISTRO!$A$1:$AH$1,0),0)</f>
        <v>652</v>
      </c>
      <c r="H57" s="12"/>
      <c r="I57" s="12"/>
      <c r="J57" s="12"/>
    </row>
    <row r="58" spans="1:10" x14ac:dyDescent="0.25">
      <c r="A58" s="125">
        <f t="shared" si="0"/>
        <v>5</v>
      </c>
      <c r="B58" s="121">
        <f t="shared" si="1"/>
        <v>3</v>
      </c>
      <c r="C58" s="121" t="str">
        <f>INDEX('Numbering Conventions'!$H$6:$H$13,MATCH(B58,'Numbering Conventions'!$I$6:$I$13,0))</f>
        <v>E</v>
      </c>
      <c r="D58" s="121" t="str">
        <f>VLOOKUP(F58,'Numbering Conventions'!$E$6:$F$39,2,0)</f>
        <v>EBR</v>
      </c>
      <c r="E58" s="121">
        <v>503</v>
      </c>
      <c r="F58" s="139">
        <v>13</v>
      </c>
      <c r="G58" s="147">
        <f>VLOOKUP(A58,AM_Balanced_VISTRO!$A$1:$AH$64,MATCH(D58,AM_Balanced_VISTRO!$A$1:$AH$1,0),0)</f>
        <v>10</v>
      </c>
      <c r="H58" s="12"/>
      <c r="I58" s="12"/>
      <c r="J58" s="12"/>
    </row>
    <row r="59" spans="1:10" x14ac:dyDescent="0.25">
      <c r="A59" s="125">
        <f t="shared" si="0"/>
        <v>5</v>
      </c>
      <c r="B59" s="121">
        <f t="shared" si="1"/>
        <v>4</v>
      </c>
      <c r="C59" s="121" t="str">
        <f>INDEX('Numbering Conventions'!$H$6:$H$13,MATCH(B59,'Numbering Conventions'!$I$6:$I$13,0))</f>
        <v>W</v>
      </c>
      <c r="D59" s="121" t="str">
        <f>VLOOKUP(F59,'Numbering Conventions'!$E$6:$F$39,2,0)</f>
        <v>WBT</v>
      </c>
      <c r="E59" s="121">
        <v>504</v>
      </c>
      <c r="F59" s="139">
        <v>16</v>
      </c>
      <c r="G59" s="147">
        <f>VLOOKUP(A59,AM_Balanced_VISTRO!$A$1:$AH$64,MATCH(D59,AM_Balanced_VISTRO!$A$1:$AH$1,0),0)</f>
        <v>615</v>
      </c>
      <c r="H59" s="12"/>
      <c r="I59" s="12"/>
      <c r="J59" s="12"/>
    </row>
    <row r="60" spans="1:10" x14ac:dyDescent="0.25">
      <c r="A60" s="125">
        <f t="shared" si="0"/>
        <v>5</v>
      </c>
      <c r="B60" s="121">
        <f t="shared" si="1"/>
        <v>4</v>
      </c>
      <c r="C60" s="121" t="str">
        <f>INDEX('Numbering Conventions'!$H$6:$H$13,MATCH(B60,'Numbering Conventions'!$I$6:$I$13,0))</f>
        <v>W</v>
      </c>
      <c r="D60" s="121" t="str">
        <f>VLOOKUP(F60,'Numbering Conventions'!$E$6:$F$39,2,0)</f>
        <v>WBR</v>
      </c>
      <c r="E60" s="121">
        <v>504</v>
      </c>
      <c r="F60" s="139">
        <v>17</v>
      </c>
      <c r="G60" s="147">
        <f>VLOOKUP(A60,AM_Balanced_VISTRO!$A$1:$AH$64,MATCH(D60,AM_Balanced_VISTRO!$A$1:$AH$1,0),0)</f>
        <v>6</v>
      </c>
      <c r="H60" s="12"/>
      <c r="I60" s="12"/>
      <c r="J60" s="12"/>
    </row>
    <row r="61" spans="1:10" x14ac:dyDescent="0.25">
      <c r="A61" s="125">
        <f t="shared" si="0"/>
        <v>5</v>
      </c>
      <c r="B61" s="121">
        <f t="shared" si="1"/>
        <v>4</v>
      </c>
      <c r="C61" s="121" t="str">
        <f>INDEX('Numbering Conventions'!$H$6:$H$13,MATCH(B61,'Numbering Conventions'!$I$6:$I$13,0))</f>
        <v>W</v>
      </c>
      <c r="D61" s="121" t="str">
        <f>VLOOKUP(F61,'Numbering Conventions'!$E$6:$F$39,2,0)</f>
        <v>WBR2</v>
      </c>
      <c r="E61" s="121">
        <v>504</v>
      </c>
      <c r="F61" s="139">
        <v>18</v>
      </c>
      <c r="G61" s="147">
        <f>VLOOKUP(A61,AM_Balanced_VISTRO!$A$1:$AH$64,MATCH(D61,AM_Balanced_VISTRO!$A$1:$AH$1,0),0)</f>
        <v>1</v>
      </c>
      <c r="H61" s="12"/>
      <c r="I61" s="12"/>
      <c r="J61" s="12"/>
    </row>
    <row r="62" spans="1:10" x14ac:dyDescent="0.25">
      <c r="A62" s="125">
        <f t="shared" si="0"/>
        <v>5</v>
      </c>
      <c r="B62" s="121">
        <f t="shared" si="1"/>
        <v>3</v>
      </c>
      <c r="C62" s="121" t="str">
        <f>INDEX('Numbering Conventions'!$H$6:$H$13,MATCH(B62,'Numbering Conventions'!$I$6:$I$13,0))</f>
        <v>E</v>
      </c>
      <c r="D62" s="121" t="str">
        <f>VLOOKUP(F62,'Numbering Conventions'!$E$6:$F$39,2,0)</f>
        <v>NET</v>
      </c>
      <c r="E62" s="121">
        <v>593</v>
      </c>
      <c r="F62" s="139">
        <v>20</v>
      </c>
      <c r="G62" s="147">
        <f>VLOOKUP(A62,AM_Balanced_VISTRO!$A$1:$AH$64,MATCH(D62,AM_Balanced_VISTRO!$A$1:$AH$1,0),0)</f>
        <v>3</v>
      </c>
      <c r="H62" s="12"/>
      <c r="I62" s="12"/>
      <c r="J62" s="12"/>
    </row>
    <row r="63" spans="1:10" x14ac:dyDescent="0.25">
      <c r="A63" s="125">
        <f t="shared" si="0"/>
        <v>5</v>
      </c>
      <c r="B63" s="121">
        <f t="shared" si="1"/>
        <v>3</v>
      </c>
      <c r="C63" s="121" t="str">
        <f>INDEX('Numbering Conventions'!$H$6:$H$13,MATCH(B63,'Numbering Conventions'!$I$6:$I$13,0))</f>
        <v>E</v>
      </c>
      <c r="D63" s="121" t="str">
        <f>VLOOKUP(F63,'Numbering Conventions'!$E$6:$F$39,2,0)</f>
        <v>NER</v>
      </c>
      <c r="E63" s="121">
        <v>593</v>
      </c>
      <c r="F63" s="139">
        <v>21</v>
      </c>
      <c r="G63" s="147">
        <f>VLOOKUP(A63,AM_Balanced_VISTRO!$A$1:$AH$64,MATCH(D63,AM_Balanced_VISTRO!$A$1:$AH$1,0),0)</f>
        <v>40</v>
      </c>
      <c r="H63" s="12"/>
      <c r="I63" s="12"/>
      <c r="J63" s="12"/>
    </row>
    <row r="64" spans="1:10" x14ac:dyDescent="0.25">
      <c r="A64" s="125">
        <f t="shared" si="0"/>
        <v>5</v>
      </c>
      <c r="B64" s="121">
        <f t="shared" si="1"/>
        <v>4</v>
      </c>
      <c r="C64" s="121" t="str">
        <f>INDEX('Numbering Conventions'!$H$6:$H$13,MATCH(B64,'Numbering Conventions'!$I$6:$I$13,0))</f>
        <v>W</v>
      </c>
      <c r="D64" s="121" t="str">
        <f>VLOOKUP(F64,'Numbering Conventions'!$E$6:$F$39,2,0)</f>
        <v>SWT</v>
      </c>
      <c r="E64" s="121">
        <v>594</v>
      </c>
      <c r="F64" s="139">
        <v>23</v>
      </c>
      <c r="G64" s="147">
        <f>VLOOKUP(A64,AM_Balanced_VISTRO!$A$1:$AH$64,MATCH(D64,AM_Balanced_VISTRO!$A$1:$AH$1,0),0)</f>
        <v>0</v>
      </c>
      <c r="H64" s="12"/>
      <c r="I64" s="12"/>
      <c r="J64" s="12"/>
    </row>
    <row r="65" spans="1:10" x14ac:dyDescent="0.25">
      <c r="A65" s="125">
        <f t="shared" si="0"/>
        <v>5</v>
      </c>
      <c r="B65" s="121">
        <f t="shared" si="1"/>
        <v>4</v>
      </c>
      <c r="C65" s="121" t="str">
        <f>INDEX('Numbering Conventions'!$H$6:$H$13,MATCH(B65,'Numbering Conventions'!$I$6:$I$13,0))</f>
        <v>W</v>
      </c>
      <c r="D65" s="121" t="str">
        <f>VLOOKUP(F65,'Numbering Conventions'!$E$6:$F$39,2,0)</f>
        <v>SWR</v>
      </c>
      <c r="E65" s="121">
        <v>594</v>
      </c>
      <c r="F65" s="139">
        <v>24</v>
      </c>
      <c r="G65" s="147">
        <f>VLOOKUP(A65,AM_Balanced_VISTRO!$A$1:$AH$64,MATCH(D65,AM_Balanced_VISTRO!$A$1:$AH$1,0),0)</f>
        <v>29</v>
      </c>
      <c r="H65" s="12"/>
      <c r="I65" s="12"/>
      <c r="J65" s="12"/>
    </row>
    <row r="66" spans="1:10" ht="15.75" thickBot="1" x14ac:dyDescent="0.3">
      <c r="A66" s="187">
        <f t="shared" si="0"/>
        <v>5</v>
      </c>
      <c r="B66" s="188">
        <f t="shared" si="1"/>
        <v>4</v>
      </c>
      <c r="C66" s="188" t="str">
        <f>INDEX('Numbering Conventions'!$H$6:$H$13,MATCH(B66,'Numbering Conventions'!$I$6:$I$13,0))</f>
        <v>W</v>
      </c>
      <c r="D66" s="188" t="str">
        <f>VLOOKUP(F66,'Numbering Conventions'!$E$6:$F$39,2,0)</f>
        <v>SWR2</v>
      </c>
      <c r="E66" s="188">
        <v>594</v>
      </c>
      <c r="F66" s="189">
        <v>25</v>
      </c>
      <c r="G66" s="190">
        <f>VLOOKUP(A66,AM_Balanced_VISTRO!$A$1:$AH$64,MATCH(D66,AM_Balanced_VISTRO!$A$1:$AH$1,0),0)</f>
        <v>138</v>
      </c>
      <c r="H66" s="12"/>
      <c r="I66" s="12"/>
      <c r="J66" s="12"/>
    </row>
    <row r="67" spans="1:10" x14ac:dyDescent="0.25">
      <c r="A67" s="128">
        <f t="shared" si="0"/>
        <v>6</v>
      </c>
      <c r="B67" s="129">
        <f t="shared" si="1"/>
        <v>1</v>
      </c>
      <c r="C67" s="129" t="str">
        <f>INDEX('Numbering Conventions'!$H$6:$H$13,MATCH(B67,'Numbering Conventions'!$I$6:$I$13,0))</f>
        <v>N</v>
      </c>
      <c r="D67" s="129" t="str">
        <f>VLOOKUP(F67,'Numbering Conventions'!$E$6:$F$39,2,0)</f>
        <v>NBL</v>
      </c>
      <c r="E67" s="129">
        <v>601</v>
      </c>
      <c r="F67" s="135">
        <v>2</v>
      </c>
      <c r="G67" s="143">
        <f>VLOOKUP(A67,AM_Balanced_VISTRO!$A$1:$AH$64,MATCH(D67,AM_Balanced_VISTRO!$A$1:$AH$1,0),0)</f>
        <v>0</v>
      </c>
      <c r="H67" s="12"/>
      <c r="I67" s="12"/>
      <c r="J67" s="12"/>
    </row>
    <row r="68" spans="1:10" x14ac:dyDescent="0.25">
      <c r="A68" s="130">
        <f t="shared" ref="A68:A131" si="2">IF(LEN(E68)=3,INT(LEFT(E68,1)),IF(LEN(E68)=6,INT(LEFT(E68,5)),IF(LEN(E68)=5,INT(LEFT(E68,2)),IF(LEN(E68)=4,INT(LEFT(E68,2)),INT(LEFT(E68,3))))))</f>
        <v>6</v>
      </c>
      <c r="B68" s="120">
        <f t="shared" ref="B68:B116" si="3">INT(RIGHT(E68,1))</f>
        <v>1</v>
      </c>
      <c r="C68" s="120" t="str">
        <f>INDEX('Numbering Conventions'!$H$6:$H$13,MATCH(B68,'Numbering Conventions'!$I$6:$I$13,0))</f>
        <v>N</v>
      </c>
      <c r="D68" s="120" t="str">
        <f>VLOOKUP(F68,'Numbering Conventions'!$E$6:$F$39,2,0)</f>
        <v>NBT</v>
      </c>
      <c r="E68" s="120">
        <v>601</v>
      </c>
      <c r="F68" s="136">
        <v>3</v>
      </c>
      <c r="G68" s="144">
        <f>VLOOKUP(A68,AM_Balanced_VISTRO!$A$1:$AH$64,MATCH(D68,AM_Balanced_VISTRO!$A$1:$AH$1,0),0)</f>
        <v>710</v>
      </c>
      <c r="H68" s="12"/>
      <c r="I68" s="12"/>
      <c r="J68" s="12"/>
    </row>
    <row r="69" spans="1:10" x14ac:dyDescent="0.25">
      <c r="A69" s="130">
        <f t="shared" si="2"/>
        <v>6</v>
      </c>
      <c r="B69" s="120">
        <f t="shared" si="3"/>
        <v>1</v>
      </c>
      <c r="C69" s="120" t="str">
        <f>INDEX('Numbering Conventions'!$H$6:$H$13,MATCH(B69,'Numbering Conventions'!$I$6:$I$13,0))</f>
        <v>N</v>
      </c>
      <c r="D69" s="120" t="str">
        <f>VLOOKUP(F69,'Numbering Conventions'!$E$6:$F$39,2,0)</f>
        <v>NBR2</v>
      </c>
      <c r="E69" s="120">
        <v>601</v>
      </c>
      <c r="F69" s="136">
        <v>5</v>
      </c>
      <c r="G69" s="144">
        <f>VLOOKUP(A69,AM_Balanced_VISTRO!$A$1:$AH$64,MATCH(D69,AM_Balanced_VISTRO!$A$1:$AH$1,0),0)</f>
        <v>0</v>
      </c>
      <c r="H69" s="12"/>
      <c r="I69" s="12"/>
      <c r="J69" s="12"/>
    </row>
    <row r="70" spans="1:10" x14ac:dyDescent="0.25">
      <c r="A70" s="130">
        <f t="shared" si="2"/>
        <v>6</v>
      </c>
      <c r="B70" s="120">
        <f t="shared" si="3"/>
        <v>1</v>
      </c>
      <c r="C70" s="120" t="str">
        <f>INDEX('Numbering Conventions'!$H$6:$H$13,MATCH(B70,'Numbering Conventions'!$I$6:$I$13,0))</f>
        <v>N</v>
      </c>
      <c r="D70" s="120" t="str">
        <f>VLOOKUP(F70,'Numbering Conventions'!$E$6:$F$39,2,0)</f>
        <v>SBL2</v>
      </c>
      <c r="E70" s="120">
        <v>601</v>
      </c>
      <c r="F70" s="136">
        <v>6</v>
      </c>
      <c r="G70" s="144">
        <f>VLOOKUP(A70,AM_Balanced_VISTRO!$A$1:$AH$64,MATCH(D70,AM_Balanced_VISTRO!$A$1:$AH$1,0),0)</f>
        <v>0</v>
      </c>
      <c r="H70" s="12"/>
      <c r="I70" s="12"/>
      <c r="J70" s="12"/>
    </row>
    <row r="71" spans="1:10" x14ac:dyDescent="0.25">
      <c r="A71" s="130">
        <f t="shared" si="2"/>
        <v>6</v>
      </c>
      <c r="B71" s="120">
        <f t="shared" si="3"/>
        <v>1</v>
      </c>
      <c r="C71" s="120" t="str">
        <f>INDEX('Numbering Conventions'!$H$6:$H$13,MATCH(B71,'Numbering Conventions'!$I$6:$I$13,0))</f>
        <v>N</v>
      </c>
      <c r="D71" s="120" t="str">
        <f>VLOOKUP(F71,'Numbering Conventions'!$E$6:$F$39,2,0)</f>
        <v>SBL</v>
      </c>
      <c r="E71" s="120">
        <v>601</v>
      </c>
      <c r="F71" s="136">
        <v>7</v>
      </c>
      <c r="G71" s="144">
        <f>VLOOKUP(A71,AM_Balanced_VISTRO!$A$1:$AH$64,MATCH(D71,AM_Balanced_VISTRO!$A$1:$AH$1,0),0)</f>
        <v>6</v>
      </c>
      <c r="H71" s="12"/>
      <c r="I71" s="12"/>
      <c r="J71" s="12"/>
    </row>
    <row r="72" spans="1:10" x14ac:dyDescent="0.25">
      <c r="A72" s="130">
        <f t="shared" si="2"/>
        <v>6</v>
      </c>
      <c r="B72" s="120">
        <f t="shared" si="3"/>
        <v>1</v>
      </c>
      <c r="C72" s="120" t="str">
        <f>INDEX('Numbering Conventions'!$H$6:$H$13,MATCH(B72,'Numbering Conventions'!$I$6:$I$13,0))</f>
        <v>N</v>
      </c>
      <c r="D72" s="120" t="str">
        <f>VLOOKUP(F72,'Numbering Conventions'!$E$6:$F$39,2,0)</f>
        <v>SBT</v>
      </c>
      <c r="E72" s="120">
        <v>601</v>
      </c>
      <c r="F72" s="136">
        <v>8</v>
      </c>
      <c r="G72" s="144">
        <f>VLOOKUP(A72,AM_Balanced_VISTRO!$A$1:$AH$64,MATCH(D72,AM_Balanced_VISTRO!$A$1:$AH$1,0),0)</f>
        <v>478</v>
      </c>
      <c r="H72" s="12"/>
      <c r="I72" s="12"/>
      <c r="J72" s="12"/>
    </row>
    <row r="73" spans="1:10" x14ac:dyDescent="0.25">
      <c r="A73" s="130">
        <f t="shared" si="2"/>
        <v>6</v>
      </c>
      <c r="B73" s="120">
        <f t="shared" si="3"/>
        <v>2</v>
      </c>
      <c r="C73" s="120" t="str">
        <f>INDEX('Numbering Conventions'!$H$6:$H$13,MATCH(B73,'Numbering Conventions'!$I$6:$I$13,0))</f>
        <v>S</v>
      </c>
      <c r="D73" s="120" t="str">
        <f>VLOOKUP(F73,'Numbering Conventions'!$E$6:$F$39,2,0)</f>
        <v>SBT</v>
      </c>
      <c r="E73" s="120">
        <v>602</v>
      </c>
      <c r="F73" s="136">
        <v>8</v>
      </c>
      <c r="G73" s="144">
        <f>VLOOKUP(A73,AM_Balanced_VISTRO!$A$1:$AH$64,MATCH(D73,AM_Balanced_VISTRO!$A$1:$AH$1,0),0)</f>
        <v>478</v>
      </c>
      <c r="H73" s="12"/>
      <c r="I73" s="12"/>
      <c r="J73" s="12"/>
    </row>
    <row r="74" spans="1:10" x14ac:dyDescent="0.25">
      <c r="A74" s="130">
        <f t="shared" si="2"/>
        <v>6</v>
      </c>
      <c r="B74" s="120">
        <f t="shared" si="3"/>
        <v>2</v>
      </c>
      <c r="C74" s="120" t="str">
        <f>INDEX('Numbering Conventions'!$H$6:$H$13,MATCH(B74,'Numbering Conventions'!$I$6:$I$13,0))</f>
        <v>S</v>
      </c>
      <c r="D74" s="120" t="str">
        <f>VLOOKUP(F74,'Numbering Conventions'!$E$6:$F$39,2,0)</f>
        <v>SBR</v>
      </c>
      <c r="E74" s="120">
        <v>602</v>
      </c>
      <c r="F74" s="136">
        <v>9</v>
      </c>
      <c r="G74" s="144">
        <f>VLOOKUP(A74,AM_Balanced_VISTRO!$A$1:$AH$64,MATCH(D74,AM_Balanced_VISTRO!$A$1:$AH$1,0),0)</f>
        <v>34</v>
      </c>
      <c r="H74" s="12"/>
      <c r="I74" s="12"/>
      <c r="J74" s="12"/>
    </row>
    <row r="75" spans="1:10" x14ac:dyDescent="0.25">
      <c r="A75" s="130">
        <f t="shared" si="2"/>
        <v>6</v>
      </c>
      <c r="B75" s="120">
        <f t="shared" si="3"/>
        <v>2</v>
      </c>
      <c r="C75" s="120" t="str">
        <f>INDEX('Numbering Conventions'!$H$6:$H$13,MATCH(B75,'Numbering Conventions'!$I$6:$I$13,0))</f>
        <v>S</v>
      </c>
      <c r="D75" s="120" t="str">
        <f>VLOOKUP(F75,'Numbering Conventions'!$E$6:$F$39,2,0)</f>
        <v>SBR2</v>
      </c>
      <c r="E75" s="120">
        <v>602</v>
      </c>
      <c r="F75" s="136">
        <v>10</v>
      </c>
      <c r="G75" s="144">
        <f>VLOOKUP(A75,AM_Balanced_VISTRO!$A$1:$AH$64,MATCH(D75,AM_Balanced_VISTRO!$A$1:$AH$1,0),0)</f>
        <v>110</v>
      </c>
      <c r="H75" s="12"/>
      <c r="I75" s="12"/>
      <c r="J75" s="12"/>
    </row>
    <row r="76" spans="1:10" x14ac:dyDescent="0.25">
      <c r="A76" s="130">
        <f t="shared" si="2"/>
        <v>6</v>
      </c>
      <c r="B76" s="120">
        <f t="shared" si="3"/>
        <v>2</v>
      </c>
      <c r="C76" s="120" t="str">
        <f>INDEX('Numbering Conventions'!$H$6:$H$13,MATCH(B76,'Numbering Conventions'!$I$6:$I$13,0))</f>
        <v>S</v>
      </c>
      <c r="D76" s="120" t="str">
        <f>VLOOKUP(F76,'Numbering Conventions'!$E$6:$F$39,2,0)</f>
        <v>EBL</v>
      </c>
      <c r="E76" s="120">
        <v>602</v>
      </c>
      <c r="F76" s="136">
        <v>11</v>
      </c>
      <c r="G76" s="144">
        <f>VLOOKUP(A76,AM_Balanced_VISTRO!$A$1:$AH$64,MATCH(D76,AM_Balanced_VISTRO!$A$1:$AH$1,0),0)</f>
        <v>1</v>
      </c>
      <c r="H76" s="12"/>
      <c r="I76" s="12"/>
      <c r="J76" s="12"/>
    </row>
    <row r="77" spans="1:10" x14ac:dyDescent="0.25">
      <c r="A77" s="130">
        <f t="shared" si="2"/>
        <v>6</v>
      </c>
      <c r="B77" s="120">
        <f t="shared" si="3"/>
        <v>2</v>
      </c>
      <c r="C77" s="120" t="str">
        <f>INDEX('Numbering Conventions'!$H$6:$H$13,MATCH(B77,'Numbering Conventions'!$I$6:$I$13,0))</f>
        <v>S</v>
      </c>
      <c r="D77" s="120" t="str">
        <f>VLOOKUP(F77,'Numbering Conventions'!$E$6:$F$39,2,0)</f>
        <v>EBT</v>
      </c>
      <c r="E77" s="120">
        <v>602</v>
      </c>
      <c r="F77" s="136">
        <v>12</v>
      </c>
      <c r="G77" s="144">
        <f>VLOOKUP(A77,AM_Balanced_VISTRO!$A$1:$AH$64,MATCH(D77,AM_Balanced_VISTRO!$A$1:$AH$1,0),0)</f>
        <v>604</v>
      </c>
      <c r="H77" s="12"/>
      <c r="I77" s="12"/>
      <c r="J77" s="12"/>
    </row>
    <row r="78" spans="1:10" x14ac:dyDescent="0.25">
      <c r="A78" s="130">
        <f t="shared" si="2"/>
        <v>6</v>
      </c>
      <c r="B78" s="120">
        <f t="shared" si="3"/>
        <v>2</v>
      </c>
      <c r="C78" s="120" t="str">
        <f>INDEX('Numbering Conventions'!$H$6:$H$13,MATCH(B78,'Numbering Conventions'!$I$6:$I$13,0))</f>
        <v>S</v>
      </c>
      <c r="D78" s="120" t="str">
        <f>VLOOKUP(F78,'Numbering Conventions'!$E$6:$F$39,2,0)</f>
        <v>EBR</v>
      </c>
      <c r="E78" s="120">
        <v>602</v>
      </c>
      <c r="F78" s="136">
        <v>13</v>
      </c>
      <c r="G78" s="144">
        <f>VLOOKUP(A78,AM_Balanced_VISTRO!$A$1:$AH$64,MATCH(D78,AM_Balanced_VISTRO!$A$1:$AH$1,0),0)</f>
        <v>1</v>
      </c>
      <c r="H78" s="12"/>
      <c r="I78" s="12"/>
      <c r="J78" s="12"/>
    </row>
    <row r="79" spans="1:10" x14ac:dyDescent="0.25">
      <c r="A79" s="130">
        <f t="shared" si="2"/>
        <v>6</v>
      </c>
      <c r="B79" s="120">
        <f t="shared" si="3"/>
        <v>2</v>
      </c>
      <c r="C79" s="120" t="str">
        <f>INDEX('Numbering Conventions'!$H$6:$H$13,MATCH(B79,'Numbering Conventions'!$I$6:$I$13,0))</f>
        <v>S</v>
      </c>
      <c r="D79" s="120" t="str">
        <f>VLOOKUP(F79,'Numbering Conventions'!$E$6:$F$39,2,0)</f>
        <v>EBR2</v>
      </c>
      <c r="E79" s="120">
        <v>602</v>
      </c>
      <c r="F79" s="136">
        <v>14</v>
      </c>
      <c r="G79" s="144">
        <f>VLOOKUP(A79,AM_Balanced_VISTRO!$A$1:$AH$64,MATCH(D79,AM_Balanced_VISTRO!$A$1:$AH$1,0),0)</f>
        <v>0</v>
      </c>
      <c r="H79" s="12"/>
      <c r="I79" s="12"/>
      <c r="J79" s="12"/>
    </row>
    <row r="80" spans="1:10" x14ac:dyDescent="0.25">
      <c r="A80" s="130">
        <f t="shared" si="2"/>
        <v>6</v>
      </c>
      <c r="B80" s="120">
        <f t="shared" si="3"/>
        <v>3</v>
      </c>
      <c r="C80" s="120" t="str">
        <f>INDEX('Numbering Conventions'!$H$6:$H$13,MATCH(B80,'Numbering Conventions'!$I$6:$I$13,0))</f>
        <v>E</v>
      </c>
      <c r="D80" s="120" t="str">
        <f>VLOOKUP(F80,'Numbering Conventions'!$E$6:$F$39,2,0)</f>
        <v>EBL</v>
      </c>
      <c r="E80" s="120">
        <v>603</v>
      </c>
      <c r="F80" s="136">
        <v>11</v>
      </c>
      <c r="G80" s="144">
        <f>VLOOKUP(A80,AM_Balanced_VISTRO!$A$1:$AH$64,MATCH(D80,AM_Balanced_VISTRO!$A$1:$AH$1,0),0)</f>
        <v>1</v>
      </c>
      <c r="H80" s="12"/>
      <c r="I80" s="12"/>
      <c r="J80" s="12"/>
    </row>
    <row r="81" spans="1:10" x14ac:dyDescent="0.25">
      <c r="A81" s="130">
        <f t="shared" si="2"/>
        <v>6</v>
      </c>
      <c r="B81" s="120">
        <f t="shared" si="3"/>
        <v>3</v>
      </c>
      <c r="C81" s="120" t="str">
        <f>INDEX('Numbering Conventions'!$H$6:$H$13,MATCH(B81,'Numbering Conventions'!$I$6:$I$13,0))</f>
        <v>E</v>
      </c>
      <c r="D81" s="120" t="str">
        <f>VLOOKUP(F81,'Numbering Conventions'!$E$6:$F$39,2,0)</f>
        <v>EBR</v>
      </c>
      <c r="E81" s="120">
        <v>603</v>
      </c>
      <c r="F81" s="136">
        <v>13</v>
      </c>
      <c r="G81" s="144">
        <f>VLOOKUP(A81,AM_Balanced_VISTRO!$A$1:$AH$64,MATCH(D81,AM_Balanced_VISTRO!$A$1:$AH$1,0),0)</f>
        <v>1</v>
      </c>
      <c r="H81" s="12"/>
      <c r="I81" s="12"/>
      <c r="J81" s="12"/>
    </row>
    <row r="82" spans="1:10" x14ac:dyDescent="0.25">
      <c r="A82" s="130">
        <f t="shared" si="2"/>
        <v>6</v>
      </c>
      <c r="B82" s="120">
        <f t="shared" si="3"/>
        <v>3</v>
      </c>
      <c r="C82" s="120" t="str">
        <f>INDEX('Numbering Conventions'!$H$6:$H$13,MATCH(B82,'Numbering Conventions'!$I$6:$I$13,0))</f>
        <v>E</v>
      </c>
      <c r="D82" s="120" t="str">
        <f>VLOOKUP(F82,'Numbering Conventions'!$E$6:$F$39,2,0)</f>
        <v>EBR2</v>
      </c>
      <c r="E82" s="120">
        <v>603</v>
      </c>
      <c r="F82" s="136">
        <v>14</v>
      </c>
      <c r="G82" s="144">
        <f>VLOOKUP(A82,AM_Balanced_VISTRO!$A$1:$AH$64,MATCH(D82,AM_Balanced_VISTRO!$A$1:$AH$1,0),0)</f>
        <v>0</v>
      </c>
      <c r="H82" s="12"/>
      <c r="I82" s="12"/>
      <c r="J82" s="12"/>
    </row>
    <row r="83" spans="1:10" x14ac:dyDescent="0.25">
      <c r="A83" s="130">
        <f t="shared" si="2"/>
        <v>6</v>
      </c>
      <c r="B83" s="120">
        <f t="shared" si="3"/>
        <v>3</v>
      </c>
      <c r="C83" s="120" t="str">
        <f>INDEX('Numbering Conventions'!$H$6:$H$13,MATCH(B83,'Numbering Conventions'!$I$6:$I$13,0))</f>
        <v>E</v>
      </c>
      <c r="D83" s="120" t="str">
        <f>VLOOKUP(F83,'Numbering Conventions'!$E$6:$F$39,2,0)</f>
        <v>WBL</v>
      </c>
      <c r="E83" s="120">
        <v>603</v>
      </c>
      <c r="F83" s="136">
        <v>15</v>
      </c>
      <c r="G83" s="144">
        <f>VLOOKUP(A83,AM_Balanced_VISTRO!$A$1:$AH$64,MATCH(D83,AM_Balanced_VISTRO!$A$1:$AH$1,0),0)</f>
        <v>1</v>
      </c>
      <c r="H83" s="12"/>
      <c r="I83" s="12"/>
      <c r="J83" s="12"/>
    </row>
    <row r="84" spans="1:10" x14ac:dyDescent="0.25">
      <c r="A84" s="223">
        <f t="shared" si="2"/>
        <v>6</v>
      </c>
      <c r="B84" s="224">
        <f t="shared" si="3"/>
        <v>3</v>
      </c>
      <c r="C84" s="224" t="str">
        <f>INDEX('Numbering Conventions'!$H$6:$H$13,MATCH(B84,'Numbering Conventions'!$I$6:$I$13,0))</f>
        <v>E</v>
      </c>
      <c r="D84" s="224" t="str">
        <f>VLOOKUP(F84,'Numbering Conventions'!$E$6:$F$39,2,0)</f>
        <v>WBT</v>
      </c>
      <c r="E84" s="224">
        <v>603</v>
      </c>
      <c r="F84" s="225">
        <v>16</v>
      </c>
      <c r="G84" s="226">
        <f>VLOOKUP(A84,AM_Balanced_VISTRO!$A$1:$AH$64,MATCH(D84,AM_Balanced_VISTRO!$A$1:$AH$1,0),0)</f>
        <v>737</v>
      </c>
      <c r="H84" s="12"/>
      <c r="I84" s="12"/>
      <c r="J84" s="12"/>
    </row>
    <row r="85" spans="1:10" x14ac:dyDescent="0.25">
      <c r="A85" s="223">
        <f t="shared" si="2"/>
        <v>6</v>
      </c>
      <c r="B85" s="224">
        <f t="shared" si="3"/>
        <v>3</v>
      </c>
      <c r="C85" s="224" t="str">
        <f>INDEX('Numbering Conventions'!$H$6:$H$13,MATCH(B85,'Numbering Conventions'!$I$6:$I$13,0))</f>
        <v>E</v>
      </c>
      <c r="D85" s="224" t="str">
        <f>VLOOKUP(F85,'Numbering Conventions'!$E$6:$F$39,2,0)</f>
        <v>WBR</v>
      </c>
      <c r="E85" s="224">
        <v>603</v>
      </c>
      <c r="F85" s="225">
        <v>17</v>
      </c>
      <c r="G85" s="226">
        <f>VLOOKUP(A85,AM_Balanced_VISTRO!$A$1:$AH$64,MATCH(D85,AM_Balanced_VISTRO!$A$1:$AH$1,0),0)</f>
        <v>76</v>
      </c>
      <c r="H85" s="12"/>
      <c r="I85" s="12"/>
      <c r="J85" s="12"/>
    </row>
    <row r="86" spans="1:10" x14ac:dyDescent="0.25">
      <c r="A86" s="223">
        <f t="shared" si="2"/>
        <v>6</v>
      </c>
      <c r="B86" s="224">
        <f t="shared" si="3"/>
        <v>4</v>
      </c>
      <c r="C86" s="224" t="str">
        <f>INDEX('Numbering Conventions'!$H$6:$H$13,MATCH(B86,'Numbering Conventions'!$I$6:$I$13,0))</f>
        <v>W</v>
      </c>
      <c r="D86" s="224" t="str">
        <f>VLOOKUP(F86,'Numbering Conventions'!$E$6:$F$39,2,0)</f>
        <v>WBL</v>
      </c>
      <c r="E86" s="224">
        <v>604</v>
      </c>
      <c r="F86" s="225">
        <v>15</v>
      </c>
      <c r="G86" s="226">
        <f>VLOOKUP(A86,AM_Balanced_VISTRO!$A$1:$AH$64,MATCH(D86,AM_Balanced_VISTRO!$A$1:$AH$1,0),0)</f>
        <v>1</v>
      </c>
      <c r="H86" s="12"/>
      <c r="I86" s="12"/>
      <c r="J86" s="12"/>
    </row>
    <row r="87" spans="1:10" x14ac:dyDescent="0.25">
      <c r="A87" s="223">
        <f t="shared" si="2"/>
        <v>6</v>
      </c>
      <c r="B87" s="224">
        <f t="shared" si="3"/>
        <v>4</v>
      </c>
      <c r="C87" s="224" t="str">
        <f>INDEX('Numbering Conventions'!$H$6:$H$13,MATCH(B87,'Numbering Conventions'!$I$6:$I$13,0))</f>
        <v>W</v>
      </c>
      <c r="D87" s="224" t="str">
        <f>VLOOKUP(F87,'Numbering Conventions'!$E$6:$F$39,2,0)</f>
        <v>WBT</v>
      </c>
      <c r="E87" s="224">
        <v>604</v>
      </c>
      <c r="F87" s="225">
        <v>16</v>
      </c>
      <c r="G87" s="226">
        <f>VLOOKUP(A87,AM_Balanced_VISTRO!$A$1:$AH$64,MATCH(D87,AM_Balanced_VISTRO!$A$1:$AH$1,0),0)</f>
        <v>737</v>
      </c>
      <c r="H87" s="12"/>
      <c r="I87" s="12"/>
      <c r="J87" s="12"/>
    </row>
    <row r="88" spans="1:10" x14ac:dyDescent="0.25">
      <c r="A88" s="223">
        <f t="shared" si="2"/>
        <v>6</v>
      </c>
      <c r="B88" s="224">
        <f t="shared" si="3"/>
        <v>4</v>
      </c>
      <c r="C88" s="224" t="str">
        <f>INDEX('Numbering Conventions'!$H$6:$H$13,MATCH(B88,'Numbering Conventions'!$I$6:$I$13,0))</f>
        <v>W</v>
      </c>
      <c r="D88" s="224" t="str">
        <f>VLOOKUP(F88,'Numbering Conventions'!$E$6:$F$39,2,0)</f>
        <v>WBR</v>
      </c>
      <c r="E88" s="224">
        <v>604</v>
      </c>
      <c r="F88" s="225">
        <v>17</v>
      </c>
      <c r="G88" s="226">
        <f>VLOOKUP(A88,AM_Balanced_VISTRO!$A$1:$AH$64,MATCH(D88,AM_Balanced_VISTRO!$A$1:$AH$1,0),0)</f>
        <v>76</v>
      </c>
      <c r="H88" s="12"/>
      <c r="I88" s="12"/>
      <c r="J88" s="12"/>
    </row>
    <row r="89" spans="1:10" x14ac:dyDescent="0.25">
      <c r="A89" s="223">
        <f t="shared" si="2"/>
        <v>6</v>
      </c>
      <c r="B89" s="224">
        <f t="shared" si="3"/>
        <v>4</v>
      </c>
      <c r="C89" s="224" t="str">
        <f>INDEX('Numbering Conventions'!$H$6:$H$13,MATCH(B89,'Numbering Conventions'!$I$6:$I$13,0))</f>
        <v>W</v>
      </c>
      <c r="D89" s="224" t="str">
        <f>VLOOKUP(F89,'Numbering Conventions'!$E$6:$F$39,2,0)</f>
        <v>WBR2</v>
      </c>
      <c r="E89" s="224">
        <v>604</v>
      </c>
      <c r="F89" s="225">
        <v>18</v>
      </c>
      <c r="G89" s="226">
        <f>VLOOKUP(A89,AM_Balanced_VISTRO!$A$1:$AH$64,MATCH(D89,AM_Balanced_VISTRO!$A$1:$AH$1,0),0)</f>
        <v>3</v>
      </c>
      <c r="H89" s="12"/>
      <c r="I89" s="12"/>
      <c r="J89" s="12"/>
    </row>
    <row r="90" spans="1:10" x14ac:dyDescent="0.25">
      <c r="A90" s="223">
        <f t="shared" si="2"/>
        <v>6</v>
      </c>
      <c r="B90" s="224">
        <f t="shared" si="3"/>
        <v>3</v>
      </c>
      <c r="C90" s="224" t="str">
        <f>INDEX('Numbering Conventions'!$H$6:$H$13,MATCH(B90,'Numbering Conventions'!$I$6:$I$13,0))</f>
        <v>E</v>
      </c>
      <c r="D90" s="224" t="str">
        <f>VLOOKUP(F90,'Numbering Conventions'!$E$6:$F$39,2,0)</f>
        <v>NER</v>
      </c>
      <c r="E90" s="224">
        <v>693</v>
      </c>
      <c r="F90" s="225">
        <v>21</v>
      </c>
      <c r="G90" s="226">
        <f>VLOOKUP(A90,AM_Balanced_VISTRO!$A$1:$AH$64,MATCH(D90,AM_Balanced_VISTRO!$A$1:$AH$1,0),0)</f>
        <v>91</v>
      </c>
      <c r="H90" s="12"/>
      <c r="I90" s="12"/>
      <c r="J90" s="12"/>
    </row>
    <row r="91" spans="1:10" x14ac:dyDescent="0.25">
      <c r="A91" s="223">
        <f t="shared" si="2"/>
        <v>6</v>
      </c>
      <c r="B91" s="224">
        <f t="shared" si="3"/>
        <v>3</v>
      </c>
      <c r="C91" s="224" t="str">
        <f>INDEX('Numbering Conventions'!$H$6:$H$13,MATCH(B91,'Numbering Conventions'!$I$6:$I$13,0))</f>
        <v>E</v>
      </c>
      <c r="D91" s="224" t="str">
        <f>VLOOKUP(F91,'Numbering Conventions'!$E$6:$F$39,2,0)</f>
        <v>NER2</v>
      </c>
      <c r="E91" s="224">
        <v>693</v>
      </c>
      <c r="F91" s="225">
        <v>22</v>
      </c>
      <c r="G91" s="226">
        <f>VLOOKUP(A91,AM_Balanced_VISTRO!$A$1:$AH$64,MATCH(D91,AM_Balanced_VISTRO!$A$1:$AH$1,0),0)</f>
        <v>0</v>
      </c>
      <c r="H91" s="12"/>
      <c r="I91" s="12"/>
      <c r="J91" s="12"/>
    </row>
    <row r="92" spans="1:10" x14ac:dyDescent="0.25">
      <c r="A92" s="223">
        <f t="shared" si="2"/>
        <v>6</v>
      </c>
      <c r="B92" s="224">
        <f t="shared" si="3"/>
        <v>3</v>
      </c>
      <c r="C92" s="224" t="str">
        <f>INDEX('Numbering Conventions'!$H$6:$H$13,MATCH(B92,'Numbering Conventions'!$I$6:$I$13,0))</f>
        <v>E</v>
      </c>
      <c r="D92" s="224" t="str">
        <f>VLOOKUP(F92,'Numbering Conventions'!$E$6:$F$39,2,0)</f>
        <v>SWT</v>
      </c>
      <c r="E92" s="224">
        <v>693</v>
      </c>
      <c r="F92" s="225">
        <v>23</v>
      </c>
      <c r="G92" s="226">
        <f>VLOOKUP(A92,AM_Balanced_VISTRO!$A$1:$AH$64,MATCH(D92,AM_Balanced_VISTRO!$A$1:$AH$1,0),0)</f>
        <v>0</v>
      </c>
      <c r="H92" s="12"/>
      <c r="I92" s="12"/>
      <c r="J92" s="12"/>
    </row>
    <row r="93" spans="1:10" x14ac:dyDescent="0.25">
      <c r="A93" s="223">
        <f t="shared" si="2"/>
        <v>6</v>
      </c>
      <c r="B93" s="224">
        <f t="shared" si="3"/>
        <v>3</v>
      </c>
      <c r="C93" s="224" t="str">
        <f>INDEX('Numbering Conventions'!$H$6:$H$13,MATCH(B93,'Numbering Conventions'!$I$6:$I$13,0))</f>
        <v>E</v>
      </c>
      <c r="D93" s="224" t="str">
        <f>VLOOKUP(F93,'Numbering Conventions'!$E$6:$F$39,2,0)</f>
        <v>SWR</v>
      </c>
      <c r="E93" s="224">
        <v>693</v>
      </c>
      <c r="F93" s="225">
        <v>24</v>
      </c>
      <c r="G93" s="226">
        <f>VLOOKUP(A93,AM_Balanced_VISTRO!$A$1:$AH$64,MATCH(D93,AM_Balanced_VISTRO!$A$1:$AH$1,0),0)</f>
        <v>0</v>
      </c>
      <c r="H93" s="12"/>
      <c r="I93" s="12"/>
      <c r="J93" s="12"/>
    </row>
    <row r="94" spans="1:10" x14ac:dyDescent="0.25">
      <c r="A94" s="223">
        <f t="shared" si="2"/>
        <v>6</v>
      </c>
      <c r="B94" s="224">
        <f t="shared" si="3"/>
        <v>3</v>
      </c>
      <c r="C94" s="224" t="str">
        <f>INDEX('Numbering Conventions'!$H$6:$H$13,MATCH(B94,'Numbering Conventions'!$I$6:$I$13,0))</f>
        <v>E</v>
      </c>
      <c r="D94" s="224" t="str">
        <f>VLOOKUP(F94,'Numbering Conventions'!$E$6:$F$39,2,0)</f>
        <v>SWR2</v>
      </c>
      <c r="E94" s="224">
        <v>693</v>
      </c>
      <c r="F94" s="225">
        <v>25</v>
      </c>
      <c r="G94" s="226">
        <f>VLOOKUP(A94,AM_Balanced_VISTRO!$A$1:$AH$64,MATCH(D94,AM_Balanced_VISTRO!$A$1:$AH$1,0),0)</f>
        <v>132</v>
      </c>
      <c r="H94" s="12"/>
      <c r="I94" s="12"/>
      <c r="J94" s="12"/>
    </row>
    <row r="95" spans="1:10" ht="15.75" thickBot="1" x14ac:dyDescent="0.3">
      <c r="A95" s="231">
        <f t="shared" si="2"/>
        <v>6</v>
      </c>
      <c r="B95" s="232">
        <f t="shared" si="3"/>
        <v>4</v>
      </c>
      <c r="C95" s="232" t="str">
        <f>INDEX('Numbering Conventions'!$H$6:$H$13,MATCH(B95,'Numbering Conventions'!$I$6:$I$13,0))</f>
        <v>W</v>
      </c>
      <c r="D95" s="232" t="str">
        <f>VLOOKUP(F95,'Numbering Conventions'!$E$6:$F$39,2,0)</f>
        <v>SWR</v>
      </c>
      <c r="E95" s="232">
        <v>694</v>
      </c>
      <c r="F95" s="233">
        <v>24</v>
      </c>
      <c r="G95" s="236">
        <f>VLOOKUP(A95,AM_Balanced_VISTRO!$A$1:$AH$64,MATCH(D95,AM_Balanced_VISTRO!$A$1:$AH$1,0),0)</f>
        <v>0</v>
      </c>
      <c r="H95" s="12"/>
      <c r="I95" s="12"/>
      <c r="J95" s="12"/>
    </row>
    <row r="96" spans="1:10" x14ac:dyDescent="0.25">
      <c r="A96" s="169">
        <f t="shared" si="2"/>
        <v>7</v>
      </c>
      <c r="B96" s="170">
        <f t="shared" si="3"/>
        <v>1</v>
      </c>
      <c r="C96" s="170" t="str">
        <f>INDEX('Numbering Conventions'!$H$6:$H$13,MATCH(B96,'Numbering Conventions'!$I$6:$I$13,0))</f>
        <v>N</v>
      </c>
      <c r="D96" s="170" t="str">
        <f>VLOOKUP(F96,'Numbering Conventions'!$E$6:$F$39,2,0)</f>
        <v>NBL2</v>
      </c>
      <c r="E96" s="170">
        <v>701</v>
      </c>
      <c r="F96" s="171">
        <v>1</v>
      </c>
      <c r="G96" s="172">
        <f>VLOOKUP(A96,AM_Balanced_VISTRO!$A$1:$AH$64,MATCH(D96,AM_Balanced_VISTRO!$A$1:$AH$1,0),0)</f>
        <v>4</v>
      </c>
      <c r="H96" s="12"/>
      <c r="I96" s="12"/>
      <c r="J96" s="12"/>
    </row>
    <row r="97" spans="1:10" x14ac:dyDescent="0.25">
      <c r="A97" s="125">
        <f t="shared" si="2"/>
        <v>7</v>
      </c>
      <c r="B97" s="121">
        <f t="shared" si="3"/>
        <v>1</v>
      </c>
      <c r="C97" s="121" t="str">
        <f>INDEX('Numbering Conventions'!$H$6:$H$13,MATCH(B97,'Numbering Conventions'!$I$6:$I$13,0))</f>
        <v>N</v>
      </c>
      <c r="D97" s="121" t="str">
        <f>VLOOKUP(F97,'Numbering Conventions'!$E$6:$F$39,2,0)</f>
        <v>NBL</v>
      </c>
      <c r="E97" s="121">
        <v>701</v>
      </c>
      <c r="F97" s="139">
        <v>2</v>
      </c>
      <c r="G97" s="147">
        <f>VLOOKUP(A97,AM_Balanced_VISTRO!$A$1:$AH$64,MATCH(D97,AM_Balanced_VISTRO!$A$1:$AH$1,0),0)</f>
        <v>3</v>
      </c>
      <c r="H97" s="12"/>
      <c r="I97" s="12"/>
      <c r="J97" s="12"/>
    </row>
    <row r="98" spans="1:10" x14ac:dyDescent="0.25">
      <c r="A98" s="125">
        <f t="shared" si="2"/>
        <v>7</v>
      </c>
      <c r="B98" s="121">
        <f t="shared" si="3"/>
        <v>1</v>
      </c>
      <c r="C98" s="121" t="str">
        <f>INDEX('Numbering Conventions'!$H$6:$H$13,MATCH(B98,'Numbering Conventions'!$I$6:$I$13,0))</f>
        <v>N</v>
      </c>
      <c r="D98" s="121" t="str">
        <f>VLOOKUP(F98,'Numbering Conventions'!$E$6:$F$39,2,0)</f>
        <v>NBT</v>
      </c>
      <c r="E98" s="121">
        <v>701</v>
      </c>
      <c r="F98" s="139">
        <v>3</v>
      </c>
      <c r="G98" s="147">
        <f>VLOOKUP(A98,AM_Balanced_VISTRO!$A$1:$AH$64,MATCH(D98,AM_Balanced_VISTRO!$A$1:$AH$1,0),0)</f>
        <v>38</v>
      </c>
      <c r="H98" s="12"/>
      <c r="I98" s="12"/>
      <c r="J98" s="12"/>
    </row>
    <row r="99" spans="1:10" x14ac:dyDescent="0.25">
      <c r="A99" s="125">
        <f t="shared" si="2"/>
        <v>7</v>
      </c>
      <c r="B99" s="121">
        <f t="shared" si="3"/>
        <v>1</v>
      </c>
      <c r="C99" s="121" t="str">
        <f>INDEX('Numbering Conventions'!$H$6:$H$13,MATCH(B99,'Numbering Conventions'!$I$6:$I$13,0))</f>
        <v>N</v>
      </c>
      <c r="D99" s="121" t="str">
        <f>VLOOKUP(F99,'Numbering Conventions'!$E$6:$F$39,2,0)</f>
        <v>NBR</v>
      </c>
      <c r="E99" s="121">
        <v>701</v>
      </c>
      <c r="F99" s="139">
        <v>4</v>
      </c>
      <c r="G99" s="147">
        <f>VLOOKUP(A99,AM_Balanced_VISTRO!$A$1:$AH$64,MATCH(D99,AM_Balanced_VISTRO!$A$1:$AH$1,0),0)</f>
        <v>7</v>
      </c>
      <c r="H99" s="12"/>
      <c r="I99" s="12"/>
      <c r="J99" s="12"/>
    </row>
    <row r="100" spans="1:10" x14ac:dyDescent="0.25">
      <c r="A100" s="125">
        <f t="shared" si="2"/>
        <v>7</v>
      </c>
      <c r="B100" s="121">
        <f t="shared" si="3"/>
        <v>1</v>
      </c>
      <c r="C100" s="121" t="str">
        <f>INDEX('Numbering Conventions'!$H$6:$H$13,MATCH(B100,'Numbering Conventions'!$I$6:$I$13,0))</f>
        <v>N</v>
      </c>
      <c r="D100" s="121" t="str">
        <f>VLOOKUP(F100,'Numbering Conventions'!$E$6:$F$39,2,0)</f>
        <v>NBR2</v>
      </c>
      <c r="E100" s="121">
        <v>701</v>
      </c>
      <c r="F100" s="139">
        <v>5</v>
      </c>
      <c r="G100" s="147">
        <f>VLOOKUP(A100,AM_Balanced_VISTRO!$A$1:$AH$64,MATCH(D100,AM_Balanced_VISTRO!$A$1:$AH$1,0),0)</f>
        <v>7</v>
      </c>
      <c r="H100" s="12"/>
      <c r="I100" s="12"/>
      <c r="J100" s="12"/>
    </row>
    <row r="101" spans="1:10" x14ac:dyDescent="0.25">
      <c r="A101" s="125">
        <f t="shared" si="2"/>
        <v>7</v>
      </c>
      <c r="B101" s="121">
        <f t="shared" si="3"/>
        <v>2</v>
      </c>
      <c r="C101" s="121" t="str">
        <f>INDEX('Numbering Conventions'!$H$6:$H$13,MATCH(B101,'Numbering Conventions'!$I$6:$I$13,0))</f>
        <v>S</v>
      </c>
      <c r="D101" s="121" t="str">
        <f>VLOOKUP(F101,'Numbering Conventions'!$E$6:$F$39,2,0)</f>
        <v>SBL2</v>
      </c>
      <c r="E101" s="121">
        <v>702</v>
      </c>
      <c r="F101" s="139">
        <v>6</v>
      </c>
      <c r="G101" s="147">
        <f>VLOOKUP(A101,AM_Balanced_VISTRO!$A$1:$AH$64,MATCH(D101,AM_Balanced_VISTRO!$A$1:$AH$1,0),0)</f>
        <v>37</v>
      </c>
      <c r="H101" s="12"/>
      <c r="I101" s="12"/>
      <c r="J101" s="12"/>
    </row>
    <row r="102" spans="1:10" x14ac:dyDescent="0.25">
      <c r="A102" s="125">
        <f t="shared" si="2"/>
        <v>7</v>
      </c>
      <c r="B102" s="121">
        <f t="shared" si="3"/>
        <v>2</v>
      </c>
      <c r="C102" s="121" t="str">
        <f>INDEX('Numbering Conventions'!$H$6:$H$13,MATCH(B102,'Numbering Conventions'!$I$6:$I$13,0))</f>
        <v>S</v>
      </c>
      <c r="D102" s="121" t="str">
        <f>VLOOKUP(F102,'Numbering Conventions'!$E$6:$F$39,2,0)</f>
        <v>SBL</v>
      </c>
      <c r="E102" s="121">
        <v>702</v>
      </c>
      <c r="F102" s="139">
        <v>7</v>
      </c>
      <c r="G102" s="147">
        <f>VLOOKUP(A102,AM_Balanced_VISTRO!$A$1:$AH$64,MATCH(D102,AM_Balanced_VISTRO!$A$1:$AH$1,0),0)</f>
        <v>5</v>
      </c>
      <c r="H102" s="12"/>
      <c r="I102" s="12"/>
      <c r="J102" s="12"/>
    </row>
    <row r="103" spans="1:10" x14ac:dyDescent="0.25">
      <c r="A103" s="125">
        <f t="shared" si="2"/>
        <v>7</v>
      </c>
      <c r="B103" s="121">
        <f t="shared" si="3"/>
        <v>2</v>
      </c>
      <c r="C103" s="121" t="str">
        <f>INDEX('Numbering Conventions'!$H$6:$H$13,MATCH(B103,'Numbering Conventions'!$I$6:$I$13,0))</f>
        <v>S</v>
      </c>
      <c r="D103" s="121" t="str">
        <f>VLOOKUP(F103,'Numbering Conventions'!$E$6:$F$39,2,0)</f>
        <v>SBT</v>
      </c>
      <c r="E103" s="121">
        <v>702</v>
      </c>
      <c r="F103" s="139">
        <v>8</v>
      </c>
      <c r="G103" s="147">
        <f>VLOOKUP(A103,AM_Balanced_VISTRO!$A$1:$AH$64,MATCH(D103,AM_Balanced_VISTRO!$A$1:$AH$1,0),0)</f>
        <v>181</v>
      </c>
      <c r="H103" s="12"/>
      <c r="I103" s="12"/>
      <c r="J103" s="12"/>
    </row>
    <row r="104" spans="1:10" x14ac:dyDescent="0.25">
      <c r="A104" s="125">
        <f t="shared" si="2"/>
        <v>7</v>
      </c>
      <c r="B104" s="121">
        <f t="shared" si="3"/>
        <v>2</v>
      </c>
      <c r="C104" s="121" t="str">
        <f>INDEX('Numbering Conventions'!$H$6:$H$13,MATCH(B104,'Numbering Conventions'!$I$6:$I$13,0))</f>
        <v>S</v>
      </c>
      <c r="D104" s="121" t="str">
        <f>VLOOKUP(F104,'Numbering Conventions'!$E$6:$F$39,2,0)</f>
        <v>SBR</v>
      </c>
      <c r="E104" s="121">
        <v>702</v>
      </c>
      <c r="F104" s="139">
        <v>9</v>
      </c>
      <c r="G104" s="147">
        <f>VLOOKUP(A104,AM_Balanced_VISTRO!$A$1:$AH$64,MATCH(D104,AM_Balanced_VISTRO!$A$1:$AH$1,0),0)</f>
        <v>73</v>
      </c>
      <c r="H104" s="12"/>
      <c r="I104" s="12"/>
      <c r="J104" s="12"/>
    </row>
    <row r="105" spans="1:10" x14ac:dyDescent="0.25">
      <c r="A105" s="125">
        <f t="shared" si="2"/>
        <v>7</v>
      </c>
      <c r="B105" s="121">
        <f t="shared" si="3"/>
        <v>2</v>
      </c>
      <c r="C105" s="121" t="str">
        <f>INDEX('Numbering Conventions'!$H$6:$H$13,MATCH(B105,'Numbering Conventions'!$I$6:$I$13,0))</f>
        <v>S</v>
      </c>
      <c r="D105" s="121" t="str">
        <f>VLOOKUP(F105,'Numbering Conventions'!$E$6:$F$39,2,0)</f>
        <v>SBR2</v>
      </c>
      <c r="E105" s="121">
        <v>702</v>
      </c>
      <c r="F105" s="139">
        <v>10</v>
      </c>
      <c r="G105" s="147">
        <f>VLOOKUP(A105,AM_Balanced_VISTRO!$A$1:$AH$64,MATCH(D105,AM_Balanced_VISTRO!$A$1:$AH$1,0),0)</f>
        <v>41</v>
      </c>
      <c r="H105" s="12"/>
      <c r="I105" s="12"/>
      <c r="J105" s="12"/>
    </row>
    <row r="106" spans="1:10" x14ac:dyDescent="0.25">
      <c r="A106" s="125">
        <f t="shared" si="2"/>
        <v>7</v>
      </c>
      <c r="B106" s="121">
        <f t="shared" si="3"/>
        <v>4</v>
      </c>
      <c r="C106" s="121" t="str">
        <f>INDEX('Numbering Conventions'!$H$6:$H$13,MATCH(B106,'Numbering Conventions'!$I$6:$I$13,0))</f>
        <v>W</v>
      </c>
      <c r="D106" s="121" t="str">
        <f>VLOOKUP(F106,'Numbering Conventions'!$E$6:$F$39,2,0)</f>
        <v>WBL</v>
      </c>
      <c r="E106" s="121">
        <v>704</v>
      </c>
      <c r="F106" s="139">
        <v>15</v>
      </c>
      <c r="G106" s="147">
        <f>VLOOKUP(A106,AM_Balanced_VISTRO!$A$1:$AH$64,MATCH(D106,AM_Balanced_VISTRO!$A$1:$AH$1,0),0)</f>
        <v>1</v>
      </c>
      <c r="H106" s="12"/>
      <c r="I106" s="12"/>
      <c r="J106" s="12"/>
    </row>
    <row r="107" spans="1:10" x14ac:dyDescent="0.25">
      <c r="A107" s="125">
        <f t="shared" si="2"/>
        <v>7</v>
      </c>
      <c r="B107" s="121">
        <f t="shared" si="3"/>
        <v>4</v>
      </c>
      <c r="C107" s="121" t="str">
        <f>INDEX('Numbering Conventions'!$H$6:$H$13,MATCH(B107,'Numbering Conventions'!$I$6:$I$13,0))</f>
        <v>W</v>
      </c>
      <c r="D107" s="121" t="str">
        <f>VLOOKUP(F107,'Numbering Conventions'!$E$6:$F$39,2,0)</f>
        <v>WBT</v>
      </c>
      <c r="E107" s="121">
        <v>704</v>
      </c>
      <c r="F107" s="139">
        <v>16</v>
      </c>
      <c r="G107" s="147">
        <f>VLOOKUP(A107,AM_Balanced_VISTRO!$A$1:$AH$64,MATCH(D107,AM_Balanced_VISTRO!$A$1:$AH$1,0),0)</f>
        <v>732</v>
      </c>
      <c r="H107" s="12"/>
      <c r="I107" s="12"/>
      <c r="J107" s="12"/>
    </row>
    <row r="108" spans="1:10" x14ac:dyDescent="0.25">
      <c r="A108" s="125">
        <f t="shared" si="2"/>
        <v>7</v>
      </c>
      <c r="B108" s="121">
        <f t="shared" si="3"/>
        <v>4</v>
      </c>
      <c r="C108" s="121" t="str">
        <f>INDEX('Numbering Conventions'!$H$6:$H$13,MATCH(B108,'Numbering Conventions'!$I$6:$I$13,0))</f>
        <v>W</v>
      </c>
      <c r="D108" s="121" t="str">
        <f>VLOOKUP(F108,'Numbering Conventions'!$E$6:$F$39,2,0)</f>
        <v>WBR</v>
      </c>
      <c r="E108" s="121">
        <v>704</v>
      </c>
      <c r="F108" s="139">
        <v>17</v>
      </c>
      <c r="G108" s="147">
        <f>VLOOKUP(A108,AM_Balanced_VISTRO!$A$1:$AH$64,MATCH(D108,AM_Balanced_VISTRO!$A$1:$AH$1,0),0)</f>
        <v>25</v>
      </c>
      <c r="H108" s="12"/>
      <c r="I108" s="12"/>
      <c r="J108" s="12"/>
    </row>
    <row r="109" spans="1:10" x14ac:dyDescent="0.25">
      <c r="A109" s="125">
        <f t="shared" si="2"/>
        <v>7</v>
      </c>
      <c r="B109" s="121">
        <f t="shared" si="3"/>
        <v>4</v>
      </c>
      <c r="C109" s="121" t="str">
        <f>INDEX('Numbering Conventions'!$H$6:$H$13,MATCH(B109,'Numbering Conventions'!$I$6:$I$13,0))</f>
        <v>W</v>
      </c>
      <c r="D109" s="121" t="str">
        <f>VLOOKUP(F109,'Numbering Conventions'!$E$6:$F$39,2,0)</f>
        <v>WBR2</v>
      </c>
      <c r="E109" s="121">
        <v>704</v>
      </c>
      <c r="F109" s="139">
        <v>18</v>
      </c>
      <c r="G109" s="147">
        <f>VLOOKUP(A109,AM_Balanced_VISTRO!$A$1:$AH$64,MATCH(D109,AM_Balanced_VISTRO!$A$1:$AH$1,0),0)</f>
        <v>0</v>
      </c>
      <c r="H109" s="12"/>
      <c r="I109" s="12"/>
      <c r="J109" s="12"/>
    </row>
    <row r="110" spans="1:10" x14ac:dyDescent="0.25">
      <c r="A110" s="125">
        <f t="shared" si="2"/>
        <v>7</v>
      </c>
      <c r="B110" s="121">
        <f t="shared" si="3"/>
        <v>4</v>
      </c>
      <c r="C110" s="121" t="str">
        <f>INDEX('Numbering Conventions'!$H$6:$H$13,MATCH(B110,'Numbering Conventions'!$I$6:$I$13,0))</f>
        <v>W</v>
      </c>
      <c r="D110" s="121" t="str">
        <f>VLOOKUP(F110,'Numbering Conventions'!$E$6:$F$39,2,0)</f>
        <v>SWT</v>
      </c>
      <c r="E110" s="121">
        <v>794</v>
      </c>
      <c r="F110" s="139">
        <v>23</v>
      </c>
      <c r="G110" s="147">
        <f>VLOOKUP(A110,AM_Balanced_VISTRO!$A$1:$AH$64,MATCH(D110,AM_Balanced_VISTRO!$A$1:$AH$1,0),0)</f>
        <v>8</v>
      </c>
      <c r="H110" s="12"/>
      <c r="I110" s="12"/>
      <c r="J110" s="12"/>
    </row>
    <row r="111" spans="1:10" x14ac:dyDescent="0.25">
      <c r="A111" s="125">
        <f t="shared" si="2"/>
        <v>7</v>
      </c>
      <c r="B111" s="121">
        <f t="shared" si="3"/>
        <v>4</v>
      </c>
      <c r="C111" s="121" t="str">
        <f>INDEX('Numbering Conventions'!$H$6:$H$13,MATCH(B111,'Numbering Conventions'!$I$6:$I$13,0))</f>
        <v>W</v>
      </c>
      <c r="D111" s="121" t="str">
        <f>VLOOKUP(F111,'Numbering Conventions'!$E$6:$F$39,2,0)</f>
        <v>SWR</v>
      </c>
      <c r="E111" s="121">
        <v>794</v>
      </c>
      <c r="F111" s="139">
        <v>24</v>
      </c>
      <c r="G111" s="147">
        <f>VLOOKUP(A111,AM_Balanced_VISTRO!$A$1:$AH$64,MATCH(D111,AM_Balanced_VISTRO!$A$1:$AH$1,0),0)</f>
        <v>63</v>
      </c>
      <c r="H111" s="12"/>
      <c r="I111" s="12"/>
      <c r="J111" s="12"/>
    </row>
    <row r="112" spans="1:10" ht="15.75" thickBot="1" x14ac:dyDescent="0.3">
      <c r="A112" s="187">
        <f t="shared" si="2"/>
        <v>7</v>
      </c>
      <c r="B112" s="188">
        <f t="shared" si="3"/>
        <v>4</v>
      </c>
      <c r="C112" s="188" t="str">
        <f>INDEX('Numbering Conventions'!$H$6:$H$13,MATCH(B112,'Numbering Conventions'!$I$6:$I$13,0))</f>
        <v>W</v>
      </c>
      <c r="D112" s="188" t="str">
        <f>VLOOKUP(F112,'Numbering Conventions'!$E$6:$F$39,2,0)</f>
        <v>SWR2</v>
      </c>
      <c r="E112" s="188">
        <v>794</v>
      </c>
      <c r="F112" s="189">
        <v>25</v>
      </c>
      <c r="G112" s="190">
        <f>VLOOKUP(A112,AM_Balanced_VISTRO!$A$1:$AH$64,MATCH(D112,AM_Balanced_VISTRO!$A$1:$AH$1,0),0)</f>
        <v>46</v>
      </c>
      <c r="H112" s="12"/>
      <c r="I112" s="12"/>
      <c r="J112" s="12"/>
    </row>
    <row r="113" spans="1:10" x14ac:dyDescent="0.25">
      <c r="A113" s="128">
        <f t="shared" si="2"/>
        <v>8</v>
      </c>
      <c r="B113" s="129">
        <f t="shared" si="3"/>
        <v>1</v>
      </c>
      <c r="C113" s="129" t="str">
        <f>INDEX('Numbering Conventions'!$H$6:$H$13,MATCH(B113,'Numbering Conventions'!$I$6:$I$13,0))</f>
        <v>N</v>
      </c>
      <c r="D113" s="129" t="str">
        <f>VLOOKUP(F113,'Numbering Conventions'!$E$6:$F$39,2,0)</f>
        <v>NBL2</v>
      </c>
      <c r="E113" s="129">
        <v>801</v>
      </c>
      <c r="F113" s="135">
        <v>1</v>
      </c>
      <c r="G113" s="143">
        <f>VLOOKUP(A113,AM_Balanced_VISTRO!$A$1:$AH$64,MATCH(D113,AM_Balanced_VISTRO!$A$1:$AH$1,0),0)</f>
        <v>2</v>
      </c>
      <c r="H113" s="12"/>
      <c r="I113" s="12"/>
      <c r="J113" s="12"/>
    </row>
    <row r="114" spans="1:10" x14ac:dyDescent="0.25">
      <c r="A114" s="130">
        <f t="shared" si="2"/>
        <v>8</v>
      </c>
      <c r="B114" s="120">
        <f t="shared" si="3"/>
        <v>1</v>
      </c>
      <c r="C114" s="120" t="str">
        <f>INDEX('Numbering Conventions'!$H$6:$H$13,MATCH(B114,'Numbering Conventions'!$I$6:$I$13,0))</f>
        <v>N</v>
      </c>
      <c r="D114" s="120" t="str">
        <f>VLOOKUP(F114,'Numbering Conventions'!$E$6:$F$39,2,0)</f>
        <v>NBL</v>
      </c>
      <c r="E114" s="120">
        <v>801</v>
      </c>
      <c r="F114" s="136">
        <v>2</v>
      </c>
      <c r="G114" s="144">
        <f>VLOOKUP(A114,AM_Balanced_VISTRO!$A$1:$AH$64,MATCH(D114,AM_Balanced_VISTRO!$A$1:$AH$1,0),0)</f>
        <v>1</v>
      </c>
      <c r="H114" s="12"/>
      <c r="I114" s="12"/>
      <c r="J114" s="12"/>
    </row>
    <row r="115" spans="1:10" x14ac:dyDescent="0.25">
      <c r="A115" s="130">
        <f t="shared" si="2"/>
        <v>8</v>
      </c>
      <c r="B115" s="120">
        <f t="shared" si="3"/>
        <v>1</v>
      </c>
      <c r="C115" s="120" t="str">
        <f>INDEX('Numbering Conventions'!$H$6:$H$13,MATCH(B115,'Numbering Conventions'!$I$6:$I$13,0))</f>
        <v>N</v>
      </c>
      <c r="D115" s="120" t="str">
        <f>VLOOKUP(F115,'Numbering Conventions'!$E$6:$F$39,2,0)</f>
        <v>NBT</v>
      </c>
      <c r="E115" s="120">
        <v>801</v>
      </c>
      <c r="F115" s="136">
        <v>3</v>
      </c>
      <c r="G115" s="144">
        <f>VLOOKUP(A115,AM_Balanced_VISTRO!$A$1:$AH$64,MATCH(D115,AM_Balanced_VISTRO!$A$1:$AH$1,0),0)</f>
        <v>308</v>
      </c>
      <c r="H115" s="12"/>
      <c r="I115" s="12"/>
      <c r="J115" s="12"/>
    </row>
    <row r="116" spans="1:10" x14ac:dyDescent="0.25">
      <c r="A116" s="130">
        <f t="shared" si="2"/>
        <v>8</v>
      </c>
      <c r="B116" s="120">
        <f t="shared" si="3"/>
        <v>1</v>
      </c>
      <c r="C116" s="120" t="str">
        <f>INDEX('Numbering Conventions'!$H$6:$H$13,MATCH(B116,'Numbering Conventions'!$I$6:$I$13,0))</f>
        <v>N</v>
      </c>
      <c r="D116" s="120" t="str">
        <f>VLOOKUP(F116,'Numbering Conventions'!$E$6:$F$39,2,0)</f>
        <v>NBR</v>
      </c>
      <c r="E116" s="120">
        <v>801</v>
      </c>
      <c r="F116" s="136">
        <v>4</v>
      </c>
      <c r="G116" s="144">
        <f>VLOOKUP(A116,AM_Balanced_VISTRO!$A$1:$AH$64,MATCH(D116,AM_Balanced_VISTRO!$A$1:$AH$1,0),0)</f>
        <v>16</v>
      </c>
    </row>
    <row r="117" spans="1:10" x14ac:dyDescent="0.25">
      <c r="A117" s="130">
        <f t="shared" si="2"/>
        <v>8</v>
      </c>
      <c r="B117" s="120">
        <f>INT(RIGHT(E117,1))</f>
        <v>1</v>
      </c>
      <c r="C117" s="120" t="str">
        <f>INDEX('Numbering Conventions'!$H$6:$H$13,MATCH(B117,'Numbering Conventions'!$I$6:$I$13,0))</f>
        <v>N</v>
      </c>
      <c r="D117" s="120" t="str">
        <f>VLOOKUP(F117,'Numbering Conventions'!$E$6:$F$39,2,0)</f>
        <v>NBR2</v>
      </c>
      <c r="E117" s="120">
        <v>801</v>
      </c>
      <c r="F117" s="136">
        <v>5</v>
      </c>
      <c r="G117" s="144">
        <f>VLOOKUP(A117,AM_Balanced_VISTRO!$A$1:$AH$64,MATCH(D117,AM_Balanced_VISTRO!$A$1:$AH$1,0),0)</f>
        <v>8</v>
      </c>
    </row>
    <row r="118" spans="1:10" x14ac:dyDescent="0.25">
      <c r="A118" s="130">
        <f t="shared" si="2"/>
        <v>8</v>
      </c>
      <c r="B118" s="120">
        <f t="shared" ref="B118:B143" si="4">INT(RIGHT(E118,1))</f>
        <v>2</v>
      </c>
      <c r="C118" s="120" t="str">
        <f>INDEX('Numbering Conventions'!$H$6:$H$13,MATCH(B118,'Numbering Conventions'!$I$6:$I$13,0))</f>
        <v>S</v>
      </c>
      <c r="D118" s="120" t="str">
        <f>VLOOKUP(F118,'Numbering Conventions'!$E$6:$F$39,2,0)</f>
        <v>SBL2</v>
      </c>
      <c r="E118" s="120">
        <v>802</v>
      </c>
      <c r="F118" s="136">
        <v>6</v>
      </c>
      <c r="G118" s="144">
        <f>VLOOKUP(A118,AM_Balanced_VISTRO!$A$1:$AH$64,MATCH(D118,AM_Balanced_VISTRO!$A$1:$AH$1,0),0)</f>
        <v>67</v>
      </c>
    </row>
    <row r="119" spans="1:10" x14ac:dyDescent="0.25">
      <c r="A119" s="130">
        <f t="shared" si="2"/>
        <v>8</v>
      </c>
      <c r="B119" s="120">
        <f t="shared" si="4"/>
        <v>2</v>
      </c>
      <c r="C119" s="120" t="str">
        <f>INDEX('Numbering Conventions'!$H$6:$H$13,MATCH(B119,'Numbering Conventions'!$I$6:$I$13,0))</f>
        <v>S</v>
      </c>
      <c r="D119" s="120" t="str">
        <f>VLOOKUP(F119,'Numbering Conventions'!$E$6:$F$39,2,0)</f>
        <v>SBL</v>
      </c>
      <c r="E119" s="120">
        <v>802</v>
      </c>
      <c r="F119" s="136">
        <v>7</v>
      </c>
      <c r="G119" s="144">
        <f>VLOOKUP(A119,AM_Balanced_VISTRO!$A$1:$AH$64,MATCH(D119,AM_Balanced_VISTRO!$A$1:$AH$1,0),0)</f>
        <v>0</v>
      </c>
    </row>
    <row r="120" spans="1:10" x14ac:dyDescent="0.25">
      <c r="A120" s="130">
        <f t="shared" si="2"/>
        <v>8</v>
      </c>
      <c r="B120" s="120">
        <f t="shared" si="4"/>
        <v>2</v>
      </c>
      <c r="C120" s="120" t="str">
        <f>INDEX('Numbering Conventions'!$H$6:$H$13,MATCH(B120,'Numbering Conventions'!$I$6:$I$13,0))</f>
        <v>S</v>
      </c>
      <c r="D120" s="120" t="str">
        <f>VLOOKUP(F120,'Numbering Conventions'!$E$6:$F$39,2,0)</f>
        <v>SBT</v>
      </c>
      <c r="E120" s="120">
        <v>802</v>
      </c>
      <c r="F120" s="136">
        <v>8</v>
      </c>
      <c r="G120" s="144">
        <f>VLOOKUP(A120,AM_Balanced_VISTRO!$A$1:$AH$64,MATCH(D120,AM_Balanced_VISTRO!$A$1:$AH$1,0),0)</f>
        <v>453</v>
      </c>
    </row>
    <row r="121" spans="1:10" x14ac:dyDescent="0.25">
      <c r="A121" s="130">
        <f t="shared" si="2"/>
        <v>8</v>
      </c>
      <c r="B121" s="120">
        <f t="shared" si="4"/>
        <v>2</v>
      </c>
      <c r="C121" s="120" t="str">
        <f>INDEX('Numbering Conventions'!$H$6:$H$13,MATCH(B121,'Numbering Conventions'!$I$6:$I$13,0))</f>
        <v>S</v>
      </c>
      <c r="D121" s="120" t="str">
        <f>VLOOKUP(F121,'Numbering Conventions'!$E$6:$F$39,2,0)</f>
        <v>SBR</v>
      </c>
      <c r="E121" s="120">
        <v>802</v>
      </c>
      <c r="F121" s="136">
        <v>9</v>
      </c>
      <c r="G121" s="144">
        <f>VLOOKUP(A121,AM_Balanced_VISTRO!$A$1:$AH$64,MATCH(D121,AM_Balanced_VISTRO!$A$1:$AH$1,0),0)</f>
        <v>78</v>
      </c>
    </row>
    <row r="122" spans="1:10" x14ac:dyDescent="0.25">
      <c r="A122" s="130">
        <f t="shared" si="2"/>
        <v>8</v>
      </c>
      <c r="B122" s="120">
        <f t="shared" si="4"/>
        <v>2</v>
      </c>
      <c r="C122" s="120" t="str">
        <f>INDEX('Numbering Conventions'!$H$6:$H$13,MATCH(B122,'Numbering Conventions'!$I$6:$I$13,0))</f>
        <v>S</v>
      </c>
      <c r="D122" s="120" t="str">
        <f>VLOOKUP(F122,'Numbering Conventions'!$E$6:$F$39,2,0)</f>
        <v>SBR2</v>
      </c>
      <c r="E122" s="120">
        <v>802</v>
      </c>
      <c r="F122" s="136">
        <v>10</v>
      </c>
      <c r="G122" s="144">
        <f>VLOOKUP(A122,AM_Balanced_VISTRO!$A$1:$AH$64,MATCH(D122,AM_Balanced_VISTRO!$A$1:$AH$1,0),0)</f>
        <v>51</v>
      </c>
    </row>
    <row r="123" spans="1:10" x14ac:dyDescent="0.25">
      <c r="A123" s="130">
        <f t="shared" si="2"/>
        <v>8</v>
      </c>
      <c r="B123" s="120">
        <f t="shared" si="4"/>
        <v>3</v>
      </c>
      <c r="C123" s="120" t="str">
        <f>INDEX('Numbering Conventions'!$H$6:$H$13,MATCH(B123,'Numbering Conventions'!$I$6:$I$13,0))</f>
        <v>E</v>
      </c>
      <c r="D123" s="120" t="str">
        <f>VLOOKUP(F123,'Numbering Conventions'!$E$6:$F$39,2,0)</f>
        <v>EBL</v>
      </c>
      <c r="E123" s="120">
        <v>803</v>
      </c>
      <c r="F123" s="136">
        <v>11</v>
      </c>
      <c r="G123" s="144">
        <f>VLOOKUP(A123,AM_Balanced_VISTRO!$A$1:$AH$64,MATCH(D123,AM_Balanced_VISTRO!$A$1:$AH$1,0),0)</f>
        <v>3</v>
      </c>
    </row>
    <row r="124" spans="1:10" x14ac:dyDescent="0.25">
      <c r="A124" s="130">
        <f t="shared" si="2"/>
        <v>8</v>
      </c>
      <c r="B124" s="120">
        <f t="shared" si="4"/>
        <v>3</v>
      </c>
      <c r="C124" s="120" t="str">
        <f>INDEX('Numbering Conventions'!$H$6:$H$13,MATCH(B124,'Numbering Conventions'!$I$6:$I$13,0))</f>
        <v>E</v>
      </c>
      <c r="D124" s="120" t="str">
        <f>VLOOKUP(F124,'Numbering Conventions'!$E$6:$F$39,2,0)</f>
        <v>EBT</v>
      </c>
      <c r="E124" s="120">
        <v>803</v>
      </c>
      <c r="F124" s="136">
        <v>12</v>
      </c>
      <c r="G124" s="144">
        <f>VLOOKUP(A124,AM_Balanced_VISTRO!$A$1:$AH$64,MATCH(D124,AM_Balanced_VISTRO!$A$1:$AH$1,0),0)</f>
        <v>495</v>
      </c>
    </row>
    <row r="125" spans="1:10" x14ac:dyDescent="0.25">
      <c r="A125" s="130">
        <f t="shared" si="2"/>
        <v>8</v>
      </c>
      <c r="B125" s="120">
        <f t="shared" si="4"/>
        <v>3</v>
      </c>
      <c r="C125" s="120" t="str">
        <f>INDEX('Numbering Conventions'!$H$6:$H$13,MATCH(B125,'Numbering Conventions'!$I$6:$I$13,0))</f>
        <v>E</v>
      </c>
      <c r="D125" s="120" t="str">
        <f>VLOOKUP(F125,'Numbering Conventions'!$E$6:$F$39,2,0)</f>
        <v>EBR</v>
      </c>
      <c r="E125" s="120">
        <v>803</v>
      </c>
      <c r="F125" s="136">
        <v>13</v>
      </c>
      <c r="G125" s="144">
        <f>VLOOKUP(A125,AM_Balanced_VISTRO!$A$1:$AH$64,MATCH(D125,AM_Balanced_VISTRO!$A$1:$AH$1,0),0)</f>
        <v>5</v>
      </c>
    </row>
    <row r="126" spans="1:10" x14ac:dyDescent="0.25">
      <c r="A126" s="130">
        <f t="shared" si="2"/>
        <v>8</v>
      </c>
      <c r="B126" s="120">
        <f t="shared" si="4"/>
        <v>3</v>
      </c>
      <c r="C126" s="120" t="str">
        <f>INDEX('Numbering Conventions'!$H$6:$H$13,MATCH(B126,'Numbering Conventions'!$I$6:$I$13,0))</f>
        <v>E</v>
      </c>
      <c r="D126" s="120" t="str">
        <f>VLOOKUP(F126,'Numbering Conventions'!$E$6:$F$39,2,0)</f>
        <v>EBR2</v>
      </c>
      <c r="E126" s="120">
        <v>803</v>
      </c>
      <c r="F126" s="136">
        <v>14</v>
      </c>
      <c r="G126" s="144">
        <f>VLOOKUP(A126,AM_Balanced_VISTRO!$A$1:$AH$64,MATCH(D126,AM_Balanced_VISTRO!$A$1:$AH$1,0),0)</f>
        <v>2</v>
      </c>
    </row>
    <row r="127" spans="1:10" x14ac:dyDescent="0.25">
      <c r="A127" s="130">
        <f t="shared" si="2"/>
        <v>8</v>
      </c>
      <c r="B127" s="120">
        <f t="shared" si="4"/>
        <v>4</v>
      </c>
      <c r="C127" s="120" t="str">
        <f>INDEX('Numbering Conventions'!$H$6:$H$13,MATCH(B127,'Numbering Conventions'!$I$6:$I$13,0))</f>
        <v>W</v>
      </c>
      <c r="D127" s="120" t="str">
        <f>VLOOKUP(F127,'Numbering Conventions'!$E$6:$F$39,2,0)</f>
        <v>WBL</v>
      </c>
      <c r="E127" s="120">
        <v>804</v>
      </c>
      <c r="F127" s="136">
        <v>15</v>
      </c>
      <c r="G127" s="144">
        <f>VLOOKUP(A127,AM_Balanced_VISTRO!$A$1:$AH$64,MATCH(D127,AM_Balanced_VISTRO!$A$1:$AH$1,0),0)</f>
        <v>0</v>
      </c>
    </row>
    <row r="128" spans="1:10" x14ac:dyDescent="0.25">
      <c r="A128" s="130">
        <f t="shared" si="2"/>
        <v>8</v>
      </c>
      <c r="B128" s="120">
        <f t="shared" si="4"/>
        <v>4</v>
      </c>
      <c r="C128" s="120" t="str">
        <f>INDEX('Numbering Conventions'!$H$6:$H$13,MATCH(B128,'Numbering Conventions'!$I$6:$I$13,0))</f>
        <v>W</v>
      </c>
      <c r="D128" s="120" t="str">
        <f>VLOOKUP(F128,'Numbering Conventions'!$E$6:$F$39,2,0)</f>
        <v>WBT</v>
      </c>
      <c r="E128" s="120">
        <v>804</v>
      </c>
      <c r="F128" s="136">
        <v>16</v>
      </c>
      <c r="G128" s="144">
        <f>VLOOKUP(A128,AM_Balanced_VISTRO!$A$1:$AH$64,MATCH(D128,AM_Balanced_VISTRO!$A$1:$AH$1,0),0)</f>
        <v>561</v>
      </c>
    </row>
    <row r="129" spans="1:7" x14ac:dyDescent="0.25">
      <c r="A129" s="130">
        <f t="shared" si="2"/>
        <v>8</v>
      </c>
      <c r="B129" s="120">
        <f t="shared" si="4"/>
        <v>4</v>
      </c>
      <c r="C129" s="120" t="str">
        <f>INDEX('Numbering Conventions'!$H$6:$H$13,MATCH(B129,'Numbering Conventions'!$I$6:$I$13,0))</f>
        <v>W</v>
      </c>
      <c r="D129" s="120" t="str">
        <f>VLOOKUP(F129,'Numbering Conventions'!$E$6:$F$39,2,0)</f>
        <v>WBR</v>
      </c>
      <c r="E129" s="120">
        <v>804</v>
      </c>
      <c r="F129" s="136">
        <v>17</v>
      </c>
      <c r="G129" s="144">
        <f>VLOOKUP(A129,AM_Balanced_VISTRO!$A$1:$AH$64,MATCH(D129,AM_Balanced_VISTRO!$A$1:$AH$1,0),0)</f>
        <v>23</v>
      </c>
    </row>
    <row r="130" spans="1:7" x14ac:dyDescent="0.25">
      <c r="A130" s="130">
        <f t="shared" si="2"/>
        <v>8</v>
      </c>
      <c r="B130" s="120">
        <f t="shared" si="4"/>
        <v>4</v>
      </c>
      <c r="C130" s="120" t="str">
        <f>INDEX('Numbering Conventions'!$H$6:$H$13,MATCH(B130,'Numbering Conventions'!$I$6:$I$13,0))</f>
        <v>W</v>
      </c>
      <c r="D130" s="120" t="str">
        <f>VLOOKUP(F130,'Numbering Conventions'!$E$6:$F$39,2,0)</f>
        <v>WBR2</v>
      </c>
      <c r="E130" s="120">
        <v>804</v>
      </c>
      <c r="F130" s="136">
        <v>18</v>
      </c>
      <c r="G130" s="144">
        <f>VLOOKUP(A130,AM_Balanced_VISTRO!$A$1:$AH$64,MATCH(D130,AM_Balanced_VISTRO!$A$1:$AH$1,0),0)</f>
        <v>5</v>
      </c>
    </row>
    <row r="131" spans="1:7" x14ac:dyDescent="0.25">
      <c r="A131" s="130">
        <f t="shared" si="2"/>
        <v>8</v>
      </c>
      <c r="B131" s="120">
        <f t="shared" si="4"/>
        <v>3</v>
      </c>
      <c r="C131" s="120" t="str">
        <f>INDEX('Numbering Conventions'!$H$6:$H$13,MATCH(B131,'Numbering Conventions'!$I$6:$I$13,0))</f>
        <v>E</v>
      </c>
      <c r="D131" s="120" t="str">
        <f>VLOOKUP(F131,'Numbering Conventions'!$E$6:$F$39,2,0)</f>
        <v>NET</v>
      </c>
      <c r="E131" s="120">
        <v>893</v>
      </c>
      <c r="F131" s="136">
        <v>20</v>
      </c>
      <c r="G131" s="144">
        <f>VLOOKUP(A131,AM_Balanced_VISTRO!$A$1:$AH$64,MATCH(D131,AM_Balanced_VISTRO!$A$1:$AH$1,0),0)</f>
        <v>1</v>
      </c>
    </row>
    <row r="132" spans="1:7" x14ac:dyDescent="0.25">
      <c r="A132" s="130">
        <f t="shared" ref="A132:A195" si="5">IF(LEN(E132)=3,INT(LEFT(E132,1)),IF(LEN(E132)=6,INT(LEFT(E132,5)),IF(LEN(E132)=5,INT(LEFT(E132,2)),IF(LEN(E132)=4,INT(LEFT(E132,2)),INT(LEFT(E132,3))))))</f>
        <v>8</v>
      </c>
      <c r="B132" s="120">
        <f t="shared" si="4"/>
        <v>3</v>
      </c>
      <c r="C132" s="120" t="str">
        <f>INDEX('Numbering Conventions'!$H$6:$H$13,MATCH(B132,'Numbering Conventions'!$I$6:$I$13,0))</f>
        <v>E</v>
      </c>
      <c r="D132" s="120" t="str">
        <f>VLOOKUP(F132,'Numbering Conventions'!$E$6:$F$39,2,0)</f>
        <v>NER</v>
      </c>
      <c r="E132" s="120">
        <v>893</v>
      </c>
      <c r="F132" s="136">
        <v>21</v>
      </c>
      <c r="G132" s="144">
        <f>VLOOKUP(A132,AM_Balanced_VISTRO!$A$1:$AH$64,MATCH(D132,AM_Balanced_VISTRO!$A$1:$AH$1,0),0)</f>
        <v>11</v>
      </c>
    </row>
    <row r="133" spans="1:7" x14ac:dyDescent="0.25">
      <c r="A133" s="130">
        <f t="shared" si="5"/>
        <v>8</v>
      </c>
      <c r="B133" s="120">
        <f t="shared" si="4"/>
        <v>3</v>
      </c>
      <c r="C133" s="120" t="str">
        <f>INDEX('Numbering Conventions'!$H$6:$H$13,MATCH(B133,'Numbering Conventions'!$I$6:$I$13,0))</f>
        <v>E</v>
      </c>
      <c r="D133" s="120" t="str">
        <f>VLOOKUP(F133,'Numbering Conventions'!$E$6:$F$39,2,0)</f>
        <v>NER2</v>
      </c>
      <c r="E133" s="120">
        <v>893</v>
      </c>
      <c r="F133" s="136">
        <v>22</v>
      </c>
      <c r="G133" s="144">
        <f>VLOOKUP(A133,AM_Balanced_VISTRO!$A$1:$AH$64,MATCH(D133,AM_Balanced_VISTRO!$A$1:$AH$1,0),0)</f>
        <v>40</v>
      </c>
    </row>
    <row r="134" spans="1:7" x14ac:dyDescent="0.25">
      <c r="A134" s="130">
        <f t="shared" si="5"/>
        <v>8</v>
      </c>
      <c r="B134" s="120">
        <f t="shared" si="4"/>
        <v>4</v>
      </c>
      <c r="C134" s="120" t="str">
        <f>INDEX('Numbering Conventions'!$H$6:$H$13,MATCH(B134,'Numbering Conventions'!$I$6:$I$13,0))</f>
        <v>W</v>
      </c>
      <c r="D134" s="120" t="str">
        <f>VLOOKUP(F134,'Numbering Conventions'!$E$6:$F$39,2,0)</f>
        <v>SWT</v>
      </c>
      <c r="E134" s="120">
        <v>894</v>
      </c>
      <c r="F134" s="136">
        <v>23</v>
      </c>
      <c r="G134" s="144">
        <f>VLOOKUP(A134,AM_Balanced_VISTRO!$A$1:$AH$64,MATCH(D134,AM_Balanced_VISTRO!$A$1:$AH$1,0),0)</f>
        <v>1</v>
      </c>
    </row>
    <row r="135" spans="1:7" x14ac:dyDescent="0.25">
      <c r="A135" s="130">
        <f t="shared" si="5"/>
        <v>8</v>
      </c>
      <c r="B135" s="120">
        <f t="shared" si="4"/>
        <v>4</v>
      </c>
      <c r="C135" s="120" t="str">
        <f>INDEX('Numbering Conventions'!$H$6:$H$13,MATCH(B135,'Numbering Conventions'!$I$6:$I$13,0))</f>
        <v>W</v>
      </c>
      <c r="D135" s="120" t="str">
        <f>VLOOKUP(F135,'Numbering Conventions'!$E$6:$F$39,2,0)</f>
        <v>SWR</v>
      </c>
      <c r="E135" s="120">
        <v>894</v>
      </c>
      <c r="F135" s="136">
        <v>24</v>
      </c>
      <c r="G135" s="144">
        <f>VLOOKUP(A135,AM_Balanced_VISTRO!$A$1:$AH$64,MATCH(D135,AM_Balanced_VISTRO!$A$1:$AH$1,0),0)</f>
        <v>42</v>
      </c>
    </row>
    <row r="136" spans="1:7" ht="15.75" thickBot="1" x14ac:dyDescent="0.3">
      <c r="A136" s="173">
        <f t="shared" si="5"/>
        <v>8</v>
      </c>
      <c r="B136" s="174">
        <f t="shared" si="4"/>
        <v>4</v>
      </c>
      <c r="C136" s="174" t="str">
        <f>INDEX('Numbering Conventions'!$H$6:$H$13,MATCH(B136,'Numbering Conventions'!$I$6:$I$13,0))</f>
        <v>W</v>
      </c>
      <c r="D136" s="174" t="str">
        <f>VLOOKUP(F136,'Numbering Conventions'!$E$6:$F$39,2,0)</f>
        <v>SWR2</v>
      </c>
      <c r="E136" s="174">
        <v>894</v>
      </c>
      <c r="F136" s="191">
        <v>25</v>
      </c>
      <c r="G136" s="175">
        <f>VLOOKUP(A136,AM_Balanced_VISTRO!$A$1:$AH$64,MATCH(D136,AM_Balanced_VISTRO!$A$1:$AH$1,0),0)</f>
        <v>146</v>
      </c>
    </row>
    <row r="137" spans="1:7" x14ac:dyDescent="0.25">
      <c r="A137" s="169">
        <f t="shared" si="5"/>
        <v>9</v>
      </c>
      <c r="B137" s="170">
        <f t="shared" si="4"/>
        <v>1</v>
      </c>
      <c r="C137" s="170" t="str">
        <f>INDEX('Numbering Conventions'!$H$6:$H$13,MATCH(B137,'Numbering Conventions'!$I$6:$I$13,0))</f>
        <v>N</v>
      </c>
      <c r="D137" s="170" t="str">
        <f>VLOOKUP(F137,'Numbering Conventions'!$E$6:$F$39,2,0)</f>
        <v>NBL2</v>
      </c>
      <c r="E137" s="170">
        <v>901</v>
      </c>
      <c r="F137" s="171">
        <v>1</v>
      </c>
      <c r="G137" s="172">
        <f>VLOOKUP(A137,AM_Balanced_VISTRO!$A$1:$AH$64,MATCH(D137,AM_Balanced_VISTRO!$A$1:$AH$1,0),0)</f>
        <v>21</v>
      </c>
    </row>
    <row r="138" spans="1:7" x14ac:dyDescent="0.25">
      <c r="A138" s="125">
        <f t="shared" si="5"/>
        <v>9</v>
      </c>
      <c r="B138" s="121">
        <f t="shared" si="4"/>
        <v>1</v>
      </c>
      <c r="C138" s="121" t="str">
        <f>INDEX('Numbering Conventions'!$H$6:$H$13,MATCH(B138,'Numbering Conventions'!$I$6:$I$13,0))</f>
        <v>N</v>
      </c>
      <c r="D138" s="121" t="str">
        <f>VLOOKUP(F138,'Numbering Conventions'!$E$6:$F$39,2,0)</f>
        <v>NBL</v>
      </c>
      <c r="E138" s="121">
        <v>901</v>
      </c>
      <c r="F138" s="139">
        <v>2</v>
      </c>
      <c r="G138" s="147">
        <f>VLOOKUP(A138,AM_Balanced_VISTRO!$A$1:$AH$64,MATCH(D138,AM_Balanced_VISTRO!$A$1:$AH$1,0),0)</f>
        <v>9</v>
      </c>
    </row>
    <row r="139" spans="1:7" x14ac:dyDescent="0.25">
      <c r="A139" s="125">
        <f t="shared" si="5"/>
        <v>9</v>
      </c>
      <c r="B139" s="121">
        <f t="shared" si="4"/>
        <v>1</v>
      </c>
      <c r="C139" s="121" t="str">
        <f>INDEX('Numbering Conventions'!$H$6:$H$13,MATCH(B139,'Numbering Conventions'!$I$6:$I$13,0))</f>
        <v>N</v>
      </c>
      <c r="D139" s="121" t="str">
        <f>VLOOKUP(F139,'Numbering Conventions'!$E$6:$F$39,2,0)</f>
        <v>NBT</v>
      </c>
      <c r="E139" s="121">
        <v>901</v>
      </c>
      <c r="F139" s="139">
        <v>3</v>
      </c>
      <c r="G139" s="147">
        <f>VLOOKUP(A139,AM_Balanced_VISTRO!$A$1:$AH$64,MATCH(D139,AM_Balanced_VISTRO!$A$1:$AH$1,0),0)</f>
        <v>364</v>
      </c>
    </row>
    <row r="140" spans="1:7" x14ac:dyDescent="0.25">
      <c r="A140" s="125">
        <f t="shared" si="5"/>
        <v>9</v>
      </c>
      <c r="B140" s="121">
        <f t="shared" si="4"/>
        <v>1</v>
      </c>
      <c r="C140" s="121" t="str">
        <f>INDEX('Numbering Conventions'!$H$6:$H$13,MATCH(B140,'Numbering Conventions'!$I$6:$I$13,0))</f>
        <v>N</v>
      </c>
      <c r="D140" s="121" t="str">
        <f>VLOOKUP(F140,'Numbering Conventions'!$E$6:$F$39,2,0)</f>
        <v>NBR</v>
      </c>
      <c r="E140" s="121">
        <v>901</v>
      </c>
      <c r="F140" s="139">
        <v>4</v>
      </c>
      <c r="G140" s="147">
        <f>VLOOKUP(A140,AM_Balanced_VISTRO!$A$1:$AH$64,MATCH(D140,AM_Balanced_VISTRO!$A$1:$AH$1,0),0)</f>
        <v>16</v>
      </c>
    </row>
    <row r="141" spans="1:7" x14ac:dyDescent="0.25">
      <c r="A141" s="125">
        <f t="shared" si="5"/>
        <v>9</v>
      </c>
      <c r="B141" s="121">
        <f t="shared" si="4"/>
        <v>2</v>
      </c>
      <c r="C141" s="121" t="str">
        <f>INDEX('Numbering Conventions'!$H$6:$H$13,MATCH(B141,'Numbering Conventions'!$I$6:$I$13,0))</f>
        <v>S</v>
      </c>
      <c r="D141" s="121" t="str">
        <f>VLOOKUP(F141,'Numbering Conventions'!$E$6:$F$39,2,0)</f>
        <v>SBL</v>
      </c>
      <c r="E141" s="121">
        <v>902</v>
      </c>
      <c r="F141" s="139">
        <v>7</v>
      </c>
      <c r="G141" s="147">
        <f>VLOOKUP(A141,AM_Balanced_VISTRO!$A$1:$AH$64,MATCH(D141,AM_Balanced_VISTRO!$A$1:$AH$1,0),0)</f>
        <v>5</v>
      </c>
    </row>
    <row r="142" spans="1:7" x14ac:dyDescent="0.25">
      <c r="A142" s="125">
        <f t="shared" si="5"/>
        <v>9</v>
      </c>
      <c r="B142" s="121">
        <f t="shared" si="4"/>
        <v>2</v>
      </c>
      <c r="C142" s="121" t="str">
        <f>INDEX('Numbering Conventions'!$H$6:$H$13,MATCH(B142,'Numbering Conventions'!$I$6:$I$13,0))</f>
        <v>S</v>
      </c>
      <c r="D142" s="121" t="str">
        <f>VLOOKUP(F142,'Numbering Conventions'!$E$6:$F$39,2,0)</f>
        <v>SBT</v>
      </c>
      <c r="E142" s="121">
        <v>902</v>
      </c>
      <c r="F142" s="139">
        <v>8</v>
      </c>
      <c r="G142" s="147">
        <f>VLOOKUP(A142,AM_Balanced_VISTRO!$A$1:$AH$64,MATCH(D142,AM_Balanced_VISTRO!$A$1:$AH$1,0),0)</f>
        <v>77</v>
      </c>
    </row>
    <row r="143" spans="1:7" x14ac:dyDescent="0.25">
      <c r="A143" s="125">
        <f t="shared" si="5"/>
        <v>9</v>
      </c>
      <c r="B143" s="121">
        <f t="shared" si="4"/>
        <v>2</v>
      </c>
      <c r="C143" s="121" t="str">
        <f>INDEX('Numbering Conventions'!$H$6:$H$13,MATCH(B143,'Numbering Conventions'!$I$6:$I$13,0))</f>
        <v>S</v>
      </c>
      <c r="D143" s="121" t="str">
        <f>VLOOKUP(F143,'Numbering Conventions'!$E$6:$F$39,2,0)</f>
        <v>SBR</v>
      </c>
      <c r="E143" s="121">
        <v>902</v>
      </c>
      <c r="F143" s="139">
        <v>9</v>
      </c>
      <c r="G143" s="147">
        <f>VLOOKUP(A143,AM_Balanced_VISTRO!$A$1:$AH$64,MATCH(D143,AM_Balanced_VISTRO!$A$1:$AH$1,0),0)</f>
        <v>16</v>
      </c>
    </row>
    <row r="144" spans="1:7" x14ac:dyDescent="0.25">
      <c r="A144" s="125">
        <f t="shared" si="5"/>
        <v>9</v>
      </c>
      <c r="B144" s="121">
        <f t="shared" ref="B144:B207" si="6">INT(RIGHT(E144,1))</f>
        <v>2</v>
      </c>
      <c r="C144" s="121" t="str">
        <f>INDEX('Numbering Conventions'!$H$6:$H$13,MATCH(B144,'Numbering Conventions'!$I$6:$I$13,0))</f>
        <v>S</v>
      </c>
      <c r="D144" s="121" t="str">
        <f>VLOOKUP(F144,'Numbering Conventions'!$E$6:$F$39,2,0)</f>
        <v>SBR2</v>
      </c>
      <c r="E144" s="121">
        <v>902</v>
      </c>
      <c r="F144" s="139">
        <v>10</v>
      </c>
      <c r="G144" s="147">
        <f>VLOOKUP(A144,AM_Balanced_VISTRO!$A$1:$AH$64,MATCH(D144,AM_Balanced_VISTRO!$A$1:$AH$1,0),0)</f>
        <v>22</v>
      </c>
    </row>
    <row r="145" spans="1:7" x14ac:dyDescent="0.25">
      <c r="A145" s="125">
        <f t="shared" si="5"/>
        <v>9</v>
      </c>
      <c r="B145" s="121">
        <f t="shared" si="6"/>
        <v>3</v>
      </c>
      <c r="C145" s="121" t="str">
        <f>INDEX('Numbering Conventions'!$H$6:$H$13,MATCH(B145,'Numbering Conventions'!$I$6:$I$13,0))</f>
        <v>E</v>
      </c>
      <c r="D145" s="121" t="str">
        <f>VLOOKUP(F145,'Numbering Conventions'!$E$6:$F$39,2,0)</f>
        <v>EBL</v>
      </c>
      <c r="E145" s="121">
        <v>903</v>
      </c>
      <c r="F145" s="139">
        <v>11</v>
      </c>
      <c r="G145" s="147">
        <f>VLOOKUP(A145,AM_Balanced_VISTRO!$A$1:$AH$64,MATCH(D145,AM_Balanced_VISTRO!$A$1:$AH$1,0),0)</f>
        <v>71</v>
      </c>
    </row>
    <row r="146" spans="1:7" x14ac:dyDescent="0.25">
      <c r="A146" s="125">
        <f t="shared" si="5"/>
        <v>9</v>
      </c>
      <c r="B146" s="121">
        <f t="shared" si="6"/>
        <v>3</v>
      </c>
      <c r="C146" s="121" t="str">
        <f>INDEX('Numbering Conventions'!$H$6:$H$13,MATCH(B146,'Numbering Conventions'!$I$6:$I$13,0))</f>
        <v>E</v>
      </c>
      <c r="D146" s="121" t="str">
        <f>VLOOKUP(F146,'Numbering Conventions'!$E$6:$F$39,2,0)</f>
        <v>EBT</v>
      </c>
      <c r="E146" s="121">
        <v>903</v>
      </c>
      <c r="F146" s="139">
        <v>12</v>
      </c>
      <c r="G146" s="147">
        <f>VLOOKUP(A146,AM_Balanced_VISTRO!$A$1:$AH$64,MATCH(D146,AM_Balanced_VISTRO!$A$1:$AH$1,0),0)</f>
        <v>520</v>
      </c>
    </row>
    <row r="147" spans="1:7" x14ac:dyDescent="0.25">
      <c r="A147" s="125">
        <f t="shared" si="5"/>
        <v>9</v>
      </c>
      <c r="B147" s="121">
        <f t="shared" si="6"/>
        <v>3</v>
      </c>
      <c r="C147" s="121" t="str">
        <f>INDEX('Numbering Conventions'!$H$6:$H$13,MATCH(B147,'Numbering Conventions'!$I$6:$I$13,0))</f>
        <v>E</v>
      </c>
      <c r="D147" s="121" t="str">
        <f>VLOOKUP(F147,'Numbering Conventions'!$E$6:$F$39,2,0)</f>
        <v>EBR</v>
      </c>
      <c r="E147" s="121">
        <v>903</v>
      </c>
      <c r="F147" s="139">
        <v>13</v>
      </c>
      <c r="G147" s="147">
        <f>VLOOKUP(A147,AM_Balanced_VISTRO!$A$1:$AH$64,MATCH(D147,AM_Balanced_VISTRO!$A$1:$AH$1,0),0)</f>
        <v>1</v>
      </c>
    </row>
    <row r="148" spans="1:7" x14ac:dyDescent="0.25">
      <c r="A148" s="125">
        <f t="shared" si="5"/>
        <v>9</v>
      </c>
      <c r="B148" s="121">
        <f t="shared" si="6"/>
        <v>3</v>
      </c>
      <c r="C148" s="121" t="str">
        <f>INDEX('Numbering Conventions'!$H$6:$H$13,MATCH(B148,'Numbering Conventions'!$I$6:$I$13,0))</f>
        <v>E</v>
      </c>
      <c r="D148" s="121" t="str">
        <f>VLOOKUP(F148,'Numbering Conventions'!$E$6:$F$39,2,0)</f>
        <v>NEL</v>
      </c>
      <c r="E148" s="121">
        <v>993</v>
      </c>
      <c r="F148" s="139">
        <v>19</v>
      </c>
      <c r="G148" s="147">
        <f>VLOOKUP(A148,AM_Balanced_VISTRO!$A$1:$AH$64,MATCH(D148,AM_Balanced_VISTRO!$A$1:$AH$1,0),0)</f>
        <v>4</v>
      </c>
    </row>
    <row r="149" spans="1:7" x14ac:dyDescent="0.25">
      <c r="A149" s="125">
        <f t="shared" si="5"/>
        <v>9</v>
      </c>
      <c r="B149" s="121">
        <f t="shared" si="6"/>
        <v>3</v>
      </c>
      <c r="C149" s="121" t="str">
        <f>INDEX('Numbering Conventions'!$H$6:$H$13,MATCH(B149,'Numbering Conventions'!$I$6:$I$13,0))</f>
        <v>E</v>
      </c>
      <c r="D149" s="121" t="str">
        <f>VLOOKUP(F149,'Numbering Conventions'!$E$6:$F$39,2,0)</f>
        <v>NET</v>
      </c>
      <c r="E149" s="121">
        <v>993</v>
      </c>
      <c r="F149" s="139">
        <v>20</v>
      </c>
      <c r="G149" s="147">
        <f>VLOOKUP(A149,AM_Balanced_VISTRO!$A$1:$AH$64,MATCH(D149,AM_Balanced_VISTRO!$A$1:$AH$1,0),0)</f>
        <v>3</v>
      </c>
    </row>
    <row r="150" spans="1:7" x14ac:dyDescent="0.25">
      <c r="A150" s="125">
        <f t="shared" si="5"/>
        <v>9</v>
      </c>
      <c r="B150" s="121">
        <f t="shared" si="6"/>
        <v>3</v>
      </c>
      <c r="C150" s="121" t="str">
        <f>INDEX('Numbering Conventions'!$H$6:$H$13,MATCH(B150,'Numbering Conventions'!$I$6:$I$13,0))</f>
        <v>E</v>
      </c>
      <c r="D150" s="121" t="str">
        <f>VLOOKUP(F150,'Numbering Conventions'!$E$6:$F$39,2,0)</f>
        <v>NER</v>
      </c>
      <c r="E150" s="121">
        <v>993</v>
      </c>
      <c r="F150" s="139">
        <v>21</v>
      </c>
      <c r="G150" s="147">
        <f>VLOOKUP(A150,AM_Balanced_VISTRO!$A$1:$AH$64,MATCH(D150,AM_Balanced_VISTRO!$A$1:$AH$1,0),0)</f>
        <v>32</v>
      </c>
    </row>
    <row r="151" spans="1:7" x14ac:dyDescent="0.25">
      <c r="A151" s="125">
        <f t="shared" si="5"/>
        <v>9</v>
      </c>
      <c r="B151" s="121">
        <f t="shared" si="6"/>
        <v>4</v>
      </c>
      <c r="C151" s="121" t="str">
        <f>INDEX('Numbering Conventions'!$H$6:$H$13,MATCH(B151,'Numbering Conventions'!$I$6:$I$13,0))</f>
        <v>W</v>
      </c>
      <c r="D151" s="121" t="str">
        <f>VLOOKUP(F151,'Numbering Conventions'!$E$6:$F$39,2,0)</f>
        <v>SWT</v>
      </c>
      <c r="E151" s="121">
        <v>994</v>
      </c>
      <c r="F151" s="139">
        <v>23</v>
      </c>
      <c r="G151" s="147">
        <f>VLOOKUP(A151,AM_Balanced_VISTRO!$A$1:$AH$64,MATCH(D151,AM_Balanced_VISTRO!$A$1:$AH$1,0),0)</f>
        <v>0</v>
      </c>
    </row>
    <row r="152" spans="1:7" x14ac:dyDescent="0.25">
      <c r="A152" s="125">
        <f t="shared" si="5"/>
        <v>9</v>
      </c>
      <c r="B152" s="121">
        <f t="shared" si="6"/>
        <v>4</v>
      </c>
      <c r="C152" s="121" t="str">
        <f>INDEX('Numbering Conventions'!$H$6:$H$13,MATCH(B152,'Numbering Conventions'!$I$6:$I$13,0))</f>
        <v>W</v>
      </c>
      <c r="D152" s="121" t="str">
        <f>VLOOKUP(F152,'Numbering Conventions'!$E$6:$F$39,2,0)</f>
        <v>SWR</v>
      </c>
      <c r="E152" s="121">
        <v>994</v>
      </c>
      <c r="F152" s="139">
        <v>24</v>
      </c>
      <c r="G152" s="147">
        <f>VLOOKUP(A152,AM_Balanced_VISTRO!$A$1:$AH$64,MATCH(D152,AM_Balanced_VISTRO!$A$1:$AH$1,0),0)</f>
        <v>57</v>
      </c>
    </row>
    <row r="153" spans="1:7" ht="15.75" thickBot="1" x14ac:dyDescent="0.3">
      <c r="A153" s="187">
        <f t="shared" si="5"/>
        <v>9</v>
      </c>
      <c r="B153" s="188">
        <f t="shared" si="6"/>
        <v>4</v>
      </c>
      <c r="C153" s="188" t="str">
        <f>INDEX('Numbering Conventions'!$H$6:$H$13,MATCH(B153,'Numbering Conventions'!$I$6:$I$13,0))</f>
        <v>W</v>
      </c>
      <c r="D153" s="188" t="str">
        <f>VLOOKUP(F153,'Numbering Conventions'!$E$6:$F$39,2,0)</f>
        <v>SWR2</v>
      </c>
      <c r="E153" s="188">
        <v>994</v>
      </c>
      <c r="F153" s="189">
        <v>25</v>
      </c>
      <c r="G153" s="190">
        <f>VLOOKUP(A153,AM_Balanced_VISTRO!$A$1:$AH$64,MATCH(D153,AM_Balanced_VISTRO!$A$1:$AH$1,0),0)</f>
        <v>181</v>
      </c>
    </row>
    <row r="154" spans="1:7" x14ac:dyDescent="0.25">
      <c r="A154" s="128">
        <f t="shared" si="5"/>
        <v>10</v>
      </c>
      <c r="B154" s="129">
        <f t="shared" si="6"/>
        <v>1</v>
      </c>
      <c r="C154" s="129" t="str">
        <f>INDEX('Numbering Conventions'!$H$6:$H$13,MATCH(B154,'Numbering Conventions'!$I$6:$I$13,0))</f>
        <v>N</v>
      </c>
      <c r="D154" s="129" t="str">
        <f>VLOOKUP(F154,'Numbering Conventions'!$E$6:$F$39,2,0)</f>
        <v>NBL</v>
      </c>
      <c r="E154" s="129">
        <v>1001</v>
      </c>
      <c r="F154" s="135">
        <v>2</v>
      </c>
      <c r="G154" s="143">
        <f>VLOOKUP(A154,AM_Balanced_VISTRO!$A$1:$AH$64,MATCH(D154,AM_Balanced_VISTRO!$A$1:$AH$1,0),0)</f>
        <v>55</v>
      </c>
    </row>
    <row r="155" spans="1:7" x14ac:dyDescent="0.25">
      <c r="A155" s="130">
        <f t="shared" si="5"/>
        <v>10</v>
      </c>
      <c r="B155" s="120">
        <f t="shared" si="6"/>
        <v>1</v>
      </c>
      <c r="C155" s="120" t="str">
        <f>INDEX('Numbering Conventions'!$H$6:$H$13,MATCH(B155,'Numbering Conventions'!$I$6:$I$13,0))</f>
        <v>N</v>
      </c>
      <c r="D155" s="120" t="str">
        <f>VLOOKUP(F155,'Numbering Conventions'!$E$6:$F$39,2,0)</f>
        <v>NBT</v>
      </c>
      <c r="E155" s="120">
        <v>1001</v>
      </c>
      <c r="F155" s="136">
        <v>3</v>
      </c>
      <c r="G155" s="144">
        <f>VLOOKUP(A155,AM_Balanced_VISTRO!$A$1:$AH$64,MATCH(D155,AM_Balanced_VISTRO!$A$1:$AH$1,0),0)</f>
        <v>199</v>
      </c>
    </row>
    <row r="156" spans="1:7" x14ac:dyDescent="0.25">
      <c r="A156" s="130">
        <f t="shared" si="5"/>
        <v>10</v>
      </c>
      <c r="B156" s="120">
        <f t="shared" si="6"/>
        <v>1</v>
      </c>
      <c r="C156" s="120" t="str">
        <f>INDEX('Numbering Conventions'!$H$6:$H$13,MATCH(B156,'Numbering Conventions'!$I$6:$I$13,0))</f>
        <v>N</v>
      </c>
      <c r="D156" s="120" t="str">
        <f>VLOOKUP(F156,'Numbering Conventions'!$E$6:$F$39,2,0)</f>
        <v>NBR</v>
      </c>
      <c r="E156" s="120">
        <v>1001</v>
      </c>
      <c r="F156" s="136">
        <v>4</v>
      </c>
      <c r="G156" s="144">
        <f>VLOOKUP(A156,AM_Balanced_VISTRO!$A$1:$AH$64,MATCH(D156,AM_Balanced_VISTRO!$A$1:$AH$1,0),0)</f>
        <v>33</v>
      </c>
    </row>
    <row r="157" spans="1:7" x14ac:dyDescent="0.25">
      <c r="A157" s="130">
        <f t="shared" si="5"/>
        <v>10</v>
      </c>
      <c r="B157" s="120">
        <f t="shared" si="6"/>
        <v>1</v>
      </c>
      <c r="C157" s="120" t="str">
        <f>INDEX('Numbering Conventions'!$H$6:$H$13,MATCH(B157,'Numbering Conventions'!$I$6:$I$13,0))</f>
        <v>N</v>
      </c>
      <c r="D157" s="120" t="str">
        <f>VLOOKUP(F157,'Numbering Conventions'!$E$6:$F$39,2,0)</f>
        <v>NBR2</v>
      </c>
      <c r="E157" s="120">
        <v>1001</v>
      </c>
      <c r="F157" s="136">
        <v>5</v>
      </c>
      <c r="G157" s="144">
        <f>VLOOKUP(A157,AM_Balanced_VISTRO!$A$1:$AH$64,MATCH(D157,AM_Balanced_VISTRO!$A$1:$AH$1,0),0)</f>
        <v>40</v>
      </c>
    </row>
    <row r="158" spans="1:7" x14ac:dyDescent="0.25">
      <c r="A158" s="130">
        <f t="shared" si="5"/>
        <v>10</v>
      </c>
      <c r="B158" s="120">
        <f t="shared" si="6"/>
        <v>1</v>
      </c>
      <c r="C158" s="120" t="str">
        <f>INDEX('Numbering Conventions'!$H$6:$H$13,MATCH(B158,'Numbering Conventions'!$I$6:$I$13,0))</f>
        <v>N</v>
      </c>
      <c r="D158" s="120" t="str">
        <f>VLOOKUP(F158,'Numbering Conventions'!$E$6:$F$39,2,0)</f>
        <v>SBL2</v>
      </c>
      <c r="E158" s="120">
        <v>1001</v>
      </c>
      <c r="F158" s="136">
        <v>6</v>
      </c>
      <c r="G158" s="144">
        <f>VLOOKUP(A158,AM_Balanced_VISTRO!$A$1:$AH$64,MATCH(D158,AM_Balanced_VISTRO!$A$1:$AH$1,0),0)</f>
        <v>24</v>
      </c>
    </row>
    <row r="159" spans="1:7" x14ac:dyDescent="0.25">
      <c r="A159" s="130">
        <f t="shared" si="5"/>
        <v>10</v>
      </c>
      <c r="B159" s="120">
        <f t="shared" si="6"/>
        <v>1</v>
      </c>
      <c r="C159" s="120" t="str">
        <f>INDEX('Numbering Conventions'!$H$6:$H$13,MATCH(B159,'Numbering Conventions'!$I$6:$I$13,0))</f>
        <v>N</v>
      </c>
      <c r="D159" s="120" t="str">
        <f>VLOOKUP(F159,'Numbering Conventions'!$E$6:$F$39,2,0)</f>
        <v>SBL</v>
      </c>
      <c r="E159" s="120">
        <v>1001</v>
      </c>
      <c r="F159" s="136">
        <v>7</v>
      </c>
      <c r="G159" s="144">
        <f>VLOOKUP(A159,AM_Balanced_VISTRO!$A$1:$AH$64,MATCH(D159,AM_Balanced_VISTRO!$A$1:$AH$1,0),0)</f>
        <v>12</v>
      </c>
    </row>
    <row r="160" spans="1:7" x14ac:dyDescent="0.25">
      <c r="A160" s="130">
        <f t="shared" si="5"/>
        <v>10</v>
      </c>
      <c r="B160" s="120">
        <f t="shared" si="6"/>
        <v>1</v>
      </c>
      <c r="C160" s="120" t="str">
        <f>INDEX('Numbering Conventions'!$H$6:$H$13,MATCH(B160,'Numbering Conventions'!$I$6:$I$13,0))</f>
        <v>N</v>
      </c>
      <c r="D160" s="120" t="str">
        <f>VLOOKUP(F160,'Numbering Conventions'!$E$6:$F$39,2,0)</f>
        <v>SBT</v>
      </c>
      <c r="E160" s="120">
        <v>1001</v>
      </c>
      <c r="F160" s="136">
        <v>8</v>
      </c>
      <c r="G160" s="144">
        <f>VLOOKUP(A160,AM_Balanced_VISTRO!$A$1:$AH$64,MATCH(D160,AM_Balanced_VISTRO!$A$1:$AH$1,0),0)</f>
        <v>0</v>
      </c>
    </row>
    <row r="161" spans="1:7" x14ac:dyDescent="0.25">
      <c r="A161" s="130">
        <f t="shared" si="5"/>
        <v>10</v>
      </c>
      <c r="B161" s="120">
        <f t="shared" si="6"/>
        <v>1</v>
      </c>
      <c r="C161" s="120" t="str">
        <f>INDEX('Numbering Conventions'!$H$6:$H$13,MATCH(B161,'Numbering Conventions'!$I$6:$I$13,0))</f>
        <v>N</v>
      </c>
      <c r="D161" s="120" t="str">
        <f>VLOOKUP(F161,'Numbering Conventions'!$E$6:$F$39,2,0)</f>
        <v>SBR</v>
      </c>
      <c r="E161" s="120">
        <v>1001</v>
      </c>
      <c r="F161" s="136">
        <v>9</v>
      </c>
      <c r="G161" s="144">
        <f>VLOOKUP(A161,AM_Balanced_VISTRO!$A$1:$AH$64,MATCH(D161,AM_Balanced_VISTRO!$A$1:$AH$1,0),0)</f>
        <v>50</v>
      </c>
    </row>
    <row r="162" spans="1:7" x14ac:dyDescent="0.25">
      <c r="A162" s="130">
        <f t="shared" si="5"/>
        <v>10</v>
      </c>
      <c r="B162" s="120">
        <f t="shared" si="6"/>
        <v>2</v>
      </c>
      <c r="C162" s="120" t="str">
        <f>INDEX('Numbering Conventions'!$H$6:$H$13,MATCH(B162,'Numbering Conventions'!$I$6:$I$13,0))</f>
        <v>S</v>
      </c>
      <c r="D162" s="120" t="str">
        <f>VLOOKUP(F162,'Numbering Conventions'!$E$6:$F$39,2,0)</f>
        <v>SBL2</v>
      </c>
      <c r="E162" s="120">
        <v>1002</v>
      </c>
      <c r="F162" s="136">
        <v>6</v>
      </c>
      <c r="G162" s="144">
        <f>VLOOKUP(A162,AM_Balanced_VISTRO!$A$1:$AH$64,MATCH(D162,AM_Balanced_VISTRO!$A$1:$AH$1,0),0)</f>
        <v>24</v>
      </c>
    </row>
    <row r="163" spans="1:7" x14ac:dyDescent="0.25">
      <c r="A163" s="130">
        <f t="shared" si="5"/>
        <v>10</v>
      </c>
      <c r="B163" s="120">
        <f t="shared" si="6"/>
        <v>2</v>
      </c>
      <c r="C163" s="120" t="str">
        <f>INDEX('Numbering Conventions'!$H$6:$H$13,MATCH(B163,'Numbering Conventions'!$I$6:$I$13,0))</f>
        <v>S</v>
      </c>
      <c r="D163" s="120" t="str">
        <f>VLOOKUP(F163,'Numbering Conventions'!$E$6:$F$39,2,0)</f>
        <v>SBL</v>
      </c>
      <c r="E163" s="120">
        <v>1002</v>
      </c>
      <c r="F163" s="136">
        <v>7</v>
      </c>
      <c r="G163" s="144">
        <f>VLOOKUP(A163,AM_Balanced_VISTRO!$A$1:$AH$64,MATCH(D163,AM_Balanced_VISTRO!$A$1:$AH$1,0),0)</f>
        <v>12</v>
      </c>
    </row>
    <row r="164" spans="1:7" x14ac:dyDescent="0.25">
      <c r="A164" s="130">
        <f t="shared" si="5"/>
        <v>10</v>
      </c>
      <c r="B164" s="120">
        <f t="shared" si="6"/>
        <v>2</v>
      </c>
      <c r="C164" s="120" t="str">
        <f>INDEX('Numbering Conventions'!$H$6:$H$13,MATCH(B164,'Numbering Conventions'!$I$6:$I$13,0))</f>
        <v>S</v>
      </c>
      <c r="D164" s="120" t="str">
        <f>VLOOKUP(F164,'Numbering Conventions'!$E$6:$F$39,2,0)</f>
        <v>SBR2</v>
      </c>
      <c r="E164" s="120">
        <v>1002</v>
      </c>
      <c r="F164" s="136">
        <v>10</v>
      </c>
      <c r="G164" s="144">
        <f>VLOOKUP(A164,AM_Balanced_VISTRO!$A$1:$AH$64,MATCH(D164,AM_Balanced_VISTRO!$A$1:$AH$1,0),0)</f>
        <v>25</v>
      </c>
    </row>
    <row r="165" spans="1:7" x14ac:dyDescent="0.25">
      <c r="A165" s="130">
        <f t="shared" si="5"/>
        <v>10</v>
      </c>
      <c r="B165" s="120">
        <f t="shared" si="6"/>
        <v>2</v>
      </c>
      <c r="C165" s="120" t="str">
        <f>INDEX('Numbering Conventions'!$H$6:$H$13,MATCH(B165,'Numbering Conventions'!$I$6:$I$13,0))</f>
        <v>S</v>
      </c>
      <c r="D165" s="120" t="str">
        <f>VLOOKUP(F165,'Numbering Conventions'!$E$6:$F$39,2,0)</f>
        <v>EBL</v>
      </c>
      <c r="E165" s="120">
        <v>1002</v>
      </c>
      <c r="F165" s="136">
        <v>11</v>
      </c>
      <c r="G165" s="144">
        <f>VLOOKUP(A165,AM_Balanced_VISTRO!$A$1:$AH$64,MATCH(D165,AM_Balanced_VISTRO!$A$1:$AH$1,0),0)</f>
        <v>45</v>
      </c>
    </row>
    <row r="166" spans="1:7" x14ac:dyDescent="0.25">
      <c r="A166" s="130">
        <f t="shared" si="5"/>
        <v>10</v>
      </c>
      <c r="B166" s="120">
        <f t="shared" si="6"/>
        <v>2</v>
      </c>
      <c r="C166" s="120" t="str">
        <f>INDEX('Numbering Conventions'!$H$6:$H$13,MATCH(B166,'Numbering Conventions'!$I$6:$I$13,0))</f>
        <v>S</v>
      </c>
      <c r="D166" s="120" t="str">
        <f>VLOOKUP(F166,'Numbering Conventions'!$E$6:$F$39,2,0)</f>
        <v>EBT</v>
      </c>
      <c r="E166" s="120">
        <v>1002</v>
      </c>
      <c r="F166" s="136">
        <v>12</v>
      </c>
      <c r="G166" s="144">
        <f>VLOOKUP(A166,AM_Balanced_VISTRO!$A$1:$AH$64,MATCH(D166,AM_Balanced_VISTRO!$A$1:$AH$1,0),0)</f>
        <v>452</v>
      </c>
    </row>
    <row r="167" spans="1:7" x14ac:dyDescent="0.25">
      <c r="A167" s="130">
        <f t="shared" si="5"/>
        <v>10</v>
      </c>
      <c r="B167" s="120">
        <f t="shared" si="6"/>
        <v>2</v>
      </c>
      <c r="C167" s="120" t="str">
        <f>INDEX('Numbering Conventions'!$H$6:$H$13,MATCH(B167,'Numbering Conventions'!$I$6:$I$13,0))</f>
        <v>S</v>
      </c>
      <c r="D167" s="120" t="str">
        <f>VLOOKUP(F167,'Numbering Conventions'!$E$6:$F$39,2,0)</f>
        <v>EBR</v>
      </c>
      <c r="E167" s="120">
        <v>1002</v>
      </c>
      <c r="F167" s="136">
        <v>13</v>
      </c>
      <c r="G167" s="144">
        <f>VLOOKUP(A167,AM_Balanced_VISTRO!$A$1:$AH$64,MATCH(D167,AM_Balanced_VISTRO!$A$1:$AH$1,0),0)</f>
        <v>47</v>
      </c>
    </row>
    <row r="168" spans="1:7" x14ac:dyDescent="0.25">
      <c r="A168" s="130">
        <f t="shared" si="5"/>
        <v>10</v>
      </c>
      <c r="B168" s="120">
        <f t="shared" si="6"/>
        <v>2</v>
      </c>
      <c r="C168" s="120" t="str">
        <f>INDEX('Numbering Conventions'!$H$6:$H$13,MATCH(B168,'Numbering Conventions'!$I$6:$I$13,0))</f>
        <v>S</v>
      </c>
      <c r="D168" s="120" t="str">
        <f>VLOOKUP(F168,'Numbering Conventions'!$E$6:$F$39,2,0)</f>
        <v>EBR2</v>
      </c>
      <c r="E168" s="120">
        <v>1002</v>
      </c>
      <c r="F168" s="136">
        <v>14</v>
      </c>
      <c r="G168" s="144">
        <f>VLOOKUP(A168,AM_Balanced_VISTRO!$A$1:$AH$64,MATCH(D168,AM_Balanced_VISTRO!$A$1:$AH$1,0),0)</f>
        <v>0</v>
      </c>
    </row>
    <row r="169" spans="1:7" x14ac:dyDescent="0.25">
      <c r="A169" s="130">
        <f t="shared" si="5"/>
        <v>10</v>
      </c>
      <c r="B169" s="120">
        <f t="shared" si="6"/>
        <v>3</v>
      </c>
      <c r="C169" s="120" t="str">
        <f>INDEX('Numbering Conventions'!$H$6:$H$13,MATCH(B169,'Numbering Conventions'!$I$6:$I$13,0))</f>
        <v>E</v>
      </c>
      <c r="D169" s="120" t="str">
        <f>VLOOKUP(F169,'Numbering Conventions'!$E$6:$F$39,2,0)</f>
        <v>EBL</v>
      </c>
      <c r="E169" s="120">
        <v>1003</v>
      </c>
      <c r="F169" s="136">
        <v>11</v>
      </c>
      <c r="G169" s="144">
        <f>VLOOKUP(A169,AM_Balanced_VISTRO!$A$1:$AH$64,MATCH(D169,AM_Balanced_VISTRO!$A$1:$AH$1,0),0)</f>
        <v>45</v>
      </c>
    </row>
    <row r="170" spans="1:7" x14ac:dyDescent="0.25">
      <c r="A170" s="130">
        <f t="shared" si="5"/>
        <v>10</v>
      </c>
      <c r="B170" s="120">
        <f t="shared" si="6"/>
        <v>3</v>
      </c>
      <c r="C170" s="120" t="str">
        <f>INDEX('Numbering Conventions'!$H$6:$H$13,MATCH(B170,'Numbering Conventions'!$I$6:$I$13,0))</f>
        <v>E</v>
      </c>
      <c r="D170" s="120" t="str">
        <f>VLOOKUP(F170,'Numbering Conventions'!$E$6:$F$39,2,0)</f>
        <v>EBT</v>
      </c>
      <c r="E170" s="120">
        <v>1003</v>
      </c>
      <c r="F170" s="136">
        <v>12</v>
      </c>
      <c r="G170" s="144">
        <f>VLOOKUP(A170,AM_Balanced_VISTRO!$A$1:$AH$64,MATCH(D170,AM_Balanced_VISTRO!$A$1:$AH$1,0),0)</f>
        <v>452</v>
      </c>
    </row>
    <row r="171" spans="1:7" x14ac:dyDescent="0.25">
      <c r="A171" s="130">
        <f t="shared" si="5"/>
        <v>10</v>
      </c>
      <c r="B171" s="120">
        <f t="shared" si="6"/>
        <v>3</v>
      </c>
      <c r="C171" s="120" t="str">
        <f>INDEX('Numbering Conventions'!$H$6:$H$13,MATCH(B171,'Numbering Conventions'!$I$6:$I$13,0))</f>
        <v>E</v>
      </c>
      <c r="D171" s="120" t="str">
        <f>VLOOKUP(F171,'Numbering Conventions'!$E$6:$F$39,2,0)</f>
        <v>EBR</v>
      </c>
      <c r="E171" s="120">
        <v>1003</v>
      </c>
      <c r="F171" s="136">
        <v>13</v>
      </c>
      <c r="G171" s="144">
        <f>VLOOKUP(A171,AM_Balanced_VISTRO!$A$1:$AH$64,MATCH(D171,AM_Balanced_VISTRO!$A$1:$AH$1,0),0)</f>
        <v>47</v>
      </c>
    </row>
    <row r="172" spans="1:7" x14ac:dyDescent="0.25">
      <c r="A172" s="130">
        <f t="shared" si="5"/>
        <v>10</v>
      </c>
      <c r="B172" s="120">
        <f t="shared" si="6"/>
        <v>4</v>
      </c>
      <c r="C172" s="120" t="str">
        <f>INDEX('Numbering Conventions'!$H$6:$H$13,MATCH(B172,'Numbering Conventions'!$I$6:$I$13,0))</f>
        <v>W</v>
      </c>
      <c r="D172" s="120" t="str">
        <f>VLOOKUP(F172,'Numbering Conventions'!$E$6:$F$39,2,0)</f>
        <v>WBR</v>
      </c>
      <c r="E172" s="120">
        <v>1004</v>
      </c>
      <c r="F172" s="136">
        <v>17</v>
      </c>
      <c r="G172" s="144">
        <f>VLOOKUP(A172,AM_Balanced_VISTRO!$A$1:$AH$64,MATCH(D172,AM_Balanced_VISTRO!$A$1:$AH$1,0),0)</f>
        <v>40</v>
      </c>
    </row>
    <row r="173" spans="1:7" x14ac:dyDescent="0.25">
      <c r="A173" s="130">
        <f t="shared" si="5"/>
        <v>10</v>
      </c>
      <c r="B173" s="120">
        <f t="shared" si="6"/>
        <v>4</v>
      </c>
      <c r="C173" s="120" t="str">
        <f>INDEX('Numbering Conventions'!$H$6:$H$13,MATCH(B173,'Numbering Conventions'!$I$6:$I$13,0))</f>
        <v>W</v>
      </c>
      <c r="D173" s="120" t="str">
        <f>VLOOKUP(F173,'Numbering Conventions'!$E$6:$F$39,2,0)</f>
        <v>WBR2</v>
      </c>
      <c r="E173" s="120">
        <v>1004</v>
      </c>
      <c r="F173" s="136">
        <v>18</v>
      </c>
      <c r="G173" s="144">
        <f>VLOOKUP(A173,AM_Balanced_VISTRO!$A$1:$AH$64,MATCH(D173,AM_Balanced_VISTRO!$A$1:$AH$1,0),0)</f>
        <v>1</v>
      </c>
    </row>
    <row r="174" spans="1:7" x14ac:dyDescent="0.25">
      <c r="A174" s="130">
        <f t="shared" si="5"/>
        <v>10</v>
      </c>
      <c r="B174" s="120">
        <f t="shared" si="6"/>
        <v>4</v>
      </c>
      <c r="C174" s="120" t="str">
        <f>INDEX('Numbering Conventions'!$H$6:$H$13,MATCH(B174,'Numbering Conventions'!$I$6:$I$13,0))</f>
        <v>W</v>
      </c>
      <c r="D174" s="120" t="str">
        <f>VLOOKUP(F174,'Numbering Conventions'!$E$6:$F$39,2,0)</f>
        <v>NEL</v>
      </c>
      <c r="E174" s="120">
        <v>1004</v>
      </c>
      <c r="F174" s="136">
        <v>19</v>
      </c>
      <c r="G174" s="144">
        <f>VLOOKUP(A174,AM_Balanced_VISTRO!$A$1:$AH$64,MATCH(D174,AM_Balanced_VISTRO!$A$1:$AH$1,0),0)</f>
        <v>0</v>
      </c>
    </row>
    <row r="175" spans="1:7" x14ac:dyDescent="0.25">
      <c r="A175" s="130">
        <f t="shared" si="5"/>
        <v>10</v>
      </c>
      <c r="B175" s="120">
        <f t="shared" si="6"/>
        <v>4</v>
      </c>
      <c r="C175" s="120" t="str">
        <f>INDEX('Numbering Conventions'!$H$6:$H$13,MATCH(B175,'Numbering Conventions'!$I$6:$I$13,0))</f>
        <v>W</v>
      </c>
      <c r="D175" s="120" t="str">
        <f>VLOOKUP(F175,'Numbering Conventions'!$E$6:$F$39,2,0)</f>
        <v>NET</v>
      </c>
      <c r="E175" s="120">
        <v>1004</v>
      </c>
      <c r="F175" s="136">
        <v>20</v>
      </c>
      <c r="G175" s="144">
        <f>VLOOKUP(A175,AM_Balanced_VISTRO!$A$1:$AH$64,MATCH(D175,AM_Balanced_VISTRO!$A$1:$AH$1,0),0)</f>
        <v>0</v>
      </c>
    </row>
    <row r="176" spans="1:7" x14ac:dyDescent="0.25">
      <c r="A176" s="130">
        <f t="shared" si="5"/>
        <v>10</v>
      </c>
      <c r="B176" s="120">
        <f t="shared" si="6"/>
        <v>4</v>
      </c>
      <c r="C176" s="120" t="str">
        <f>INDEX('Numbering Conventions'!$H$6:$H$13,MATCH(B176,'Numbering Conventions'!$I$6:$I$13,0))</f>
        <v>W</v>
      </c>
      <c r="D176" s="120" t="str">
        <f>VLOOKUP(F176,'Numbering Conventions'!$E$6:$F$39,2,0)</f>
        <v>NER</v>
      </c>
      <c r="E176" s="120">
        <v>1004</v>
      </c>
      <c r="F176" s="136">
        <v>21</v>
      </c>
      <c r="G176" s="144">
        <f>VLOOKUP(A176,AM_Balanced_VISTRO!$A$1:$AH$64,MATCH(D176,AM_Balanced_VISTRO!$A$1:$AH$1,0),0)</f>
        <v>0</v>
      </c>
    </row>
    <row r="177" spans="1:7" x14ac:dyDescent="0.25">
      <c r="A177" s="130">
        <f t="shared" si="5"/>
        <v>10</v>
      </c>
      <c r="B177" s="120">
        <f t="shared" si="6"/>
        <v>4</v>
      </c>
      <c r="C177" s="120" t="str">
        <f>INDEX('Numbering Conventions'!$H$6:$H$13,MATCH(B177,'Numbering Conventions'!$I$6:$I$13,0))</f>
        <v>W</v>
      </c>
      <c r="D177" s="120" t="str">
        <f>VLOOKUP(F177,'Numbering Conventions'!$E$6:$F$39,2,0)</f>
        <v>NER2</v>
      </c>
      <c r="E177" s="120">
        <v>1004</v>
      </c>
      <c r="F177" s="136">
        <v>22</v>
      </c>
      <c r="G177" s="144">
        <f>VLOOKUP(A177,AM_Balanced_VISTRO!$A$1:$AH$64,MATCH(D177,AM_Balanced_VISTRO!$A$1:$AH$1,0),0)</f>
        <v>0</v>
      </c>
    </row>
    <row r="178" spans="1:7" x14ac:dyDescent="0.25">
      <c r="A178" s="130">
        <f t="shared" si="5"/>
        <v>10</v>
      </c>
      <c r="B178" s="120">
        <f t="shared" si="6"/>
        <v>4</v>
      </c>
      <c r="C178" s="120" t="str">
        <f>INDEX('Numbering Conventions'!$H$6:$H$13,MATCH(B178,'Numbering Conventions'!$I$6:$I$13,0))</f>
        <v>W</v>
      </c>
      <c r="D178" s="120" t="str">
        <f>VLOOKUP(F178,'Numbering Conventions'!$E$6:$F$39,2,0)</f>
        <v>SWR</v>
      </c>
      <c r="E178" s="120">
        <v>1094</v>
      </c>
      <c r="F178" s="136">
        <v>24</v>
      </c>
      <c r="G178" s="144">
        <f>VLOOKUP(A178,AM_Balanced_VISTRO!$A$1:$AH$64,MATCH(D178,AM_Balanced_VISTRO!$A$1:$AH$1,0),0)</f>
        <v>111</v>
      </c>
    </row>
    <row r="179" spans="1:7" x14ac:dyDescent="0.25">
      <c r="A179" s="130">
        <f t="shared" si="5"/>
        <v>10</v>
      </c>
      <c r="B179" s="120">
        <f t="shared" si="6"/>
        <v>4</v>
      </c>
      <c r="C179" s="120" t="str">
        <f>INDEX('Numbering Conventions'!$H$6:$H$13,MATCH(B179,'Numbering Conventions'!$I$6:$I$13,0))</f>
        <v>W</v>
      </c>
      <c r="D179" s="120" t="str">
        <f>VLOOKUP(F179,'Numbering Conventions'!$E$6:$F$39,2,0)</f>
        <v>SWR2</v>
      </c>
      <c r="E179" s="120">
        <v>1094</v>
      </c>
      <c r="F179" s="136">
        <v>25</v>
      </c>
      <c r="G179" s="144">
        <f>VLOOKUP(A179,AM_Balanced_VISTRO!$A$1:$AH$64,MATCH(D179,AM_Balanced_VISTRO!$A$1:$AH$1,0),0)</f>
        <v>63</v>
      </c>
    </row>
    <row r="180" spans="1:7" x14ac:dyDescent="0.25">
      <c r="A180" s="130">
        <f t="shared" si="5"/>
        <v>10</v>
      </c>
      <c r="B180" s="120">
        <f t="shared" si="6"/>
        <v>4</v>
      </c>
      <c r="C180" s="120" t="str">
        <f>INDEX('Numbering Conventions'!$H$6:$H$13,MATCH(B180,'Numbering Conventions'!$I$6:$I$13,0))</f>
        <v>W</v>
      </c>
      <c r="D180" s="120" t="str">
        <f>VLOOKUP(F180,'Numbering Conventions'!$E$6:$F$39,2,0)</f>
        <v>NWL2</v>
      </c>
      <c r="E180" s="120">
        <v>1094</v>
      </c>
      <c r="F180" s="136">
        <v>26</v>
      </c>
      <c r="G180" s="144">
        <f>VLOOKUP(A180,AM_Balanced_VISTRO!$A$1:$AH$64,MATCH(D180,AM_Balanced_VISTRO!$A$1:$AH$1,0),0)</f>
        <v>0</v>
      </c>
    </row>
    <row r="181" spans="1:7" x14ac:dyDescent="0.25">
      <c r="A181" s="130">
        <f t="shared" si="5"/>
        <v>10</v>
      </c>
      <c r="B181" s="120">
        <f t="shared" si="6"/>
        <v>4</v>
      </c>
      <c r="C181" s="120" t="str">
        <f>INDEX('Numbering Conventions'!$H$6:$H$13,MATCH(B181,'Numbering Conventions'!$I$6:$I$13,0))</f>
        <v>W</v>
      </c>
      <c r="D181" s="120" t="str">
        <f>VLOOKUP(F181,'Numbering Conventions'!$E$6:$F$39,2,0)</f>
        <v>NWL</v>
      </c>
      <c r="E181" s="120">
        <v>1094</v>
      </c>
      <c r="F181" s="136">
        <v>27</v>
      </c>
      <c r="G181" s="144">
        <f>VLOOKUP(A181,AM_Balanced_VISTRO!$A$1:$AH$64,MATCH(D181,AM_Balanced_VISTRO!$A$1:$AH$1,0),0)</f>
        <v>0</v>
      </c>
    </row>
    <row r="182" spans="1:7" x14ac:dyDescent="0.25">
      <c r="A182" s="130">
        <f t="shared" si="5"/>
        <v>10</v>
      </c>
      <c r="B182" s="120">
        <f t="shared" si="6"/>
        <v>4</v>
      </c>
      <c r="C182" s="120" t="str">
        <f>INDEX('Numbering Conventions'!$H$6:$H$13,MATCH(B182,'Numbering Conventions'!$I$6:$I$13,0))</f>
        <v>W</v>
      </c>
      <c r="D182" s="120" t="str">
        <f>VLOOKUP(F182,'Numbering Conventions'!$E$6:$F$39,2,0)</f>
        <v>NWT</v>
      </c>
      <c r="E182" s="120">
        <v>1094</v>
      </c>
      <c r="F182" s="136">
        <v>28</v>
      </c>
      <c r="G182" s="144">
        <f>VLOOKUP(A182,AM_Balanced_VISTRO!$A$1:$AH$64,MATCH(D182,AM_Balanced_VISTRO!$A$1:$AH$1,0),0)</f>
        <v>0</v>
      </c>
    </row>
    <row r="183" spans="1:7" ht="15.75" thickBot="1" x14ac:dyDescent="0.3">
      <c r="A183" s="173">
        <f t="shared" si="5"/>
        <v>10</v>
      </c>
      <c r="B183" s="174">
        <f t="shared" si="6"/>
        <v>4</v>
      </c>
      <c r="C183" s="174" t="str">
        <f>INDEX('Numbering Conventions'!$H$6:$H$13,MATCH(B183,'Numbering Conventions'!$I$6:$I$13,0))</f>
        <v>W</v>
      </c>
      <c r="D183" s="174" t="str">
        <f>VLOOKUP(F183,'Numbering Conventions'!$E$6:$F$39,2,0)</f>
        <v>NWR</v>
      </c>
      <c r="E183" s="174">
        <v>1094</v>
      </c>
      <c r="F183" s="191">
        <v>29</v>
      </c>
      <c r="G183" s="175">
        <f>VLOOKUP(A183,AM_Balanced_VISTRO!$A$1:$AH$64,MATCH(D183,AM_Balanced_VISTRO!$A$1:$AH$1,0),0)</f>
        <v>0</v>
      </c>
    </row>
    <row r="184" spans="1:7" x14ac:dyDescent="0.25">
      <c r="A184" s="169">
        <f t="shared" si="5"/>
        <v>11</v>
      </c>
      <c r="B184" s="170">
        <f t="shared" si="6"/>
        <v>1</v>
      </c>
      <c r="C184" s="170" t="str">
        <f>INDEX('Numbering Conventions'!$H$6:$H$13,MATCH(B184,'Numbering Conventions'!$I$6:$I$13,0))</f>
        <v>N</v>
      </c>
      <c r="D184" s="170" t="str">
        <f>VLOOKUP(F184,'Numbering Conventions'!$E$6:$F$39,2,0)</f>
        <v>NBL2</v>
      </c>
      <c r="E184" s="170">
        <v>1101</v>
      </c>
      <c r="F184" s="171">
        <v>1</v>
      </c>
      <c r="G184" s="172">
        <f>VLOOKUP(A184,AM_Balanced_VISTRO!$A$1:$AH$64,MATCH(D184,AM_Balanced_VISTRO!$A$1:$AH$1,0),0)</f>
        <v>148</v>
      </c>
    </row>
    <row r="185" spans="1:7" x14ac:dyDescent="0.25">
      <c r="A185" s="125">
        <f t="shared" si="5"/>
        <v>11</v>
      </c>
      <c r="B185" s="121">
        <f t="shared" si="6"/>
        <v>1</v>
      </c>
      <c r="C185" s="121" t="str">
        <f>INDEX('Numbering Conventions'!$H$6:$H$13,MATCH(B185,'Numbering Conventions'!$I$6:$I$13,0))</f>
        <v>N</v>
      </c>
      <c r="D185" s="121" t="str">
        <f>VLOOKUP(F185,'Numbering Conventions'!$E$6:$F$39,2,0)</f>
        <v>NBL</v>
      </c>
      <c r="E185" s="121">
        <v>1101</v>
      </c>
      <c r="F185" s="139">
        <v>2</v>
      </c>
      <c r="G185" s="147">
        <f>VLOOKUP(A185,AM_Balanced_VISTRO!$A$1:$AH$64,MATCH(D185,AM_Balanced_VISTRO!$A$1:$AH$1,0),0)</f>
        <v>60</v>
      </c>
    </row>
    <row r="186" spans="1:7" x14ac:dyDescent="0.25">
      <c r="A186" s="125">
        <f t="shared" si="5"/>
        <v>11</v>
      </c>
      <c r="B186" s="121">
        <f t="shared" si="6"/>
        <v>1</v>
      </c>
      <c r="C186" s="121" t="str">
        <f>INDEX('Numbering Conventions'!$H$6:$H$13,MATCH(B186,'Numbering Conventions'!$I$6:$I$13,0))</f>
        <v>N</v>
      </c>
      <c r="D186" s="121" t="str">
        <f>VLOOKUP(F186,'Numbering Conventions'!$E$6:$F$39,2,0)</f>
        <v>NBT</v>
      </c>
      <c r="E186" s="121">
        <v>1101</v>
      </c>
      <c r="F186" s="139">
        <v>3</v>
      </c>
      <c r="G186" s="147">
        <f>VLOOKUP(A186,AM_Balanced_VISTRO!$A$1:$AH$64,MATCH(D186,AM_Balanced_VISTRO!$A$1:$AH$1,0),0)</f>
        <v>617</v>
      </c>
    </row>
    <row r="187" spans="1:7" x14ac:dyDescent="0.25">
      <c r="A187" s="125">
        <f t="shared" si="5"/>
        <v>11</v>
      </c>
      <c r="B187" s="121">
        <f t="shared" si="6"/>
        <v>1</v>
      </c>
      <c r="C187" s="121" t="str">
        <f>INDEX('Numbering Conventions'!$H$6:$H$13,MATCH(B187,'Numbering Conventions'!$I$6:$I$13,0))</f>
        <v>N</v>
      </c>
      <c r="D187" s="121" t="str">
        <f>VLOOKUP(F187,'Numbering Conventions'!$E$6:$F$39,2,0)</f>
        <v>NBR</v>
      </c>
      <c r="E187" s="121">
        <v>1101</v>
      </c>
      <c r="F187" s="139">
        <v>4</v>
      </c>
      <c r="G187" s="147">
        <f>VLOOKUP(A187,AM_Balanced_VISTRO!$A$1:$AH$64,MATCH(D187,AM_Balanced_VISTRO!$A$1:$AH$1,0),0)</f>
        <v>50</v>
      </c>
    </row>
    <row r="188" spans="1:7" x14ac:dyDescent="0.25">
      <c r="A188" s="125">
        <f t="shared" si="5"/>
        <v>11</v>
      </c>
      <c r="B188" s="121">
        <f t="shared" si="6"/>
        <v>2</v>
      </c>
      <c r="C188" s="121" t="str">
        <f>INDEX('Numbering Conventions'!$H$6:$H$13,MATCH(B188,'Numbering Conventions'!$I$6:$I$13,0))</f>
        <v>S</v>
      </c>
      <c r="D188" s="121" t="str">
        <f>VLOOKUP(F188,'Numbering Conventions'!$E$6:$F$39,2,0)</f>
        <v>SBL</v>
      </c>
      <c r="E188" s="121">
        <v>1102</v>
      </c>
      <c r="F188" s="139">
        <v>7</v>
      </c>
      <c r="G188" s="147">
        <f>VLOOKUP(A188,AM_Balanced_VISTRO!$A$1:$AH$64,MATCH(D188,AM_Balanced_VISTRO!$A$1:$AH$1,0),0)</f>
        <v>31</v>
      </c>
    </row>
    <row r="189" spans="1:7" x14ac:dyDescent="0.25">
      <c r="A189" s="125">
        <f t="shared" si="5"/>
        <v>11</v>
      </c>
      <c r="B189" s="121">
        <f t="shared" si="6"/>
        <v>2</v>
      </c>
      <c r="C189" s="121" t="str">
        <f>INDEX('Numbering Conventions'!$H$6:$H$13,MATCH(B189,'Numbering Conventions'!$I$6:$I$13,0))</f>
        <v>S</v>
      </c>
      <c r="D189" s="121" t="str">
        <f>VLOOKUP(F189,'Numbering Conventions'!$E$6:$F$39,2,0)</f>
        <v>SBT</v>
      </c>
      <c r="E189" s="121">
        <v>1102</v>
      </c>
      <c r="F189" s="139">
        <v>8</v>
      </c>
      <c r="G189" s="147">
        <f>VLOOKUP(A189,AM_Balanced_VISTRO!$A$1:$AH$64,MATCH(D189,AM_Balanced_VISTRO!$A$1:$AH$1,0),0)</f>
        <v>567</v>
      </c>
    </row>
    <row r="190" spans="1:7" x14ac:dyDescent="0.25">
      <c r="A190" s="125">
        <f t="shared" si="5"/>
        <v>11</v>
      </c>
      <c r="B190" s="121">
        <f t="shared" si="6"/>
        <v>2</v>
      </c>
      <c r="C190" s="121" t="str">
        <f>INDEX('Numbering Conventions'!$H$6:$H$13,MATCH(B190,'Numbering Conventions'!$I$6:$I$13,0))</f>
        <v>S</v>
      </c>
      <c r="D190" s="121" t="str">
        <f>VLOOKUP(F190,'Numbering Conventions'!$E$6:$F$39,2,0)</f>
        <v>SBR</v>
      </c>
      <c r="E190" s="121">
        <v>1102</v>
      </c>
      <c r="F190" s="139">
        <v>9</v>
      </c>
      <c r="G190" s="147">
        <f>VLOOKUP(A190,AM_Balanced_VISTRO!$A$1:$AH$64,MATCH(D190,AM_Balanced_VISTRO!$A$1:$AH$1,0),0)</f>
        <v>40</v>
      </c>
    </row>
    <row r="191" spans="1:7" x14ac:dyDescent="0.25">
      <c r="A191" s="125">
        <f t="shared" si="5"/>
        <v>11</v>
      </c>
      <c r="B191" s="121">
        <f t="shared" si="6"/>
        <v>2</v>
      </c>
      <c r="C191" s="121" t="str">
        <f>INDEX('Numbering Conventions'!$H$6:$H$13,MATCH(B191,'Numbering Conventions'!$I$6:$I$13,0))</f>
        <v>S</v>
      </c>
      <c r="D191" s="121" t="str">
        <f>VLOOKUP(F191,'Numbering Conventions'!$E$6:$F$39,2,0)</f>
        <v>SBR2</v>
      </c>
      <c r="E191" s="121">
        <v>1102</v>
      </c>
      <c r="F191" s="139">
        <v>10</v>
      </c>
      <c r="G191" s="147">
        <f>VLOOKUP(A191,AM_Balanced_VISTRO!$A$1:$AH$64,MATCH(D191,AM_Balanced_VISTRO!$A$1:$AH$1,0),0)</f>
        <v>26</v>
      </c>
    </row>
    <row r="192" spans="1:7" x14ac:dyDescent="0.25">
      <c r="A192" s="125">
        <f t="shared" si="5"/>
        <v>11</v>
      </c>
      <c r="B192" s="121">
        <f t="shared" si="6"/>
        <v>3</v>
      </c>
      <c r="C192" s="121" t="str">
        <f>INDEX('Numbering Conventions'!$H$6:$H$13,MATCH(B192,'Numbering Conventions'!$I$6:$I$13,0))</f>
        <v>E</v>
      </c>
      <c r="D192" s="121" t="str">
        <f>VLOOKUP(F192,'Numbering Conventions'!$E$6:$F$39,2,0)</f>
        <v>EBL</v>
      </c>
      <c r="E192" s="121">
        <v>1103</v>
      </c>
      <c r="F192" s="139">
        <v>11</v>
      </c>
      <c r="G192" s="147">
        <f>VLOOKUP(A192,AM_Balanced_VISTRO!$A$1:$AH$64,MATCH(D192,AM_Balanced_VISTRO!$A$1:$AH$1,0),0)</f>
        <v>3</v>
      </c>
    </row>
    <row r="193" spans="1:7" x14ac:dyDescent="0.25">
      <c r="A193" s="125">
        <f t="shared" si="5"/>
        <v>11</v>
      </c>
      <c r="B193" s="121">
        <f t="shared" si="6"/>
        <v>3</v>
      </c>
      <c r="C193" s="121" t="str">
        <f>INDEX('Numbering Conventions'!$H$6:$H$13,MATCH(B193,'Numbering Conventions'!$I$6:$I$13,0))</f>
        <v>E</v>
      </c>
      <c r="D193" s="121" t="str">
        <f>VLOOKUP(F193,'Numbering Conventions'!$E$6:$F$39,2,0)</f>
        <v>EBT</v>
      </c>
      <c r="E193" s="121">
        <v>1103</v>
      </c>
      <c r="F193" s="139">
        <v>12</v>
      </c>
      <c r="G193" s="147">
        <f>VLOOKUP(A193,AM_Balanced_VISTRO!$A$1:$AH$64,MATCH(D193,AM_Balanced_VISTRO!$A$1:$AH$1,0),0)</f>
        <v>433</v>
      </c>
    </row>
    <row r="194" spans="1:7" x14ac:dyDescent="0.25">
      <c r="A194" s="125">
        <f t="shared" si="5"/>
        <v>11</v>
      </c>
      <c r="B194" s="121">
        <f t="shared" si="6"/>
        <v>3</v>
      </c>
      <c r="C194" s="121" t="str">
        <f>INDEX('Numbering Conventions'!$H$6:$H$13,MATCH(B194,'Numbering Conventions'!$I$6:$I$13,0))</f>
        <v>E</v>
      </c>
      <c r="D194" s="121" t="str">
        <f>VLOOKUP(F194,'Numbering Conventions'!$E$6:$F$39,2,0)</f>
        <v>EBR</v>
      </c>
      <c r="E194" s="121">
        <v>1103</v>
      </c>
      <c r="F194" s="139">
        <v>13</v>
      </c>
      <c r="G194" s="147">
        <f>VLOOKUP(A194,AM_Balanced_VISTRO!$A$1:$AH$64,MATCH(D194,AM_Balanced_VISTRO!$A$1:$AH$1,0),0)</f>
        <v>22</v>
      </c>
    </row>
    <row r="195" spans="1:7" x14ac:dyDescent="0.25">
      <c r="A195" s="125">
        <f t="shared" si="5"/>
        <v>11</v>
      </c>
      <c r="B195" s="121">
        <f t="shared" si="6"/>
        <v>3</v>
      </c>
      <c r="C195" s="121" t="str">
        <f>INDEX('Numbering Conventions'!$H$6:$H$13,MATCH(B195,'Numbering Conventions'!$I$6:$I$13,0))</f>
        <v>E</v>
      </c>
      <c r="D195" s="121" t="str">
        <f>VLOOKUP(F195,'Numbering Conventions'!$E$6:$F$39,2,0)</f>
        <v>NET</v>
      </c>
      <c r="E195" s="121">
        <v>1193</v>
      </c>
      <c r="F195" s="139">
        <v>20</v>
      </c>
      <c r="G195" s="147">
        <f>VLOOKUP(A195,AM_Balanced_VISTRO!$A$1:$AH$64,MATCH(D195,AM_Balanced_VISTRO!$A$1:$AH$1,0),0)</f>
        <v>3</v>
      </c>
    </row>
    <row r="196" spans="1:7" x14ac:dyDescent="0.25">
      <c r="A196" s="125">
        <f t="shared" ref="A196:A261" si="7">IF(LEN(E196)=3,INT(LEFT(E196,1)),IF(LEN(E196)=6,INT(LEFT(E196,5)),IF(LEN(E196)=5,INT(LEFT(E196,2)),IF(LEN(E196)=4,INT(LEFT(E196,2)),INT(LEFT(E196,3))))))</f>
        <v>11</v>
      </c>
      <c r="B196" s="121">
        <f t="shared" si="6"/>
        <v>3</v>
      </c>
      <c r="C196" s="121" t="str">
        <f>INDEX('Numbering Conventions'!$H$6:$H$13,MATCH(B196,'Numbering Conventions'!$I$6:$I$13,0))</f>
        <v>E</v>
      </c>
      <c r="D196" s="121" t="str">
        <f>VLOOKUP(F196,'Numbering Conventions'!$E$6:$F$39,2,0)</f>
        <v>NER</v>
      </c>
      <c r="E196" s="121">
        <v>1193</v>
      </c>
      <c r="F196" s="139">
        <v>21</v>
      </c>
      <c r="G196" s="147">
        <f>VLOOKUP(A196,AM_Balanced_VISTRO!$A$1:$AH$64,MATCH(D196,AM_Balanced_VISTRO!$A$1:$AH$1,0),0)</f>
        <v>97</v>
      </c>
    </row>
    <row r="197" spans="1:7" x14ac:dyDescent="0.25">
      <c r="A197" s="125">
        <f t="shared" si="7"/>
        <v>11</v>
      </c>
      <c r="B197" s="121">
        <f t="shared" si="6"/>
        <v>4</v>
      </c>
      <c r="C197" s="121" t="str">
        <f>INDEX('Numbering Conventions'!$H$6:$H$13,MATCH(B197,'Numbering Conventions'!$I$6:$I$13,0))</f>
        <v>W</v>
      </c>
      <c r="D197" s="121" t="str">
        <f>VLOOKUP(F197,'Numbering Conventions'!$E$6:$F$39,2,0)</f>
        <v>SWT</v>
      </c>
      <c r="E197" s="121">
        <v>1194</v>
      </c>
      <c r="F197" s="139">
        <v>23</v>
      </c>
      <c r="G197" s="147">
        <f>VLOOKUP(A197,AM_Balanced_VISTRO!$A$1:$AH$64,MATCH(D197,AM_Balanced_VISTRO!$A$1:$AH$1,0),0)</f>
        <v>0</v>
      </c>
    </row>
    <row r="198" spans="1:7" x14ac:dyDescent="0.25">
      <c r="A198" s="125">
        <f t="shared" si="7"/>
        <v>11</v>
      </c>
      <c r="B198" s="121">
        <f t="shared" si="6"/>
        <v>4</v>
      </c>
      <c r="C198" s="121" t="str">
        <f>INDEX('Numbering Conventions'!$H$6:$H$13,MATCH(B198,'Numbering Conventions'!$I$6:$I$13,0))</f>
        <v>W</v>
      </c>
      <c r="D198" s="121" t="str">
        <f>VLOOKUP(F198,'Numbering Conventions'!$E$6:$F$39,2,0)</f>
        <v>SWR</v>
      </c>
      <c r="E198" s="121">
        <v>1194</v>
      </c>
      <c r="F198" s="139">
        <v>24</v>
      </c>
      <c r="G198" s="147">
        <f>VLOOKUP(A198,AM_Balanced_VISTRO!$A$1:$AH$64,MATCH(D198,AM_Balanced_VISTRO!$A$1:$AH$1,0),0)</f>
        <v>73</v>
      </c>
    </row>
    <row r="199" spans="1:7" ht="15.75" thickBot="1" x14ac:dyDescent="0.3">
      <c r="A199" s="187">
        <f t="shared" si="7"/>
        <v>11</v>
      </c>
      <c r="B199" s="188">
        <f t="shared" si="6"/>
        <v>4</v>
      </c>
      <c r="C199" s="188" t="str">
        <f>INDEX('Numbering Conventions'!$H$6:$H$13,MATCH(B199,'Numbering Conventions'!$I$6:$I$13,0))</f>
        <v>W</v>
      </c>
      <c r="D199" s="188" t="str">
        <f>VLOOKUP(F199,'Numbering Conventions'!$E$6:$F$39,2,0)</f>
        <v>SWR2</v>
      </c>
      <c r="E199" s="188">
        <v>1194</v>
      </c>
      <c r="F199" s="189">
        <v>25</v>
      </c>
      <c r="G199" s="190">
        <f>VLOOKUP(A199,AM_Balanced_VISTRO!$A$1:$AH$64,MATCH(D199,AM_Balanced_VISTRO!$A$1:$AH$1,0),0)</f>
        <v>102</v>
      </c>
    </row>
    <row r="200" spans="1:7" x14ac:dyDescent="0.25">
      <c r="A200" s="128">
        <f t="shared" si="7"/>
        <v>12</v>
      </c>
      <c r="B200" s="129">
        <f t="shared" si="6"/>
        <v>1</v>
      </c>
      <c r="C200" s="129" t="str">
        <f>INDEX('Numbering Conventions'!$H$6:$H$13,MATCH(B200,'Numbering Conventions'!$I$6:$I$13,0))</f>
        <v>N</v>
      </c>
      <c r="D200" s="129" t="str">
        <f>VLOOKUP(F200,'Numbering Conventions'!$E$6:$F$39,2,0)</f>
        <v>NBL</v>
      </c>
      <c r="E200" s="129">
        <v>1201</v>
      </c>
      <c r="F200" s="135">
        <v>2</v>
      </c>
      <c r="G200" s="143">
        <f>VLOOKUP(A200,AM_Balanced_VISTRO!$A$1:$AH$64,MATCH(D200,AM_Balanced_VISTRO!$A$1:$AH$1,0),0)</f>
        <v>29</v>
      </c>
    </row>
    <row r="201" spans="1:7" x14ac:dyDescent="0.25">
      <c r="A201" s="130">
        <f t="shared" si="7"/>
        <v>12</v>
      </c>
      <c r="B201" s="120">
        <f t="shared" si="6"/>
        <v>1</v>
      </c>
      <c r="C201" s="120" t="str">
        <f>INDEX('Numbering Conventions'!$H$6:$H$13,MATCH(B201,'Numbering Conventions'!$I$6:$I$13,0))</f>
        <v>N</v>
      </c>
      <c r="D201" s="120" t="str">
        <f>VLOOKUP(F201,'Numbering Conventions'!$E$6:$F$39,2,0)</f>
        <v>NBT</v>
      </c>
      <c r="E201" s="120">
        <v>1201</v>
      </c>
      <c r="F201" s="136">
        <v>3</v>
      </c>
      <c r="G201" s="144">
        <f>VLOOKUP(A201,AM_Balanced_VISTRO!$A$1:$AH$64,MATCH(D201,AM_Balanced_VISTRO!$A$1:$AH$1,0),0)</f>
        <v>384</v>
      </c>
    </row>
    <row r="202" spans="1:7" x14ac:dyDescent="0.25">
      <c r="A202" s="130">
        <f t="shared" si="7"/>
        <v>12</v>
      </c>
      <c r="B202" s="120">
        <f t="shared" si="6"/>
        <v>1</v>
      </c>
      <c r="C202" s="120" t="str">
        <f>INDEX('Numbering Conventions'!$H$6:$H$13,MATCH(B202,'Numbering Conventions'!$I$6:$I$13,0))</f>
        <v>N</v>
      </c>
      <c r="D202" s="120" t="str">
        <f>VLOOKUP(F202,'Numbering Conventions'!$E$6:$F$39,2,0)</f>
        <v>NBR</v>
      </c>
      <c r="E202" s="120">
        <v>1201</v>
      </c>
      <c r="F202" s="136">
        <v>4</v>
      </c>
      <c r="G202" s="144">
        <f>VLOOKUP(A202,AM_Balanced_VISTRO!$A$1:$AH$64,MATCH(D202,AM_Balanced_VISTRO!$A$1:$AH$1,0),0)</f>
        <v>33</v>
      </c>
    </row>
    <row r="203" spans="1:7" x14ac:dyDescent="0.25">
      <c r="A203" s="130">
        <f t="shared" si="7"/>
        <v>12</v>
      </c>
      <c r="B203" s="120">
        <f t="shared" si="6"/>
        <v>1</v>
      </c>
      <c r="C203" s="120" t="str">
        <f>INDEX('Numbering Conventions'!$H$6:$H$13,MATCH(B203,'Numbering Conventions'!$I$6:$I$13,0))</f>
        <v>N</v>
      </c>
      <c r="D203" s="120" t="str">
        <f>VLOOKUP(F203,'Numbering Conventions'!$E$6:$F$39,2,0)</f>
        <v>NBR2</v>
      </c>
      <c r="E203" s="120">
        <v>1201</v>
      </c>
      <c r="F203" s="136">
        <v>5</v>
      </c>
      <c r="G203" s="144">
        <f>VLOOKUP(A203,AM_Balanced_VISTRO!$A$1:$AH$64,MATCH(D203,AM_Balanced_VISTRO!$A$1:$AH$1,0),0)</f>
        <v>1</v>
      </c>
    </row>
    <row r="204" spans="1:7" x14ac:dyDescent="0.25">
      <c r="A204" s="130">
        <f t="shared" si="7"/>
        <v>12</v>
      </c>
      <c r="B204" s="120">
        <f t="shared" si="6"/>
        <v>1</v>
      </c>
      <c r="C204" s="120" t="str">
        <f>INDEX('Numbering Conventions'!$H$6:$H$13,MATCH(B204,'Numbering Conventions'!$I$6:$I$13,0))</f>
        <v>N</v>
      </c>
      <c r="D204" s="120" t="str">
        <f>VLOOKUP(F204,'Numbering Conventions'!$E$6:$F$39,2,0)</f>
        <v>SBL2</v>
      </c>
      <c r="E204" s="120">
        <v>1201</v>
      </c>
      <c r="F204" s="136">
        <v>6</v>
      </c>
      <c r="G204" s="144">
        <f>VLOOKUP(A204,AM_Balanced_VISTRO!$A$1:$AH$64,MATCH(D204,AM_Balanced_VISTRO!$A$1:$AH$1,0),0)</f>
        <v>0</v>
      </c>
    </row>
    <row r="205" spans="1:7" x14ac:dyDescent="0.25">
      <c r="A205" s="130">
        <f t="shared" si="7"/>
        <v>12</v>
      </c>
      <c r="B205" s="120">
        <f t="shared" si="6"/>
        <v>1</v>
      </c>
      <c r="C205" s="120" t="str">
        <f>INDEX('Numbering Conventions'!$H$6:$H$13,MATCH(B205,'Numbering Conventions'!$I$6:$I$13,0))</f>
        <v>N</v>
      </c>
      <c r="D205" s="120" t="str">
        <f>VLOOKUP(F205,'Numbering Conventions'!$E$6:$F$39,2,0)</f>
        <v>SBL</v>
      </c>
      <c r="E205" s="120">
        <v>1201</v>
      </c>
      <c r="F205" s="136">
        <v>7</v>
      </c>
      <c r="G205" s="144">
        <f>VLOOKUP(A205,AM_Balanced_VISTRO!$A$1:$AH$64,MATCH(D205,AM_Balanced_VISTRO!$A$1:$AH$1,0),0)</f>
        <v>20</v>
      </c>
    </row>
    <row r="206" spans="1:7" x14ac:dyDescent="0.25">
      <c r="A206" s="130">
        <f t="shared" si="7"/>
        <v>12</v>
      </c>
      <c r="B206" s="120">
        <f t="shared" si="6"/>
        <v>1</v>
      </c>
      <c r="C206" s="120" t="str">
        <f>INDEX('Numbering Conventions'!$H$6:$H$13,MATCH(B206,'Numbering Conventions'!$I$6:$I$13,0))</f>
        <v>N</v>
      </c>
      <c r="D206" s="120" t="str">
        <f>VLOOKUP(F206,'Numbering Conventions'!$E$6:$F$39,2,0)</f>
        <v>SBT</v>
      </c>
      <c r="E206" s="120">
        <v>1201</v>
      </c>
      <c r="F206" s="136">
        <v>8</v>
      </c>
      <c r="G206" s="144">
        <f>VLOOKUP(A206,AM_Balanced_VISTRO!$A$1:$AH$64,MATCH(D206,AM_Balanced_VISTRO!$A$1:$AH$1,0),0)</f>
        <v>854</v>
      </c>
    </row>
    <row r="207" spans="1:7" x14ac:dyDescent="0.25">
      <c r="A207" s="130">
        <f t="shared" si="7"/>
        <v>12</v>
      </c>
      <c r="B207" s="120">
        <f t="shared" si="6"/>
        <v>1</v>
      </c>
      <c r="C207" s="120" t="str">
        <f>INDEX('Numbering Conventions'!$H$6:$H$13,MATCH(B207,'Numbering Conventions'!$I$6:$I$13,0))</f>
        <v>N</v>
      </c>
      <c r="D207" s="120" t="str">
        <f>VLOOKUP(F207,'Numbering Conventions'!$E$6:$F$39,2,0)</f>
        <v>SBR</v>
      </c>
      <c r="E207" s="120">
        <v>1201</v>
      </c>
      <c r="F207" s="136">
        <v>9</v>
      </c>
      <c r="G207" s="144">
        <f>VLOOKUP(A207,AM_Balanced_VISTRO!$A$1:$AH$64,MATCH(D207,AM_Balanced_VISTRO!$A$1:$AH$1,0),0)</f>
        <v>65</v>
      </c>
    </row>
    <row r="208" spans="1:7" x14ac:dyDescent="0.25">
      <c r="A208" s="130">
        <f t="shared" si="7"/>
        <v>12</v>
      </c>
      <c r="B208" s="120">
        <f t="shared" ref="B208:B275" si="8">INT(RIGHT(E208,1))</f>
        <v>2</v>
      </c>
      <c r="C208" s="120" t="str">
        <f>INDEX('Numbering Conventions'!$H$6:$H$13,MATCH(B208,'Numbering Conventions'!$I$6:$I$13,0))</f>
        <v>S</v>
      </c>
      <c r="D208" s="120" t="str">
        <f>VLOOKUP(F208,'Numbering Conventions'!$E$6:$F$39,2,0)</f>
        <v>SBL</v>
      </c>
      <c r="E208" s="120">
        <v>1202</v>
      </c>
      <c r="F208" s="136">
        <v>7</v>
      </c>
      <c r="G208" s="144">
        <f>VLOOKUP(A208,AM_Balanced_VISTRO!$A$1:$AH$64,MATCH(D208,AM_Balanced_VISTRO!$A$1:$AH$1,0),0)</f>
        <v>20</v>
      </c>
    </row>
    <row r="209" spans="1:7" x14ac:dyDescent="0.25">
      <c r="A209" s="130">
        <f t="shared" si="7"/>
        <v>12</v>
      </c>
      <c r="B209" s="120">
        <f t="shared" si="8"/>
        <v>2</v>
      </c>
      <c r="C209" s="120" t="str">
        <f>INDEX('Numbering Conventions'!$H$6:$H$13,MATCH(B209,'Numbering Conventions'!$I$6:$I$13,0))</f>
        <v>S</v>
      </c>
      <c r="D209" s="120" t="str">
        <f>VLOOKUP(F209,'Numbering Conventions'!$E$6:$F$39,2,0)</f>
        <v>SBT</v>
      </c>
      <c r="E209" s="120">
        <v>1202</v>
      </c>
      <c r="F209" s="136">
        <v>8</v>
      </c>
      <c r="G209" s="144">
        <f>VLOOKUP(A209,AM_Balanced_VISTRO!$A$1:$AH$64,MATCH(D209,AM_Balanced_VISTRO!$A$1:$AH$1,0),0)</f>
        <v>854</v>
      </c>
    </row>
    <row r="210" spans="1:7" x14ac:dyDescent="0.25">
      <c r="A210" s="130">
        <f t="shared" si="7"/>
        <v>12</v>
      </c>
      <c r="B210" s="120">
        <f t="shared" si="8"/>
        <v>2</v>
      </c>
      <c r="C210" s="120" t="str">
        <f>INDEX('Numbering Conventions'!$H$6:$H$13,MATCH(B210,'Numbering Conventions'!$I$6:$I$13,0))</f>
        <v>S</v>
      </c>
      <c r="D210" s="120" t="str">
        <f>VLOOKUP(F210,'Numbering Conventions'!$E$6:$F$39,2,0)</f>
        <v>SBR2</v>
      </c>
      <c r="E210" s="120">
        <v>1202</v>
      </c>
      <c r="F210" s="136">
        <v>10</v>
      </c>
      <c r="G210" s="144">
        <f>VLOOKUP(A210,AM_Balanced_VISTRO!$A$1:$AH$64,MATCH(D210,AM_Balanced_VISTRO!$A$1:$AH$1,0),0)</f>
        <v>36</v>
      </c>
    </row>
    <row r="211" spans="1:7" x14ac:dyDescent="0.25">
      <c r="A211" s="130">
        <f t="shared" si="7"/>
        <v>12</v>
      </c>
      <c r="B211" s="120">
        <f t="shared" si="8"/>
        <v>2</v>
      </c>
      <c r="C211" s="120" t="str">
        <f>INDEX('Numbering Conventions'!$H$6:$H$13,MATCH(B211,'Numbering Conventions'!$I$6:$I$13,0))</f>
        <v>S</v>
      </c>
      <c r="D211" s="120" t="str">
        <f>VLOOKUP(F211,'Numbering Conventions'!$E$6:$F$39,2,0)</f>
        <v>EBL</v>
      </c>
      <c r="E211" s="120">
        <v>1202</v>
      </c>
      <c r="F211" s="136">
        <v>11</v>
      </c>
      <c r="G211" s="144">
        <f>VLOOKUP(A211,AM_Balanced_VISTRO!$A$1:$AH$64,MATCH(D211,AM_Balanced_VISTRO!$A$1:$AH$1,0),0)</f>
        <v>0</v>
      </c>
    </row>
    <row r="212" spans="1:7" x14ac:dyDescent="0.25">
      <c r="A212" s="130">
        <f t="shared" si="7"/>
        <v>12</v>
      </c>
      <c r="B212" s="120">
        <f t="shared" si="8"/>
        <v>2</v>
      </c>
      <c r="C212" s="120" t="str">
        <f>INDEX('Numbering Conventions'!$H$6:$H$13,MATCH(B212,'Numbering Conventions'!$I$6:$I$13,0))</f>
        <v>S</v>
      </c>
      <c r="D212" s="120" t="str">
        <f>VLOOKUP(F212,'Numbering Conventions'!$E$6:$F$39,2,0)</f>
        <v>EBT</v>
      </c>
      <c r="E212" s="120">
        <v>1202</v>
      </c>
      <c r="F212" s="136">
        <v>12</v>
      </c>
      <c r="G212" s="144">
        <f>VLOOKUP(A212,AM_Balanced_VISTRO!$A$1:$AH$64,MATCH(D212,AM_Balanced_VISTRO!$A$1:$AH$1,0),0)</f>
        <v>372</v>
      </c>
    </row>
    <row r="213" spans="1:7" x14ac:dyDescent="0.25">
      <c r="A213" s="130">
        <f t="shared" si="7"/>
        <v>12</v>
      </c>
      <c r="B213" s="120">
        <f t="shared" si="8"/>
        <v>2</v>
      </c>
      <c r="C213" s="120" t="str">
        <f>INDEX('Numbering Conventions'!$H$6:$H$13,MATCH(B213,'Numbering Conventions'!$I$6:$I$13,0))</f>
        <v>S</v>
      </c>
      <c r="D213" s="120" t="str">
        <f>VLOOKUP(F213,'Numbering Conventions'!$E$6:$F$39,2,0)</f>
        <v>EBR</v>
      </c>
      <c r="E213" s="120">
        <v>1202</v>
      </c>
      <c r="F213" s="136">
        <v>13</v>
      </c>
      <c r="G213" s="144">
        <f>VLOOKUP(A213,AM_Balanced_VISTRO!$A$1:$AH$64,MATCH(D213,AM_Balanced_VISTRO!$A$1:$AH$1,0),0)</f>
        <v>0</v>
      </c>
    </row>
    <row r="214" spans="1:7" x14ac:dyDescent="0.25">
      <c r="A214" s="130">
        <f t="shared" si="7"/>
        <v>12</v>
      </c>
      <c r="B214" s="120">
        <f t="shared" si="8"/>
        <v>2</v>
      </c>
      <c r="C214" s="120" t="str">
        <f>INDEX('Numbering Conventions'!$H$6:$H$13,MATCH(B214,'Numbering Conventions'!$I$6:$I$13,0))</f>
        <v>S</v>
      </c>
      <c r="D214" s="120" t="str">
        <f>VLOOKUP(F214,'Numbering Conventions'!$E$6:$F$39,2,0)</f>
        <v>EBR2</v>
      </c>
      <c r="E214" s="120">
        <v>1202</v>
      </c>
      <c r="F214" s="136">
        <v>14</v>
      </c>
      <c r="G214" s="144">
        <f>VLOOKUP(A214,AM_Balanced_VISTRO!$A$1:$AH$64,MATCH(D214,AM_Balanced_VISTRO!$A$1:$AH$1,0),0)</f>
        <v>145</v>
      </c>
    </row>
    <row r="215" spans="1:7" x14ac:dyDescent="0.25">
      <c r="A215" s="130">
        <f t="shared" si="7"/>
        <v>12</v>
      </c>
      <c r="B215" s="120">
        <f t="shared" si="8"/>
        <v>3</v>
      </c>
      <c r="C215" s="120" t="str">
        <f>INDEX('Numbering Conventions'!$H$6:$H$13,MATCH(B215,'Numbering Conventions'!$I$6:$I$13,0))</f>
        <v>E</v>
      </c>
      <c r="D215" s="120" t="str">
        <f>VLOOKUP(F215,'Numbering Conventions'!$E$6:$F$39,2,0)</f>
        <v>EBL</v>
      </c>
      <c r="E215" s="120">
        <v>1203</v>
      </c>
      <c r="F215" s="136">
        <v>11</v>
      </c>
      <c r="G215" s="144">
        <f>VLOOKUP(A215,AM_Balanced_VISTRO!$A$1:$AH$64,MATCH(D215,AM_Balanced_VISTRO!$A$1:$AH$1,0),0)</f>
        <v>0</v>
      </c>
    </row>
    <row r="216" spans="1:7" x14ac:dyDescent="0.25">
      <c r="A216" s="130">
        <f t="shared" si="7"/>
        <v>12</v>
      </c>
      <c r="B216" s="120">
        <f t="shared" si="8"/>
        <v>3</v>
      </c>
      <c r="C216" s="120" t="str">
        <f>INDEX('Numbering Conventions'!$H$6:$H$13,MATCH(B216,'Numbering Conventions'!$I$6:$I$13,0))</f>
        <v>E</v>
      </c>
      <c r="D216" s="120" t="str">
        <f>VLOOKUP(F216,'Numbering Conventions'!$E$6:$F$39,2,0)</f>
        <v>EBT</v>
      </c>
      <c r="E216" s="120">
        <v>1203</v>
      </c>
      <c r="F216" s="136">
        <v>12</v>
      </c>
      <c r="G216" s="144">
        <f>VLOOKUP(A216,AM_Balanced_VISTRO!$A$1:$AH$64,MATCH(D216,AM_Balanced_VISTRO!$A$1:$AH$1,0),0)</f>
        <v>372</v>
      </c>
    </row>
    <row r="217" spans="1:7" x14ac:dyDescent="0.25">
      <c r="A217" s="130">
        <f t="shared" si="7"/>
        <v>12</v>
      </c>
      <c r="B217" s="120">
        <f t="shared" si="8"/>
        <v>3</v>
      </c>
      <c r="C217" s="120" t="str">
        <f>INDEX('Numbering Conventions'!$H$6:$H$13,MATCH(B217,'Numbering Conventions'!$I$6:$I$13,0))</f>
        <v>E</v>
      </c>
      <c r="D217" s="120" t="str">
        <f>VLOOKUP(F217,'Numbering Conventions'!$E$6:$F$39,2,0)</f>
        <v>EBR</v>
      </c>
      <c r="E217" s="120">
        <v>1203</v>
      </c>
      <c r="F217" s="136">
        <v>13</v>
      </c>
      <c r="G217" s="144">
        <f>VLOOKUP(A217,AM_Balanced_VISTRO!$A$1:$AH$64,MATCH(D217,AM_Balanced_VISTRO!$A$1:$AH$1,0),0)</f>
        <v>0</v>
      </c>
    </row>
    <row r="218" spans="1:7" x14ac:dyDescent="0.25">
      <c r="A218" s="130">
        <f t="shared" si="7"/>
        <v>12</v>
      </c>
      <c r="B218" s="120">
        <f t="shared" si="8"/>
        <v>3</v>
      </c>
      <c r="C218" s="120" t="str">
        <f>INDEX('Numbering Conventions'!$H$6:$H$13,MATCH(B218,'Numbering Conventions'!$I$6:$I$13,0))</f>
        <v>E</v>
      </c>
      <c r="D218" s="120" t="str">
        <f>VLOOKUP(F218,'Numbering Conventions'!$E$6:$F$39,2,0)</f>
        <v>EBR2</v>
      </c>
      <c r="E218" s="120">
        <v>1203</v>
      </c>
      <c r="F218" s="136">
        <v>14</v>
      </c>
      <c r="G218" s="144">
        <f>VLOOKUP(A218,AM_Balanced_VISTRO!$A$1:$AH$64,MATCH(D218,AM_Balanced_VISTRO!$A$1:$AH$1,0),0)</f>
        <v>145</v>
      </c>
    </row>
    <row r="219" spans="1:7" x14ac:dyDescent="0.25">
      <c r="A219" s="130">
        <f t="shared" si="7"/>
        <v>12</v>
      </c>
      <c r="B219" s="120">
        <f t="shared" si="8"/>
        <v>4</v>
      </c>
      <c r="C219" s="120" t="str">
        <f>INDEX('Numbering Conventions'!$H$6:$H$13,MATCH(B219,'Numbering Conventions'!$I$6:$I$13,0))</f>
        <v>W</v>
      </c>
      <c r="D219" s="120" t="str">
        <f>VLOOKUP(F219,'Numbering Conventions'!$E$6:$F$39,2,0)</f>
        <v>WBL</v>
      </c>
      <c r="E219" s="120">
        <v>1204</v>
      </c>
      <c r="F219" s="136">
        <v>15</v>
      </c>
      <c r="G219" s="144">
        <f>VLOOKUP(A219,AM_Balanced_VISTRO!$A$1:$AH$64,MATCH(D219,AM_Balanced_VISTRO!$A$1:$AH$1,0),0)</f>
        <v>9</v>
      </c>
    </row>
    <row r="220" spans="1:7" x14ac:dyDescent="0.25">
      <c r="A220" s="130">
        <f t="shared" si="7"/>
        <v>12</v>
      </c>
      <c r="B220" s="120">
        <f t="shared" si="8"/>
        <v>4</v>
      </c>
      <c r="C220" s="120" t="str">
        <f>INDEX('Numbering Conventions'!$H$6:$H$13,MATCH(B220,'Numbering Conventions'!$I$6:$I$13,0))</f>
        <v>W</v>
      </c>
      <c r="D220" s="120" t="str">
        <f>VLOOKUP(F220,'Numbering Conventions'!$E$6:$F$39,2,0)</f>
        <v>WBR</v>
      </c>
      <c r="E220" s="120">
        <v>1204</v>
      </c>
      <c r="F220" s="136">
        <v>17</v>
      </c>
      <c r="G220" s="144">
        <f>VLOOKUP(A220,AM_Balanced_VISTRO!$A$1:$AH$64,MATCH(D220,AM_Balanced_VISTRO!$A$1:$AH$1,0),0)</f>
        <v>20</v>
      </c>
    </row>
    <row r="221" spans="1:7" x14ac:dyDescent="0.25">
      <c r="A221" s="130">
        <f t="shared" si="7"/>
        <v>12</v>
      </c>
      <c r="B221" s="120">
        <f t="shared" si="8"/>
        <v>4</v>
      </c>
      <c r="C221" s="120" t="str">
        <f>INDEX('Numbering Conventions'!$H$6:$H$13,MATCH(B221,'Numbering Conventions'!$I$6:$I$13,0))</f>
        <v>W</v>
      </c>
      <c r="D221" s="120" t="str">
        <f>VLOOKUP(F221,'Numbering Conventions'!$E$6:$F$39,2,0)</f>
        <v>WBR2</v>
      </c>
      <c r="E221" s="120">
        <v>1204</v>
      </c>
      <c r="F221" s="136">
        <v>18</v>
      </c>
      <c r="G221" s="144">
        <f>VLOOKUP(A221,AM_Balanced_VISTRO!$A$1:$AH$64,MATCH(D221,AM_Balanced_VISTRO!$A$1:$AH$1,0),0)</f>
        <v>5</v>
      </c>
    </row>
    <row r="222" spans="1:7" x14ac:dyDescent="0.25">
      <c r="A222" s="130">
        <f t="shared" si="7"/>
        <v>12</v>
      </c>
      <c r="B222" s="120">
        <f t="shared" si="8"/>
        <v>4</v>
      </c>
      <c r="C222" s="120" t="str">
        <f>INDEX('Numbering Conventions'!$H$6:$H$13,MATCH(B222,'Numbering Conventions'!$I$6:$I$13,0))</f>
        <v>W</v>
      </c>
      <c r="D222" s="120" t="str">
        <f>VLOOKUP(F222,'Numbering Conventions'!$E$6:$F$39,2,0)</f>
        <v>NEL</v>
      </c>
      <c r="E222" s="120">
        <v>1204</v>
      </c>
      <c r="F222" s="136">
        <v>19</v>
      </c>
      <c r="G222" s="144">
        <f>VLOOKUP(A222,AM_Balanced_VISTRO!$A$1:$AH$64,MATCH(D222,AM_Balanced_VISTRO!$A$1:$AH$1,0),0)</f>
        <v>0</v>
      </c>
    </row>
    <row r="223" spans="1:7" x14ac:dyDescent="0.25">
      <c r="A223" s="130">
        <f t="shared" si="7"/>
        <v>12</v>
      </c>
      <c r="B223" s="120">
        <f t="shared" si="8"/>
        <v>4</v>
      </c>
      <c r="C223" s="120" t="str">
        <f>INDEX('Numbering Conventions'!$H$6:$H$13,MATCH(B223,'Numbering Conventions'!$I$6:$I$13,0))</f>
        <v>W</v>
      </c>
      <c r="D223" s="120" t="str">
        <f>VLOOKUP(F223,'Numbering Conventions'!$E$6:$F$39,2,0)</f>
        <v>NET</v>
      </c>
      <c r="E223" s="120">
        <v>1204</v>
      </c>
      <c r="F223" s="136">
        <v>20</v>
      </c>
      <c r="G223" s="144">
        <f>VLOOKUP(A223,AM_Balanced_VISTRO!$A$1:$AH$64,MATCH(D223,AM_Balanced_VISTRO!$A$1:$AH$1,0),0)</f>
        <v>0</v>
      </c>
    </row>
    <row r="224" spans="1:7" x14ac:dyDescent="0.25">
      <c r="A224" s="130">
        <f t="shared" si="7"/>
        <v>12</v>
      </c>
      <c r="B224" s="120">
        <f t="shared" si="8"/>
        <v>4</v>
      </c>
      <c r="C224" s="120" t="str">
        <f>INDEX('Numbering Conventions'!$H$6:$H$13,MATCH(B224,'Numbering Conventions'!$I$6:$I$13,0))</f>
        <v>W</v>
      </c>
      <c r="D224" s="120" t="str">
        <f>VLOOKUP(F224,'Numbering Conventions'!$E$6:$F$39,2,0)</f>
        <v>NER</v>
      </c>
      <c r="E224" s="120">
        <v>1204</v>
      </c>
      <c r="F224" s="136">
        <v>21</v>
      </c>
      <c r="G224" s="144">
        <f>VLOOKUP(A224,AM_Balanced_VISTRO!$A$1:$AH$64,MATCH(D224,AM_Balanced_VISTRO!$A$1:$AH$1,0),0)</f>
        <v>0</v>
      </c>
    </row>
    <row r="225" spans="1:7" x14ac:dyDescent="0.25">
      <c r="A225" s="130">
        <f t="shared" si="7"/>
        <v>12</v>
      </c>
      <c r="B225" s="120">
        <f t="shared" si="8"/>
        <v>4</v>
      </c>
      <c r="C225" s="120" t="str">
        <f>INDEX('Numbering Conventions'!$H$6:$H$13,MATCH(B225,'Numbering Conventions'!$I$6:$I$13,0))</f>
        <v>W</v>
      </c>
      <c r="D225" s="120" t="str">
        <f>VLOOKUP(F225,'Numbering Conventions'!$E$6:$F$39,2,0)</f>
        <v>NER2</v>
      </c>
      <c r="E225" s="120">
        <v>1204</v>
      </c>
      <c r="F225" s="136">
        <v>22</v>
      </c>
      <c r="G225" s="144">
        <f>VLOOKUP(A225,AM_Balanced_VISTRO!$A$1:$AH$64,MATCH(D225,AM_Balanced_VISTRO!$A$1:$AH$1,0),0)</f>
        <v>0</v>
      </c>
    </row>
    <row r="226" spans="1:7" x14ac:dyDescent="0.25">
      <c r="A226" s="130">
        <f t="shared" si="7"/>
        <v>12</v>
      </c>
      <c r="B226" s="120">
        <f t="shared" si="8"/>
        <v>4</v>
      </c>
      <c r="C226" s="120" t="str">
        <f>INDEX('Numbering Conventions'!$H$6:$H$13,MATCH(B226,'Numbering Conventions'!$I$6:$I$13,0))</f>
        <v>W</v>
      </c>
      <c r="D226" s="120" t="str">
        <f>VLOOKUP(F226,'Numbering Conventions'!$E$6:$F$39,2,0)</f>
        <v>SWR</v>
      </c>
      <c r="E226" s="120">
        <v>1294</v>
      </c>
      <c r="F226" s="136">
        <v>24</v>
      </c>
      <c r="G226" s="144">
        <f>VLOOKUP(A226,AM_Balanced_VISTRO!$A$1:$AH$64,MATCH(D226,AM_Balanced_VISTRO!$A$1:$AH$1,0),0)</f>
        <v>47</v>
      </c>
    </row>
    <row r="227" spans="1:7" x14ac:dyDescent="0.25">
      <c r="A227" s="130">
        <f t="shared" si="7"/>
        <v>12</v>
      </c>
      <c r="B227" s="120">
        <f t="shared" si="8"/>
        <v>4</v>
      </c>
      <c r="C227" s="120" t="str">
        <f>INDEX('Numbering Conventions'!$H$6:$H$13,MATCH(B227,'Numbering Conventions'!$I$6:$I$13,0))</f>
        <v>W</v>
      </c>
      <c r="D227" s="120" t="str">
        <f>VLOOKUP(F227,'Numbering Conventions'!$E$6:$F$39,2,0)</f>
        <v>SWR2</v>
      </c>
      <c r="E227" s="120">
        <v>1294</v>
      </c>
      <c r="F227" s="136">
        <v>25</v>
      </c>
      <c r="G227" s="144">
        <f>VLOOKUP(A227,AM_Balanced_VISTRO!$A$1:$AH$64,MATCH(D227,AM_Balanced_VISTRO!$A$1:$AH$1,0),0)</f>
        <v>100</v>
      </c>
    </row>
    <row r="228" spans="1:7" x14ac:dyDescent="0.25">
      <c r="A228" s="130">
        <f t="shared" si="7"/>
        <v>12</v>
      </c>
      <c r="B228" s="120">
        <f t="shared" si="8"/>
        <v>4</v>
      </c>
      <c r="C228" s="120" t="str">
        <f>INDEX('Numbering Conventions'!$H$6:$H$13,MATCH(B228,'Numbering Conventions'!$I$6:$I$13,0))</f>
        <v>W</v>
      </c>
      <c r="D228" s="120" t="str">
        <f>VLOOKUP(F228,'Numbering Conventions'!$E$6:$F$39,2,0)</f>
        <v>NWL2</v>
      </c>
      <c r="E228" s="120">
        <v>1294</v>
      </c>
      <c r="F228" s="136">
        <v>26</v>
      </c>
      <c r="G228" s="144">
        <f>VLOOKUP(A228,AM_Balanced_VISTRO!$A$1:$AH$64,MATCH(D228,AM_Balanced_VISTRO!$A$1:$AH$1,0),0)</f>
        <v>0</v>
      </c>
    </row>
    <row r="229" spans="1:7" x14ac:dyDescent="0.25">
      <c r="A229" s="130">
        <f t="shared" si="7"/>
        <v>12</v>
      </c>
      <c r="B229" s="120">
        <f t="shared" si="8"/>
        <v>4</v>
      </c>
      <c r="C229" s="120" t="str">
        <f>INDEX('Numbering Conventions'!$H$6:$H$13,MATCH(B229,'Numbering Conventions'!$I$6:$I$13,0))</f>
        <v>W</v>
      </c>
      <c r="D229" s="120" t="str">
        <f>VLOOKUP(F229,'Numbering Conventions'!$E$6:$F$39,2,0)</f>
        <v>NWL</v>
      </c>
      <c r="E229" s="120">
        <v>1294</v>
      </c>
      <c r="F229" s="136">
        <v>27</v>
      </c>
      <c r="G229" s="144">
        <f>VLOOKUP(A229,AM_Balanced_VISTRO!$A$1:$AH$64,MATCH(D229,AM_Balanced_VISTRO!$A$1:$AH$1,0),0)</f>
        <v>0</v>
      </c>
    </row>
    <row r="230" spans="1:7" x14ac:dyDescent="0.25">
      <c r="A230" s="130">
        <f t="shared" si="7"/>
        <v>12</v>
      </c>
      <c r="B230" s="120">
        <f t="shared" si="8"/>
        <v>4</v>
      </c>
      <c r="C230" s="120" t="str">
        <f>INDEX('Numbering Conventions'!$H$6:$H$13,MATCH(B230,'Numbering Conventions'!$I$6:$I$13,0))</f>
        <v>W</v>
      </c>
      <c r="D230" s="120" t="str">
        <f>VLOOKUP(F230,'Numbering Conventions'!$E$6:$F$39,2,0)</f>
        <v>NWT</v>
      </c>
      <c r="E230" s="120">
        <v>1294</v>
      </c>
      <c r="F230" s="136">
        <v>28</v>
      </c>
      <c r="G230" s="144">
        <f>VLOOKUP(A230,AM_Balanced_VISTRO!$A$1:$AH$64,MATCH(D230,AM_Balanced_VISTRO!$A$1:$AH$1,0),0)</f>
        <v>0</v>
      </c>
    </row>
    <row r="231" spans="1:7" ht="15.75" thickBot="1" x14ac:dyDescent="0.3">
      <c r="A231" s="173">
        <f t="shared" si="7"/>
        <v>12</v>
      </c>
      <c r="B231" s="174">
        <f t="shared" si="8"/>
        <v>4</v>
      </c>
      <c r="C231" s="174" t="str">
        <f>INDEX('Numbering Conventions'!$H$6:$H$13,MATCH(B231,'Numbering Conventions'!$I$6:$I$13,0))</f>
        <v>W</v>
      </c>
      <c r="D231" s="174" t="str">
        <f>VLOOKUP(F231,'Numbering Conventions'!$E$6:$F$39,2,0)</f>
        <v>NWR</v>
      </c>
      <c r="E231" s="174">
        <v>1294</v>
      </c>
      <c r="F231" s="191">
        <v>29</v>
      </c>
      <c r="G231" s="175">
        <f>VLOOKUP(A231,AM_Balanced_VISTRO!$A$1:$AH$64,MATCH(D231,AM_Balanced_VISTRO!$A$1:$AH$1,0),0)</f>
        <v>0</v>
      </c>
    </row>
    <row r="232" spans="1:7" x14ac:dyDescent="0.25">
      <c r="A232" s="169">
        <f t="shared" si="7"/>
        <v>13</v>
      </c>
      <c r="B232" s="170">
        <f t="shared" si="8"/>
        <v>1</v>
      </c>
      <c r="C232" s="170" t="str">
        <f>INDEX('Numbering Conventions'!$H$6:$H$13,MATCH(B232,'Numbering Conventions'!$I$6:$I$13,0))</f>
        <v>N</v>
      </c>
      <c r="D232" s="170" t="str">
        <f>VLOOKUP(F232,'Numbering Conventions'!$E$6:$F$39,2,0)</f>
        <v>NBL2</v>
      </c>
      <c r="E232" s="170">
        <v>1301</v>
      </c>
      <c r="F232" s="171">
        <v>1</v>
      </c>
      <c r="G232" s="172">
        <f>VLOOKUP(A232,AM_Balanced_VISTRO!$A$1:$AH$64,MATCH(D232,AM_Balanced_VISTRO!$A$1:$AH$1,0),0)</f>
        <v>191</v>
      </c>
    </row>
    <row r="233" spans="1:7" x14ac:dyDescent="0.25">
      <c r="A233" s="125">
        <f t="shared" si="7"/>
        <v>13</v>
      </c>
      <c r="B233" s="121">
        <f t="shared" si="8"/>
        <v>1</v>
      </c>
      <c r="C233" s="121" t="str">
        <f>INDEX('Numbering Conventions'!$H$6:$H$13,MATCH(B233,'Numbering Conventions'!$I$6:$I$13,0))</f>
        <v>N</v>
      </c>
      <c r="D233" s="121" t="str">
        <f>VLOOKUP(F233,'Numbering Conventions'!$E$6:$F$39,2,0)</f>
        <v>NBL</v>
      </c>
      <c r="E233" s="121">
        <v>1301</v>
      </c>
      <c r="F233" s="139">
        <v>2</v>
      </c>
      <c r="G233" s="147">
        <f>VLOOKUP(A233,AM_Balanced_VISTRO!$A$1:$AH$64,MATCH(D233,AM_Balanced_VISTRO!$A$1:$AH$1,0),0)</f>
        <v>64</v>
      </c>
    </row>
    <row r="234" spans="1:7" x14ac:dyDescent="0.25">
      <c r="A234" s="125">
        <f>IF(LEN(E234)=3,INT(LEFT(E234,1)),IF(LEN(E234)=6,INT(LEFT(E234,5)),IF(LEN(E234)=5,INT(LEFT(E234,2)),IF(LEN(E234)=4,INT(LEFT(E234,2)),INT(LEFT(E234,3))))))</f>
        <v>13</v>
      </c>
      <c r="B234" s="121">
        <f>INT(RIGHT(E234,1))</f>
        <v>1</v>
      </c>
      <c r="C234" s="121" t="str">
        <f>INDEX('Numbering Conventions'!$H$6:$H$13,MATCH(B234,'Numbering Conventions'!$I$6:$I$13,0))</f>
        <v>N</v>
      </c>
      <c r="D234" s="121" t="str">
        <f>VLOOKUP(F234,'Numbering Conventions'!$E$6:$F$39,2,0)</f>
        <v>NBT</v>
      </c>
      <c r="E234" s="121">
        <v>1301</v>
      </c>
      <c r="F234" s="139">
        <v>3</v>
      </c>
      <c r="G234" s="147">
        <f>VLOOKUP(A234,AM_Balanced_VISTRO!$A$1:$AH$64,MATCH(D234,AM_Balanced_VISTRO!$A$1:$AH$1,0),0)</f>
        <v>574</v>
      </c>
    </row>
    <row r="235" spans="1:7" x14ac:dyDescent="0.25">
      <c r="A235" s="125">
        <f>IF(LEN(E235)=3,INT(LEFT(E235,1)),IF(LEN(E235)=6,INT(LEFT(E235,5)),IF(LEN(E235)=5,INT(LEFT(E235,2)),IF(LEN(E235)=4,INT(LEFT(E235,2)),INT(LEFT(E235,3))))))</f>
        <v>13</v>
      </c>
      <c r="B235" s="121">
        <f>INT(RIGHT(E235,1))</f>
        <v>1</v>
      </c>
      <c r="C235" s="121" t="str">
        <f>INDEX('Numbering Conventions'!$H$6:$H$13,MATCH(B235,'Numbering Conventions'!$I$6:$I$13,0))</f>
        <v>N</v>
      </c>
      <c r="D235" s="121" t="str">
        <f>VLOOKUP(F235,'Numbering Conventions'!$E$6:$F$39,2,0)</f>
        <v>NBR</v>
      </c>
      <c r="E235" s="121">
        <v>1301</v>
      </c>
      <c r="F235" s="139">
        <v>4</v>
      </c>
      <c r="G235" s="147">
        <f>VLOOKUP(A235,AM_Balanced_VISTRO!$A$1:$AH$64,MATCH(D235,AM_Balanced_VISTRO!$A$1:$AH$1,0),0)</f>
        <v>80</v>
      </c>
    </row>
    <row r="236" spans="1:7" x14ac:dyDescent="0.25">
      <c r="A236" s="125">
        <f t="shared" si="7"/>
        <v>13</v>
      </c>
      <c r="B236" s="121">
        <f t="shared" si="8"/>
        <v>3</v>
      </c>
      <c r="C236" s="121" t="str">
        <f>INDEX('Numbering Conventions'!$H$6:$H$13,MATCH(B236,'Numbering Conventions'!$I$6:$I$13,0))</f>
        <v>E</v>
      </c>
      <c r="D236" s="121" t="str">
        <f>VLOOKUP(F236,'Numbering Conventions'!$E$6:$F$39,2,0)</f>
        <v>EBL</v>
      </c>
      <c r="E236" s="121">
        <v>1303</v>
      </c>
      <c r="F236" s="139">
        <v>11</v>
      </c>
      <c r="G236" s="147">
        <f>VLOOKUP(A236,AM_Balanced_VISTRO!$A$1:$AH$64,MATCH(D236,AM_Balanced_VISTRO!$A$1:$AH$1,0),0)</f>
        <v>90</v>
      </c>
    </row>
    <row r="237" spans="1:7" x14ac:dyDescent="0.25">
      <c r="A237" s="125">
        <f t="shared" si="7"/>
        <v>13</v>
      </c>
      <c r="B237" s="121">
        <f t="shared" si="8"/>
        <v>3</v>
      </c>
      <c r="C237" s="121" t="str">
        <f>INDEX('Numbering Conventions'!$H$6:$H$13,MATCH(B237,'Numbering Conventions'!$I$6:$I$13,0))</f>
        <v>E</v>
      </c>
      <c r="D237" s="121" t="str">
        <f>VLOOKUP(F237,'Numbering Conventions'!$E$6:$F$39,2,0)</f>
        <v>EBT</v>
      </c>
      <c r="E237" s="121">
        <v>1303</v>
      </c>
      <c r="F237" s="139">
        <v>12</v>
      </c>
      <c r="G237" s="147">
        <f>VLOOKUP(A237,AM_Balanced_VISTRO!$A$1:$AH$64,MATCH(D237,AM_Balanced_VISTRO!$A$1:$AH$1,0),0)</f>
        <v>327</v>
      </c>
    </row>
    <row r="238" spans="1:7" x14ac:dyDescent="0.25">
      <c r="A238" s="125">
        <f t="shared" si="7"/>
        <v>13</v>
      </c>
      <c r="B238" s="121">
        <f t="shared" si="8"/>
        <v>4</v>
      </c>
      <c r="C238" s="121" t="str">
        <f>INDEX('Numbering Conventions'!$H$6:$H$13,MATCH(B238,'Numbering Conventions'!$I$6:$I$13,0))</f>
        <v>W</v>
      </c>
      <c r="D238" s="121" t="str">
        <f>VLOOKUP(F238,'Numbering Conventions'!$E$6:$F$39,2,0)</f>
        <v>WBT</v>
      </c>
      <c r="E238" s="121">
        <v>1304</v>
      </c>
      <c r="F238" s="139">
        <v>16</v>
      </c>
      <c r="G238" s="147">
        <f>VLOOKUP(A238,AM_Balanced_VISTRO!$A$1:$AH$64,MATCH(D238,AM_Balanced_VISTRO!$A$1:$AH$1,0),0)</f>
        <v>310</v>
      </c>
    </row>
    <row r="239" spans="1:7" x14ac:dyDescent="0.25">
      <c r="A239" s="125">
        <f t="shared" si="7"/>
        <v>13</v>
      </c>
      <c r="B239" s="121">
        <f t="shared" si="8"/>
        <v>4</v>
      </c>
      <c r="C239" s="121" t="str">
        <f>INDEX('Numbering Conventions'!$H$6:$H$13,MATCH(B239,'Numbering Conventions'!$I$6:$I$13,0))</f>
        <v>W</v>
      </c>
      <c r="D239" s="121" t="str">
        <f>VLOOKUP(F239,'Numbering Conventions'!$E$6:$F$39,2,0)</f>
        <v>WBR</v>
      </c>
      <c r="E239" s="121">
        <v>1304</v>
      </c>
      <c r="F239" s="139">
        <v>17</v>
      </c>
      <c r="G239" s="147">
        <f>VLOOKUP(A239,AM_Balanced_VISTRO!$A$1:$AH$64,MATCH(D239,AM_Balanced_VISTRO!$A$1:$AH$1,0),0)</f>
        <v>62</v>
      </c>
    </row>
    <row r="240" spans="1:7" x14ac:dyDescent="0.25">
      <c r="A240" s="125">
        <f t="shared" si="7"/>
        <v>13</v>
      </c>
      <c r="B240" s="121">
        <f t="shared" si="8"/>
        <v>4</v>
      </c>
      <c r="C240" s="121" t="str">
        <f>INDEX('Numbering Conventions'!$H$6:$H$13,MATCH(B240,'Numbering Conventions'!$I$6:$I$13,0))</f>
        <v>W</v>
      </c>
      <c r="D240" s="121" t="str">
        <f>VLOOKUP(F240,'Numbering Conventions'!$E$6:$F$39,2,0)</f>
        <v>WBR2</v>
      </c>
      <c r="E240" s="121">
        <v>1304</v>
      </c>
      <c r="F240" s="139">
        <v>18</v>
      </c>
      <c r="G240" s="147">
        <f>VLOOKUP(A240,AM_Balanced_VISTRO!$A$1:$AH$64,MATCH(D240,AM_Balanced_VISTRO!$A$1:$AH$1,0),0)</f>
        <v>46</v>
      </c>
    </row>
    <row r="241" spans="1:7" ht="15.75" thickBot="1" x14ac:dyDescent="0.3">
      <c r="A241" s="187">
        <f t="shared" si="7"/>
        <v>13</v>
      </c>
      <c r="B241" s="188">
        <f t="shared" si="8"/>
        <v>3</v>
      </c>
      <c r="C241" s="188" t="str">
        <f>INDEX('Numbering Conventions'!$H$6:$H$13,MATCH(B241,'Numbering Conventions'!$I$6:$I$13,0))</f>
        <v>E</v>
      </c>
      <c r="D241" s="188" t="str">
        <f>VLOOKUP(F241,'Numbering Conventions'!$E$6:$F$39,2,0)</f>
        <v>NET</v>
      </c>
      <c r="E241" s="188">
        <v>1393</v>
      </c>
      <c r="F241" s="189">
        <v>20</v>
      </c>
      <c r="G241" s="190">
        <f>VLOOKUP(A241,AM_Balanced_VISTRO!$A$1:$AH$64,MATCH(D241,AM_Balanced_VISTRO!$A$1:$AH$1,0),0)</f>
        <v>11</v>
      </c>
    </row>
    <row r="242" spans="1:7" x14ac:dyDescent="0.25">
      <c r="A242" s="128">
        <f t="shared" si="7"/>
        <v>14</v>
      </c>
      <c r="B242" s="129">
        <f t="shared" si="8"/>
        <v>1</v>
      </c>
      <c r="C242" s="129" t="str">
        <f>INDEX('Numbering Conventions'!$H$6:$H$13,MATCH(B242,'Numbering Conventions'!$I$6:$I$13,0))</f>
        <v>N</v>
      </c>
      <c r="D242" s="129" t="str">
        <f>VLOOKUP(F242,'Numbering Conventions'!$E$6:$F$39,2,0)</f>
        <v>NBL</v>
      </c>
      <c r="E242" s="129">
        <v>1401</v>
      </c>
      <c r="F242" s="135">
        <v>2</v>
      </c>
      <c r="G242" s="143">
        <f>VLOOKUP(A242,AM_Balanced_VISTRO!$A$1:$AH$64,MATCH(D242,AM_Balanced_VISTRO!$A$1:$AH$1,0),0)</f>
        <v>101</v>
      </c>
    </row>
    <row r="243" spans="1:7" x14ac:dyDescent="0.25">
      <c r="A243" s="130">
        <f t="shared" si="7"/>
        <v>14</v>
      </c>
      <c r="B243" s="120">
        <f t="shared" si="8"/>
        <v>1</v>
      </c>
      <c r="C243" s="120" t="str">
        <f>INDEX('Numbering Conventions'!$H$6:$H$13,MATCH(B243,'Numbering Conventions'!$I$6:$I$13,0))</f>
        <v>N</v>
      </c>
      <c r="D243" s="120" t="str">
        <f>VLOOKUP(F243,'Numbering Conventions'!$E$6:$F$39,2,0)</f>
        <v>NBT</v>
      </c>
      <c r="E243" s="120">
        <v>1401</v>
      </c>
      <c r="F243" s="136">
        <v>3</v>
      </c>
      <c r="G243" s="144">
        <f>VLOOKUP(A243,AM_Balanced_VISTRO!$A$1:$AH$64,MATCH(D243,AM_Balanced_VISTRO!$A$1:$AH$1,0),0)</f>
        <v>214</v>
      </c>
    </row>
    <row r="244" spans="1:7" x14ac:dyDescent="0.25">
      <c r="A244" s="130">
        <f t="shared" si="7"/>
        <v>14</v>
      </c>
      <c r="B244" s="120">
        <f t="shared" si="8"/>
        <v>1</v>
      </c>
      <c r="C244" s="120" t="str">
        <f>INDEX('Numbering Conventions'!$H$6:$H$13,MATCH(B244,'Numbering Conventions'!$I$6:$I$13,0))</f>
        <v>N</v>
      </c>
      <c r="D244" s="120" t="str">
        <f>VLOOKUP(F244,'Numbering Conventions'!$E$6:$F$39,2,0)</f>
        <v>NBR</v>
      </c>
      <c r="E244" s="120">
        <v>1401</v>
      </c>
      <c r="F244" s="136">
        <v>4</v>
      </c>
      <c r="G244" s="144">
        <f>VLOOKUP(A244,AM_Balanced_VISTRO!$A$1:$AH$64,MATCH(D244,AM_Balanced_VISTRO!$A$1:$AH$1,0),0)</f>
        <v>47</v>
      </c>
    </row>
    <row r="245" spans="1:7" x14ac:dyDescent="0.25">
      <c r="A245" s="130">
        <f t="shared" si="7"/>
        <v>14</v>
      </c>
      <c r="B245" s="120">
        <f t="shared" si="8"/>
        <v>2</v>
      </c>
      <c r="C245" s="120" t="str">
        <f>INDEX('Numbering Conventions'!$H$6:$H$13,MATCH(B245,'Numbering Conventions'!$I$6:$I$13,0))</f>
        <v>S</v>
      </c>
      <c r="D245" s="120" t="str">
        <f>VLOOKUP(F245,'Numbering Conventions'!$E$6:$F$39,2,0)</f>
        <v>SBL</v>
      </c>
      <c r="E245" s="120">
        <v>1402</v>
      </c>
      <c r="F245" s="136">
        <v>7</v>
      </c>
      <c r="G245" s="144">
        <f>VLOOKUP(A245,AM_Balanced_VISTRO!$A$1:$AH$64,MATCH(D245,AM_Balanced_VISTRO!$A$1:$AH$1,0),0)</f>
        <v>13</v>
      </c>
    </row>
    <row r="246" spans="1:7" x14ac:dyDescent="0.25">
      <c r="A246" s="130">
        <f t="shared" si="7"/>
        <v>14</v>
      </c>
      <c r="B246" s="120">
        <f t="shared" si="8"/>
        <v>2</v>
      </c>
      <c r="C246" s="120" t="str">
        <f>INDEX('Numbering Conventions'!$H$6:$H$13,MATCH(B246,'Numbering Conventions'!$I$6:$I$13,0))</f>
        <v>S</v>
      </c>
      <c r="D246" s="120" t="str">
        <f>VLOOKUP(F246,'Numbering Conventions'!$E$6:$F$39,2,0)</f>
        <v>SBT</v>
      </c>
      <c r="E246" s="120">
        <v>1402</v>
      </c>
      <c r="F246" s="136">
        <v>8</v>
      </c>
      <c r="G246" s="144">
        <f>VLOOKUP(A246,AM_Balanced_VISTRO!$A$1:$AH$64,MATCH(D246,AM_Balanced_VISTRO!$A$1:$AH$1,0),0)</f>
        <v>435</v>
      </c>
    </row>
    <row r="247" spans="1:7" x14ac:dyDescent="0.25">
      <c r="A247" s="130">
        <f t="shared" si="7"/>
        <v>14</v>
      </c>
      <c r="B247" s="120">
        <f t="shared" si="8"/>
        <v>2</v>
      </c>
      <c r="C247" s="120" t="str">
        <f>INDEX('Numbering Conventions'!$H$6:$H$13,MATCH(B247,'Numbering Conventions'!$I$6:$I$13,0))</f>
        <v>S</v>
      </c>
      <c r="D247" s="120" t="str">
        <f>VLOOKUP(F247,'Numbering Conventions'!$E$6:$F$39,2,0)</f>
        <v>SBR</v>
      </c>
      <c r="E247" s="120">
        <v>1402</v>
      </c>
      <c r="F247" s="136">
        <v>9</v>
      </c>
      <c r="G247" s="144">
        <f>VLOOKUP(A247,AM_Balanced_VISTRO!$A$1:$AH$64,MATCH(D247,AM_Balanced_VISTRO!$A$1:$AH$1,0),0)</f>
        <v>105</v>
      </c>
    </row>
    <row r="248" spans="1:7" x14ac:dyDescent="0.25">
      <c r="A248" s="130">
        <f t="shared" si="7"/>
        <v>14</v>
      </c>
      <c r="B248" s="120">
        <f t="shared" si="8"/>
        <v>3</v>
      </c>
      <c r="C248" s="120" t="str">
        <f>INDEX('Numbering Conventions'!$H$6:$H$13,MATCH(B248,'Numbering Conventions'!$I$6:$I$13,0))</f>
        <v>E</v>
      </c>
      <c r="D248" s="120" t="str">
        <f>VLOOKUP(F248,'Numbering Conventions'!$E$6:$F$39,2,0)</f>
        <v>EBL</v>
      </c>
      <c r="E248" s="120">
        <v>1403</v>
      </c>
      <c r="F248" s="136">
        <v>11</v>
      </c>
      <c r="G248" s="144">
        <f>VLOOKUP(A248,AM_Balanced_VISTRO!$A$1:$AH$64,MATCH(D248,AM_Balanced_VISTRO!$A$1:$AH$1,0),0)</f>
        <v>72</v>
      </c>
    </row>
    <row r="249" spans="1:7" x14ac:dyDescent="0.25">
      <c r="A249" s="130">
        <f t="shared" si="7"/>
        <v>14</v>
      </c>
      <c r="B249" s="120">
        <f t="shared" si="8"/>
        <v>3</v>
      </c>
      <c r="C249" s="120" t="str">
        <f>INDEX('Numbering Conventions'!$H$6:$H$13,MATCH(B249,'Numbering Conventions'!$I$6:$I$13,0))</f>
        <v>E</v>
      </c>
      <c r="D249" s="120" t="str">
        <f>VLOOKUP(F249,'Numbering Conventions'!$E$6:$F$39,2,0)</f>
        <v>EBT</v>
      </c>
      <c r="E249" s="120">
        <v>1403</v>
      </c>
      <c r="F249" s="136">
        <v>12</v>
      </c>
      <c r="G249" s="144">
        <f>VLOOKUP(A249,AM_Balanced_VISTRO!$A$1:$AH$64,MATCH(D249,AM_Balanced_VISTRO!$A$1:$AH$1,0),0)</f>
        <v>178</v>
      </c>
    </row>
    <row r="250" spans="1:7" x14ac:dyDescent="0.25">
      <c r="A250" s="130">
        <f t="shared" si="7"/>
        <v>14</v>
      </c>
      <c r="B250" s="120">
        <f t="shared" si="8"/>
        <v>3</v>
      </c>
      <c r="C250" s="120" t="str">
        <f>INDEX('Numbering Conventions'!$H$6:$H$13,MATCH(B250,'Numbering Conventions'!$I$6:$I$13,0))</f>
        <v>E</v>
      </c>
      <c r="D250" s="120" t="str">
        <f>VLOOKUP(F250,'Numbering Conventions'!$E$6:$F$39,2,0)</f>
        <v>EBR</v>
      </c>
      <c r="E250" s="120">
        <v>1403</v>
      </c>
      <c r="F250" s="136">
        <v>13</v>
      </c>
      <c r="G250" s="144">
        <f>VLOOKUP(A250,AM_Balanced_VISTRO!$A$1:$AH$64,MATCH(D250,AM_Balanced_VISTRO!$A$1:$AH$1,0),0)</f>
        <v>102</v>
      </c>
    </row>
    <row r="251" spans="1:7" x14ac:dyDescent="0.25">
      <c r="A251" s="130">
        <f t="shared" si="7"/>
        <v>14</v>
      </c>
      <c r="B251" s="120">
        <f t="shared" si="8"/>
        <v>4</v>
      </c>
      <c r="C251" s="120" t="str">
        <f>INDEX('Numbering Conventions'!$H$6:$H$13,MATCH(B251,'Numbering Conventions'!$I$6:$I$13,0))</f>
        <v>W</v>
      </c>
      <c r="D251" s="120" t="str">
        <f>VLOOKUP(F251,'Numbering Conventions'!$E$6:$F$39,2,0)</f>
        <v>WBL</v>
      </c>
      <c r="E251" s="120">
        <v>1404</v>
      </c>
      <c r="F251" s="136">
        <v>15</v>
      </c>
      <c r="G251" s="144">
        <f>VLOOKUP(A251,AM_Balanced_VISTRO!$A$1:$AH$64,MATCH(D251,AM_Balanced_VISTRO!$A$1:$AH$1,0),0)</f>
        <v>39</v>
      </c>
    </row>
    <row r="252" spans="1:7" x14ac:dyDescent="0.25">
      <c r="A252" s="130">
        <f t="shared" si="7"/>
        <v>14</v>
      </c>
      <c r="B252" s="120">
        <f t="shared" si="8"/>
        <v>4</v>
      </c>
      <c r="C252" s="120" t="str">
        <f>INDEX('Numbering Conventions'!$H$6:$H$13,MATCH(B252,'Numbering Conventions'!$I$6:$I$13,0))</f>
        <v>W</v>
      </c>
      <c r="D252" s="120" t="str">
        <f>VLOOKUP(F252,'Numbering Conventions'!$E$6:$F$39,2,0)</f>
        <v>WBT</v>
      </c>
      <c r="E252" s="120">
        <v>1404</v>
      </c>
      <c r="F252" s="136">
        <v>16</v>
      </c>
      <c r="G252" s="144">
        <f>VLOOKUP(A252,AM_Balanced_VISTRO!$A$1:$AH$64,MATCH(D252,AM_Balanced_VISTRO!$A$1:$AH$1,0),0)</f>
        <v>197</v>
      </c>
    </row>
    <row r="253" spans="1:7" ht="15.75" thickBot="1" x14ac:dyDescent="0.3">
      <c r="A253" s="173">
        <f t="shared" si="7"/>
        <v>14</v>
      </c>
      <c r="B253" s="174">
        <f t="shared" si="8"/>
        <v>4</v>
      </c>
      <c r="C253" s="174" t="str">
        <f>INDEX('Numbering Conventions'!$H$6:$H$13,MATCH(B253,'Numbering Conventions'!$I$6:$I$13,0))</f>
        <v>W</v>
      </c>
      <c r="D253" s="174" t="str">
        <f>VLOOKUP(F253,'Numbering Conventions'!$E$6:$F$39,2,0)</f>
        <v>WBR</v>
      </c>
      <c r="E253" s="174">
        <v>1404</v>
      </c>
      <c r="F253" s="191">
        <v>17</v>
      </c>
      <c r="G253" s="175">
        <f>VLOOKUP(A253,AM_Balanced_VISTRO!$A$1:$AH$64,MATCH(D253,AM_Balanced_VISTRO!$A$1:$AH$1,0),0)</f>
        <v>21</v>
      </c>
    </row>
    <row r="254" spans="1:7" x14ac:dyDescent="0.25">
      <c r="A254" s="169">
        <f t="shared" si="7"/>
        <v>15</v>
      </c>
      <c r="B254" s="170">
        <f t="shared" si="8"/>
        <v>2</v>
      </c>
      <c r="C254" s="170" t="str">
        <f>INDEX('Numbering Conventions'!$H$6:$H$13,MATCH(B254,'Numbering Conventions'!$I$6:$I$13,0))</f>
        <v>S</v>
      </c>
      <c r="D254" s="170" t="str">
        <f>VLOOKUP(F254,'Numbering Conventions'!$E$6:$F$39,2,0)</f>
        <v>SBL</v>
      </c>
      <c r="E254" s="170">
        <v>1502</v>
      </c>
      <c r="F254" s="171">
        <v>7</v>
      </c>
      <c r="G254" s="172">
        <f>VLOOKUP(A254,AM_Balanced_VISTRO!$A$1:$AH$64,MATCH(D254,AM_Balanced_VISTRO!$A$1:$AH$1,0),0)</f>
        <v>24</v>
      </c>
    </row>
    <row r="255" spans="1:7" x14ac:dyDescent="0.25">
      <c r="A255" s="125">
        <f t="shared" si="7"/>
        <v>15</v>
      </c>
      <c r="B255" s="121">
        <f t="shared" si="8"/>
        <v>2</v>
      </c>
      <c r="C255" s="121" t="str">
        <f>INDEX('Numbering Conventions'!$H$6:$H$13,MATCH(B255,'Numbering Conventions'!$I$6:$I$13,0))</f>
        <v>S</v>
      </c>
      <c r="D255" s="121" t="str">
        <f>VLOOKUP(F255,'Numbering Conventions'!$E$6:$F$39,2,0)</f>
        <v>SBT</v>
      </c>
      <c r="E255" s="121">
        <v>1502</v>
      </c>
      <c r="F255" s="139">
        <v>8</v>
      </c>
      <c r="G255" s="147">
        <f>VLOOKUP(A255,AM_Balanced_VISTRO!$A$1:$AH$64,MATCH(D255,AM_Balanced_VISTRO!$A$1:$AH$1,0),0)</f>
        <v>260</v>
      </c>
    </row>
    <row r="256" spans="1:7" x14ac:dyDescent="0.25">
      <c r="A256" s="125">
        <f t="shared" si="7"/>
        <v>15</v>
      </c>
      <c r="B256" s="121">
        <f t="shared" si="8"/>
        <v>2</v>
      </c>
      <c r="C256" s="121" t="str">
        <f>INDEX('Numbering Conventions'!$H$6:$H$13,MATCH(B256,'Numbering Conventions'!$I$6:$I$13,0))</f>
        <v>S</v>
      </c>
      <c r="D256" s="121" t="str">
        <f>VLOOKUP(F256,'Numbering Conventions'!$E$6:$F$39,2,0)</f>
        <v>SBR</v>
      </c>
      <c r="E256" s="121">
        <v>1502</v>
      </c>
      <c r="F256" s="139">
        <v>9</v>
      </c>
      <c r="G256" s="147">
        <f>VLOOKUP(A256,AM_Balanced_VISTRO!$A$1:$AH$64,MATCH(D256,AM_Balanced_VISTRO!$A$1:$AH$1,0),0)</f>
        <v>164</v>
      </c>
    </row>
    <row r="257" spans="1:7" x14ac:dyDescent="0.25">
      <c r="A257" s="125">
        <f t="shared" si="7"/>
        <v>15</v>
      </c>
      <c r="B257" s="121">
        <f t="shared" si="8"/>
        <v>3</v>
      </c>
      <c r="C257" s="121" t="str">
        <f>INDEX('Numbering Conventions'!$H$6:$H$13,MATCH(B257,'Numbering Conventions'!$I$6:$I$13,0))</f>
        <v>E</v>
      </c>
      <c r="D257" s="121" t="str">
        <f>VLOOKUP(F257,'Numbering Conventions'!$E$6:$F$39,2,0)</f>
        <v>EBT</v>
      </c>
      <c r="E257" s="121">
        <v>1503</v>
      </c>
      <c r="F257" s="139">
        <v>12</v>
      </c>
      <c r="G257" s="147">
        <f>VLOOKUP(A257,AM_Balanced_VISTRO!$A$1:$AH$64,MATCH(D257,AM_Balanced_VISTRO!$A$1:$AH$1,0),0)</f>
        <v>99</v>
      </c>
    </row>
    <row r="258" spans="1:7" x14ac:dyDescent="0.25">
      <c r="A258" s="125">
        <f t="shared" si="7"/>
        <v>15</v>
      </c>
      <c r="B258" s="121">
        <f t="shared" si="8"/>
        <v>3</v>
      </c>
      <c r="C258" s="121" t="str">
        <f>INDEX('Numbering Conventions'!$H$6:$H$13,MATCH(B258,'Numbering Conventions'!$I$6:$I$13,0))</f>
        <v>E</v>
      </c>
      <c r="D258" s="121" t="str">
        <f>VLOOKUP(F258,'Numbering Conventions'!$E$6:$F$39,2,0)</f>
        <v>EBR</v>
      </c>
      <c r="E258" s="121">
        <v>1503</v>
      </c>
      <c r="F258" s="139">
        <v>13</v>
      </c>
      <c r="G258" s="147">
        <f>VLOOKUP(A258,AM_Balanced_VISTRO!$A$1:$AH$64,MATCH(D258,AM_Balanced_VISTRO!$A$1:$AH$1,0),0)</f>
        <v>133</v>
      </c>
    </row>
    <row r="259" spans="1:7" x14ac:dyDescent="0.25">
      <c r="A259" s="125">
        <f t="shared" si="7"/>
        <v>15</v>
      </c>
      <c r="B259" s="121">
        <f t="shared" si="8"/>
        <v>4</v>
      </c>
      <c r="C259" s="121" t="str">
        <f>INDEX('Numbering Conventions'!$H$6:$H$13,MATCH(B259,'Numbering Conventions'!$I$6:$I$13,0))</f>
        <v>W</v>
      </c>
      <c r="D259" s="121" t="str">
        <f>VLOOKUP(F259,'Numbering Conventions'!$E$6:$F$39,2,0)</f>
        <v>WBL</v>
      </c>
      <c r="E259" s="121">
        <v>1504</v>
      </c>
      <c r="F259" s="139">
        <v>15</v>
      </c>
      <c r="G259" s="147">
        <f>VLOOKUP(A259,AM_Balanced_VISTRO!$A$1:$AH$64,MATCH(D259,AM_Balanced_VISTRO!$A$1:$AH$1,0),0)</f>
        <v>9</v>
      </c>
    </row>
    <row r="260" spans="1:7" ht="15.75" thickBot="1" x14ac:dyDescent="0.3">
      <c r="A260" s="187">
        <f t="shared" si="7"/>
        <v>15</v>
      </c>
      <c r="B260" s="188">
        <f t="shared" si="8"/>
        <v>4</v>
      </c>
      <c r="C260" s="188" t="str">
        <f>INDEX('Numbering Conventions'!$H$6:$H$13,MATCH(B260,'Numbering Conventions'!$I$6:$I$13,0))</f>
        <v>W</v>
      </c>
      <c r="D260" s="188" t="str">
        <f>VLOOKUP(F260,'Numbering Conventions'!$E$6:$F$39,2,0)</f>
        <v>WBT</v>
      </c>
      <c r="E260" s="188">
        <v>1504</v>
      </c>
      <c r="F260" s="189">
        <v>16</v>
      </c>
      <c r="G260" s="190">
        <f>VLOOKUP(A260,AM_Balanced_VISTRO!$A$1:$AH$64,MATCH(D260,AM_Balanced_VISTRO!$A$1:$AH$1,0),0)</f>
        <v>103</v>
      </c>
    </row>
    <row r="261" spans="1:7" x14ac:dyDescent="0.25">
      <c r="A261" s="128">
        <f t="shared" si="7"/>
        <v>16</v>
      </c>
      <c r="B261" s="129">
        <f t="shared" si="8"/>
        <v>2</v>
      </c>
      <c r="C261" s="129" t="str">
        <f>INDEX('Numbering Conventions'!$H$6:$H$13,MATCH(B261,'Numbering Conventions'!$I$6:$I$13,0))</f>
        <v>S</v>
      </c>
      <c r="D261" s="129" t="str">
        <f>VLOOKUP(F261,'Numbering Conventions'!$E$6:$F$39,2,0)</f>
        <v>SBT</v>
      </c>
      <c r="E261" s="129">
        <v>1602</v>
      </c>
      <c r="F261" s="135">
        <v>8</v>
      </c>
      <c r="G261" s="143">
        <f>VLOOKUP(A261,AM_Balanced_VISTRO!$A$1:$AH$64,MATCH(D261,AM_Balanced_VISTRO!$A$1:$AH$1,0),0)</f>
        <v>941</v>
      </c>
    </row>
    <row r="262" spans="1:7" x14ac:dyDescent="0.25">
      <c r="A262" s="130">
        <f t="shared" ref="A262:A327" si="9">IF(LEN(E262)=3,INT(LEFT(E262,1)),IF(LEN(E262)=6,INT(LEFT(E262,5)),IF(LEN(E262)=5,INT(LEFT(E262,2)),IF(LEN(E262)=4,INT(LEFT(E262,2)),INT(LEFT(E262,3))))))</f>
        <v>16</v>
      </c>
      <c r="B262" s="120">
        <f t="shared" si="8"/>
        <v>2</v>
      </c>
      <c r="C262" s="120" t="str">
        <f>INDEX('Numbering Conventions'!$H$6:$H$13,MATCH(B262,'Numbering Conventions'!$I$6:$I$13,0))</f>
        <v>S</v>
      </c>
      <c r="D262" s="120" t="str">
        <f>VLOOKUP(F262,'Numbering Conventions'!$E$6:$F$39,2,0)</f>
        <v>SBR</v>
      </c>
      <c r="E262" s="120">
        <v>1602</v>
      </c>
      <c r="F262" s="136">
        <v>9</v>
      </c>
      <c r="G262" s="144">
        <f>VLOOKUP(A262,AM_Balanced_VISTRO!$A$1:$AH$64,MATCH(D262,AM_Balanced_VISTRO!$A$1:$AH$1,0),0)</f>
        <v>124</v>
      </c>
    </row>
    <row r="263" spans="1:7" ht="15.75" thickBot="1" x14ac:dyDescent="0.3">
      <c r="A263" s="173">
        <f t="shared" si="9"/>
        <v>16</v>
      </c>
      <c r="B263" s="174">
        <f t="shared" si="8"/>
        <v>3</v>
      </c>
      <c r="C263" s="174" t="str">
        <f>INDEX('Numbering Conventions'!$H$6:$H$13,MATCH(B263,'Numbering Conventions'!$I$6:$I$13,0))</f>
        <v>E</v>
      </c>
      <c r="D263" s="174" t="str">
        <f>VLOOKUP(F263,'Numbering Conventions'!$E$6:$F$39,2,0)</f>
        <v>EBR</v>
      </c>
      <c r="E263" s="174">
        <v>1603</v>
      </c>
      <c r="F263" s="191">
        <v>13</v>
      </c>
      <c r="G263" s="175">
        <f>VLOOKUP(A263,AM_Balanced_VISTRO!$A$1:$AH$64,MATCH(D263,AM_Balanced_VISTRO!$A$1:$AH$1,0),0)</f>
        <v>65</v>
      </c>
    </row>
    <row r="264" spans="1:7" x14ac:dyDescent="0.25">
      <c r="A264" s="169">
        <f>IF(LEN(E264)=3,INT(LEFT(E264,1)),IF(LEN(E264)=6,INT(LEFT(E264,5)),IF(LEN(E264)=5,INT(LEFT(E264,2)),IF(LEN(E264)=4,INT(LEFT(E264,2)),INT(LEFT(E264,3))))))</f>
        <v>17</v>
      </c>
      <c r="B264" s="170">
        <f>INT(RIGHT(E264,1))</f>
        <v>2</v>
      </c>
      <c r="C264" s="170" t="str">
        <f>INDEX('Numbering Conventions'!$H$6:$H$13,MATCH(B264,'Numbering Conventions'!$I$6:$I$13,0))</f>
        <v>S</v>
      </c>
      <c r="D264" s="170" t="str">
        <f>VLOOKUP(F264,'Numbering Conventions'!$E$6:$F$39,2,0)</f>
        <v>SBL</v>
      </c>
      <c r="E264" s="170">
        <v>1702</v>
      </c>
      <c r="F264" s="171">
        <v>7</v>
      </c>
      <c r="G264" s="172">
        <f>VLOOKUP(A264,AM_Balanced_VISTRO!$A$1:$AH$64,MATCH(D264,AM_Balanced_VISTRO!$A$1:$AH$1,0),0)</f>
        <v>177</v>
      </c>
    </row>
    <row r="265" spans="1:7" x14ac:dyDescent="0.25">
      <c r="A265" s="125">
        <f>IF(LEN(E265)=3,INT(LEFT(E265,1)),IF(LEN(E265)=6,INT(LEFT(E265,5)),IF(LEN(E265)=5,INT(LEFT(E265,2)),IF(LEN(E265)=4,INT(LEFT(E265,2)),INT(LEFT(E265,3))))))</f>
        <v>17</v>
      </c>
      <c r="B265" s="121">
        <f>INT(RIGHT(E265,1))</f>
        <v>2</v>
      </c>
      <c r="C265" s="121" t="str">
        <f>INDEX('Numbering Conventions'!$H$6:$H$13,MATCH(B265,'Numbering Conventions'!$I$6:$I$13,0))</f>
        <v>S</v>
      </c>
      <c r="D265" s="121" t="str">
        <f>VLOOKUP(F265,'Numbering Conventions'!$E$6:$F$39,2,0)</f>
        <v>SBT</v>
      </c>
      <c r="E265" s="121">
        <v>1702</v>
      </c>
      <c r="F265" s="139">
        <v>8</v>
      </c>
      <c r="G265" s="147">
        <f>VLOOKUP(A265,AM_Balanced_VISTRO!$A$1:$AH$64,MATCH(D265,AM_Balanced_VISTRO!$A$1:$AH$1,0),0)</f>
        <v>449</v>
      </c>
    </row>
    <row r="266" spans="1:7" x14ac:dyDescent="0.25">
      <c r="A266" s="125">
        <f t="shared" si="9"/>
        <v>17</v>
      </c>
      <c r="B266" s="121">
        <f t="shared" si="8"/>
        <v>3</v>
      </c>
      <c r="C266" s="121" t="str">
        <f>INDEX('Numbering Conventions'!$H$6:$H$13,MATCH(B266,'Numbering Conventions'!$I$6:$I$13,0))</f>
        <v>E</v>
      </c>
      <c r="D266" s="121" t="str">
        <f>VLOOKUP(F266,'Numbering Conventions'!$E$6:$F$39,2,0)</f>
        <v>EBT</v>
      </c>
      <c r="E266" s="121">
        <v>1703</v>
      </c>
      <c r="F266" s="139">
        <v>12</v>
      </c>
      <c r="G266" s="147">
        <f>VLOOKUP(A266,AM_Balanced_VISTRO!$A$1:$AH$64,MATCH(D266,AM_Balanced_VISTRO!$A$1:$AH$1,0),0)</f>
        <v>784</v>
      </c>
    </row>
    <row r="267" spans="1:7" ht="15.75" thickBot="1" x14ac:dyDescent="0.3">
      <c r="A267" s="187">
        <f t="shared" si="9"/>
        <v>17</v>
      </c>
      <c r="B267" s="188">
        <f t="shared" si="8"/>
        <v>3</v>
      </c>
      <c r="C267" s="188" t="str">
        <f>INDEX('Numbering Conventions'!$H$6:$H$13,MATCH(B267,'Numbering Conventions'!$I$6:$I$13,0))</f>
        <v>E</v>
      </c>
      <c r="D267" s="188" t="str">
        <f>VLOOKUP(F267,'Numbering Conventions'!$E$6:$F$39,2,0)</f>
        <v>EBR</v>
      </c>
      <c r="E267" s="188">
        <v>1703</v>
      </c>
      <c r="F267" s="189">
        <v>13</v>
      </c>
      <c r="G267" s="190">
        <f>VLOOKUP(A267,AM_Balanced_VISTRO!$A$1:$AH$64,MATCH(D267,AM_Balanced_VISTRO!$A$1:$AH$1,0),0)</f>
        <v>145</v>
      </c>
    </row>
    <row r="268" spans="1:7" x14ac:dyDescent="0.25">
      <c r="A268" s="128">
        <f t="shared" si="9"/>
        <v>18</v>
      </c>
      <c r="B268" s="129">
        <f t="shared" si="8"/>
        <v>2</v>
      </c>
      <c r="C268" s="129" t="str">
        <f>INDEX('Numbering Conventions'!$H$6:$H$13,MATCH(B268,'Numbering Conventions'!$I$6:$I$13,0))</f>
        <v>S</v>
      </c>
      <c r="D268" s="129" t="str">
        <f>VLOOKUP(F268,'Numbering Conventions'!$E$6:$F$39,2,0)</f>
        <v>SBL</v>
      </c>
      <c r="E268" s="129">
        <v>1802</v>
      </c>
      <c r="F268" s="135">
        <v>7</v>
      </c>
      <c r="G268" s="143">
        <f>VLOOKUP(A268,AM_Balanced_VISTRO!$A$1:$AH$64,MATCH(D268,AM_Balanced_VISTRO!$A$1:$AH$1,0),0)</f>
        <v>105</v>
      </c>
    </row>
    <row r="269" spans="1:7" x14ac:dyDescent="0.25">
      <c r="A269" s="130">
        <f t="shared" si="9"/>
        <v>18</v>
      </c>
      <c r="B269" s="120">
        <f t="shared" si="8"/>
        <v>2</v>
      </c>
      <c r="C269" s="120" t="str">
        <f>INDEX('Numbering Conventions'!$H$6:$H$13,MATCH(B269,'Numbering Conventions'!$I$6:$I$13,0))</f>
        <v>S</v>
      </c>
      <c r="D269" s="120" t="str">
        <f>VLOOKUP(F269,'Numbering Conventions'!$E$6:$F$39,2,0)</f>
        <v>SBT</v>
      </c>
      <c r="E269" s="120">
        <v>1802</v>
      </c>
      <c r="F269" s="136">
        <v>8</v>
      </c>
      <c r="G269" s="144">
        <f>VLOOKUP(A269,AM_Balanced_VISTRO!$A$1:$AH$64,MATCH(D269,AM_Balanced_VISTRO!$A$1:$AH$1,0),0)</f>
        <v>391</v>
      </c>
    </row>
    <row r="270" spans="1:7" x14ac:dyDescent="0.25">
      <c r="A270" s="130">
        <f t="shared" si="9"/>
        <v>18</v>
      </c>
      <c r="B270" s="120">
        <f t="shared" si="8"/>
        <v>2</v>
      </c>
      <c r="C270" s="120" t="str">
        <f>INDEX('Numbering Conventions'!$H$6:$H$13,MATCH(B270,'Numbering Conventions'!$I$6:$I$13,0))</f>
        <v>S</v>
      </c>
      <c r="D270" s="120" t="str">
        <f>VLOOKUP(F270,'Numbering Conventions'!$E$6:$F$39,2,0)</f>
        <v>SBR</v>
      </c>
      <c r="E270" s="120">
        <v>1802</v>
      </c>
      <c r="F270" s="136">
        <v>9</v>
      </c>
      <c r="G270" s="144">
        <f>VLOOKUP(A270,AM_Balanced_VISTRO!$A$1:$AH$64,MATCH(D270,AM_Balanced_VISTRO!$A$1:$AH$1,0),0)</f>
        <v>28</v>
      </c>
    </row>
    <row r="271" spans="1:7" x14ac:dyDescent="0.25">
      <c r="A271" s="130">
        <f t="shared" si="9"/>
        <v>18</v>
      </c>
      <c r="B271" s="120">
        <f t="shared" si="8"/>
        <v>4</v>
      </c>
      <c r="C271" s="120" t="str">
        <f>INDEX('Numbering Conventions'!$H$6:$H$13,MATCH(B271,'Numbering Conventions'!$I$6:$I$13,0))</f>
        <v>W</v>
      </c>
      <c r="D271" s="120" t="str">
        <f>VLOOKUP(F271,'Numbering Conventions'!$E$6:$F$39,2,0)</f>
        <v>NWL</v>
      </c>
      <c r="E271" s="120">
        <v>1804</v>
      </c>
      <c r="F271" s="136">
        <v>27</v>
      </c>
      <c r="G271" s="144">
        <f>VLOOKUP(A271,AM_Balanced_VISTRO!$A$1:$AH$64,MATCH(D271,AM_Balanced_VISTRO!$A$1:$AH$1,0),0)</f>
        <v>123</v>
      </c>
    </row>
    <row r="272" spans="1:7" x14ac:dyDescent="0.25">
      <c r="A272" s="130">
        <f t="shared" si="9"/>
        <v>18</v>
      </c>
      <c r="B272" s="120">
        <f t="shared" si="8"/>
        <v>4</v>
      </c>
      <c r="C272" s="120" t="str">
        <f>INDEX('Numbering Conventions'!$H$6:$H$13,MATCH(B272,'Numbering Conventions'!$I$6:$I$13,0))</f>
        <v>W</v>
      </c>
      <c r="D272" s="120" t="str">
        <f>VLOOKUP(F272,'Numbering Conventions'!$E$6:$F$39,2,0)</f>
        <v>NWT</v>
      </c>
      <c r="E272" s="120">
        <v>1804</v>
      </c>
      <c r="F272" s="136">
        <v>28</v>
      </c>
      <c r="G272" s="144">
        <f>VLOOKUP(A272,AM_Balanced_VISTRO!$A$1:$AH$64,MATCH(D272,AM_Balanced_VISTRO!$A$1:$AH$1,0),0)</f>
        <v>274</v>
      </c>
    </row>
    <row r="273" spans="1:7" x14ac:dyDescent="0.25">
      <c r="A273" s="130">
        <f t="shared" si="9"/>
        <v>18</v>
      </c>
      <c r="B273" s="120">
        <f t="shared" si="8"/>
        <v>7</v>
      </c>
      <c r="C273" s="120" t="str">
        <f>INDEX('Numbering Conventions'!$H$6:$H$13,MATCH(B273,'Numbering Conventions'!$I$6:$I$13,0))</f>
        <v>NW</v>
      </c>
      <c r="D273" s="120" t="str">
        <f>VLOOKUP(F273,'Numbering Conventions'!$E$6:$F$39,2,0)</f>
        <v>NWL</v>
      </c>
      <c r="E273" s="120">
        <v>1807</v>
      </c>
      <c r="F273" s="136">
        <v>27</v>
      </c>
      <c r="G273" s="144">
        <f>VLOOKUP(A273,AM_Balanced_VISTRO!$A$1:$AH$64,MATCH(D273,AM_Balanced_VISTRO!$A$1:$AH$1,0),0)</f>
        <v>123</v>
      </c>
    </row>
    <row r="274" spans="1:7" x14ac:dyDescent="0.25">
      <c r="A274" s="130">
        <f t="shared" si="9"/>
        <v>18</v>
      </c>
      <c r="B274" s="120">
        <f t="shared" si="8"/>
        <v>7</v>
      </c>
      <c r="C274" s="120" t="str">
        <f>INDEX('Numbering Conventions'!$H$6:$H$13,MATCH(B274,'Numbering Conventions'!$I$6:$I$13,0))</f>
        <v>NW</v>
      </c>
      <c r="D274" s="120" t="str">
        <f>VLOOKUP(F274,'Numbering Conventions'!$E$6:$F$39,2,0)</f>
        <v>NWT</v>
      </c>
      <c r="E274" s="120">
        <v>1807</v>
      </c>
      <c r="F274" s="136">
        <v>28</v>
      </c>
      <c r="G274" s="144">
        <f>VLOOKUP(A274,AM_Balanced_VISTRO!$A$1:$AH$64,MATCH(D274,AM_Balanced_VISTRO!$A$1:$AH$1,0),0)</f>
        <v>274</v>
      </c>
    </row>
    <row r="275" spans="1:7" x14ac:dyDescent="0.25">
      <c r="A275" s="130">
        <f t="shared" si="9"/>
        <v>18</v>
      </c>
      <c r="B275" s="120">
        <f t="shared" si="8"/>
        <v>8</v>
      </c>
      <c r="C275" s="120" t="str">
        <f>INDEX('Numbering Conventions'!$H$6:$H$13,MATCH(B275,'Numbering Conventions'!$I$6:$I$13,0))</f>
        <v>SE</v>
      </c>
      <c r="D275" s="120" t="str">
        <f>VLOOKUP(F275,'Numbering Conventions'!$E$6:$F$39,2,0)</f>
        <v>SET</v>
      </c>
      <c r="E275" s="120">
        <v>1808</v>
      </c>
      <c r="F275" s="136">
        <v>32</v>
      </c>
      <c r="G275" s="144">
        <f>VLOOKUP(A275,AM_Balanced_VISTRO!$A$1:$AH$64,MATCH(D275,AM_Balanced_VISTRO!$A$1:$AH$1,0),0)</f>
        <v>722</v>
      </c>
    </row>
    <row r="276" spans="1:7" ht="15.75" thickBot="1" x14ac:dyDescent="0.3">
      <c r="A276" s="173">
        <f t="shared" si="9"/>
        <v>18</v>
      </c>
      <c r="B276" s="174">
        <f t="shared" ref="B276:B303" si="10">INT(RIGHT(E276,1))</f>
        <v>8</v>
      </c>
      <c r="C276" s="174" t="str">
        <f>INDEX('Numbering Conventions'!$H$6:$H$13,MATCH(B276,'Numbering Conventions'!$I$6:$I$13,0))</f>
        <v>SE</v>
      </c>
      <c r="D276" s="174" t="str">
        <f>VLOOKUP(F276,'Numbering Conventions'!$E$6:$F$39,2,0)</f>
        <v>SER</v>
      </c>
      <c r="E276" s="174">
        <v>1808</v>
      </c>
      <c r="F276" s="191">
        <v>33</v>
      </c>
      <c r="G276" s="175">
        <f>VLOOKUP(A276,AM_Balanced_VISTRO!$A$1:$AH$64,MATCH(D276,AM_Balanced_VISTRO!$A$1:$AH$1,0),0)</f>
        <v>114</v>
      </c>
    </row>
    <row r="277" spans="1:7" x14ac:dyDescent="0.25">
      <c r="A277" s="169">
        <f t="shared" si="9"/>
        <v>19</v>
      </c>
      <c r="B277" s="170">
        <f t="shared" si="10"/>
        <v>1</v>
      </c>
      <c r="C277" s="170" t="str">
        <f>INDEX('Numbering Conventions'!$H$6:$H$13,MATCH(B277,'Numbering Conventions'!$I$6:$I$13,0))</f>
        <v>N</v>
      </c>
      <c r="D277" s="170" t="str">
        <f>VLOOKUP(F277,'Numbering Conventions'!$E$6:$F$39,2,0)</f>
        <v>NWT</v>
      </c>
      <c r="E277" s="170">
        <v>1901</v>
      </c>
      <c r="F277" s="171">
        <v>28</v>
      </c>
      <c r="G277" s="172">
        <f>VLOOKUP(A277,AM_Balanced_VISTRO!$A$1:$AH$64,MATCH(D277,AM_Balanced_VISTRO!$A$1:$AH$1,0),0)</f>
        <v>667</v>
      </c>
    </row>
    <row r="278" spans="1:7" x14ac:dyDescent="0.25">
      <c r="A278" s="125">
        <f t="shared" si="9"/>
        <v>19</v>
      </c>
      <c r="B278" s="121">
        <f t="shared" si="10"/>
        <v>1</v>
      </c>
      <c r="C278" s="121" t="str">
        <f>INDEX('Numbering Conventions'!$H$6:$H$13,MATCH(B278,'Numbering Conventions'!$I$6:$I$13,0))</f>
        <v>N</v>
      </c>
      <c r="D278" s="121" t="str">
        <f>VLOOKUP(F278,'Numbering Conventions'!$E$6:$F$39,2,0)</f>
        <v>NWR</v>
      </c>
      <c r="E278" s="121">
        <v>1901</v>
      </c>
      <c r="F278" s="139">
        <v>29</v>
      </c>
      <c r="G278" s="147">
        <f>VLOOKUP(A278,AM_Balanced_VISTRO!$A$1:$AH$64,MATCH(D278,AM_Balanced_VISTRO!$A$1:$AH$1,0),0)</f>
        <v>179</v>
      </c>
    </row>
    <row r="279" spans="1:7" x14ac:dyDescent="0.25">
      <c r="A279" s="125">
        <f t="shared" si="9"/>
        <v>19</v>
      </c>
      <c r="B279" s="121">
        <f t="shared" si="10"/>
        <v>2</v>
      </c>
      <c r="C279" s="121" t="str">
        <f>INDEX('Numbering Conventions'!$H$6:$H$13,MATCH(B279,'Numbering Conventions'!$I$6:$I$13,0))</f>
        <v>S</v>
      </c>
      <c r="D279" s="121" t="str">
        <f>VLOOKUP(F279,'Numbering Conventions'!$E$6:$F$39,2,0)</f>
        <v>SET</v>
      </c>
      <c r="E279" s="121">
        <v>1902</v>
      </c>
      <c r="F279" s="139">
        <v>32</v>
      </c>
      <c r="G279" s="147">
        <f>VLOOKUP(A279,AM_Balanced_VISTRO!$A$1:$AH$64,MATCH(D279,AM_Balanced_VISTRO!$A$1:$AH$1,0),0)</f>
        <v>566</v>
      </c>
    </row>
    <row r="280" spans="1:7" x14ac:dyDescent="0.25">
      <c r="A280" s="125">
        <f t="shared" si="9"/>
        <v>19</v>
      </c>
      <c r="B280" s="121">
        <f t="shared" si="10"/>
        <v>3</v>
      </c>
      <c r="C280" s="121" t="str">
        <f>INDEX('Numbering Conventions'!$H$6:$H$13,MATCH(B280,'Numbering Conventions'!$I$6:$I$13,0))</f>
        <v>E</v>
      </c>
      <c r="D280" s="121" t="str">
        <f>VLOOKUP(F280,'Numbering Conventions'!$E$6:$F$39,2,0)</f>
        <v>EBL</v>
      </c>
      <c r="E280" s="121">
        <v>1903</v>
      </c>
      <c r="F280" s="139">
        <v>11</v>
      </c>
      <c r="G280" s="147">
        <f>VLOOKUP(A280,AM_Balanced_VISTRO!$A$1:$AH$64,MATCH(D280,AM_Balanced_VISTRO!$A$1:$AH$1,0),0)</f>
        <v>88</v>
      </c>
    </row>
    <row r="281" spans="1:7" x14ac:dyDescent="0.25">
      <c r="A281" s="125">
        <f t="shared" si="9"/>
        <v>19</v>
      </c>
      <c r="B281" s="121">
        <f t="shared" si="10"/>
        <v>3</v>
      </c>
      <c r="C281" s="121" t="str">
        <f>INDEX('Numbering Conventions'!$H$6:$H$13,MATCH(B281,'Numbering Conventions'!$I$6:$I$13,0))</f>
        <v>E</v>
      </c>
      <c r="D281" s="121" t="str">
        <f>VLOOKUP(F281,'Numbering Conventions'!$E$6:$F$39,2,0)</f>
        <v>EBT</v>
      </c>
      <c r="E281" s="121">
        <v>1903</v>
      </c>
      <c r="F281" s="139">
        <v>12</v>
      </c>
      <c r="G281" s="147">
        <f>VLOOKUP(A281,AM_Balanced_VISTRO!$A$1:$AH$64,MATCH(D281,AM_Balanced_VISTRO!$A$1:$AH$1,0),0)</f>
        <v>725</v>
      </c>
    </row>
    <row r="282" spans="1:7" ht="15.75" thickBot="1" x14ac:dyDescent="0.3">
      <c r="A282" s="187">
        <f t="shared" si="9"/>
        <v>19</v>
      </c>
      <c r="B282" s="188">
        <f t="shared" si="10"/>
        <v>3</v>
      </c>
      <c r="C282" s="188" t="str">
        <f>INDEX('Numbering Conventions'!$H$6:$H$13,MATCH(B282,'Numbering Conventions'!$I$6:$I$13,0))</f>
        <v>E</v>
      </c>
      <c r="D282" s="188" t="str">
        <f>VLOOKUP(F282,'Numbering Conventions'!$E$6:$F$39,2,0)</f>
        <v>EBR</v>
      </c>
      <c r="E282" s="188">
        <v>1903</v>
      </c>
      <c r="F282" s="189">
        <v>13</v>
      </c>
      <c r="G282" s="190">
        <f>VLOOKUP(A282,AM_Balanced_VISTRO!$A$1:$AH$64,MATCH(D282,AM_Balanced_VISTRO!$A$1:$AH$1,0),0)</f>
        <v>62</v>
      </c>
    </row>
    <row r="283" spans="1:7" x14ac:dyDescent="0.25">
      <c r="A283" s="128">
        <f t="shared" si="9"/>
        <v>20</v>
      </c>
      <c r="B283" s="129">
        <f t="shared" si="10"/>
        <v>1</v>
      </c>
      <c r="C283" s="129" t="str">
        <f>INDEX('Numbering Conventions'!$H$6:$H$13,MATCH(B283,'Numbering Conventions'!$I$6:$I$13,0))</f>
        <v>N</v>
      </c>
      <c r="D283" s="129" t="str">
        <f>VLOOKUP(F283,'Numbering Conventions'!$E$6:$F$39,2,0)</f>
        <v>NBL</v>
      </c>
      <c r="E283" s="129">
        <v>2001</v>
      </c>
      <c r="F283" s="135">
        <v>2</v>
      </c>
      <c r="G283" s="143">
        <f>VLOOKUP(A283,AM_Balanced_VISTRO!$A$1:$AH$64,MATCH(D283,AM_Balanced_VISTRO!$A$1:$AH$1,0),0)</f>
        <v>135</v>
      </c>
    </row>
    <row r="284" spans="1:7" x14ac:dyDescent="0.25">
      <c r="A284" s="130">
        <f t="shared" si="9"/>
        <v>20</v>
      </c>
      <c r="B284" s="120">
        <f t="shared" si="10"/>
        <v>1</v>
      </c>
      <c r="C284" s="120" t="str">
        <f>INDEX('Numbering Conventions'!$H$6:$H$13,MATCH(B284,'Numbering Conventions'!$I$6:$I$13,0))</f>
        <v>N</v>
      </c>
      <c r="D284" s="120" t="str">
        <f>VLOOKUP(F284,'Numbering Conventions'!$E$6:$F$39,2,0)</f>
        <v>NBT</v>
      </c>
      <c r="E284" s="120">
        <v>2001</v>
      </c>
      <c r="F284" s="136">
        <v>3</v>
      </c>
      <c r="G284" s="144">
        <f>VLOOKUP(A284,AM_Balanced_VISTRO!$A$1:$AH$64,MATCH(D284,AM_Balanced_VISTRO!$A$1:$AH$1,0),0)</f>
        <v>630</v>
      </c>
    </row>
    <row r="285" spans="1:7" x14ac:dyDescent="0.25">
      <c r="A285" s="130">
        <f t="shared" si="9"/>
        <v>20</v>
      </c>
      <c r="B285" s="120">
        <f t="shared" si="10"/>
        <v>2</v>
      </c>
      <c r="C285" s="120" t="str">
        <f>INDEX('Numbering Conventions'!$H$6:$H$13,MATCH(B285,'Numbering Conventions'!$I$6:$I$13,0))</f>
        <v>S</v>
      </c>
      <c r="D285" s="120" t="str">
        <f>VLOOKUP(F285,'Numbering Conventions'!$E$6:$F$39,2,0)</f>
        <v>SBT</v>
      </c>
      <c r="E285" s="120">
        <v>2002</v>
      </c>
      <c r="F285" s="136">
        <v>8</v>
      </c>
      <c r="G285" s="144">
        <f>VLOOKUP(A285,AM_Balanced_VISTRO!$A$1:$AH$64,MATCH(D285,AM_Balanced_VISTRO!$A$1:$AH$1,0),0)</f>
        <v>479</v>
      </c>
    </row>
    <row r="286" spans="1:7" x14ac:dyDescent="0.25">
      <c r="A286" s="130">
        <f t="shared" si="9"/>
        <v>20</v>
      </c>
      <c r="B286" s="120">
        <f t="shared" si="10"/>
        <v>2</v>
      </c>
      <c r="C286" s="120" t="str">
        <f>INDEX('Numbering Conventions'!$H$6:$H$13,MATCH(B286,'Numbering Conventions'!$I$6:$I$13,0))</f>
        <v>S</v>
      </c>
      <c r="D286" s="120" t="str">
        <f>VLOOKUP(F286,'Numbering Conventions'!$E$6:$F$39,2,0)</f>
        <v>SBR</v>
      </c>
      <c r="E286" s="120">
        <v>2002</v>
      </c>
      <c r="F286" s="136">
        <v>9</v>
      </c>
      <c r="G286" s="144">
        <f>VLOOKUP(A286,AM_Balanced_VISTRO!$A$1:$AH$64,MATCH(D286,AM_Balanced_VISTRO!$A$1:$AH$1,0),0)</f>
        <v>92</v>
      </c>
    </row>
    <row r="287" spans="1:7" x14ac:dyDescent="0.25">
      <c r="A287" s="130">
        <f t="shared" si="9"/>
        <v>20</v>
      </c>
      <c r="B287" s="120">
        <f t="shared" si="10"/>
        <v>4</v>
      </c>
      <c r="C287" s="120" t="str">
        <f>INDEX('Numbering Conventions'!$H$6:$H$13,MATCH(B287,'Numbering Conventions'!$I$6:$I$13,0))</f>
        <v>W</v>
      </c>
      <c r="D287" s="120" t="str">
        <f>VLOOKUP(F287,'Numbering Conventions'!$E$6:$F$39,2,0)</f>
        <v>WBL</v>
      </c>
      <c r="E287" s="120">
        <v>2004</v>
      </c>
      <c r="F287" s="136">
        <v>15</v>
      </c>
      <c r="G287" s="144">
        <f>VLOOKUP(A287,AM_Balanced_VISTRO!$A$1:$AH$64,MATCH(D287,AM_Balanced_VISTRO!$A$1:$AH$1,0),0)</f>
        <v>368</v>
      </c>
    </row>
    <row r="288" spans="1:7" x14ac:dyDescent="0.25">
      <c r="A288" s="130">
        <f t="shared" si="9"/>
        <v>20</v>
      </c>
      <c r="B288" s="120">
        <f t="shared" si="10"/>
        <v>4</v>
      </c>
      <c r="C288" s="120" t="str">
        <f>INDEX('Numbering Conventions'!$H$6:$H$13,MATCH(B288,'Numbering Conventions'!$I$6:$I$13,0))</f>
        <v>W</v>
      </c>
      <c r="D288" s="120" t="str">
        <f>VLOOKUP(F288,'Numbering Conventions'!$E$6:$F$39,2,0)</f>
        <v>WBT</v>
      </c>
      <c r="E288" s="120">
        <v>2004</v>
      </c>
      <c r="F288" s="136">
        <v>16</v>
      </c>
      <c r="G288" s="144">
        <f>VLOOKUP(A288,AM_Balanced_VISTRO!$A$1:$AH$64,MATCH(D288,AM_Balanced_VISTRO!$A$1:$AH$1,0),0)</f>
        <v>781</v>
      </c>
    </row>
    <row r="289" spans="1:7" ht="15.75" thickBot="1" x14ac:dyDescent="0.3">
      <c r="A289" s="173">
        <f t="shared" si="9"/>
        <v>20</v>
      </c>
      <c r="B289" s="174">
        <f t="shared" si="10"/>
        <v>4</v>
      </c>
      <c r="C289" s="174" t="str">
        <f>INDEX('Numbering Conventions'!$H$6:$H$13,MATCH(B289,'Numbering Conventions'!$I$6:$I$13,0))</f>
        <v>W</v>
      </c>
      <c r="D289" s="174" t="str">
        <f>VLOOKUP(F289,'Numbering Conventions'!$E$6:$F$39,2,0)</f>
        <v>WBR</v>
      </c>
      <c r="E289" s="174">
        <v>2004</v>
      </c>
      <c r="F289" s="191">
        <v>17</v>
      </c>
      <c r="G289" s="175">
        <f>VLOOKUP(A289,AM_Balanced_VISTRO!$A$1:$AH$64,MATCH(D289,AM_Balanced_VISTRO!$A$1:$AH$1,0),0)</f>
        <v>134</v>
      </c>
    </row>
    <row r="290" spans="1:7" x14ac:dyDescent="0.25">
      <c r="A290" s="169">
        <f t="shared" si="9"/>
        <v>21</v>
      </c>
      <c r="B290" s="170">
        <f t="shared" si="10"/>
        <v>1</v>
      </c>
      <c r="C290" s="170" t="str">
        <f>INDEX('Numbering Conventions'!$H$6:$H$13,MATCH(B290,'Numbering Conventions'!$I$6:$I$13,0))</f>
        <v>N</v>
      </c>
      <c r="D290" s="170" t="str">
        <f>VLOOKUP(F290,'Numbering Conventions'!$E$6:$F$39,2,0)</f>
        <v>NBT</v>
      </c>
      <c r="E290" s="170">
        <v>2101</v>
      </c>
      <c r="F290" s="171">
        <v>3</v>
      </c>
      <c r="G290" s="172">
        <f>VLOOKUP(A290,AM_Balanced_VISTRO!$A$1:$AH$64,MATCH(D290,AM_Balanced_VISTRO!$A$1:$AH$1,0),0)</f>
        <v>327</v>
      </c>
    </row>
    <row r="291" spans="1:7" x14ac:dyDescent="0.25">
      <c r="A291" s="125">
        <f t="shared" si="9"/>
        <v>21</v>
      </c>
      <c r="B291" s="121">
        <f t="shared" si="10"/>
        <v>1</v>
      </c>
      <c r="C291" s="121" t="str">
        <f>INDEX('Numbering Conventions'!$H$6:$H$13,MATCH(B291,'Numbering Conventions'!$I$6:$I$13,0))</f>
        <v>N</v>
      </c>
      <c r="D291" s="121" t="str">
        <f>VLOOKUP(F291,'Numbering Conventions'!$E$6:$F$39,2,0)</f>
        <v>NBR</v>
      </c>
      <c r="E291" s="121">
        <v>2101</v>
      </c>
      <c r="F291" s="139">
        <v>4</v>
      </c>
      <c r="G291" s="147">
        <f>VLOOKUP(A291,AM_Balanced_VISTRO!$A$1:$AH$64,MATCH(D291,AM_Balanced_VISTRO!$A$1:$AH$1,0),0)</f>
        <v>135</v>
      </c>
    </row>
    <row r="292" spans="1:7" x14ac:dyDescent="0.25">
      <c r="A292" s="125">
        <f t="shared" si="9"/>
        <v>21</v>
      </c>
      <c r="B292" s="121">
        <f t="shared" si="10"/>
        <v>2</v>
      </c>
      <c r="C292" s="121" t="str">
        <f>INDEX('Numbering Conventions'!$H$6:$H$13,MATCH(B292,'Numbering Conventions'!$I$6:$I$13,0))</f>
        <v>S</v>
      </c>
      <c r="D292" s="121" t="str">
        <f>VLOOKUP(F292,'Numbering Conventions'!$E$6:$F$39,2,0)</f>
        <v>SBL</v>
      </c>
      <c r="E292" s="121">
        <v>2102</v>
      </c>
      <c r="F292" s="139">
        <v>7</v>
      </c>
      <c r="G292" s="147">
        <f>VLOOKUP(A292,AM_Balanced_VISTRO!$A$1:$AH$64,MATCH(D292,AM_Balanced_VISTRO!$A$1:$AH$1,0),0)</f>
        <v>245</v>
      </c>
    </row>
    <row r="293" spans="1:7" x14ac:dyDescent="0.25">
      <c r="A293" s="125">
        <f t="shared" si="9"/>
        <v>21</v>
      </c>
      <c r="B293" s="121">
        <f t="shared" si="10"/>
        <v>2</v>
      </c>
      <c r="C293" s="121" t="str">
        <f>INDEX('Numbering Conventions'!$H$6:$H$13,MATCH(B293,'Numbering Conventions'!$I$6:$I$13,0))</f>
        <v>S</v>
      </c>
      <c r="D293" s="121" t="str">
        <f>VLOOKUP(F293,'Numbering Conventions'!$E$6:$F$39,2,0)</f>
        <v>SBT</v>
      </c>
      <c r="E293" s="121">
        <v>2102</v>
      </c>
      <c r="F293" s="139">
        <v>8</v>
      </c>
      <c r="G293" s="147">
        <f>VLOOKUP(A293,AM_Balanced_VISTRO!$A$1:$AH$64,MATCH(D293,AM_Balanced_VISTRO!$A$1:$AH$1,0),0)</f>
        <v>600</v>
      </c>
    </row>
    <row r="294" spans="1:7" x14ac:dyDescent="0.25">
      <c r="A294" s="125">
        <f t="shared" si="9"/>
        <v>21</v>
      </c>
      <c r="B294" s="121">
        <f t="shared" si="10"/>
        <v>3</v>
      </c>
      <c r="C294" s="121" t="str">
        <f>INDEX('Numbering Conventions'!$H$6:$H$13,MATCH(B294,'Numbering Conventions'!$I$6:$I$13,0))</f>
        <v>E</v>
      </c>
      <c r="D294" s="121" t="str">
        <f>VLOOKUP(F294,'Numbering Conventions'!$E$6:$F$39,2,0)</f>
        <v>EBL</v>
      </c>
      <c r="E294" s="121">
        <v>2103</v>
      </c>
      <c r="F294" s="139">
        <v>11</v>
      </c>
      <c r="G294" s="147">
        <f>VLOOKUP(A294,AM_Balanced_VISTRO!$A$1:$AH$64,MATCH(D294,AM_Balanced_VISTRO!$A$1:$AH$1,0),0)</f>
        <v>159</v>
      </c>
    </row>
    <row r="295" spans="1:7" x14ac:dyDescent="0.25">
      <c r="A295" s="125">
        <f t="shared" si="9"/>
        <v>21</v>
      </c>
      <c r="B295" s="121">
        <f t="shared" si="10"/>
        <v>3</v>
      </c>
      <c r="C295" s="121" t="str">
        <f>INDEX('Numbering Conventions'!$H$6:$H$13,MATCH(B295,'Numbering Conventions'!$I$6:$I$13,0))</f>
        <v>E</v>
      </c>
      <c r="D295" s="121" t="str">
        <f>VLOOKUP(F295,'Numbering Conventions'!$E$6:$F$39,2,0)</f>
        <v>EBT</v>
      </c>
      <c r="E295" s="121">
        <v>2103</v>
      </c>
      <c r="F295" s="139">
        <v>12</v>
      </c>
      <c r="G295" s="147">
        <f>VLOOKUP(A295,AM_Balanced_VISTRO!$A$1:$AH$64,MATCH(D295,AM_Balanced_VISTRO!$A$1:$AH$1,0),0)</f>
        <v>542</v>
      </c>
    </row>
    <row r="296" spans="1:7" ht="15.75" thickBot="1" x14ac:dyDescent="0.3">
      <c r="A296" s="187">
        <f t="shared" si="9"/>
        <v>21</v>
      </c>
      <c r="B296" s="188">
        <f t="shared" si="10"/>
        <v>3</v>
      </c>
      <c r="C296" s="188" t="str">
        <f>INDEX('Numbering Conventions'!$H$6:$H$13,MATCH(B296,'Numbering Conventions'!$I$6:$I$13,0))</f>
        <v>E</v>
      </c>
      <c r="D296" s="188" t="str">
        <f>VLOOKUP(F296,'Numbering Conventions'!$E$6:$F$39,2,0)</f>
        <v>EBR</v>
      </c>
      <c r="E296" s="188">
        <v>2103</v>
      </c>
      <c r="F296" s="189">
        <v>13</v>
      </c>
      <c r="G296" s="190">
        <f>VLOOKUP(A296,AM_Balanced_VISTRO!$A$1:$AH$64,MATCH(D296,AM_Balanced_VISTRO!$A$1:$AH$1,0),0)</f>
        <v>49</v>
      </c>
    </row>
    <row r="297" spans="1:7" x14ac:dyDescent="0.25">
      <c r="A297" s="128">
        <f t="shared" si="9"/>
        <v>22</v>
      </c>
      <c r="B297" s="129">
        <f t="shared" si="10"/>
        <v>1</v>
      </c>
      <c r="C297" s="129" t="str">
        <f>INDEX('Numbering Conventions'!$H$6:$H$13,MATCH(B297,'Numbering Conventions'!$I$6:$I$13,0))</f>
        <v>N</v>
      </c>
      <c r="D297" s="129" t="str">
        <f>VLOOKUP(F297,'Numbering Conventions'!$E$6:$F$39,2,0)</f>
        <v>NBL</v>
      </c>
      <c r="E297" s="129">
        <v>2201</v>
      </c>
      <c r="F297" s="135">
        <v>2</v>
      </c>
      <c r="G297" s="143">
        <f>VLOOKUP(A297,AM_Balanced_VISTRO!$A$1:$AH$64,MATCH(D297,AM_Balanced_VISTRO!$A$1:$AH$1,0),0)</f>
        <v>69</v>
      </c>
    </row>
    <row r="298" spans="1:7" x14ac:dyDescent="0.25">
      <c r="A298" s="130">
        <f t="shared" si="9"/>
        <v>22</v>
      </c>
      <c r="B298" s="120">
        <f t="shared" si="10"/>
        <v>1</v>
      </c>
      <c r="C298" s="120" t="str">
        <f>INDEX('Numbering Conventions'!$H$6:$H$13,MATCH(B298,'Numbering Conventions'!$I$6:$I$13,0))</f>
        <v>N</v>
      </c>
      <c r="D298" s="120" t="str">
        <f>VLOOKUP(F298,'Numbering Conventions'!$E$6:$F$39,2,0)</f>
        <v>NBT</v>
      </c>
      <c r="E298" s="120">
        <v>2201</v>
      </c>
      <c r="F298" s="136">
        <v>3</v>
      </c>
      <c r="G298" s="144">
        <f>VLOOKUP(A298,AM_Balanced_VISTRO!$A$1:$AH$64,MATCH(D298,AM_Balanced_VISTRO!$A$1:$AH$1,0),0)</f>
        <v>187</v>
      </c>
    </row>
    <row r="299" spans="1:7" x14ac:dyDescent="0.25">
      <c r="A299" s="130">
        <f t="shared" si="9"/>
        <v>22</v>
      </c>
      <c r="B299" s="120">
        <f t="shared" si="10"/>
        <v>2</v>
      </c>
      <c r="C299" s="120" t="str">
        <f>INDEX('Numbering Conventions'!$H$6:$H$13,MATCH(B299,'Numbering Conventions'!$I$6:$I$13,0))</f>
        <v>S</v>
      </c>
      <c r="D299" s="120" t="str">
        <f>VLOOKUP(F299,'Numbering Conventions'!$E$6:$F$39,2,0)</f>
        <v>SBT</v>
      </c>
      <c r="E299" s="120">
        <v>2202</v>
      </c>
      <c r="F299" s="136">
        <v>8</v>
      </c>
      <c r="G299" s="144">
        <f>VLOOKUP(A299,AM_Balanced_VISTRO!$A$1:$AH$64,MATCH(D299,AM_Balanced_VISTRO!$A$1:$AH$1,0),0)</f>
        <v>192</v>
      </c>
    </row>
    <row r="300" spans="1:7" x14ac:dyDescent="0.25">
      <c r="A300" s="130">
        <f t="shared" si="9"/>
        <v>22</v>
      </c>
      <c r="B300" s="120">
        <f t="shared" si="10"/>
        <v>2</v>
      </c>
      <c r="C300" s="120" t="str">
        <f>INDEX('Numbering Conventions'!$H$6:$H$13,MATCH(B300,'Numbering Conventions'!$I$6:$I$13,0))</f>
        <v>S</v>
      </c>
      <c r="D300" s="120" t="str">
        <f>VLOOKUP(F300,'Numbering Conventions'!$E$6:$F$39,2,0)</f>
        <v>SBR</v>
      </c>
      <c r="E300" s="120">
        <v>2202</v>
      </c>
      <c r="F300" s="136">
        <v>9</v>
      </c>
      <c r="G300" s="144">
        <f>VLOOKUP(A300,AM_Balanced_VISTRO!$A$1:$AH$64,MATCH(D300,AM_Balanced_VISTRO!$A$1:$AH$1,0),0)</f>
        <v>303</v>
      </c>
    </row>
    <row r="301" spans="1:7" x14ac:dyDescent="0.25">
      <c r="A301" s="130">
        <f t="shared" si="9"/>
        <v>22</v>
      </c>
      <c r="B301" s="120">
        <f t="shared" si="10"/>
        <v>4</v>
      </c>
      <c r="C301" s="120" t="str">
        <f>INDEX('Numbering Conventions'!$H$6:$H$13,MATCH(B301,'Numbering Conventions'!$I$6:$I$13,0))</f>
        <v>W</v>
      </c>
      <c r="D301" s="120" t="str">
        <f>VLOOKUP(F301,'Numbering Conventions'!$E$6:$F$39,2,0)</f>
        <v>WBL</v>
      </c>
      <c r="E301" s="120">
        <v>2204</v>
      </c>
      <c r="F301" s="136">
        <v>15</v>
      </c>
      <c r="G301" s="144">
        <f>VLOOKUP(A301,AM_Balanced_VISTRO!$A$1:$AH$64,MATCH(D301,AM_Balanced_VISTRO!$A$1:$AH$1,0),0)</f>
        <v>19</v>
      </c>
    </row>
    <row r="302" spans="1:7" x14ac:dyDescent="0.25">
      <c r="A302" s="130">
        <f t="shared" si="9"/>
        <v>22</v>
      </c>
      <c r="B302" s="120">
        <f t="shared" si="10"/>
        <v>4</v>
      </c>
      <c r="C302" s="120" t="str">
        <f>INDEX('Numbering Conventions'!$H$6:$H$13,MATCH(B302,'Numbering Conventions'!$I$6:$I$13,0))</f>
        <v>W</v>
      </c>
      <c r="D302" s="120" t="str">
        <f>VLOOKUP(F302,'Numbering Conventions'!$E$6:$F$39,2,0)</f>
        <v>WBT</v>
      </c>
      <c r="E302" s="120">
        <v>2204</v>
      </c>
      <c r="F302" s="136">
        <v>16</v>
      </c>
      <c r="G302" s="144">
        <f>VLOOKUP(A302,AM_Balanced_VISTRO!$A$1:$AH$64,MATCH(D302,AM_Balanced_VISTRO!$A$1:$AH$1,0),0)</f>
        <v>902</v>
      </c>
    </row>
    <row r="303" spans="1:7" ht="15.75" thickBot="1" x14ac:dyDescent="0.3">
      <c r="A303" s="173">
        <f t="shared" si="9"/>
        <v>22</v>
      </c>
      <c r="B303" s="174">
        <f t="shared" si="10"/>
        <v>4</v>
      </c>
      <c r="C303" s="174" t="str">
        <f>INDEX('Numbering Conventions'!$H$6:$H$13,MATCH(B303,'Numbering Conventions'!$I$6:$I$13,0))</f>
        <v>W</v>
      </c>
      <c r="D303" s="174" t="str">
        <f>VLOOKUP(F303,'Numbering Conventions'!$E$6:$F$39,2,0)</f>
        <v>WBR</v>
      </c>
      <c r="E303" s="174">
        <v>2204</v>
      </c>
      <c r="F303" s="191">
        <v>17</v>
      </c>
      <c r="G303" s="175">
        <f>VLOOKUP(A303,AM_Balanced_VISTRO!$A$1:$AH$64,MATCH(D303,AM_Balanced_VISTRO!$A$1:$AH$1,0),0)</f>
        <v>148</v>
      </c>
    </row>
    <row r="304" spans="1:7" x14ac:dyDescent="0.25">
      <c r="A304" s="169">
        <f t="shared" si="9"/>
        <v>23</v>
      </c>
      <c r="B304" s="170">
        <f t="shared" ref="B304:B367" si="11">INT(RIGHT(E304,1))</f>
        <v>1</v>
      </c>
      <c r="C304" s="170" t="str">
        <f>INDEX('Numbering Conventions'!$H$6:$H$13,MATCH(B304,'Numbering Conventions'!$I$6:$I$13,0))</f>
        <v>N</v>
      </c>
      <c r="D304" s="170" t="str">
        <f>VLOOKUP(F304,'Numbering Conventions'!$E$6:$F$39,2,0)</f>
        <v>NBT</v>
      </c>
      <c r="E304" s="170">
        <v>2301</v>
      </c>
      <c r="F304" s="171">
        <v>3</v>
      </c>
      <c r="G304" s="172">
        <f>VLOOKUP(A304,AM_Balanced_VISTRO!$A$1:$AH$64,MATCH(D304,AM_Balanced_VISTRO!$A$1:$AH$1,0),0)</f>
        <v>555</v>
      </c>
    </row>
    <row r="305" spans="1:7" x14ac:dyDescent="0.25">
      <c r="A305" s="125">
        <f t="shared" si="9"/>
        <v>23</v>
      </c>
      <c r="B305" s="121">
        <f t="shared" si="11"/>
        <v>1</v>
      </c>
      <c r="C305" s="121" t="str">
        <f>INDEX('Numbering Conventions'!$H$6:$H$13,MATCH(B305,'Numbering Conventions'!$I$6:$I$13,0))</f>
        <v>N</v>
      </c>
      <c r="D305" s="121" t="str">
        <f>VLOOKUP(F305,'Numbering Conventions'!$E$6:$F$39,2,0)</f>
        <v>NBR</v>
      </c>
      <c r="E305" s="121">
        <v>2301</v>
      </c>
      <c r="F305" s="139">
        <v>4</v>
      </c>
      <c r="G305" s="147">
        <f>VLOOKUP(A305,AM_Balanced_VISTRO!$A$1:$AH$64,MATCH(D305,AM_Balanced_VISTRO!$A$1:$AH$1,0),0)</f>
        <v>70</v>
      </c>
    </row>
    <row r="306" spans="1:7" x14ac:dyDescent="0.25">
      <c r="A306" s="125">
        <f t="shared" si="9"/>
        <v>23</v>
      </c>
      <c r="B306" s="121">
        <f t="shared" si="11"/>
        <v>2</v>
      </c>
      <c r="C306" s="121" t="str">
        <f>INDEX('Numbering Conventions'!$H$6:$H$13,MATCH(B306,'Numbering Conventions'!$I$6:$I$13,0))</f>
        <v>S</v>
      </c>
      <c r="D306" s="121" t="str">
        <f>VLOOKUP(F306,'Numbering Conventions'!$E$6:$F$39,2,0)</f>
        <v>SBL</v>
      </c>
      <c r="E306" s="121">
        <v>2302</v>
      </c>
      <c r="F306" s="139">
        <v>7</v>
      </c>
      <c r="G306" s="147">
        <f>VLOOKUP(A306,AM_Balanced_VISTRO!$A$1:$AH$64,MATCH(D306,AM_Balanced_VISTRO!$A$1:$AH$1,0),0)</f>
        <v>41</v>
      </c>
    </row>
    <row r="307" spans="1:7" x14ac:dyDescent="0.25">
      <c r="A307" s="125">
        <f t="shared" si="9"/>
        <v>23</v>
      </c>
      <c r="B307" s="121">
        <f t="shared" si="11"/>
        <v>2</v>
      </c>
      <c r="C307" s="121" t="str">
        <f>INDEX('Numbering Conventions'!$H$6:$H$13,MATCH(B307,'Numbering Conventions'!$I$6:$I$13,0))</f>
        <v>S</v>
      </c>
      <c r="D307" s="121" t="str">
        <f>VLOOKUP(F307,'Numbering Conventions'!$E$6:$F$39,2,0)</f>
        <v>SBT</v>
      </c>
      <c r="E307" s="121">
        <v>2302</v>
      </c>
      <c r="F307" s="139">
        <v>8</v>
      </c>
      <c r="G307" s="147">
        <f>VLOOKUP(A307,AM_Balanced_VISTRO!$A$1:$AH$64,MATCH(D307,AM_Balanced_VISTRO!$A$1:$AH$1,0),0)</f>
        <v>64</v>
      </c>
    </row>
    <row r="308" spans="1:7" x14ac:dyDescent="0.25">
      <c r="A308" s="125">
        <f t="shared" si="9"/>
        <v>23</v>
      </c>
      <c r="B308" s="121">
        <f t="shared" si="11"/>
        <v>3</v>
      </c>
      <c r="C308" s="121" t="str">
        <f>INDEX('Numbering Conventions'!$H$6:$H$13,MATCH(B308,'Numbering Conventions'!$I$6:$I$13,0))</f>
        <v>E</v>
      </c>
      <c r="D308" s="121" t="str">
        <f>VLOOKUP(F308,'Numbering Conventions'!$E$6:$F$39,2,0)</f>
        <v>EBL</v>
      </c>
      <c r="E308" s="121">
        <v>2303</v>
      </c>
      <c r="F308" s="139">
        <v>11</v>
      </c>
      <c r="G308" s="147">
        <f>VLOOKUP(A308,AM_Balanced_VISTRO!$A$1:$AH$64,MATCH(D308,AM_Balanced_VISTRO!$A$1:$AH$1,0),0)</f>
        <v>159</v>
      </c>
    </row>
    <row r="309" spans="1:7" x14ac:dyDescent="0.25">
      <c r="A309" s="125">
        <f t="shared" si="9"/>
        <v>23</v>
      </c>
      <c r="B309" s="121">
        <f t="shared" si="11"/>
        <v>3</v>
      </c>
      <c r="C309" s="121" t="str">
        <f>INDEX('Numbering Conventions'!$H$6:$H$13,MATCH(B309,'Numbering Conventions'!$I$6:$I$13,0))</f>
        <v>E</v>
      </c>
      <c r="D309" s="121" t="str">
        <f>VLOOKUP(F309,'Numbering Conventions'!$E$6:$F$39,2,0)</f>
        <v>EBT</v>
      </c>
      <c r="E309" s="121">
        <v>2303</v>
      </c>
      <c r="F309" s="139">
        <v>12</v>
      </c>
      <c r="G309" s="147">
        <f>VLOOKUP(A309,AM_Balanced_VISTRO!$A$1:$AH$64,MATCH(D309,AM_Balanced_VISTRO!$A$1:$AH$1,0),0)</f>
        <v>578</v>
      </c>
    </row>
    <row r="310" spans="1:7" ht="15.75" thickBot="1" x14ac:dyDescent="0.3">
      <c r="A310" s="187">
        <f t="shared" si="9"/>
        <v>23</v>
      </c>
      <c r="B310" s="188">
        <f t="shared" si="11"/>
        <v>3</v>
      </c>
      <c r="C310" s="188" t="str">
        <f>INDEX('Numbering Conventions'!$H$6:$H$13,MATCH(B310,'Numbering Conventions'!$I$6:$I$13,0))</f>
        <v>E</v>
      </c>
      <c r="D310" s="188" t="str">
        <f>VLOOKUP(F310,'Numbering Conventions'!$E$6:$F$39,2,0)</f>
        <v>EBR</v>
      </c>
      <c r="E310" s="188">
        <v>2303</v>
      </c>
      <c r="F310" s="189">
        <v>13</v>
      </c>
      <c r="G310" s="190">
        <f>VLOOKUP(A310,AM_Balanced_VISTRO!$A$1:$AH$64,MATCH(D310,AM_Balanced_VISTRO!$A$1:$AH$1,0),0)</f>
        <v>56</v>
      </c>
    </row>
    <row r="311" spans="1:7" x14ac:dyDescent="0.25">
      <c r="A311" s="128">
        <f t="shared" si="9"/>
        <v>24</v>
      </c>
      <c r="B311" s="129">
        <f t="shared" si="11"/>
        <v>1</v>
      </c>
      <c r="C311" s="129" t="str">
        <f>INDEX('Numbering Conventions'!$H$6:$H$13,MATCH(B311,'Numbering Conventions'!$I$6:$I$13,0))</f>
        <v>N</v>
      </c>
      <c r="D311" s="129" t="str">
        <f>VLOOKUP(F311,'Numbering Conventions'!$E$6:$F$39,2,0)</f>
        <v>NBT</v>
      </c>
      <c r="E311" s="129">
        <v>2401</v>
      </c>
      <c r="F311" s="135">
        <v>3</v>
      </c>
      <c r="G311" s="143">
        <f>VLOOKUP(A311,AM_Balanced_VISTRO!$A$1:$AH$64,MATCH(D311,AM_Balanced_VISTRO!$A$1:$AH$1,0),0)</f>
        <v>504</v>
      </c>
    </row>
    <row r="312" spans="1:7" x14ac:dyDescent="0.25">
      <c r="A312" s="130">
        <f t="shared" si="9"/>
        <v>24</v>
      </c>
      <c r="B312" s="120">
        <f t="shared" si="11"/>
        <v>1</v>
      </c>
      <c r="C312" s="120" t="str">
        <f>INDEX('Numbering Conventions'!$H$6:$H$13,MATCH(B312,'Numbering Conventions'!$I$6:$I$13,0))</f>
        <v>N</v>
      </c>
      <c r="D312" s="120" t="str">
        <f>VLOOKUP(F312,'Numbering Conventions'!$E$6:$F$39,2,0)</f>
        <v>NBR</v>
      </c>
      <c r="E312" s="120">
        <v>2401</v>
      </c>
      <c r="F312" s="136">
        <v>4</v>
      </c>
      <c r="G312" s="144">
        <f>VLOOKUP(A312,AM_Balanced_VISTRO!$A$1:$AH$64,MATCH(D312,AM_Balanced_VISTRO!$A$1:$AH$1,0),0)</f>
        <v>222</v>
      </c>
    </row>
    <row r="313" spans="1:7" x14ac:dyDescent="0.25">
      <c r="A313" s="130">
        <f t="shared" si="9"/>
        <v>24</v>
      </c>
      <c r="B313" s="120">
        <f t="shared" si="11"/>
        <v>2</v>
      </c>
      <c r="C313" s="120" t="str">
        <f>INDEX('Numbering Conventions'!$H$6:$H$13,MATCH(B313,'Numbering Conventions'!$I$6:$I$13,0))</f>
        <v>S</v>
      </c>
      <c r="D313" s="120" t="str">
        <f>VLOOKUP(F313,'Numbering Conventions'!$E$6:$F$39,2,0)</f>
        <v>SBL</v>
      </c>
      <c r="E313" s="120">
        <v>2402</v>
      </c>
      <c r="F313" s="136">
        <v>7</v>
      </c>
      <c r="G313" s="144">
        <f>VLOOKUP(A313,AM_Balanced_VISTRO!$A$1:$AH$64,MATCH(D313,AM_Balanced_VISTRO!$A$1:$AH$1,0),0)</f>
        <v>111</v>
      </c>
    </row>
    <row r="314" spans="1:7" x14ac:dyDescent="0.25">
      <c r="A314" s="130">
        <f t="shared" si="9"/>
        <v>24</v>
      </c>
      <c r="B314" s="120">
        <f t="shared" si="11"/>
        <v>2</v>
      </c>
      <c r="C314" s="120" t="str">
        <f>INDEX('Numbering Conventions'!$H$6:$H$13,MATCH(B314,'Numbering Conventions'!$I$6:$I$13,0))</f>
        <v>S</v>
      </c>
      <c r="D314" s="120" t="str">
        <f>VLOOKUP(F314,'Numbering Conventions'!$E$6:$F$39,2,0)</f>
        <v>SBT</v>
      </c>
      <c r="E314" s="120">
        <v>2402</v>
      </c>
      <c r="F314" s="136">
        <v>8</v>
      </c>
      <c r="G314" s="144">
        <f>VLOOKUP(A314,AM_Balanced_VISTRO!$A$1:$AH$64,MATCH(D314,AM_Balanced_VISTRO!$A$1:$AH$1,0),0)</f>
        <v>596</v>
      </c>
    </row>
    <row r="315" spans="1:7" x14ac:dyDescent="0.25">
      <c r="A315" s="130">
        <f t="shared" si="9"/>
        <v>24</v>
      </c>
      <c r="B315" s="120">
        <f t="shared" si="11"/>
        <v>3</v>
      </c>
      <c r="C315" s="120" t="str">
        <f>INDEX('Numbering Conventions'!$H$6:$H$13,MATCH(B315,'Numbering Conventions'!$I$6:$I$13,0))</f>
        <v>E</v>
      </c>
      <c r="D315" s="120" t="str">
        <f>VLOOKUP(F315,'Numbering Conventions'!$E$6:$F$39,2,0)</f>
        <v>EBL</v>
      </c>
      <c r="E315" s="120">
        <v>2403</v>
      </c>
      <c r="F315" s="136">
        <v>11</v>
      </c>
      <c r="G315" s="144">
        <f>VLOOKUP(A315,AM_Balanced_VISTRO!$A$1:$AH$64,MATCH(D315,AM_Balanced_VISTRO!$A$1:$AH$1,0),0)</f>
        <v>36</v>
      </c>
    </row>
    <row r="316" spans="1:7" x14ac:dyDescent="0.25">
      <c r="A316" s="130">
        <f t="shared" si="9"/>
        <v>24</v>
      </c>
      <c r="B316" s="120">
        <f t="shared" si="11"/>
        <v>3</v>
      </c>
      <c r="C316" s="120" t="str">
        <f>INDEX('Numbering Conventions'!$H$6:$H$13,MATCH(B316,'Numbering Conventions'!$I$6:$I$13,0))</f>
        <v>E</v>
      </c>
      <c r="D316" s="120" t="str">
        <f>VLOOKUP(F316,'Numbering Conventions'!$E$6:$F$39,2,0)</f>
        <v>EBT</v>
      </c>
      <c r="E316" s="120">
        <v>2403</v>
      </c>
      <c r="F316" s="136">
        <v>12</v>
      </c>
      <c r="G316" s="144">
        <f>VLOOKUP(A316,AM_Balanced_VISTRO!$A$1:$AH$64,MATCH(D316,AM_Balanced_VISTRO!$A$1:$AH$1,0),0)</f>
        <v>514</v>
      </c>
    </row>
    <row r="317" spans="1:7" ht="15.75" thickBot="1" x14ac:dyDescent="0.3">
      <c r="A317" s="173">
        <f t="shared" si="9"/>
        <v>24</v>
      </c>
      <c r="B317" s="174">
        <f t="shared" si="11"/>
        <v>3</v>
      </c>
      <c r="C317" s="174" t="str">
        <f>INDEX('Numbering Conventions'!$H$6:$H$13,MATCH(B317,'Numbering Conventions'!$I$6:$I$13,0))</f>
        <v>E</v>
      </c>
      <c r="D317" s="174" t="str">
        <f>VLOOKUP(F317,'Numbering Conventions'!$E$6:$F$39,2,0)</f>
        <v>EBR</v>
      </c>
      <c r="E317" s="174">
        <v>2403</v>
      </c>
      <c r="F317" s="191">
        <v>13</v>
      </c>
      <c r="G317" s="175">
        <f>VLOOKUP(A317,AM_Balanced_VISTRO!$A$1:$AH$64,MATCH(D317,AM_Balanced_VISTRO!$A$1:$AH$1,0),0)</f>
        <v>68</v>
      </c>
    </row>
    <row r="318" spans="1:7" x14ac:dyDescent="0.25">
      <c r="A318" s="169">
        <f t="shared" si="9"/>
        <v>25</v>
      </c>
      <c r="B318" s="170">
        <f t="shared" si="11"/>
        <v>1</v>
      </c>
      <c r="C318" s="170" t="str">
        <f>INDEX('Numbering Conventions'!$H$6:$H$13,MATCH(B318,'Numbering Conventions'!$I$6:$I$13,0))</f>
        <v>N</v>
      </c>
      <c r="D318" s="170" t="str">
        <f>VLOOKUP(F318,'Numbering Conventions'!$E$6:$F$39,2,0)</f>
        <v>NBL</v>
      </c>
      <c r="E318" s="170">
        <v>2501</v>
      </c>
      <c r="F318" s="171">
        <v>2</v>
      </c>
      <c r="G318" s="172">
        <f>VLOOKUP(A318,AM_Balanced_VISTRO!$A$1:$AH$64,MATCH(D318,AM_Balanced_VISTRO!$A$1:$AH$1,0),0)</f>
        <v>311</v>
      </c>
    </row>
    <row r="319" spans="1:7" x14ac:dyDescent="0.25">
      <c r="A319" s="125">
        <f t="shared" si="9"/>
        <v>25</v>
      </c>
      <c r="B319" s="121">
        <f t="shared" si="11"/>
        <v>1</v>
      </c>
      <c r="C319" s="121" t="str">
        <f>INDEX('Numbering Conventions'!$H$6:$H$13,MATCH(B319,'Numbering Conventions'!$I$6:$I$13,0))</f>
        <v>N</v>
      </c>
      <c r="D319" s="121" t="str">
        <f>VLOOKUP(F319,'Numbering Conventions'!$E$6:$F$39,2,0)</f>
        <v>NBT</v>
      </c>
      <c r="E319" s="121">
        <v>2501</v>
      </c>
      <c r="F319" s="139">
        <v>3</v>
      </c>
      <c r="G319" s="147">
        <f>VLOOKUP(A319,AM_Balanced_VISTRO!$A$1:$AH$64,MATCH(D319,AM_Balanced_VISTRO!$A$1:$AH$1,0),0)</f>
        <v>824</v>
      </c>
    </row>
    <row r="320" spans="1:7" x14ac:dyDescent="0.25">
      <c r="A320" s="125">
        <f t="shared" si="9"/>
        <v>25</v>
      </c>
      <c r="B320" s="121">
        <f t="shared" si="11"/>
        <v>2</v>
      </c>
      <c r="C320" s="121" t="str">
        <f>INDEX('Numbering Conventions'!$H$6:$H$13,MATCH(B320,'Numbering Conventions'!$I$6:$I$13,0))</f>
        <v>S</v>
      </c>
      <c r="D320" s="121" t="str">
        <f>VLOOKUP(F320,'Numbering Conventions'!$E$6:$F$39,2,0)</f>
        <v>SBT</v>
      </c>
      <c r="E320" s="121">
        <v>2502</v>
      </c>
      <c r="F320" s="139">
        <v>8</v>
      </c>
      <c r="G320" s="147">
        <f>VLOOKUP(A320,AM_Balanced_VISTRO!$A$1:$AH$64,MATCH(D320,AM_Balanced_VISTRO!$A$1:$AH$1,0),0)</f>
        <v>622</v>
      </c>
    </row>
    <row r="321" spans="1:7" x14ac:dyDescent="0.25">
      <c r="A321" s="125">
        <f t="shared" si="9"/>
        <v>25</v>
      </c>
      <c r="B321" s="121">
        <f t="shared" si="11"/>
        <v>2</v>
      </c>
      <c r="C321" s="121" t="str">
        <f>INDEX('Numbering Conventions'!$H$6:$H$13,MATCH(B321,'Numbering Conventions'!$I$6:$I$13,0))</f>
        <v>S</v>
      </c>
      <c r="D321" s="121" t="str">
        <f>VLOOKUP(F321,'Numbering Conventions'!$E$6:$F$39,2,0)</f>
        <v>SBR</v>
      </c>
      <c r="E321" s="121">
        <v>2502</v>
      </c>
      <c r="F321" s="139">
        <v>9</v>
      </c>
      <c r="G321" s="147">
        <f>VLOOKUP(A321,AM_Balanced_VISTRO!$A$1:$AH$64,MATCH(D321,AM_Balanced_VISTRO!$A$1:$AH$1,0),0)</f>
        <v>66</v>
      </c>
    </row>
    <row r="322" spans="1:7" x14ac:dyDescent="0.25">
      <c r="A322" s="125">
        <f t="shared" si="9"/>
        <v>25</v>
      </c>
      <c r="B322" s="121">
        <f t="shared" si="11"/>
        <v>4</v>
      </c>
      <c r="C322" s="121" t="str">
        <f>INDEX('Numbering Conventions'!$H$6:$H$13,MATCH(B322,'Numbering Conventions'!$I$6:$I$13,0))</f>
        <v>W</v>
      </c>
      <c r="D322" s="121" t="str">
        <f>VLOOKUP(F322,'Numbering Conventions'!$E$6:$F$39,2,0)</f>
        <v>WBL</v>
      </c>
      <c r="E322" s="121">
        <v>2504</v>
      </c>
      <c r="F322" s="139">
        <v>15</v>
      </c>
      <c r="G322" s="147">
        <f>VLOOKUP(A322,AM_Balanced_VISTRO!$A$1:$AH$64,MATCH(D322,AM_Balanced_VISTRO!$A$1:$AH$1,0),0)</f>
        <v>88</v>
      </c>
    </row>
    <row r="323" spans="1:7" x14ac:dyDescent="0.25">
      <c r="A323" s="125">
        <f t="shared" si="9"/>
        <v>25</v>
      </c>
      <c r="B323" s="121">
        <f t="shared" si="11"/>
        <v>4</v>
      </c>
      <c r="C323" s="121" t="str">
        <f>INDEX('Numbering Conventions'!$H$6:$H$13,MATCH(B323,'Numbering Conventions'!$I$6:$I$13,0))</f>
        <v>W</v>
      </c>
      <c r="D323" s="121" t="str">
        <f>VLOOKUP(F323,'Numbering Conventions'!$E$6:$F$39,2,0)</f>
        <v>WBT</v>
      </c>
      <c r="E323" s="121">
        <v>2504</v>
      </c>
      <c r="F323" s="139">
        <v>16</v>
      </c>
      <c r="G323" s="147">
        <f>VLOOKUP(A323,AM_Balanced_VISTRO!$A$1:$AH$64,MATCH(D323,AM_Balanced_VISTRO!$A$1:$AH$1,0),0)</f>
        <v>776</v>
      </c>
    </row>
    <row r="324" spans="1:7" ht="15.75" thickBot="1" x14ac:dyDescent="0.3">
      <c r="A324" s="187">
        <f t="shared" si="9"/>
        <v>25</v>
      </c>
      <c r="B324" s="188">
        <f t="shared" si="11"/>
        <v>4</v>
      </c>
      <c r="C324" s="188" t="str">
        <f>INDEX('Numbering Conventions'!$H$6:$H$13,MATCH(B324,'Numbering Conventions'!$I$6:$I$13,0))</f>
        <v>W</v>
      </c>
      <c r="D324" s="188" t="str">
        <f>VLOOKUP(F324,'Numbering Conventions'!$E$6:$F$39,2,0)</f>
        <v>WBR</v>
      </c>
      <c r="E324" s="188">
        <v>2504</v>
      </c>
      <c r="F324" s="189">
        <v>17</v>
      </c>
      <c r="G324" s="190">
        <f>VLOOKUP(A324,AM_Balanced_VISTRO!$A$1:$AH$64,MATCH(D324,AM_Balanced_VISTRO!$A$1:$AH$1,0),0)</f>
        <v>51</v>
      </c>
    </row>
    <row r="325" spans="1:7" x14ac:dyDescent="0.25">
      <c r="A325" s="128">
        <f t="shared" si="9"/>
        <v>40</v>
      </c>
      <c r="B325" s="129">
        <f t="shared" si="11"/>
        <v>4</v>
      </c>
      <c r="C325" s="129" t="str">
        <f>INDEX('Numbering Conventions'!$H$6:$H$13,MATCH(B325,'Numbering Conventions'!$I$6:$I$13,0))</f>
        <v>W</v>
      </c>
      <c r="D325" s="129" t="str">
        <f>VLOOKUP(F325,'Numbering Conventions'!$E$6:$F$39,2,0)</f>
        <v>NWL2</v>
      </c>
      <c r="E325" s="129">
        <v>4004</v>
      </c>
      <c r="F325" s="135">
        <v>26</v>
      </c>
      <c r="G325" s="143">
        <f>VLOOKUP(A325,AM_Balanced_VISTRO!$A$1:$AH$64,MATCH(D325,AM_Balanced_VISTRO!$A$1:$AH$1,0),0)</f>
        <v>116</v>
      </c>
    </row>
    <row r="326" spans="1:7" x14ac:dyDescent="0.25">
      <c r="A326" s="130">
        <f t="shared" si="9"/>
        <v>40</v>
      </c>
      <c r="B326" s="120">
        <f t="shared" si="11"/>
        <v>4</v>
      </c>
      <c r="C326" s="120" t="str">
        <f>INDEX('Numbering Conventions'!$H$6:$H$13,MATCH(B326,'Numbering Conventions'!$I$6:$I$13,0))</f>
        <v>W</v>
      </c>
      <c r="D326" s="120" t="str">
        <f>VLOOKUP(F326,'Numbering Conventions'!$E$6:$F$39,2,0)</f>
        <v>NWL</v>
      </c>
      <c r="E326" s="120">
        <v>4004</v>
      </c>
      <c r="F326" s="136">
        <v>27</v>
      </c>
      <c r="G326" s="144">
        <f>VLOOKUP(A326,AM_Balanced_VISTRO!$A$1:$AH$64,MATCH(D326,AM_Balanced_VISTRO!$A$1:$AH$1,0),0)</f>
        <v>1</v>
      </c>
    </row>
    <row r="327" spans="1:7" ht="15.75" thickBot="1" x14ac:dyDescent="0.3">
      <c r="A327" s="173">
        <f t="shared" si="9"/>
        <v>40</v>
      </c>
      <c r="B327" s="174">
        <f t="shared" si="11"/>
        <v>4</v>
      </c>
      <c r="C327" s="174" t="str">
        <f>INDEX('Numbering Conventions'!$H$6:$H$13,MATCH(B327,'Numbering Conventions'!$I$6:$I$13,0))</f>
        <v>W</v>
      </c>
      <c r="D327" s="174" t="str">
        <f>VLOOKUP(F327,'Numbering Conventions'!$E$6:$F$39,2,0)</f>
        <v>NWR</v>
      </c>
      <c r="E327" s="174">
        <v>4004</v>
      </c>
      <c r="F327" s="191">
        <v>29</v>
      </c>
      <c r="G327" s="175">
        <f>VLOOKUP(A327,AM_Balanced_VISTRO!$A$1:$AH$64,MATCH(D327,AM_Balanced_VISTRO!$A$1:$AH$1,0),0)</f>
        <v>0</v>
      </c>
    </row>
    <row r="328" spans="1:7" x14ac:dyDescent="0.25">
      <c r="A328" s="169">
        <f t="shared" ref="A328:A391" si="12">IF(LEN(E328)=3,INT(LEFT(E328,1)),IF(LEN(E328)=6,INT(LEFT(E328,5)),IF(LEN(E328)=5,INT(LEFT(E328,2)),IF(LEN(E328)=4,INT(LEFT(E328,2)),INT(LEFT(E328,3))))))</f>
        <v>54</v>
      </c>
      <c r="B328" s="170">
        <f t="shared" si="11"/>
        <v>4</v>
      </c>
      <c r="C328" s="170" t="str">
        <f>INDEX('Numbering Conventions'!$H$6:$H$13,MATCH(B328,'Numbering Conventions'!$I$6:$I$13,0))</f>
        <v>W</v>
      </c>
      <c r="D328" s="170" t="str">
        <f>VLOOKUP(F328,'Numbering Conventions'!$E$6:$F$39,2,0)</f>
        <v>WBL</v>
      </c>
      <c r="E328" s="170">
        <v>5404</v>
      </c>
      <c r="F328" s="171">
        <v>15</v>
      </c>
      <c r="G328" s="172">
        <f>VLOOKUP(A328,AM_Balanced_VISTRO!$A$1:$AH$64,MATCH(D328,AM_Balanced_VISTRO!$A$1:$AH$1,0),0)</f>
        <v>25</v>
      </c>
    </row>
    <row r="329" spans="1:7" ht="15.75" thickBot="1" x14ac:dyDescent="0.3">
      <c r="A329" s="187">
        <f t="shared" si="12"/>
        <v>54</v>
      </c>
      <c r="B329" s="188">
        <f t="shared" si="11"/>
        <v>4</v>
      </c>
      <c r="C329" s="188" t="str">
        <f>INDEX('Numbering Conventions'!$H$6:$H$13,MATCH(B329,'Numbering Conventions'!$I$6:$I$13,0))</f>
        <v>W</v>
      </c>
      <c r="D329" s="188" t="str">
        <f>VLOOKUP(F329,'Numbering Conventions'!$E$6:$F$39,2,0)</f>
        <v>WBT</v>
      </c>
      <c r="E329" s="188">
        <v>5404</v>
      </c>
      <c r="F329" s="189">
        <v>16</v>
      </c>
      <c r="G329" s="190">
        <f>VLOOKUP(A329,AM_Balanced_VISTRO!$A$1:$AH$64,MATCH(D329,AM_Balanced_VISTRO!$A$1:$AH$1,0),0)</f>
        <v>247</v>
      </c>
    </row>
    <row r="330" spans="1:7" x14ac:dyDescent="0.25">
      <c r="A330" s="128">
        <f t="shared" si="12"/>
        <v>26</v>
      </c>
      <c r="B330" s="129">
        <f t="shared" si="11"/>
        <v>3</v>
      </c>
      <c r="C330" s="129" t="str">
        <f>INDEX('Numbering Conventions'!$H$6:$H$13,MATCH(B330,'Numbering Conventions'!$I$6:$I$13,0))</f>
        <v>E</v>
      </c>
      <c r="D330" s="129" t="str">
        <f>VLOOKUP(F330,'Numbering Conventions'!$E$6:$F$39,2,0)</f>
        <v>EBT</v>
      </c>
      <c r="E330" s="129">
        <v>26003</v>
      </c>
      <c r="F330" s="135">
        <v>12</v>
      </c>
      <c r="G330" s="143">
        <f>VLOOKUP(A330,AM_Balanced_VISTRO!$A$1:$AH$64,MATCH(D330,AM_Balanced_VISTRO!$A$1:$AH$1,0),0)</f>
        <v>624</v>
      </c>
    </row>
    <row r="331" spans="1:7" x14ac:dyDescent="0.25">
      <c r="A331" s="130">
        <f t="shared" si="12"/>
        <v>26</v>
      </c>
      <c r="B331" s="120">
        <f t="shared" si="11"/>
        <v>3</v>
      </c>
      <c r="C331" s="120" t="str">
        <f>INDEX('Numbering Conventions'!$H$6:$H$13,MATCH(B331,'Numbering Conventions'!$I$6:$I$13,0))</f>
        <v>E</v>
      </c>
      <c r="D331" s="120" t="str">
        <f>VLOOKUP(F331,'Numbering Conventions'!$E$6:$F$39,2,0)</f>
        <v>EBR</v>
      </c>
      <c r="E331" s="120">
        <v>26003</v>
      </c>
      <c r="F331" s="136">
        <v>13</v>
      </c>
      <c r="G331" s="144">
        <f>VLOOKUP(A331,AM_Balanced_VISTRO!$A$1:$AH$64,MATCH(D331,AM_Balanced_VISTRO!$A$1:$AH$1,0),0)</f>
        <v>60</v>
      </c>
    </row>
    <row r="332" spans="1:7" x14ac:dyDescent="0.25">
      <c r="A332" s="130">
        <f t="shared" si="12"/>
        <v>26</v>
      </c>
      <c r="B332" s="120">
        <f t="shared" si="11"/>
        <v>4</v>
      </c>
      <c r="C332" s="120" t="str">
        <f>INDEX('Numbering Conventions'!$H$6:$H$13,MATCH(B332,'Numbering Conventions'!$I$6:$I$13,0))</f>
        <v>W</v>
      </c>
      <c r="D332" s="120" t="str">
        <f>VLOOKUP(F332,'Numbering Conventions'!$E$6:$F$39,2,0)</f>
        <v>WBT</v>
      </c>
      <c r="E332" s="120">
        <v>26004</v>
      </c>
      <c r="F332" s="136">
        <v>16</v>
      </c>
      <c r="G332" s="144">
        <f>VLOOKUP(A332,AM_Balanced_VISTRO!$A$1:$AH$64,MATCH(D332,AM_Balanced_VISTRO!$A$1:$AH$1,0),0)</f>
        <v>451</v>
      </c>
    </row>
    <row r="333" spans="1:7" ht="15.75" thickBot="1" x14ac:dyDescent="0.3">
      <c r="A333" s="173">
        <f t="shared" si="12"/>
        <v>26</v>
      </c>
      <c r="B333" s="174">
        <f t="shared" si="11"/>
        <v>4</v>
      </c>
      <c r="C333" s="174" t="str">
        <f>INDEX('Numbering Conventions'!$H$6:$H$13,MATCH(B333,'Numbering Conventions'!$I$6:$I$13,0))</f>
        <v>W</v>
      </c>
      <c r="D333" s="174" t="str">
        <f>VLOOKUP(F333,'Numbering Conventions'!$E$6:$F$39,2,0)</f>
        <v>WBR</v>
      </c>
      <c r="E333" s="174">
        <v>26004</v>
      </c>
      <c r="F333" s="191">
        <v>17</v>
      </c>
      <c r="G333" s="175">
        <f>VLOOKUP(A333,AM_Balanced_VISTRO!$A$1:$AH$64,MATCH(D333,AM_Balanced_VISTRO!$A$1:$AH$1,0),0)</f>
        <v>54</v>
      </c>
    </row>
    <row r="334" spans="1:7" x14ac:dyDescent="0.25">
      <c r="A334" s="169">
        <f t="shared" si="12"/>
        <v>27</v>
      </c>
      <c r="B334" s="170">
        <f t="shared" si="11"/>
        <v>1</v>
      </c>
      <c r="C334" s="170" t="str">
        <f>INDEX('Numbering Conventions'!$H$6:$H$13,MATCH(B334,'Numbering Conventions'!$I$6:$I$13,0))</f>
        <v>N</v>
      </c>
      <c r="D334" s="170" t="str">
        <f>VLOOKUP(F334,'Numbering Conventions'!$E$6:$F$39,2,0)</f>
        <v>NBL</v>
      </c>
      <c r="E334" s="170">
        <v>27001</v>
      </c>
      <c r="F334" s="171">
        <v>2</v>
      </c>
      <c r="G334" s="172">
        <f>VLOOKUP(A334,AM_Balanced_VISTRO!$A$1:$AH$64,MATCH(D334,AM_Balanced_VISTRO!$A$1:$AH$1,0),0)</f>
        <v>54</v>
      </c>
    </row>
    <row r="335" spans="1:7" x14ac:dyDescent="0.25">
      <c r="A335" s="125">
        <f t="shared" si="12"/>
        <v>27</v>
      </c>
      <c r="B335" s="121">
        <f t="shared" si="11"/>
        <v>1</v>
      </c>
      <c r="C335" s="121" t="str">
        <f>INDEX('Numbering Conventions'!$H$6:$H$13,MATCH(B335,'Numbering Conventions'!$I$6:$I$13,0))</f>
        <v>N</v>
      </c>
      <c r="D335" s="121" t="str">
        <f>VLOOKUP(F335,'Numbering Conventions'!$E$6:$F$39,2,0)</f>
        <v>NBT</v>
      </c>
      <c r="E335" s="121">
        <v>27001</v>
      </c>
      <c r="F335" s="139">
        <v>3</v>
      </c>
      <c r="G335" s="147">
        <f>VLOOKUP(A335,AM_Balanced_VISTRO!$A$1:$AH$64,MATCH(D335,AM_Balanced_VISTRO!$A$1:$AH$1,0),0)</f>
        <v>0</v>
      </c>
    </row>
    <row r="336" spans="1:7" x14ac:dyDescent="0.25">
      <c r="A336" s="125">
        <f t="shared" si="12"/>
        <v>27</v>
      </c>
      <c r="B336" s="121">
        <f t="shared" si="11"/>
        <v>2</v>
      </c>
      <c r="C336" s="121" t="str">
        <f>INDEX('Numbering Conventions'!$H$6:$H$13,MATCH(B336,'Numbering Conventions'!$I$6:$I$13,0))</f>
        <v>S</v>
      </c>
      <c r="D336" s="121" t="str">
        <f>VLOOKUP(F336,'Numbering Conventions'!$E$6:$F$39,2,0)</f>
        <v>SBT</v>
      </c>
      <c r="E336" s="121">
        <v>27002</v>
      </c>
      <c r="F336" s="139">
        <v>8</v>
      </c>
      <c r="G336" s="147">
        <f>VLOOKUP(A336,AM_Balanced_VISTRO!$A$1:$AH$64,MATCH(D336,AM_Balanced_VISTRO!$A$1:$AH$1,0),0)</f>
        <v>0</v>
      </c>
    </row>
    <row r="337" spans="1:7" x14ac:dyDescent="0.25">
      <c r="A337" s="125">
        <f t="shared" si="12"/>
        <v>27</v>
      </c>
      <c r="B337" s="121">
        <f t="shared" si="11"/>
        <v>2</v>
      </c>
      <c r="C337" s="121" t="str">
        <f>INDEX('Numbering Conventions'!$H$6:$H$13,MATCH(B337,'Numbering Conventions'!$I$6:$I$13,0))</f>
        <v>S</v>
      </c>
      <c r="D337" s="121" t="str">
        <f>VLOOKUP(F337,'Numbering Conventions'!$E$6:$F$39,2,0)</f>
        <v>SBR</v>
      </c>
      <c r="E337" s="121">
        <v>27002</v>
      </c>
      <c r="F337" s="139">
        <v>9</v>
      </c>
      <c r="G337" s="147">
        <f>VLOOKUP(A337,AM_Balanced_VISTRO!$A$1:$AH$64,MATCH(D337,AM_Balanced_VISTRO!$A$1:$AH$1,0),0)</f>
        <v>49</v>
      </c>
    </row>
    <row r="338" spans="1:7" x14ac:dyDescent="0.25">
      <c r="A338" s="125">
        <f t="shared" si="12"/>
        <v>27</v>
      </c>
      <c r="B338" s="121">
        <f t="shared" si="11"/>
        <v>4</v>
      </c>
      <c r="C338" s="121" t="str">
        <f>INDEX('Numbering Conventions'!$H$6:$H$13,MATCH(B338,'Numbering Conventions'!$I$6:$I$13,0))</f>
        <v>W</v>
      </c>
      <c r="D338" s="121" t="str">
        <f>VLOOKUP(F338,'Numbering Conventions'!$E$6:$F$39,2,0)</f>
        <v>NWL2</v>
      </c>
      <c r="E338" s="121">
        <v>27004</v>
      </c>
      <c r="F338" s="139">
        <v>26</v>
      </c>
      <c r="G338" s="147">
        <f>VLOOKUP(A338,AM_Balanced_VISTRO!$A$1:$AH$64,MATCH(D338,AM_Balanced_VISTRO!$A$1:$AH$1,0),0)</f>
        <v>55</v>
      </c>
    </row>
    <row r="339" spans="1:7" x14ac:dyDescent="0.25">
      <c r="A339" s="125">
        <f t="shared" si="12"/>
        <v>27</v>
      </c>
      <c r="B339" s="121">
        <f t="shared" si="11"/>
        <v>4</v>
      </c>
      <c r="C339" s="121" t="str">
        <f>INDEX('Numbering Conventions'!$H$6:$H$13,MATCH(B339,'Numbering Conventions'!$I$6:$I$13,0))</f>
        <v>W</v>
      </c>
      <c r="D339" s="121" t="str">
        <f>VLOOKUP(F339,'Numbering Conventions'!$E$6:$F$39,2,0)</f>
        <v>NWL</v>
      </c>
      <c r="E339" s="121">
        <v>27004</v>
      </c>
      <c r="F339" s="139">
        <v>27</v>
      </c>
      <c r="G339" s="147">
        <f>VLOOKUP(A339,AM_Balanced_VISTRO!$A$1:$AH$64,MATCH(D339,AM_Balanced_VISTRO!$A$1:$AH$1,0),0)</f>
        <v>5</v>
      </c>
    </row>
    <row r="340" spans="1:7" ht="15.75" thickBot="1" x14ac:dyDescent="0.3">
      <c r="A340" s="187">
        <f t="shared" si="12"/>
        <v>27</v>
      </c>
      <c r="B340" s="188">
        <f t="shared" si="11"/>
        <v>4</v>
      </c>
      <c r="C340" s="188" t="str">
        <f>INDEX('Numbering Conventions'!$H$6:$H$13,MATCH(B340,'Numbering Conventions'!$I$6:$I$13,0))</f>
        <v>W</v>
      </c>
      <c r="D340" s="188" t="str">
        <f>VLOOKUP(F340,'Numbering Conventions'!$E$6:$F$39,2,0)</f>
        <v>NWR</v>
      </c>
      <c r="E340" s="188">
        <v>27004</v>
      </c>
      <c r="F340" s="189">
        <v>29</v>
      </c>
      <c r="G340" s="190">
        <f>VLOOKUP(A340,AM_Balanced_VISTRO!$A$1:$AH$64,MATCH(D340,AM_Balanced_VISTRO!$A$1:$AH$1,0),0)</f>
        <v>0</v>
      </c>
    </row>
    <row r="341" spans="1:7" x14ac:dyDescent="0.25">
      <c r="A341" s="128">
        <f t="shared" si="12"/>
        <v>28</v>
      </c>
      <c r="B341" s="129">
        <f t="shared" si="11"/>
        <v>1</v>
      </c>
      <c r="C341" s="129" t="str">
        <f>INDEX('Numbering Conventions'!$H$6:$H$13,MATCH(B341,'Numbering Conventions'!$I$6:$I$13,0))</f>
        <v>N</v>
      </c>
      <c r="D341" s="129" t="str">
        <f>VLOOKUP(F341,'Numbering Conventions'!$E$6:$F$39,2,0)</f>
        <v>NBT</v>
      </c>
      <c r="E341" s="129">
        <v>28001</v>
      </c>
      <c r="F341" s="135">
        <v>3</v>
      </c>
      <c r="G341" s="143">
        <f>VLOOKUP(A341,AM_Balanced_VISTRO!$A$1:$AH$64,MATCH(D341,AM_Balanced_VISTRO!$A$1:$AH$1,0),0)</f>
        <v>0</v>
      </c>
    </row>
    <row r="342" spans="1:7" x14ac:dyDescent="0.25">
      <c r="A342" s="130">
        <f t="shared" si="12"/>
        <v>28</v>
      </c>
      <c r="B342" s="120">
        <f t="shared" si="11"/>
        <v>1</v>
      </c>
      <c r="C342" s="120" t="str">
        <f>INDEX('Numbering Conventions'!$H$6:$H$13,MATCH(B342,'Numbering Conventions'!$I$6:$I$13,0))</f>
        <v>N</v>
      </c>
      <c r="D342" s="120" t="str">
        <f>VLOOKUP(F342,'Numbering Conventions'!$E$6:$F$39,2,0)</f>
        <v>NBR</v>
      </c>
      <c r="E342" s="120">
        <v>28001</v>
      </c>
      <c r="F342" s="136">
        <v>4</v>
      </c>
      <c r="G342" s="144">
        <f>VLOOKUP(A342,AM_Balanced_VISTRO!$A$1:$AH$64,MATCH(D342,AM_Balanced_VISTRO!$A$1:$AH$1,0),0)</f>
        <v>0</v>
      </c>
    </row>
    <row r="343" spans="1:7" x14ac:dyDescent="0.25">
      <c r="A343" s="130">
        <f t="shared" si="12"/>
        <v>28</v>
      </c>
      <c r="B343" s="120">
        <f t="shared" si="11"/>
        <v>2</v>
      </c>
      <c r="C343" s="120" t="str">
        <f>INDEX('Numbering Conventions'!$H$6:$H$13,MATCH(B343,'Numbering Conventions'!$I$6:$I$13,0))</f>
        <v>S</v>
      </c>
      <c r="D343" s="120" t="str">
        <f>VLOOKUP(F343,'Numbering Conventions'!$E$6:$F$39,2,0)</f>
        <v>SBL</v>
      </c>
      <c r="E343" s="120">
        <v>28002</v>
      </c>
      <c r="F343" s="136">
        <v>7</v>
      </c>
      <c r="G343" s="144">
        <f>VLOOKUP(A343,AM_Balanced_VISTRO!$A$1:$AH$64,MATCH(D343,AM_Balanced_VISTRO!$A$1:$AH$1,0),0)</f>
        <v>60</v>
      </c>
    </row>
    <row r="344" spans="1:7" x14ac:dyDescent="0.25">
      <c r="A344" s="130">
        <f t="shared" si="12"/>
        <v>28</v>
      </c>
      <c r="B344" s="120">
        <f t="shared" si="11"/>
        <v>2</v>
      </c>
      <c r="C344" s="120" t="str">
        <f>INDEX('Numbering Conventions'!$H$6:$H$13,MATCH(B344,'Numbering Conventions'!$I$6:$I$13,0))</f>
        <v>S</v>
      </c>
      <c r="D344" s="120" t="str">
        <f>VLOOKUP(F344,'Numbering Conventions'!$E$6:$F$39,2,0)</f>
        <v>SBT</v>
      </c>
      <c r="E344" s="120">
        <v>28002</v>
      </c>
      <c r="F344" s="136">
        <v>8</v>
      </c>
      <c r="G344" s="144">
        <f>VLOOKUP(A344,AM_Balanced_VISTRO!$A$1:$AH$64,MATCH(D344,AM_Balanced_VISTRO!$A$1:$AH$1,0),0)</f>
        <v>0</v>
      </c>
    </row>
    <row r="345" spans="1:7" x14ac:dyDescent="0.25">
      <c r="A345" s="130">
        <f t="shared" si="12"/>
        <v>28</v>
      </c>
      <c r="B345" s="120">
        <f t="shared" si="11"/>
        <v>3</v>
      </c>
      <c r="C345" s="120" t="str">
        <f>INDEX('Numbering Conventions'!$H$6:$H$13,MATCH(B345,'Numbering Conventions'!$I$6:$I$13,0))</f>
        <v>E</v>
      </c>
      <c r="D345" s="120" t="str">
        <f>VLOOKUP(F345,'Numbering Conventions'!$E$6:$F$39,2,0)</f>
        <v>SEL2</v>
      </c>
      <c r="E345" s="120">
        <v>28003</v>
      </c>
      <c r="F345" s="136">
        <v>30</v>
      </c>
      <c r="G345" s="144">
        <f>VLOOKUP(A345,AM_Balanced_VISTRO!$A$1:$AH$64,MATCH(D345,AM_Balanced_VISTRO!$A$1:$AH$1,0),0)</f>
        <v>137</v>
      </c>
    </row>
    <row r="346" spans="1:7" x14ac:dyDescent="0.25">
      <c r="A346" s="130">
        <f t="shared" si="12"/>
        <v>28</v>
      </c>
      <c r="B346" s="120">
        <f t="shared" si="11"/>
        <v>3</v>
      </c>
      <c r="C346" s="120" t="str">
        <f>INDEX('Numbering Conventions'!$H$6:$H$13,MATCH(B346,'Numbering Conventions'!$I$6:$I$13,0))</f>
        <v>E</v>
      </c>
      <c r="D346" s="120" t="str">
        <f>VLOOKUP(F346,'Numbering Conventions'!$E$6:$F$39,2,0)</f>
        <v>SEL</v>
      </c>
      <c r="E346" s="120">
        <v>28003</v>
      </c>
      <c r="F346" s="136">
        <v>31</v>
      </c>
      <c r="G346" s="144">
        <f>VLOOKUP(A346,AM_Balanced_VISTRO!$A$1:$AH$64,MATCH(D346,AM_Balanced_VISTRO!$A$1:$AH$1,0),0)</f>
        <v>62</v>
      </c>
    </row>
    <row r="347" spans="1:7" ht="15.75" thickBot="1" x14ac:dyDescent="0.3">
      <c r="A347" s="173">
        <f t="shared" si="12"/>
        <v>28</v>
      </c>
      <c r="B347" s="174">
        <f t="shared" si="11"/>
        <v>3</v>
      </c>
      <c r="C347" s="174" t="str">
        <f>INDEX('Numbering Conventions'!$H$6:$H$13,MATCH(B347,'Numbering Conventions'!$I$6:$I$13,0))</f>
        <v>E</v>
      </c>
      <c r="D347" s="174" t="str">
        <f>VLOOKUP(F347,'Numbering Conventions'!$E$6:$F$39,2,0)</f>
        <v>SER</v>
      </c>
      <c r="E347" s="174">
        <v>28003</v>
      </c>
      <c r="F347" s="191">
        <v>33</v>
      </c>
      <c r="G347" s="175">
        <f>VLOOKUP(A347,AM_Balanced_VISTRO!$A$1:$AH$64,MATCH(D347,AM_Balanced_VISTRO!$A$1:$AH$1,0),0)</f>
        <v>15</v>
      </c>
    </row>
    <row r="348" spans="1:7" x14ac:dyDescent="0.25">
      <c r="A348" s="169">
        <f t="shared" si="12"/>
        <v>29</v>
      </c>
      <c r="B348" s="170">
        <f t="shared" si="11"/>
        <v>3</v>
      </c>
      <c r="C348" s="170" t="str">
        <f>INDEX('Numbering Conventions'!$H$6:$H$13,MATCH(B348,'Numbering Conventions'!$I$6:$I$13,0))</f>
        <v>E</v>
      </c>
      <c r="D348" s="170" t="str">
        <f>VLOOKUP(F348,'Numbering Conventions'!$E$6:$F$39,2,0)</f>
        <v>EBT</v>
      </c>
      <c r="E348" s="170">
        <v>29003</v>
      </c>
      <c r="F348" s="171">
        <v>12</v>
      </c>
      <c r="G348" s="172">
        <f>VLOOKUP(A348,AM_Balanced_VISTRO!$A$1:$AH$64,MATCH(D348,AM_Balanced_VISTRO!$A$1:$AH$1,0),0)</f>
        <v>733</v>
      </c>
    </row>
    <row r="349" spans="1:7" x14ac:dyDescent="0.25">
      <c r="A349" s="125">
        <f t="shared" si="12"/>
        <v>29</v>
      </c>
      <c r="B349" s="121">
        <f t="shared" si="11"/>
        <v>3</v>
      </c>
      <c r="C349" s="121" t="str">
        <f>INDEX('Numbering Conventions'!$H$6:$H$13,MATCH(B349,'Numbering Conventions'!$I$6:$I$13,0))</f>
        <v>E</v>
      </c>
      <c r="D349" s="121" t="str">
        <f>VLOOKUP(F349,'Numbering Conventions'!$E$6:$F$39,2,0)</f>
        <v>EBR</v>
      </c>
      <c r="E349" s="121">
        <v>29003</v>
      </c>
      <c r="F349" s="139">
        <v>13</v>
      </c>
      <c r="G349" s="147">
        <f>VLOOKUP(A349,AM_Balanced_VISTRO!$A$1:$AH$64,MATCH(D349,AM_Balanced_VISTRO!$A$1:$AH$1,0),0)</f>
        <v>48</v>
      </c>
    </row>
    <row r="350" spans="1:7" x14ac:dyDescent="0.25">
      <c r="A350" s="125">
        <f t="shared" si="12"/>
        <v>29</v>
      </c>
      <c r="B350" s="121">
        <f t="shared" si="11"/>
        <v>4</v>
      </c>
      <c r="C350" s="121" t="str">
        <f>INDEX('Numbering Conventions'!$H$6:$H$13,MATCH(B350,'Numbering Conventions'!$I$6:$I$13,0))</f>
        <v>W</v>
      </c>
      <c r="D350" s="121" t="str">
        <f>VLOOKUP(F350,'Numbering Conventions'!$E$6:$F$39,2,0)</f>
        <v>WBT</v>
      </c>
      <c r="E350" s="121">
        <v>29004</v>
      </c>
      <c r="F350" s="139">
        <v>16</v>
      </c>
      <c r="G350" s="147">
        <f>VLOOKUP(A350,AM_Balanced_VISTRO!$A$1:$AH$64,MATCH(D350,AM_Balanced_VISTRO!$A$1:$AH$1,0),0)</f>
        <v>457</v>
      </c>
    </row>
    <row r="351" spans="1:7" ht="15.75" thickBot="1" x14ac:dyDescent="0.3">
      <c r="A351" s="187">
        <f t="shared" si="12"/>
        <v>29</v>
      </c>
      <c r="B351" s="188">
        <f t="shared" si="11"/>
        <v>4</v>
      </c>
      <c r="C351" s="188" t="str">
        <f>INDEX('Numbering Conventions'!$H$6:$H$13,MATCH(B351,'Numbering Conventions'!$I$6:$I$13,0))</f>
        <v>W</v>
      </c>
      <c r="D351" s="188" t="str">
        <f>VLOOKUP(F351,'Numbering Conventions'!$E$6:$F$39,2,0)</f>
        <v>WBR</v>
      </c>
      <c r="E351" s="188">
        <v>29004</v>
      </c>
      <c r="F351" s="189">
        <v>17</v>
      </c>
      <c r="G351" s="190">
        <f>VLOOKUP(A351,AM_Balanced_VISTRO!$A$1:$AH$64,MATCH(D351,AM_Balanced_VISTRO!$A$1:$AH$1,0),0)</f>
        <v>74</v>
      </c>
    </row>
    <row r="352" spans="1:7" x14ac:dyDescent="0.25">
      <c r="A352" s="128">
        <f t="shared" si="12"/>
        <v>30</v>
      </c>
      <c r="B352" s="129">
        <f t="shared" si="11"/>
        <v>1</v>
      </c>
      <c r="C352" s="129" t="str">
        <f>INDEX('Numbering Conventions'!$H$6:$H$13,MATCH(B352,'Numbering Conventions'!$I$6:$I$13,0))</f>
        <v>N</v>
      </c>
      <c r="D352" s="129" t="str">
        <f>VLOOKUP(F352,'Numbering Conventions'!$E$6:$F$39,2,0)</f>
        <v>NBL</v>
      </c>
      <c r="E352" s="129">
        <v>30001</v>
      </c>
      <c r="F352" s="135">
        <v>2</v>
      </c>
      <c r="G352" s="143">
        <f>VLOOKUP(A352,AM_Balanced_VISTRO!$A$1:$AH$64,MATCH(D352,AM_Balanced_VISTRO!$A$1:$AH$1,0),0)</f>
        <v>74</v>
      </c>
    </row>
    <row r="353" spans="1:7" x14ac:dyDescent="0.25">
      <c r="A353" s="130">
        <f t="shared" si="12"/>
        <v>30</v>
      </c>
      <c r="B353" s="120">
        <f t="shared" si="11"/>
        <v>1</v>
      </c>
      <c r="C353" s="120" t="str">
        <f>INDEX('Numbering Conventions'!$H$6:$H$13,MATCH(B353,'Numbering Conventions'!$I$6:$I$13,0))</f>
        <v>N</v>
      </c>
      <c r="D353" s="120" t="str">
        <f>VLOOKUP(F353,'Numbering Conventions'!$E$6:$F$39,2,0)</f>
        <v>NBT</v>
      </c>
      <c r="E353" s="120">
        <v>30001</v>
      </c>
      <c r="F353" s="136">
        <v>3</v>
      </c>
      <c r="G353" s="144">
        <f>VLOOKUP(A353,AM_Balanced_VISTRO!$A$1:$AH$64,MATCH(D353,AM_Balanced_VISTRO!$A$1:$AH$1,0),0)</f>
        <v>0</v>
      </c>
    </row>
    <row r="354" spans="1:7" x14ac:dyDescent="0.25">
      <c r="A354" s="130">
        <f t="shared" si="12"/>
        <v>30</v>
      </c>
      <c r="B354" s="120">
        <f t="shared" si="11"/>
        <v>2</v>
      </c>
      <c r="C354" s="120" t="str">
        <f>INDEX('Numbering Conventions'!$H$6:$H$13,MATCH(B354,'Numbering Conventions'!$I$6:$I$13,0))</f>
        <v>S</v>
      </c>
      <c r="D354" s="120" t="str">
        <f>VLOOKUP(F354,'Numbering Conventions'!$E$6:$F$39,2,0)</f>
        <v>SBT</v>
      </c>
      <c r="E354" s="120">
        <v>30002</v>
      </c>
      <c r="F354" s="136">
        <v>8</v>
      </c>
      <c r="G354" s="144">
        <f>VLOOKUP(A354,AM_Balanced_VISTRO!$A$1:$AH$64,MATCH(D354,AM_Balanced_VISTRO!$A$1:$AH$1,0),0)</f>
        <v>0</v>
      </c>
    </row>
    <row r="355" spans="1:7" x14ac:dyDescent="0.25">
      <c r="A355" s="130">
        <f t="shared" si="12"/>
        <v>30</v>
      </c>
      <c r="B355" s="120">
        <f t="shared" si="11"/>
        <v>2</v>
      </c>
      <c r="C355" s="120" t="str">
        <f>INDEX('Numbering Conventions'!$H$6:$H$13,MATCH(B355,'Numbering Conventions'!$I$6:$I$13,0))</f>
        <v>S</v>
      </c>
      <c r="D355" s="120" t="str">
        <f>VLOOKUP(F355,'Numbering Conventions'!$E$6:$F$39,2,0)</f>
        <v>SBR</v>
      </c>
      <c r="E355" s="120">
        <v>30002</v>
      </c>
      <c r="F355" s="136">
        <v>9</v>
      </c>
      <c r="G355" s="144">
        <f>VLOOKUP(A355,AM_Balanced_VISTRO!$A$1:$AH$64,MATCH(D355,AM_Balanced_VISTRO!$A$1:$AH$1,0),0)</f>
        <v>7</v>
      </c>
    </row>
    <row r="356" spans="1:7" x14ac:dyDescent="0.25">
      <c r="A356" s="130">
        <f t="shared" si="12"/>
        <v>30</v>
      </c>
      <c r="B356" s="120">
        <f t="shared" si="11"/>
        <v>4</v>
      </c>
      <c r="C356" s="120" t="str">
        <f>INDEX('Numbering Conventions'!$H$6:$H$13,MATCH(B356,'Numbering Conventions'!$I$6:$I$13,0))</f>
        <v>W</v>
      </c>
      <c r="D356" s="120" t="str">
        <f>VLOOKUP(F356,'Numbering Conventions'!$E$6:$F$39,2,0)</f>
        <v>NWL2</v>
      </c>
      <c r="E356" s="120">
        <v>30004</v>
      </c>
      <c r="F356" s="136">
        <v>26</v>
      </c>
      <c r="G356" s="144">
        <f>VLOOKUP(A356,AM_Balanced_VISTRO!$A$1:$AH$64,MATCH(D356,AM_Balanced_VISTRO!$A$1:$AH$1,0),0)</f>
        <v>0</v>
      </c>
    </row>
    <row r="357" spans="1:7" x14ac:dyDescent="0.25">
      <c r="A357" s="130">
        <f t="shared" si="12"/>
        <v>30</v>
      </c>
      <c r="B357" s="120">
        <f t="shared" si="11"/>
        <v>4</v>
      </c>
      <c r="C357" s="120" t="str">
        <f>INDEX('Numbering Conventions'!$H$6:$H$13,MATCH(B357,'Numbering Conventions'!$I$6:$I$13,0))</f>
        <v>W</v>
      </c>
      <c r="D357" s="120" t="str">
        <f>VLOOKUP(F357,'Numbering Conventions'!$E$6:$F$39,2,0)</f>
        <v>NWL</v>
      </c>
      <c r="E357" s="120">
        <v>30004</v>
      </c>
      <c r="F357" s="136">
        <v>27</v>
      </c>
      <c r="G357" s="144">
        <f>VLOOKUP(A357,AM_Balanced_VISTRO!$A$1:$AH$64,MATCH(D357,AM_Balanced_VISTRO!$A$1:$AH$1,0),0)</f>
        <v>122</v>
      </c>
    </row>
    <row r="358" spans="1:7" ht="15.75" thickBot="1" x14ac:dyDescent="0.3">
      <c r="A358" s="173">
        <f t="shared" si="12"/>
        <v>30</v>
      </c>
      <c r="B358" s="174">
        <f t="shared" si="11"/>
        <v>4</v>
      </c>
      <c r="C358" s="174" t="str">
        <f>INDEX('Numbering Conventions'!$H$6:$H$13,MATCH(B358,'Numbering Conventions'!$I$6:$I$13,0))</f>
        <v>W</v>
      </c>
      <c r="D358" s="174" t="str">
        <f>VLOOKUP(F358,'Numbering Conventions'!$E$6:$F$39,2,0)</f>
        <v>NWR</v>
      </c>
      <c r="E358" s="174">
        <v>30004</v>
      </c>
      <c r="F358" s="191">
        <v>29</v>
      </c>
      <c r="G358" s="175">
        <f>VLOOKUP(A358,AM_Balanced_VISTRO!$A$1:$AH$64,MATCH(D358,AM_Balanced_VISTRO!$A$1:$AH$1,0),0)</f>
        <v>0</v>
      </c>
    </row>
    <row r="359" spans="1:7" x14ac:dyDescent="0.25">
      <c r="A359" s="169">
        <f t="shared" si="12"/>
        <v>31</v>
      </c>
      <c r="B359" s="170">
        <f t="shared" si="11"/>
        <v>1</v>
      </c>
      <c r="C359" s="170" t="str">
        <f>INDEX('Numbering Conventions'!$H$6:$H$13,MATCH(B359,'Numbering Conventions'!$I$6:$I$13,0))</f>
        <v>N</v>
      </c>
      <c r="D359" s="170" t="str">
        <f>VLOOKUP(F359,'Numbering Conventions'!$E$6:$F$39,2,0)</f>
        <v>NBT</v>
      </c>
      <c r="E359" s="170">
        <v>31001</v>
      </c>
      <c r="F359" s="171">
        <v>3</v>
      </c>
      <c r="G359" s="172">
        <f>VLOOKUP(A359,AM_Balanced_VISTRO!$A$1:$AH$64,MATCH(D359,AM_Balanced_VISTRO!$A$1:$AH$1,0),0)</f>
        <v>0</v>
      </c>
    </row>
    <row r="360" spans="1:7" x14ac:dyDescent="0.25">
      <c r="A360" s="125">
        <f t="shared" si="12"/>
        <v>31</v>
      </c>
      <c r="B360" s="121">
        <f t="shared" si="11"/>
        <v>1</v>
      </c>
      <c r="C360" s="121" t="str">
        <f>INDEX('Numbering Conventions'!$H$6:$H$13,MATCH(B360,'Numbering Conventions'!$I$6:$I$13,0))</f>
        <v>N</v>
      </c>
      <c r="D360" s="121" t="str">
        <f>VLOOKUP(F360,'Numbering Conventions'!$E$6:$F$39,2,0)</f>
        <v>NBR</v>
      </c>
      <c r="E360" s="121">
        <v>31001</v>
      </c>
      <c r="F360" s="139">
        <v>4</v>
      </c>
      <c r="G360" s="147">
        <f>VLOOKUP(A360,AM_Balanced_VISTRO!$A$1:$AH$64,MATCH(D360,AM_Balanced_VISTRO!$A$1:$AH$1,0),0)</f>
        <v>4</v>
      </c>
    </row>
    <row r="361" spans="1:7" x14ac:dyDescent="0.25">
      <c r="A361" s="125">
        <f t="shared" si="12"/>
        <v>31</v>
      </c>
      <c r="B361" s="121">
        <f t="shared" si="11"/>
        <v>2</v>
      </c>
      <c r="C361" s="121" t="str">
        <f>INDEX('Numbering Conventions'!$H$6:$H$13,MATCH(B361,'Numbering Conventions'!$I$6:$I$13,0))</f>
        <v>S</v>
      </c>
      <c r="D361" s="121" t="str">
        <f>VLOOKUP(F361,'Numbering Conventions'!$E$6:$F$39,2,0)</f>
        <v>SBL</v>
      </c>
      <c r="E361" s="121">
        <v>31002</v>
      </c>
      <c r="F361" s="139">
        <v>7</v>
      </c>
      <c r="G361" s="147">
        <f>VLOOKUP(A361,AM_Balanced_VISTRO!$A$1:$AH$64,MATCH(D361,AM_Balanced_VISTRO!$A$1:$AH$1,0),0)</f>
        <v>48</v>
      </c>
    </row>
    <row r="362" spans="1:7" x14ac:dyDescent="0.25">
      <c r="A362" s="125">
        <f t="shared" si="12"/>
        <v>31</v>
      </c>
      <c r="B362" s="121">
        <f t="shared" si="11"/>
        <v>2</v>
      </c>
      <c r="C362" s="121" t="str">
        <f>INDEX('Numbering Conventions'!$H$6:$H$13,MATCH(B362,'Numbering Conventions'!$I$6:$I$13,0))</f>
        <v>S</v>
      </c>
      <c r="D362" s="121" t="str">
        <f>VLOOKUP(F362,'Numbering Conventions'!$E$6:$F$39,2,0)</f>
        <v>SBT</v>
      </c>
      <c r="E362" s="121">
        <v>31002</v>
      </c>
      <c r="F362" s="139">
        <v>8</v>
      </c>
      <c r="G362" s="147">
        <f>VLOOKUP(A362,AM_Balanced_VISTRO!$A$1:$AH$64,MATCH(D362,AM_Balanced_VISTRO!$A$1:$AH$1,0),0)</f>
        <v>0</v>
      </c>
    </row>
    <row r="363" spans="1:7" x14ac:dyDescent="0.25">
      <c r="A363" s="125">
        <f t="shared" si="12"/>
        <v>31</v>
      </c>
      <c r="B363" s="121">
        <f t="shared" si="11"/>
        <v>3</v>
      </c>
      <c r="C363" s="121" t="str">
        <f>INDEX('Numbering Conventions'!$H$6:$H$13,MATCH(B363,'Numbering Conventions'!$I$6:$I$13,0))</f>
        <v>E</v>
      </c>
      <c r="D363" s="121" t="str">
        <f>VLOOKUP(F363,'Numbering Conventions'!$E$6:$F$39,2,0)</f>
        <v>SEL2</v>
      </c>
      <c r="E363" s="121">
        <v>31003</v>
      </c>
      <c r="F363" s="139">
        <v>30</v>
      </c>
      <c r="G363" s="147">
        <f>VLOOKUP(A363,AM_Balanced_VISTRO!$A$1:$AH$64,MATCH(D363,AM_Balanced_VISTRO!$A$1:$AH$1,0),0)</f>
        <v>12</v>
      </c>
    </row>
    <row r="364" spans="1:7" x14ac:dyDescent="0.25">
      <c r="A364" s="125">
        <f t="shared" si="12"/>
        <v>31</v>
      </c>
      <c r="B364" s="121">
        <f t="shared" si="11"/>
        <v>3</v>
      </c>
      <c r="C364" s="121" t="str">
        <f>INDEX('Numbering Conventions'!$H$6:$H$13,MATCH(B364,'Numbering Conventions'!$I$6:$I$13,0))</f>
        <v>E</v>
      </c>
      <c r="D364" s="121" t="str">
        <f>VLOOKUP(F364,'Numbering Conventions'!$E$6:$F$39,2,0)</f>
        <v>SEL</v>
      </c>
      <c r="E364" s="121">
        <v>31003</v>
      </c>
      <c r="F364" s="139">
        <v>31</v>
      </c>
      <c r="G364" s="147">
        <f>VLOOKUP(A364,AM_Balanced_VISTRO!$A$1:$AH$64,MATCH(D364,AM_Balanced_VISTRO!$A$1:$AH$1,0),0)</f>
        <v>168</v>
      </c>
    </row>
    <row r="365" spans="1:7" ht="15.75" thickBot="1" x14ac:dyDescent="0.3">
      <c r="A365" s="187">
        <f t="shared" si="12"/>
        <v>31</v>
      </c>
      <c r="B365" s="188">
        <f t="shared" si="11"/>
        <v>3</v>
      </c>
      <c r="C365" s="188" t="str">
        <f>INDEX('Numbering Conventions'!$H$6:$H$13,MATCH(B365,'Numbering Conventions'!$I$6:$I$13,0))</f>
        <v>E</v>
      </c>
      <c r="D365" s="188" t="str">
        <f>VLOOKUP(F365,'Numbering Conventions'!$E$6:$F$39,2,0)</f>
        <v>SER</v>
      </c>
      <c r="E365" s="188">
        <v>31003</v>
      </c>
      <c r="F365" s="189">
        <v>33</v>
      </c>
      <c r="G365" s="190">
        <f>VLOOKUP(A365,AM_Balanced_VISTRO!$A$1:$AH$64,MATCH(D365,AM_Balanced_VISTRO!$A$1:$AH$1,0),0)</f>
        <v>0</v>
      </c>
    </row>
    <row r="366" spans="1:7" x14ac:dyDescent="0.25">
      <c r="A366" s="128">
        <f t="shared" si="12"/>
        <v>32</v>
      </c>
      <c r="B366" s="129">
        <f t="shared" si="11"/>
        <v>3</v>
      </c>
      <c r="C366" s="129" t="str">
        <f>INDEX('Numbering Conventions'!$H$6:$H$13,MATCH(B366,'Numbering Conventions'!$I$6:$I$13,0))</f>
        <v>E</v>
      </c>
      <c r="D366" s="129" t="str">
        <f>VLOOKUP(F366,'Numbering Conventions'!$E$6:$F$39,2,0)</f>
        <v>EBT</v>
      </c>
      <c r="E366" s="129">
        <v>32003</v>
      </c>
      <c r="F366" s="135">
        <v>12</v>
      </c>
      <c r="G366" s="143">
        <f>VLOOKUP(A366,AM_Balanced_VISTRO!$A$1:$AH$64,MATCH(D366,AM_Balanced_VISTRO!$A$1:$AH$1,0),0)</f>
        <v>661</v>
      </c>
    </row>
    <row r="367" spans="1:7" x14ac:dyDescent="0.25">
      <c r="A367" s="130">
        <f t="shared" si="12"/>
        <v>32</v>
      </c>
      <c r="B367" s="120">
        <f t="shared" si="11"/>
        <v>3</v>
      </c>
      <c r="C367" s="120" t="str">
        <f>INDEX('Numbering Conventions'!$H$6:$H$13,MATCH(B367,'Numbering Conventions'!$I$6:$I$13,0))</f>
        <v>E</v>
      </c>
      <c r="D367" s="120" t="str">
        <f>VLOOKUP(F367,'Numbering Conventions'!$E$6:$F$39,2,0)</f>
        <v>EBR</v>
      </c>
      <c r="E367" s="120">
        <v>32003</v>
      </c>
      <c r="F367" s="136">
        <v>13</v>
      </c>
      <c r="G367" s="144">
        <f>VLOOKUP(A367,AM_Balanced_VISTRO!$A$1:$AH$64,MATCH(D367,AM_Balanced_VISTRO!$A$1:$AH$1,0),0)</f>
        <v>117</v>
      </c>
    </row>
    <row r="368" spans="1:7" x14ac:dyDescent="0.25">
      <c r="A368" s="130">
        <f t="shared" si="12"/>
        <v>32</v>
      </c>
      <c r="B368" s="120">
        <f t="shared" ref="B368:B431" si="13">INT(RIGHT(E368,1))</f>
        <v>4</v>
      </c>
      <c r="C368" s="120" t="str">
        <f>INDEX('Numbering Conventions'!$H$6:$H$13,MATCH(B368,'Numbering Conventions'!$I$6:$I$13,0))</f>
        <v>W</v>
      </c>
      <c r="D368" s="120" t="str">
        <f>VLOOKUP(F368,'Numbering Conventions'!$E$6:$F$39,2,0)</f>
        <v>WBT</v>
      </c>
      <c r="E368" s="120">
        <v>32004</v>
      </c>
      <c r="F368" s="136">
        <v>16</v>
      </c>
      <c r="G368" s="144">
        <f>VLOOKUP(A368,AM_Balanced_VISTRO!$A$1:$AH$64,MATCH(D368,AM_Balanced_VISTRO!$A$1:$AH$1,0),0)</f>
        <v>537</v>
      </c>
    </row>
    <row r="369" spans="1:7" ht="15.75" thickBot="1" x14ac:dyDescent="0.3">
      <c r="A369" s="173">
        <f t="shared" si="12"/>
        <v>32</v>
      </c>
      <c r="B369" s="174">
        <f t="shared" si="13"/>
        <v>4</v>
      </c>
      <c r="C369" s="174" t="str">
        <f>INDEX('Numbering Conventions'!$H$6:$H$13,MATCH(B369,'Numbering Conventions'!$I$6:$I$13,0))</f>
        <v>W</v>
      </c>
      <c r="D369" s="174" t="str">
        <f>VLOOKUP(F369,'Numbering Conventions'!$E$6:$F$39,2,0)</f>
        <v>WBR</v>
      </c>
      <c r="E369" s="174">
        <v>32004</v>
      </c>
      <c r="F369" s="191">
        <v>17</v>
      </c>
      <c r="G369" s="175">
        <f>VLOOKUP(A369,AM_Balanced_VISTRO!$A$1:$AH$64,MATCH(D369,AM_Balanced_VISTRO!$A$1:$AH$1,0),0)</f>
        <v>135</v>
      </c>
    </row>
    <row r="370" spans="1:7" x14ac:dyDescent="0.25">
      <c r="A370" s="169">
        <f t="shared" si="12"/>
        <v>33</v>
      </c>
      <c r="B370" s="170">
        <f t="shared" si="13"/>
        <v>1</v>
      </c>
      <c r="C370" s="170" t="str">
        <f>INDEX('Numbering Conventions'!$H$6:$H$13,MATCH(B370,'Numbering Conventions'!$I$6:$I$13,0))</f>
        <v>N</v>
      </c>
      <c r="D370" s="170" t="str">
        <f>VLOOKUP(F370,'Numbering Conventions'!$E$6:$F$39,2,0)</f>
        <v>NBL</v>
      </c>
      <c r="E370" s="170">
        <v>33001</v>
      </c>
      <c r="F370" s="171">
        <v>2</v>
      </c>
      <c r="G370" s="172">
        <f>VLOOKUP(A370,AM_Balanced_VISTRO!$A$1:$AH$64,MATCH(D370,AM_Balanced_VISTRO!$A$1:$AH$1,0),0)</f>
        <v>22</v>
      </c>
    </row>
    <row r="371" spans="1:7" x14ac:dyDescent="0.25">
      <c r="A371" s="125">
        <f t="shared" si="12"/>
        <v>33</v>
      </c>
      <c r="B371" s="121">
        <f t="shared" si="13"/>
        <v>1</v>
      </c>
      <c r="C371" s="121" t="str">
        <f>INDEX('Numbering Conventions'!$H$6:$H$13,MATCH(B371,'Numbering Conventions'!$I$6:$I$13,0))</f>
        <v>N</v>
      </c>
      <c r="D371" s="121" t="str">
        <f>VLOOKUP(F371,'Numbering Conventions'!$E$6:$F$39,2,0)</f>
        <v>NBT</v>
      </c>
      <c r="E371" s="121">
        <v>33001</v>
      </c>
      <c r="F371" s="139">
        <v>3</v>
      </c>
      <c r="G371" s="147">
        <f>VLOOKUP(A371,AM_Balanced_VISTRO!$A$1:$AH$64,MATCH(D371,AM_Balanced_VISTRO!$A$1:$AH$1,0),0)</f>
        <v>113</v>
      </c>
    </row>
    <row r="372" spans="1:7" x14ac:dyDescent="0.25">
      <c r="A372" s="125">
        <f t="shared" si="12"/>
        <v>33</v>
      </c>
      <c r="B372" s="121">
        <f t="shared" si="13"/>
        <v>2</v>
      </c>
      <c r="C372" s="121" t="str">
        <f>INDEX('Numbering Conventions'!$H$6:$H$13,MATCH(B372,'Numbering Conventions'!$I$6:$I$13,0))</f>
        <v>S</v>
      </c>
      <c r="D372" s="121" t="str">
        <f>VLOOKUP(F372,'Numbering Conventions'!$E$6:$F$39,2,0)</f>
        <v>SBT</v>
      </c>
      <c r="E372" s="121">
        <v>33002</v>
      </c>
      <c r="F372" s="139">
        <v>8</v>
      </c>
      <c r="G372" s="147">
        <f>VLOOKUP(A372,AM_Balanced_VISTRO!$A$1:$AH$64,MATCH(D372,AM_Balanced_VISTRO!$A$1:$AH$1,0),0)</f>
        <v>0</v>
      </c>
    </row>
    <row r="373" spans="1:7" x14ac:dyDescent="0.25">
      <c r="A373" s="125">
        <f t="shared" si="12"/>
        <v>33</v>
      </c>
      <c r="B373" s="121">
        <f t="shared" si="13"/>
        <v>2</v>
      </c>
      <c r="C373" s="121" t="str">
        <f>INDEX('Numbering Conventions'!$H$6:$H$13,MATCH(B373,'Numbering Conventions'!$I$6:$I$13,0))</f>
        <v>S</v>
      </c>
      <c r="D373" s="121" t="str">
        <f>VLOOKUP(F373,'Numbering Conventions'!$E$6:$F$39,2,0)</f>
        <v>SBR</v>
      </c>
      <c r="E373" s="121">
        <v>33002</v>
      </c>
      <c r="F373" s="139">
        <v>9</v>
      </c>
      <c r="G373" s="147">
        <f>VLOOKUP(A373,AM_Balanced_VISTRO!$A$1:$AH$64,MATCH(D373,AM_Balanced_VISTRO!$A$1:$AH$1,0),0)</f>
        <v>0</v>
      </c>
    </row>
    <row r="374" spans="1:7" x14ac:dyDescent="0.25">
      <c r="A374" s="125">
        <f t="shared" si="12"/>
        <v>33</v>
      </c>
      <c r="B374" s="121">
        <f t="shared" si="13"/>
        <v>4</v>
      </c>
      <c r="C374" s="121" t="str">
        <f>INDEX('Numbering Conventions'!$H$6:$H$13,MATCH(B374,'Numbering Conventions'!$I$6:$I$13,0))</f>
        <v>W</v>
      </c>
      <c r="D374" s="121" t="str">
        <f>VLOOKUP(F374,'Numbering Conventions'!$E$6:$F$39,2,0)</f>
        <v>NWL2</v>
      </c>
      <c r="E374" s="121">
        <v>33004</v>
      </c>
      <c r="F374" s="139">
        <v>26</v>
      </c>
      <c r="G374" s="147">
        <f>VLOOKUP(A374,AM_Balanced_VISTRO!$A$1:$AH$64,MATCH(D374,AM_Balanced_VISTRO!$A$1:$AH$1,0),0)</f>
        <v>6</v>
      </c>
    </row>
    <row r="375" spans="1:7" x14ac:dyDescent="0.25">
      <c r="A375" s="125">
        <f t="shared" si="12"/>
        <v>33</v>
      </c>
      <c r="B375" s="121">
        <f t="shared" si="13"/>
        <v>4</v>
      </c>
      <c r="C375" s="121" t="str">
        <f>INDEX('Numbering Conventions'!$H$6:$H$13,MATCH(B375,'Numbering Conventions'!$I$6:$I$13,0))</f>
        <v>W</v>
      </c>
      <c r="D375" s="121" t="str">
        <f>VLOOKUP(F375,'Numbering Conventions'!$E$6:$F$39,2,0)</f>
        <v>NWL</v>
      </c>
      <c r="E375" s="121">
        <v>33004</v>
      </c>
      <c r="F375" s="139">
        <v>27</v>
      </c>
      <c r="G375" s="147">
        <f>VLOOKUP(A375,AM_Balanced_VISTRO!$A$1:$AH$64,MATCH(D375,AM_Balanced_VISTRO!$A$1:$AH$1,0),0)</f>
        <v>38</v>
      </c>
    </row>
    <row r="376" spans="1:7" ht="15.75" thickBot="1" x14ac:dyDescent="0.3">
      <c r="A376" s="187">
        <f t="shared" si="12"/>
        <v>33</v>
      </c>
      <c r="B376" s="188">
        <f t="shared" si="13"/>
        <v>4</v>
      </c>
      <c r="C376" s="188" t="str">
        <f>INDEX('Numbering Conventions'!$H$6:$H$13,MATCH(B376,'Numbering Conventions'!$I$6:$I$13,0))</f>
        <v>W</v>
      </c>
      <c r="D376" s="188" t="str">
        <f>VLOOKUP(F376,'Numbering Conventions'!$E$6:$F$39,2,0)</f>
        <v>NWR</v>
      </c>
      <c r="E376" s="188">
        <v>33004</v>
      </c>
      <c r="F376" s="189">
        <v>29</v>
      </c>
      <c r="G376" s="190">
        <f>VLOOKUP(A376,AM_Balanced_VISTRO!$A$1:$AH$64,MATCH(D376,AM_Balanced_VISTRO!$A$1:$AH$1,0),0)</f>
        <v>0</v>
      </c>
    </row>
    <row r="377" spans="1:7" x14ac:dyDescent="0.25">
      <c r="A377" s="128">
        <f t="shared" si="12"/>
        <v>34</v>
      </c>
      <c r="B377" s="129">
        <f t="shared" si="13"/>
        <v>1</v>
      </c>
      <c r="C377" s="129" t="str">
        <f>INDEX('Numbering Conventions'!$H$6:$H$13,MATCH(B377,'Numbering Conventions'!$I$6:$I$13,0))</f>
        <v>N</v>
      </c>
      <c r="D377" s="129" t="str">
        <f>VLOOKUP(F377,'Numbering Conventions'!$E$6:$F$39,2,0)</f>
        <v>NBT</v>
      </c>
      <c r="E377" s="129">
        <v>34001</v>
      </c>
      <c r="F377" s="135">
        <v>3</v>
      </c>
      <c r="G377" s="143">
        <f>VLOOKUP(A377,AM_Balanced_VISTRO!$A$1:$AH$64,MATCH(D377,AM_Balanced_VISTRO!$A$1:$AH$1,0),0)</f>
        <v>0</v>
      </c>
    </row>
    <row r="378" spans="1:7" x14ac:dyDescent="0.25">
      <c r="A378" s="130">
        <f t="shared" si="12"/>
        <v>34</v>
      </c>
      <c r="B378" s="120">
        <f t="shared" si="13"/>
        <v>1</v>
      </c>
      <c r="C378" s="120" t="str">
        <f>INDEX('Numbering Conventions'!$H$6:$H$13,MATCH(B378,'Numbering Conventions'!$I$6:$I$13,0))</f>
        <v>N</v>
      </c>
      <c r="D378" s="120" t="str">
        <f>VLOOKUP(F378,'Numbering Conventions'!$E$6:$F$39,2,0)</f>
        <v>NBR</v>
      </c>
      <c r="E378" s="120">
        <v>34001</v>
      </c>
      <c r="F378" s="136">
        <v>4</v>
      </c>
      <c r="G378" s="144">
        <f>VLOOKUP(A378,AM_Balanced_VISTRO!$A$1:$AH$64,MATCH(D378,AM_Balanced_VISTRO!$A$1:$AH$1,0),0)</f>
        <v>0</v>
      </c>
    </row>
    <row r="379" spans="1:7" x14ac:dyDescent="0.25">
      <c r="A379" s="130">
        <f t="shared" si="12"/>
        <v>34</v>
      </c>
      <c r="B379" s="120">
        <f t="shared" si="13"/>
        <v>2</v>
      </c>
      <c r="C379" s="120" t="str">
        <f>INDEX('Numbering Conventions'!$H$6:$H$13,MATCH(B379,'Numbering Conventions'!$I$6:$I$13,0))</f>
        <v>S</v>
      </c>
      <c r="D379" s="120" t="str">
        <f>VLOOKUP(F379,'Numbering Conventions'!$E$6:$F$39,2,0)</f>
        <v>SBL</v>
      </c>
      <c r="E379" s="120">
        <v>34002</v>
      </c>
      <c r="F379" s="136">
        <v>7</v>
      </c>
      <c r="G379" s="144">
        <f>VLOOKUP(A379,AM_Balanced_VISTRO!$A$1:$AH$64,MATCH(D379,AM_Balanced_VISTRO!$A$1:$AH$1,0),0)</f>
        <v>36</v>
      </c>
    </row>
    <row r="380" spans="1:7" x14ac:dyDescent="0.25">
      <c r="A380" s="130">
        <f t="shared" si="12"/>
        <v>34</v>
      </c>
      <c r="B380" s="120">
        <f t="shared" si="13"/>
        <v>2</v>
      </c>
      <c r="C380" s="120" t="str">
        <f>INDEX('Numbering Conventions'!$H$6:$H$13,MATCH(B380,'Numbering Conventions'!$I$6:$I$13,0))</f>
        <v>S</v>
      </c>
      <c r="D380" s="120" t="str">
        <f>VLOOKUP(F380,'Numbering Conventions'!$E$6:$F$39,2,0)</f>
        <v>SBT</v>
      </c>
      <c r="E380" s="120">
        <v>34002</v>
      </c>
      <c r="F380" s="136">
        <v>8</v>
      </c>
      <c r="G380" s="144">
        <f>VLOOKUP(A380,AM_Balanced_VISTRO!$A$1:$AH$64,MATCH(D380,AM_Balanced_VISTRO!$A$1:$AH$1,0),0)</f>
        <v>81</v>
      </c>
    </row>
    <row r="381" spans="1:7" x14ac:dyDescent="0.25">
      <c r="A381" s="130">
        <f t="shared" si="12"/>
        <v>34</v>
      </c>
      <c r="B381" s="120">
        <f t="shared" si="13"/>
        <v>3</v>
      </c>
      <c r="C381" s="120" t="str">
        <f>INDEX('Numbering Conventions'!$H$6:$H$13,MATCH(B381,'Numbering Conventions'!$I$6:$I$13,0))</f>
        <v>E</v>
      </c>
      <c r="D381" s="120" t="str">
        <f>VLOOKUP(F381,'Numbering Conventions'!$E$6:$F$39,2,0)</f>
        <v>SEL2</v>
      </c>
      <c r="E381" s="120">
        <v>34003</v>
      </c>
      <c r="F381" s="136">
        <v>30</v>
      </c>
      <c r="G381" s="144">
        <f>VLOOKUP(A381,AM_Balanced_VISTRO!$A$1:$AH$64,MATCH(D381,AM_Balanced_VISTRO!$A$1:$AH$1,0),0)</f>
        <v>6</v>
      </c>
    </row>
    <row r="382" spans="1:7" x14ac:dyDescent="0.25">
      <c r="A382" s="130">
        <f t="shared" si="12"/>
        <v>34</v>
      </c>
      <c r="B382" s="120">
        <f t="shared" si="13"/>
        <v>3</v>
      </c>
      <c r="C382" s="120" t="str">
        <f>INDEX('Numbering Conventions'!$H$6:$H$13,MATCH(B382,'Numbering Conventions'!$I$6:$I$13,0))</f>
        <v>E</v>
      </c>
      <c r="D382" s="120" t="str">
        <f>VLOOKUP(F382,'Numbering Conventions'!$E$6:$F$39,2,0)</f>
        <v>SEL</v>
      </c>
      <c r="E382" s="120">
        <v>34003</v>
      </c>
      <c r="F382" s="136">
        <v>31</v>
      </c>
      <c r="G382" s="144">
        <f>VLOOKUP(A382,AM_Balanced_VISTRO!$A$1:$AH$64,MATCH(D382,AM_Balanced_VISTRO!$A$1:$AH$1,0),0)</f>
        <v>7</v>
      </c>
    </row>
    <row r="383" spans="1:7" ht="15.75" thickBot="1" x14ac:dyDescent="0.3">
      <c r="A383" s="173">
        <f t="shared" si="12"/>
        <v>34</v>
      </c>
      <c r="B383" s="174">
        <f t="shared" si="13"/>
        <v>3</v>
      </c>
      <c r="C383" s="174" t="str">
        <f>INDEX('Numbering Conventions'!$H$6:$H$13,MATCH(B383,'Numbering Conventions'!$I$6:$I$13,0))</f>
        <v>E</v>
      </c>
      <c r="D383" s="174" t="str">
        <f>VLOOKUP(F383,'Numbering Conventions'!$E$6:$F$39,2,0)</f>
        <v>SER</v>
      </c>
      <c r="E383" s="174">
        <v>34003</v>
      </c>
      <c r="F383" s="191">
        <v>33</v>
      </c>
      <c r="G383" s="175">
        <f>VLOOKUP(A383,AM_Balanced_VISTRO!$A$1:$AH$64,MATCH(D383,AM_Balanced_VISTRO!$A$1:$AH$1,0),0)</f>
        <v>54</v>
      </c>
    </row>
    <row r="384" spans="1:7" x14ac:dyDescent="0.25">
      <c r="A384" s="169">
        <f t="shared" si="12"/>
        <v>35</v>
      </c>
      <c r="B384" s="170">
        <f t="shared" si="13"/>
        <v>3</v>
      </c>
      <c r="C384" s="170" t="str">
        <f>INDEX('Numbering Conventions'!$H$6:$H$13,MATCH(B384,'Numbering Conventions'!$I$6:$I$13,0))</f>
        <v>E</v>
      </c>
      <c r="D384" s="170" t="str">
        <f>VLOOKUP(F384,'Numbering Conventions'!$E$6:$F$39,2,0)</f>
        <v>EBT</v>
      </c>
      <c r="E384" s="170">
        <v>35003</v>
      </c>
      <c r="F384" s="171">
        <v>12</v>
      </c>
      <c r="G384" s="172">
        <f>VLOOKUP(A384,AM_Balanced_VISTRO!$A$1:$AH$64,MATCH(D384,AM_Balanced_VISTRO!$A$1:$AH$1,0),0)</f>
        <v>564</v>
      </c>
    </row>
    <row r="385" spans="1:7" x14ac:dyDescent="0.25">
      <c r="A385" s="125">
        <f t="shared" si="12"/>
        <v>35</v>
      </c>
      <c r="B385" s="121">
        <f t="shared" si="13"/>
        <v>3</v>
      </c>
      <c r="C385" s="121" t="str">
        <f>INDEX('Numbering Conventions'!$H$6:$H$13,MATCH(B385,'Numbering Conventions'!$I$6:$I$13,0))</f>
        <v>E</v>
      </c>
      <c r="D385" s="121" t="str">
        <f>VLOOKUP(F385,'Numbering Conventions'!$E$6:$F$39,2,0)</f>
        <v>EBR</v>
      </c>
      <c r="E385" s="121">
        <v>35003</v>
      </c>
      <c r="F385" s="139">
        <v>13</v>
      </c>
      <c r="G385" s="147">
        <f>VLOOKUP(A385,AM_Balanced_VISTRO!$A$1:$AH$64,MATCH(D385,AM_Balanced_VISTRO!$A$1:$AH$1,0),0)</f>
        <v>138</v>
      </c>
    </row>
    <row r="386" spans="1:7" x14ac:dyDescent="0.25">
      <c r="A386" s="125">
        <f t="shared" si="12"/>
        <v>35</v>
      </c>
      <c r="B386" s="121">
        <f t="shared" si="13"/>
        <v>4</v>
      </c>
      <c r="C386" s="121" t="str">
        <f>INDEX('Numbering Conventions'!$H$6:$H$13,MATCH(B386,'Numbering Conventions'!$I$6:$I$13,0))</f>
        <v>W</v>
      </c>
      <c r="D386" s="121" t="str">
        <f>VLOOKUP(F386,'Numbering Conventions'!$E$6:$F$39,2,0)</f>
        <v>WBT</v>
      </c>
      <c r="E386" s="121">
        <v>35004</v>
      </c>
      <c r="F386" s="139">
        <v>16</v>
      </c>
      <c r="G386" s="147">
        <f>VLOOKUP(A386,AM_Balanced_VISTRO!$A$1:$AH$64,MATCH(D386,AM_Balanced_VISTRO!$A$1:$AH$1,0),0)</f>
        <v>604</v>
      </c>
    </row>
    <row r="387" spans="1:7" ht="15.75" thickBot="1" x14ac:dyDescent="0.3">
      <c r="A387" s="187">
        <f t="shared" si="12"/>
        <v>35</v>
      </c>
      <c r="B387" s="188">
        <f t="shared" si="13"/>
        <v>4</v>
      </c>
      <c r="C387" s="188" t="str">
        <f>INDEX('Numbering Conventions'!$H$6:$H$13,MATCH(B387,'Numbering Conventions'!$I$6:$I$13,0))</f>
        <v>W</v>
      </c>
      <c r="D387" s="188" t="str">
        <f>VLOOKUP(F387,'Numbering Conventions'!$E$6:$F$39,2,0)</f>
        <v>WBR</v>
      </c>
      <c r="E387" s="188">
        <v>35004</v>
      </c>
      <c r="F387" s="189">
        <v>17</v>
      </c>
      <c r="G387" s="190">
        <f>VLOOKUP(A387,AM_Balanced_VISTRO!$A$1:$AH$64,MATCH(D387,AM_Balanced_VISTRO!$A$1:$AH$1,0),0)</f>
        <v>167</v>
      </c>
    </row>
    <row r="388" spans="1:7" x14ac:dyDescent="0.25">
      <c r="A388" s="128">
        <f t="shared" si="12"/>
        <v>36</v>
      </c>
      <c r="B388" s="129">
        <f t="shared" si="13"/>
        <v>1</v>
      </c>
      <c r="C388" s="129" t="str">
        <f>INDEX('Numbering Conventions'!$H$6:$H$13,MATCH(B388,'Numbering Conventions'!$I$6:$I$13,0))</f>
        <v>N</v>
      </c>
      <c r="D388" s="129" t="str">
        <f>VLOOKUP(F388,'Numbering Conventions'!$E$6:$F$39,2,0)</f>
        <v>NBL</v>
      </c>
      <c r="E388" s="129">
        <v>36001</v>
      </c>
      <c r="F388" s="135">
        <v>2</v>
      </c>
      <c r="G388" s="143">
        <f>VLOOKUP(A388,AM_Balanced_VISTRO!$A$1:$AH$64,MATCH(D388,AM_Balanced_VISTRO!$A$1:$AH$1,0),0)</f>
        <v>167</v>
      </c>
    </row>
    <row r="389" spans="1:7" x14ac:dyDescent="0.25">
      <c r="A389" s="130">
        <f t="shared" si="12"/>
        <v>36</v>
      </c>
      <c r="B389" s="120">
        <f t="shared" si="13"/>
        <v>1</v>
      </c>
      <c r="C389" s="120" t="str">
        <f>INDEX('Numbering Conventions'!$H$6:$H$13,MATCH(B389,'Numbering Conventions'!$I$6:$I$13,0))</f>
        <v>N</v>
      </c>
      <c r="D389" s="120" t="str">
        <f>VLOOKUP(F389,'Numbering Conventions'!$E$6:$F$39,2,0)</f>
        <v>NBT</v>
      </c>
      <c r="E389" s="120">
        <v>36001</v>
      </c>
      <c r="F389" s="136">
        <v>3</v>
      </c>
      <c r="G389" s="144">
        <f>VLOOKUP(A389,AM_Balanced_VISTRO!$A$1:$AH$64,MATCH(D389,AM_Balanced_VISTRO!$A$1:$AH$1,0),0)</f>
        <v>0</v>
      </c>
    </row>
    <row r="390" spans="1:7" x14ac:dyDescent="0.25">
      <c r="A390" s="130">
        <f t="shared" si="12"/>
        <v>36</v>
      </c>
      <c r="B390" s="120">
        <f t="shared" si="13"/>
        <v>2</v>
      </c>
      <c r="C390" s="120" t="str">
        <f>INDEX('Numbering Conventions'!$H$6:$H$13,MATCH(B390,'Numbering Conventions'!$I$6:$I$13,0))</f>
        <v>S</v>
      </c>
      <c r="D390" s="120" t="str">
        <f>VLOOKUP(F390,'Numbering Conventions'!$E$6:$F$39,2,0)</f>
        <v>SBT</v>
      </c>
      <c r="E390" s="120">
        <v>36002</v>
      </c>
      <c r="F390" s="136">
        <v>8</v>
      </c>
      <c r="G390" s="144">
        <f>VLOOKUP(A390,AM_Balanced_VISTRO!$A$1:$AH$64,MATCH(D390,AM_Balanced_VISTRO!$A$1:$AH$1,0),0)</f>
        <v>12</v>
      </c>
    </row>
    <row r="391" spans="1:7" x14ac:dyDescent="0.25">
      <c r="A391" s="130">
        <f t="shared" si="12"/>
        <v>36</v>
      </c>
      <c r="B391" s="120">
        <f t="shared" si="13"/>
        <v>2</v>
      </c>
      <c r="C391" s="120" t="str">
        <f>INDEX('Numbering Conventions'!$H$6:$H$13,MATCH(B391,'Numbering Conventions'!$I$6:$I$13,0))</f>
        <v>S</v>
      </c>
      <c r="D391" s="120" t="str">
        <f>VLOOKUP(F391,'Numbering Conventions'!$E$6:$F$39,2,0)</f>
        <v>SBR</v>
      </c>
      <c r="E391" s="120">
        <v>36002</v>
      </c>
      <c r="F391" s="136">
        <v>9</v>
      </c>
      <c r="G391" s="144">
        <f>VLOOKUP(A391,AM_Balanced_VISTRO!$A$1:$AH$64,MATCH(D391,AM_Balanced_VISTRO!$A$1:$AH$1,0),0)</f>
        <v>0</v>
      </c>
    </row>
    <row r="392" spans="1:7" x14ac:dyDescent="0.25">
      <c r="A392" s="130">
        <f t="shared" ref="A392:A455" si="14">IF(LEN(E392)=3,INT(LEFT(E392,1)),IF(LEN(E392)=6,INT(LEFT(E392,5)),IF(LEN(E392)=5,INT(LEFT(E392,2)),IF(LEN(E392)=4,INT(LEFT(E392,2)),INT(LEFT(E392,3))))))</f>
        <v>36</v>
      </c>
      <c r="B392" s="120">
        <f t="shared" si="13"/>
        <v>4</v>
      </c>
      <c r="C392" s="120" t="str">
        <f>INDEX('Numbering Conventions'!$H$6:$H$13,MATCH(B392,'Numbering Conventions'!$I$6:$I$13,0))</f>
        <v>W</v>
      </c>
      <c r="D392" s="120" t="str">
        <f>VLOOKUP(F392,'Numbering Conventions'!$E$6:$F$39,2,0)</f>
        <v>WBL</v>
      </c>
      <c r="E392" s="120">
        <v>36004</v>
      </c>
      <c r="F392" s="136">
        <v>15</v>
      </c>
      <c r="G392" s="144">
        <f>VLOOKUP(A392,AM_Balanced_VISTRO!$A$1:$AH$64,MATCH(D392,AM_Balanced_VISTRO!$A$1:$AH$1,0),0)</f>
        <v>6</v>
      </c>
    </row>
    <row r="393" spans="1:7" x14ac:dyDescent="0.25">
      <c r="A393" s="130">
        <f t="shared" si="14"/>
        <v>36</v>
      </c>
      <c r="B393" s="120">
        <f t="shared" si="13"/>
        <v>4</v>
      </c>
      <c r="C393" s="120" t="str">
        <f>INDEX('Numbering Conventions'!$H$6:$H$13,MATCH(B393,'Numbering Conventions'!$I$6:$I$13,0))</f>
        <v>W</v>
      </c>
      <c r="D393" s="120" t="str">
        <f>VLOOKUP(F393,'Numbering Conventions'!$E$6:$F$39,2,0)</f>
        <v>WBT</v>
      </c>
      <c r="E393" s="120">
        <v>36004</v>
      </c>
      <c r="F393" s="136">
        <v>16</v>
      </c>
      <c r="G393" s="144">
        <f>VLOOKUP(A393,AM_Balanced_VISTRO!$A$1:$AH$64,MATCH(D393,AM_Balanced_VISTRO!$A$1:$AH$1,0),0)</f>
        <v>0</v>
      </c>
    </row>
    <row r="394" spans="1:7" ht="15.75" thickBot="1" x14ac:dyDescent="0.3">
      <c r="A394" s="173">
        <f t="shared" si="14"/>
        <v>36</v>
      </c>
      <c r="B394" s="174">
        <f t="shared" si="13"/>
        <v>4</v>
      </c>
      <c r="C394" s="174" t="str">
        <f>INDEX('Numbering Conventions'!$H$6:$H$13,MATCH(B394,'Numbering Conventions'!$I$6:$I$13,0))</f>
        <v>W</v>
      </c>
      <c r="D394" s="174" t="str">
        <f>VLOOKUP(F394,'Numbering Conventions'!$E$6:$F$39,2,0)</f>
        <v>WBR</v>
      </c>
      <c r="E394" s="174">
        <v>36004</v>
      </c>
      <c r="F394" s="191">
        <v>17</v>
      </c>
      <c r="G394" s="175">
        <f>VLOOKUP(A394,AM_Balanced_VISTRO!$A$1:$AH$64,MATCH(D394,AM_Balanced_VISTRO!$A$1:$AH$1,0),0)</f>
        <v>180</v>
      </c>
    </row>
    <row r="395" spans="1:7" x14ac:dyDescent="0.25">
      <c r="A395" s="169">
        <f t="shared" si="14"/>
        <v>37</v>
      </c>
      <c r="B395" s="170">
        <f t="shared" si="13"/>
        <v>1</v>
      </c>
      <c r="C395" s="170" t="str">
        <f>INDEX('Numbering Conventions'!$H$6:$H$13,MATCH(B395,'Numbering Conventions'!$I$6:$I$13,0))</f>
        <v>N</v>
      </c>
      <c r="D395" s="170" t="str">
        <f>VLOOKUP(F395,'Numbering Conventions'!$E$6:$F$39,2,0)</f>
        <v>NBT</v>
      </c>
      <c r="E395" s="170">
        <v>37001</v>
      </c>
      <c r="F395" s="171">
        <v>3</v>
      </c>
      <c r="G395" s="172">
        <f>VLOOKUP(A395,AM_Balanced_VISTRO!$A$1:$AH$64,MATCH(D395,AM_Balanced_VISTRO!$A$1:$AH$1,0),0)</f>
        <v>0</v>
      </c>
    </row>
    <row r="396" spans="1:7" x14ac:dyDescent="0.25">
      <c r="A396" s="125">
        <f t="shared" si="14"/>
        <v>37</v>
      </c>
      <c r="B396" s="121">
        <f t="shared" si="13"/>
        <v>1</v>
      </c>
      <c r="C396" s="121" t="str">
        <f>INDEX('Numbering Conventions'!$H$6:$H$13,MATCH(B396,'Numbering Conventions'!$I$6:$I$13,0))</f>
        <v>N</v>
      </c>
      <c r="D396" s="121" t="str">
        <f>VLOOKUP(F396,'Numbering Conventions'!$E$6:$F$39,2,0)</f>
        <v>NBR</v>
      </c>
      <c r="E396" s="121">
        <v>37001</v>
      </c>
      <c r="F396" s="139">
        <v>4</v>
      </c>
      <c r="G396" s="147">
        <f>VLOOKUP(A396,AM_Balanced_VISTRO!$A$1:$AH$64,MATCH(D396,AM_Balanced_VISTRO!$A$1:$AH$1,0),0)</f>
        <v>0</v>
      </c>
    </row>
    <row r="397" spans="1:7" x14ac:dyDescent="0.25">
      <c r="A397" s="125">
        <f t="shared" si="14"/>
        <v>37</v>
      </c>
      <c r="B397" s="121">
        <f t="shared" si="13"/>
        <v>2</v>
      </c>
      <c r="C397" s="121" t="str">
        <f>INDEX('Numbering Conventions'!$H$6:$H$13,MATCH(B397,'Numbering Conventions'!$I$6:$I$13,0))</f>
        <v>S</v>
      </c>
      <c r="D397" s="121" t="str">
        <f>VLOOKUP(F397,'Numbering Conventions'!$E$6:$F$39,2,0)</f>
        <v>SBL</v>
      </c>
      <c r="E397" s="121">
        <v>37002</v>
      </c>
      <c r="F397" s="139">
        <v>7</v>
      </c>
      <c r="G397" s="147">
        <f>VLOOKUP(A397,AM_Balanced_VISTRO!$A$1:$AH$64,MATCH(D397,AM_Balanced_VISTRO!$A$1:$AH$1,0),0)</f>
        <v>40</v>
      </c>
    </row>
    <row r="398" spans="1:7" x14ac:dyDescent="0.25">
      <c r="A398" s="125">
        <f t="shared" si="14"/>
        <v>37</v>
      </c>
      <c r="B398" s="121">
        <f t="shared" si="13"/>
        <v>2</v>
      </c>
      <c r="C398" s="121" t="str">
        <f>INDEX('Numbering Conventions'!$H$6:$H$13,MATCH(B398,'Numbering Conventions'!$I$6:$I$13,0))</f>
        <v>S</v>
      </c>
      <c r="D398" s="121" t="str">
        <f>VLOOKUP(F398,'Numbering Conventions'!$E$6:$F$39,2,0)</f>
        <v>SBT</v>
      </c>
      <c r="E398" s="121">
        <v>37002</v>
      </c>
      <c r="F398" s="139">
        <v>8</v>
      </c>
      <c r="G398" s="147">
        <f>VLOOKUP(A398,AM_Balanced_VISTRO!$A$1:$AH$64,MATCH(D398,AM_Balanced_VISTRO!$A$1:$AH$1,0),0)</f>
        <v>98</v>
      </c>
    </row>
    <row r="399" spans="1:7" x14ac:dyDescent="0.25">
      <c r="A399" s="125">
        <f t="shared" si="14"/>
        <v>37</v>
      </c>
      <c r="B399" s="121">
        <f t="shared" si="13"/>
        <v>3</v>
      </c>
      <c r="C399" s="121" t="str">
        <f>INDEX('Numbering Conventions'!$H$6:$H$13,MATCH(B399,'Numbering Conventions'!$I$6:$I$13,0))</f>
        <v>E</v>
      </c>
      <c r="D399" s="121" t="str">
        <f>VLOOKUP(F399,'Numbering Conventions'!$E$6:$F$39,2,0)</f>
        <v>SEL2</v>
      </c>
      <c r="E399" s="121">
        <v>37003</v>
      </c>
      <c r="F399" s="139">
        <v>30</v>
      </c>
      <c r="G399" s="147">
        <f>VLOOKUP(A399,AM_Balanced_VISTRO!$A$1:$AH$64,MATCH(D399,AM_Balanced_VISTRO!$A$1:$AH$1,0),0)</f>
        <v>42</v>
      </c>
    </row>
    <row r="400" spans="1:7" x14ac:dyDescent="0.25">
      <c r="A400" s="125">
        <f t="shared" si="14"/>
        <v>37</v>
      </c>
      <c r="B400" s="121">
        <f t="shared" si="13"/>
        <v>3</v>
      </c>
      <c r="C400" s="121" t="str">
        <f>INDEX('Numbering Conventions'!$H$6:$H$13,MATCH(B400,'Numbering Conventions'!$I$6:$I$13,0))</f>
        <v>E</v>
      </c>
      <c r="D400" s="121" t="str">
        <f>VLOOKUP(F400,'Numbering Conventions'!$E$6:$F$39,2,0)</f>
        <v>SEL</v>
      </c>
      <c r="E400" s="121">
        <v>37003</v>
      </c>
      <c r="F400" s="139">
        <v>31</v>
      </c>
      <c r="G400" s="147">
        <f>VLOOKUP(A400,AM_Balanced_VISTRO!$A$1:$AH$64,MATCH(D400,AM_Balanced_VISTRO!$A$1:$AH$1,0),0)</f>
        <v>54</v>
      </c>
    </row>
    <row r="401" spans="1:12" ht="15.75" thickBot="1" x14ac:dyDescent="0.3">
      <c r="A401" s="187">
        <f t="shared" si="14"/>
        <v>37</v>
      </c>
      <c r="B401" s="188">
        <f t="shared" si="13"/>
        <v>3</v>
      </c>
      <c r="C401" s="188" t="str">
        <f>INDEX('Numbering Conventions'!$H$6:$H$13,MATCH(B401,'Numbering Conventions'!$I$6:$I$13,0))</f>
        <v>E</v>
      </c>
      <c r="D401" s="188" t="str">
        <f>VLOOKUP(F401,'Numbering Conventions'!$E$6:$F$39,2,0)</f>
        <v>SER</v>
      </c>
      <c r="E401" s="188">
        <v>37003</v>
      </c>
      <c r="F401" s="189">
        <v>33</v>
      </c>
      <c r="G401" s="190">
        <f>VLOOKUP(A401,AM_Balanced_VISTRO!$A$1:$AH$64,MATCH(D401,AM_Balanced_VISTRO!$A$1:$AH$1,0),0)</f>
        <v>0</v>
      </c>
    </row>
    <row r="402" spans="1:12" x14ac:dyDescent="0.25">
      <c r="A402" s="128">
        <f t="shared" si="14"/>
        <v>39</v>
      </c>
      <c r="B402" s="129">
        <f t="shared" si="13"/>
        <v>3</v>
      </c>
      <c r="C402" s="129" t="str">
        <f>INDEX('Numbering Conventions'!$H$6:$H$13,MATCH(B402,'Numbering Conventions'!$I$6:$I$13,0))</f>
        <v>E</v>
      </c>
      <c r="D402" s="129" t="str">
        <f>VLOOKUP(F402,'Numbering Conventions'!$E$6:$F$39,2,0)</f>
        <v>EBT</v>
      </c>
      <c r="E402" s="129">
        <v>39003</v>
      </c>
      <c r="F402" s="135">
        <v>12</v>
      </c>
      <c r="G402" s="143">
        <f>VLOOKUP(A402,AM_Balanced_VISTRO!$A$1:$AH$64,MATCH(D402,AM_Balanced_VISTRO!$A$1:$AH$1,0),0)</f>
        <v>481</v>
      </c>
    </row>
    <row r="403" spans="1:12" x14ac:dyDescent="0.25">
      <c r="A403" s="130">
        <f t="shared" si="14"/>
        <v>39</v>
      </c>
      <c r="B403" s="120">
        <f t="shared" si="13"/>
        <v>3</v>
      </c>
      <c r="C403" s="120" t="str">
        <f>INDEX('Numbering Conventions'!$H$6:$H$13,MATCH(B403,'Numbering Conventions'!$I$6:$I$13,0))</f>
        <v>E</v>
      </c>
      <c r="D403" s="120" t="str">
        <f>VLOOKUP(F403,'Numbering Conventions'!$E$6:$F$39,2,0)</f>
        <v>EBR</v>
      </c>
      <c r="E403" s="120">
        <v>39003</v>
      </c>
      <c r="F403" s="136">
        <v>13</v>
      </c>
      <c r="G403" s="144">
        <f>VLOOKUP(A403,AM_Balanced_VISTRO!$A$1:$AH$64,MATCH(D403,AM_Balanced_VISTRO!$A$1:$AH$1,0),0)</f>
        <v>98</v>
      </c>
    </row>
    <row r="404" spans="1:12" x14ac:dyDescent="0.25">
      <c r="A404" s="130">
        <f t="shared" si="14"/>
        <v>39</v>
      </c>
      <c r="B404" s="120">
        <f t="shared" si="13"/>
        <v>4</v>
      </c>
      <c r="C404" s="120" t="str">
        <f>INDEX('Numbering Conventions'!$H$6:$H$13,MATCH(B404,'Numbering Conventions'!$I$6:$I$13,0))</f>
        <v>W</v>
      </c>
      <c r="D404" s="120" t="str">
        <f>VLOOKUP(F404,'Numbering Conventions'!$E$6:$F$39,2,0)</f>
        <v>WBT</v>
      </c>
      <c r="E404" s="120">
        <v>39004</v>
      </c>
      <c r="F404" s="136">
        <v>16</v>
      </c>
      <c r="G404" s="144">
        <f>VLOOKUP(A404,AM_Balanced_VISTRO!$A$1:$AH$64,MATCH(D404,AM_Balanced_VISTRO!$A$1:$AH$1,0),0)</f>
        <v>642</v>
      </c>
    </row>
    <row r="405" spans="1:12" ht="15.75" thickBot="1" x14ac:dyDescent="0.3">
      <c r="A405" s="173">
        <f t="shared" si="14"/>
        <v>39</v>
      </c>
      <c r="B405" s="174">
        <f t="shared" si="13"/>
        <v>4</v>
      </c>
      <c r="C405" s="174" t="str">
        <f>INDEX('Numbering Conventions'!$H$6:$H$13,MATCH(B405,'Numbering Conventions'!$I$6:$I$13,0))</f>
        <v>W</v>
      </c>
      <c r="D405" s="174" t="str">
        <f>VLOOKUP(F405,'Numbering Conventions'!$E$6:$F$39,2,0)</f>
        <v>WBR</v>
      </c>
      <c r="E405" s="174">
        <v>39004</v>
      </c>
      <c r="F405" s="191">
        <v>17</v>
      </c>
      <c r="G405" s="175">
        <f>VLOOKUP(A405,AM_Balanced_VISTRO!$A$1:$AH$64,MATCH(D405,AM_Balanced_VISTRO!$A$1:$AH$1,0),0)</f>
        <v>0</v>
      </c>
    </row>
    <row r="406" spans="1:12" x14ac:dyDescent="0.25">
      <c r="A406" s="169">
        <f t="shared" si="14"/>
        <v>40</v>
      </c>
      <c r="B406" s="170">
        <f t="shared" si="13"/>
        <v>1</v>
      </c>
      <c r="C406" s="170" t="str">
        <f>INDEX('Numbering Conventions'!$H$6:$H$13,MATCH(B406,'Numbering Conventions'!$I$6:$I$13,0))</f>
        <v>N</v>
      </c>
      <c r="D406" s="170" t="str">
        <f>VLOOKUP(F406,'Numbering Conventions'!$E$6:$F$39,2,0)</f>
        <v>NBL</v>
      </c>
      <c r="E406" s="170">
        <v>40001</v>
      </c>
      <c r="F406" s="171">
        <v>2</v>
      </c>
      <c r="G406" s="172">
        <f>VLOOKUP(A406,AM_Balanced_VISTRO!$A$1:$AH$64,MATCH(D406,AM_Balanced_VISTRO!$A$1:$AH$1,0),0)</f>
        <v>0</v>
      </c>
    </row>
    <row r="407" spans="1:12" x14ac:dyDescent="0.25">
      <c r="A407" s="125">
        <f t="shared" si="14"/>
        <v>40</v>
      </c>
      <c r="B407" s="121">
        <f t="shared" si="13"/>
        <v>1</v>
      </c>
      <c r="C407" s="121" t="str">
        <f>INDEX('Numbering Conventions'!$H$6:$H$13,MATCH(B407,'Numbering Conventions'!$I$6:$I$13,0))</f>
        <v>N</v>
      </c>
      <c r="D407" s="121" t="str">
        <f>VLOOKUP(F407,'Numbering Conventions'!$E$6:$F$39,2,0)</f>
        <v>NBT</v>
      </c>
      <c r="E407" s="121">
        <v>40001</v>
      </c>
      <c r="F407" s="139">
        <v>3</v>
      </c>
      <c r="G407" s="147">
        <f>VLOOKUP(A407,AM_Balanced_VISTRO!$A$1:$AH$64,MATCH(D407,AM_Balanced_VISTRO!$A$1:$AH$1,0),0)</f>
        <v>0</v>
      </c>
    </row>
    <row r="408" spans="1:12" x14ac:dyDescent="0.25">
      <c r="A408" s="125">
        <f t="shared" si="14"/>
        <v>40</v>
      </c>
      <c r="B408" s="121">
        <f t="shared" si="13"/>
        <v>2</v>
      </c>
      <c r="C408" s="121" t="str">
        <f>INDEX('Numbering Conventions'!$H$6:$H$13,MATCH(B408,'Numbering Conventions'!$I$6:$I$13,0))</f>
        <v>S</v>
      </c>
      <c r="D408" s="121" t="str">
        <f>VLOOKUP(F408,'Numbering Conventions'!$E$6:$F$39,2,0)</f>
        <v>SBT</v>
      </c>
      <c r="E408" s="121">
        <v>40002</v>
      </c>
      <c r="F408" s="139">
        <v>8</v>
      </c>
      <c r="G408" s="147">
        <f>VLOOKUP(A408,AM_Balanced_VISTRO!$A$1:$AH$64,MATCH(D408,AM_Balanced_VISTRO!$A$1:$AH$1,0),0)</f>
        <v>0</v>
      </c>
    </row>
    <row r="409" spans="1:12" ht="15.75" thickBot="1" x14ac:dyDescent="0.3">
      <c r="A409" s="187">
        <f t="shared" si="14"/>
        <v>40</v>
      </c>
      <c r="B409" s="188">
        <f t="shared" si="13"/>
        <v>2</v>
      </c>
      <c r="C409" s="188" t="str">
        <f>INDEX('Numbering Conventions'!$H$6:$H$13,MATCH(B409,'Numbering Conventions'!$I$6:$I$13,0))</f>
        <v>S</v>
      </c>
      <c r="D409" s="188" t="str">
        <f>VLOOKUP(F409,'Numbering Conventions'!$E$6:$F$39,2,0)</f>
        <v>SBR</v>
      </c>
      <c r="E409" s="188">
        <v>40002</v>
      </c>
      <c r="F409" s="189">
        <v>9</v>
      </c>
      <c r="G409" s="190">
        <f>VLOOKUP(A409,AM_Balanced_VISTRO!$A$1:$AH$64,MATCH(D409,AM_Balanced_VISTRO!$A$1:$AH$1,0),0)</f>
        <v>116</v>
      </c>
    </row>
    <row r="410" spans="1:12" x14ac:dyDescent="0.25">
      <c r="A410" s="128">
        <f t="shared" si="14"/>
        <v>41</v>
      </c>
      <c r="B410" s="129">
        <f t="shared" si="13"/>
        <v>1</v>
      </c>
      <c r="C410" s="129" t="str">
        <f>INDEX('Numbering Conventions'!$H$6:$H$13,MATCH(B410,'Numbering Conventions'!$I$6:$I$13,0))</f>
        <v>N</v>
      </c>
      <c r="D410" s="129" t="str">
        <f>VLOOKUP(F410,'Numbering Conventions'!$E$6:$F$39,2,0)</f>
        <v>NBT</v>
      </c>
      <c r="E410" s="129">
        <v>41001</v>
      </c>
      <c r="F410" s="135">
        <v>3</v>
      </c>
      <c r="G410" s="143">
        <f>VLOOKUP(A410,AM_Balanced_VISTRO!$A$1:$AH$64,MATCH(D410,AM_Balanced_VISTRO!$A$1:$AH$1,0),0)</f>
        <v>0</v>
      </c>
    </row>
    <row r="411" spans="1:12" s="167" customFormat="1" x14ac:dyDescent="0.25">
      <c r="A411" s="229">
        <f t="shared" si="14"/>
        <v>41</v>
      </c>
      <c r="B411" s="227">
        <f t="shared" si="13"/>
        <v>1</v>
      </c>
      <c r="C411" s="227" t="str">
        <f>INDEX('Numbering Conventions'!$H$6:$H$13,MATCH(B411,'Numbering Conventions'!$I$6:$I$13,0))</f>
        <v>N</v>
      </c>
      <c r="D411" s="227" t="str">
        <f>VLOOKUP(F411,'Numbering Conventions'!$E$6:$F$39,2,0)</f>
        <v>NBR</v>
      </c>
      <c r="E411" s="227">
        <v>41001</v>
      </c>
      <c r="F411" s="234">
        <v>4</v>
      </c>
      <c r="G411" s="237">
        <f>VLOOKUP(A411,AM_Balanced_VISTRO!$A$1:$AH$64,MATCH(D411,AM_Balanced_VISTRO!$A$1:$AH$1,0),0)</f>
        <v>0</v>
      </c>
      <c r="H411" s="168"/>
      <c r="I411" s="168"/>
      <c r="J411" s="168"/>
      <c r="K411" s="168"/>
      <c r="L411" s="168"/>
    </row>
    <row r="412" spans="1:12" s="167" customFormat="1" x14ac:dyDescent="0.25">
      <c r="A412" s="229">
        <f t="shared" si="14"/>
        <v>41</v>
      </c>
      <c r="B412" s="227">
        <f t="shared" si="13"/>
        <v>2</v>
      </c>
      <c r="C412" s="227" t="str">
        <f>INDEX('Numbering Conventions'!$H$6:$H$13,MATCH(B412,'Numbering Conventions'!$I$6:$I$13,0))</f>
        <v>S</v>
      </c>
      <c r="D412" s="227" t="str">
        <f>VLOOKUP(F412,'Numbering Conventions'!$E$6:$F$39,2,0)</f>
        <v>SBL</v>
      </c>
      <c r="E412" s="227">
        <v>41002</v>
      </c>
      <c r="F412" s="234">
        <v>7</v>
      </c>
      <c r="G412" s="237">
        <f>VLOOKUP(A412,AM_Balanced_VISTRO!$A$1:$AH$64,MATCH(D412,AM_Balanced_VISTRO!$A$1:$AH$1,0),0)</f>
        <v>43</v>
      </c>
      <c r="H412" s="168"/>
      <c r="I412" s="168"/>
      <c r="J412" s="168"/>
      <c r="K412" s="168"/>
      <c r="L412" s="168"/>
    </row>
    <row r="413" spans="1:12" x14ac:dyDescent="0.25">
      <c r="A413" s="130">
        <f t="shared" si="14"/>
        <v>41</v>
      </c>
      <c r="B413" s="120">
        <f t="shared" si="13"/>
        <v>2</v>
      </c>
      <c r="C413" s="120" t="str">
        <f>INDEX('Numbering Conventions'!$H$6:$H$13,MATCH(B413,'Numbering Conventions'!$I$6:$I$13,0))</f>
        <v>S</v>
      </c>
      <c r="D413" s="120" t="str">
        <f>VLOOKUP(F413,'Numbering Conventions'!$E$6:$F$39,2,0)</f>
        <v>SBT</v>
      </c>
      <c r="E413" s="120">
        <v>41002</v>
      </c>
      <c r="F413" s="136">
        <v>8</v>
      </c>
      <c r="G413" s="144">
        <f>VLOOKUP(A413,AM_Balanced_VISTRO!$A$1:$AH$64,MATCH(D413,AM_Balanced_VISTRO!$A$1:$AH$1,0),0)</f>
        <v>55</v>
      </c>
      <c r="I413" s="12"/>
      <c r="J413" s="12"/>
      <c r="K413" s="12"/>
      <c r="L413" s="12"/>
    </row>
    <row r="414" spans="1:12" x14ac:dyDescent="0.25">
      <c r="A414" s="130">
        <f t="shared" si="14"/>
        <v>41</v>
      </c>
      <c r="B414" s="120">
        <f t="shared" si="13"/>
        <v>3</v>
      </c>
      <c r="C414" s="120" t="str">
        <f>INDEX('Numbering Conventions'!$H$6:$H$13,MATCH(B414,'Numbering Conventions'!$I$6:$I$13,0))</f>
        <v>E</v>
      </c>
      <c r="D414" s="120" t="str">
        <f>VLOOKUP(F414,'Numbering Conventions'!$E$6:$F$39,2,0)</f>
        <v>SEL2</v>
      </c>
      <c r="E414" s="120">
        <v>41003</v>
      </c>
      <c r="F414" s="136">
        <v>30</v>
      </c>
      <c r="G414" s="144">
        <f>VLOOKUP(A414,AM_Balanced_VISTRO!$A$1:$AH$64,MATCH(D414,AM_Balanced_VISTRO!$A$1:$AH$1,0),0)</f>
        <v>24</v>
      </c>
    </row>
    <row r="415" spans="1:12" x14ac:dyDescent="0.25">
      <c r="A415" s="130">
        <f t="shared" si="14"/>
        <v>41</v>
      </c>
      <c r="B415" s="120">
        <f t="shared" si="13"/>
        <v>3</v>
      </c>
      <c r="C415" s="120" t="str">
        <f>INDEX('Numbering Conventions'!$H$6:$H$13,MATCH(B415,'Numbering Conventions'!$I$6:$I$13,0))</f>
        <v>E</v>
      </c>
      <c r="D415" s="120" t="str">
        <f>VLOOKUP(F415,'Numbering Conventions'!$E$6:$F$39,2,0)</f>
        <v>SEL</v>
      </c>
      <c r="E415" s="120">
        <v>41003</v>
      </c>
      <c r="F415" s="136">
        <v>31</v>
      </c>
      <c r="G415" s="144">
        <f>VLOOKUP(A415,AM_Balanced_VISTRO!$A$1:$AH$64,MATCH(D415,AM_Balanced_VISTRO!$A$1:$AH$1,0),0)</f>
        <v>9</v>
      </c>
    </row>
    <row r="416" spans="1:12" ht="15.75" thickBot="1" x14ac:dyDescent="0.3">
      <c r="A416" s="173">
        <f t="shared" si="14"/>
        <v>41</v>
      </c>
      <c r="B416" s="174">
        <f t="shared" si="13"/>
        <v>3</v>
      </c>
      <c r="C416" s="174" t="str">
        <f>INDEX('Numbering Conventions'!$H$6:$H$13,MATCH(B416,'Numbering Conventions'!$I$6:$I$13,0))</f>
        <v>E</v>
      </c>
      <c r="D416" s="174" t="str">
        <f>VLOOKUP(F416,'Numbering Conventions'!$E$6:$F$39,2,0)</f>
        <v>SER</v>
      </c>
      <c r="E416" s="174">
        <v>41003</v>
      </c>
      <c r="F416" s="191">
        <v>33</v>
      </c>
      <c r="G416" s="175">
        <f>VLOOKUP(A416,AM_Balanced_VISTRO!$A$1:$AH$64,MATCH(D416,AM_Balanced_VISTRO!$A$1:$AH$1,0),0)</f>
        <v>10</v>
      </c>
    </row>
    <row r="417" spans="1:7" x14ac:dyDescent="0.25">
      <c r="A417" s="169">
        <f t="shared" si="14"/>
        <v>42</v>
      </c>
      <c r="B417" s="170">
        <f t="shared" si="13"/>
        <v>3</v>
      </c>
      <c r="C417" s="170" t="str">
        <f>INDEX('Numbering Conventions'!$H$6:$H$13,MATCH(B417,'Numbering Conventions'!$I$6:$I$13,0))</f>
        <v>E</v>
      </c>
      <c r="D417" s="170" t="str">
        <f>VLOOKUP(F417,'Numbering Conventions'!$E$6:$F$39,2,0)</f>
        <v>EBT</v>
      </c>
      <c r="E417" s="170">
        <v>42003</v>
      </c>
      <c r="F417" s="171">
        <v>12</v>
      </c>
      <c r="G417" s="172">
        <f>VLOOKUP(A417,AM_Balanced_VISTRO!$A$1:$AH$64,MATCH(D417,AM_Balanced_VISTRO!$A$1:$AH$1,0),0)</f>
        <v>567</v>
      </c>
    </row>
    <row r="418" spans="1:7" x14ac:dyDescent="0.25">
      <c r="A418" s="125">
        <f t="shared" si="14"/>
        <v>42</v>
      </c>
      <c r="B418" s="121">
        <f t="shared" si="13"/>
        <v>3</v>
      </c>
      <c r="C418" s="121" t="str">
        <f>INDEX('Numbering Conventions'!$H$6:$H$13,MATCH(B418,'Numbering Conventions'!$I$6:$I$13,0))</f>
        <v>E</v>
      </c>
      <c r="D418" s="121" t="str">
        <f>VLOOKUP(F418,'Numbering Conventions'!$E$6:$F$39,2,0)</f>
        <v>EBR</v>
      </c>
      <c r="E418" s="121">
        <v>42003</v>
      </c>
      <c r="F418" s="139">
        <v>13</v>
      </c>
      <c r="G418" s="147">
        <f>VLOOKUP(A418,AM_Balanced_VISTRO!$A$1:$AH$64,MATCH(D418,AM_Balanced_VISTRO!$A$1:$AH$1,0),0)</f>
        <v>12</v>
      </c>
    </row>
    <row r="419" spans="1:7" x14ac:dyDescent="0.25">
      <c r="A419" s="125">
        <f t="shared" si="14"/>
        <v>42</v>
      </c>
      <c r="B419" s="121">
        <f t="shared" si="13"/>
        <v>4</v>
      </c>
      <c r="C419" s="121" t="str">
        <f>INDEX('Numbering Conventions'!$H$6:$H$13,MATCH(B419,'Numbering Conventions'!$I$6:$I$13,0))</f>
        <v>W</v>
      </c>
      <c r="D419" s="121" t="str">
        <f>VLOOKUP(F419,'Numbering Conventions'!$E$6:$F$39,2,0)</f>
        <v>WBT</v>
      </c>
      <c r="E419" s="121">
        <v>42004</v>
      </c>
      <c r="F419" s="139">
        <v>16</v>
      </c>
      <c r="G419" s="147">
        <f>VLOOKUP(A419,AM_Balanced_VISTRO!$A$1:$AH$64,MATCH(D419,AM_Balanced_VISTRO!$A$1:$AH$1,0),0)</f>
        <v>583</v>
      </c>
    </row>
    <row r="420" spans="1:7" ht="15.75" thickBot="1" x14ac:dyDescent="0.3">
      <c r="A420" s="187">
        <f t="shared" si="14"/>
        <v>42</v>
      </c>
      <c r="B420" s="188">
        <f t="shared" si="13"/>
        <v>4</v>
      </c>
      <c r="C420" s="188" t="str">
        <f>INDEX('Numbering Conventions'!$H$6:$H$13,MATCH(B420,'Numbering Conventions'!$I$6:$I$13,0))</f>
        <v>W</v>
      </c>
      <c r="D420" s="188" t="str">
        <f>VLOOKUP(F420,'Numbering Conventions'!$E$6:$F$39,2,0)</f>
        <v>WBR</v>
      </c>
      <c r="E420" s="188">
        <v>42004</v>
      </c>
      <c r="F420" s="189">
        <v>17</v>
      </c>
      <c r="G420" s="190">
        <f>VLOOKUP(A420,AM_Balanced_VISTRO!$A$1:$AH$64,MATCH(D420,AM_Balanced_VISTRO!$A$1:$AH$1,0),0)</f>
        <v>347</v>
      </c>
    </row>
    <row r="421" spans="1:7" x14ac:dyDescent="0.25">
      <c r="A421" s="128">
        <f t="shared" si="14"/>
        <v>43</v>
      </c>
      <c r="B421" s="129">
        <f t="shared" si="13"/>
        <v>1</v>
      </c>
      <c r="C421" s="129" t="str">
        <f>INDEX('Numbering Conventions'!$H$6:$H$13,MATCH(B421,'Numbering Conventions'!$I$6:$I$13,0))</f>
        <v>N</v>
      </c>
      <c r="D421" s="129" t="str">
        <f>VLOOKUP(F421,'Numbering Conventions'!$E$6:$F$39,2,0)</f>
        <v>NBL</v>
      </c>
      <c r="E421" s="129">
        <v>43001</v>
      </c>
      <c r="F421" s="135">
        <v>2</v>
      </c>
      <c r="G421" s="143">
        <f>VLOOKUP(A421,AM_Balanced_VISTRO!$A$1:$AH$64,MATCH(D421,AM_Balanced_VISTRO!$A$1:$AH$1,0),0)</f>
        <v>102</v>
      </c>
    </row>
    <row r="422" spans="1:7" x14ac:dyDescent="0.25">
      <c r="A422" s="130">
        <f t="shared" si="14"/>
        <v>43</v>
      </c>
      <c r="B422" s="120">
        <f t="shared" si="13"/>
        <v>1</v>
      </c>
      <c r="C422" s="120" t="str">
        <f>INDEX('Numbering Conventions'!$H$6:$H$13,MATCH(B422,'Numbering Conventions'!$I$6:$I$13,0))</f>
        <v>N</v>
      </c>
      <c r="D422" s="120" t="str">
        <f>VLOOKUP(F422,'Numbering Conventions'!$E$6:$F$39,2,0)</f>
        <v>NBT</v>
      </c>
      <c r="E422" s="120">
        <v>43001</v>
      </c>
      <c r="F422" s="136">
        <v>3</v>
      </c>
      <c r="G422" s="144">
        <f>VLOOKUP(A422,AM_Balanced_VISTRO!$A$1:$AH$64,MATCH(D422,AM_Balanced_VISTRO!$A$1:$AH$1,0),0)</f>
        <v>245</v>
      </c>
    </row>
    <row r="423" spans="1:7" x14ac:dyDescent="0.25">
      <c r="A423" s="130">
        <f t="shared" si="14"/>
        <v>43</v>
      </c>
      <c r="B423" s="120">
        <f t="shared" si="13"/>
        <v>2</v>
      </c>
      <c r="C423" s="120" t="str">
        <f>INDEX('Numbering Conventions'!$H$6:$H$13,MATCH(B423,'Numbering Conventions'!$I$6:$I$13,0))</f>
        <v>S</v>
      </c>
      <c r="D423" s="120" t="str">
        <f>VLOOKUP(F423,'Numbering Conventions'!$E$6:$F$39,2,0)</f>
        <v>SBT</v>
      </c>
      <c r="E423" s="120">
        <v>43002</v>
      </c>
      <c r="F423" s="136">
        <v>8</v>
      </c>
      <c r="G423" s="144">
        <f>VLOOKUP(A423,AM_Balanced_VISTRO!$A$1:$AH$64,MATCH(D423,AM_Balanced_VISTRO!$A$1:$AH$1,0),0)</f>
        <v>0</v>
      </c>
    </row>
    <row r="424" spans="1:7" x14ac:dyDescent="0.25">
      <c r="A424" s="130">
        <f t="shared" si="14"/>
        <v>43</v>
      </c>
      <c r="B424" s="120">
        <f t="shared" si="13"/>
        <v>2</v>
      </c>
      <c r="C424" s="120" t="str">
        <f>INDEX('Numbering Conventions'!$H$6:$H$13,MATCH(B424,'Numbering Conventions'!$I$6:$I$13,0))</f>
        <v>S</v>
      </c>
      <c r="D424" s="120" t="str">
        <f>VLOOKUP(F424,'Numbering Conventions'!$E$6:$F$39,2,0)</f>
        <v>SBR</v>
      </c>
      <c r="E424" s="120">
        <v>43002</v>
      </c>
      <c r="F424" s="136">
        <v>9</v>
      </c>
      <c r="G424" s="144">
        <f>VLOOKUP(A424,AM_Balanced_VISTRO!$A$1:$AH$64,MATCH(D424,AM_Balanced_VISTRO!$A$1:$AH$1,0),0)</f>
        <v>0</v>
      </c>
    </row>
    <row r="425" spans="1:7" x14ac:dyDescent="0.25">
      <c r="A425" s="130">
        <f t="shared" si="14"/>
        <v>43</v>
      </c>
      <c r="B425" s="120">
        <f t="shared" si="13"/>
        <v>4</v>
      </c>
      <c r="C425" s="120" t="str">
        <f>INDEX('Numbering Conventions'!$H$6:$H$13,MATCH(B425,'Numbering Conventions'!$I$6:$I$13,0))</f>
        <v>W</v>
      </c>
      <c r="D425" s="120" t="str">
        <f>VLOOKUP(F425,'Numbering Conventions'!$E$6:$F$39,2,0)</f>
        <v>NWL2</v>
      </c>
      <c r="E425" s="120">
        <v>43004</v>
      </c>
      <c r="F425" s="136">
        <v>26</v>
      </c>
      <c r="G425" s="144">
        <f>VLOOKUP(A425,AM_Balanced_VISTRO!$A$1:$AH$64,MATCH(D425,AM_Balanced_VISTRO!$A$1:$AH$1,0),0)</f>
        <v>6</v>
      </c>
    </row>
    <row r="426" spans="1:7" x14ac:dyDescent="0.25">
      <c r="A426" s="130">
        <f t="shared" si="14"/>
        <v>43</v>
      </c>
      <c r="B426" s="120">
        <f t="shared" si="13"/>
        <v>4</v>
      </c>
      <c r="C426" s="120" t="str">
        <f>INDEX('Numbering Conventions'!$H$6:$H$13,MATCH(B426,'Numbering Conventions'!$I$6:$I$13,0))</f>
        <v>W</v>
      </c>
      <c r="D426" s="120" t="str">
        <f>VLOOKUP(F426,'Numbering Conventions'!$E$6:$F$39,2,0)</f>
        <v>NWL</v>
      </c>
      <c r="E426" s="120">
        <v>43004</v>
      </c>
      <c r="F426" s="136">
        <v>27</v>
      </c>
      <c r="G426" s="144">
        <f>VLOOKUP(A426,AM_Balanced_VISTRO!$A$1:$AH$64,MATCH(D426,AM_Balanced_VISTRO!$A$1:$AH$1,0),0)</f>
        <v>87</v>
      </c>
    </row>
    <row r="427" spans="1:7" ht="15.75" thickBot="1" x14ac:dyDescent="0.3">
      <c r="A427" s="173">
        <f t="shared" si="14"/>
        <v>43</v>
      </c>
      <c r="B427" s="174">
        <f t="shared" si="13"/>
        <v>4</v>
      </c>
      <c r="C427" s="174" t="str">
        <f>INDEX('Numbering Conventions'!$H$6:$H$13,MATCH(B427,'Numbering Conventions'!$I$6:$I$13,0))</f>
        <v>W</v>
      </c>
      <c r="D427" s="174" t="str">
        <f>VLOOKUP(F427,'Numbering Conventions'!$E$6:$F$39,2,0)</f>
        <v>NWR</v>
      </c>
      <c r="E427" s="174">
        <v>43004</v>
      </c>
      <c r="F427" s="191">
        <v>29</v>
      </c>
      <c r="G427" s="175">
        <f>VLOOKUP(A427,AM_Balanced_VISTRO!$A$1:$AH$64,MATCH(D427,AM_Balanced_VISTRO!$A$1:$AH$1,0),0)</f>
        <v>10</v>
      </c>
    </row>
    <row r="428" spans="1:7" x14ac:dyDescent="0.25">
      <c r="A428" s="169">
        <f t="shared" si="14"/>
        <v>44</v>
      </c>
      <c r="B428" s="170">
        <f t="shared" si="13"/>
        <v>1</v>
      </c>
      <c r="C428" s="170" t="str">
        <f>INDEX('Numbering Conventions'!$H$6:$H$13,MATCH(B428,'Numbering Conventions'!$I$6:$I$13,0))</f>
        <v>N</v>
      </c>
      <c r="D428" s="170" t="str">
        <f>VLOOKUP(F428,'Numbering Conventions'!$E$6:$F$39,2,0)</f>
        <v>NBT</v>
      </c>
      <c r="E428" s="170">
        <v>44001</v>
      </c>
      <c r="F428" s="171">
        <v>3</v>
      </c>
      <c r="G428" s="172">
        <f>VLOOKUP(A428,AM_Balanced_VISTRO!$A$1:$AH$64,MATCH(D428,AM_Balanced_VISTRO!$A$1:$AH$1,0),0)</f>
        <v>13</v>
      </c>
    </row>
    <row r="429" spans="1:7" x14ac:dyDescent="0.25">
      <c r="A429" s="125">
        <f t="shared" si="14"/>
        <v>44</v>
      </c>
      <c r="B429" s="121">
        <f t="shared" si="13"/>
        <v>1</v>
      </c>
      <c r="C429" s="121" t="str">
        <f>INDEX('Numbering Conventions'!$H$6:$H$13,MATCH(B429,'Numbering Conventions'!$I$6:$I$13,0))</f>
        <v>N</v>
      </c>
      <c r="D429" s="121" t="str">
        <f>VLOOKUP(F429,'Numbering Conventions'!$E$6:$F$39,2,0)</f>
        <v>NBR</v>
      </c>
      <c r="E429" s="121">
        <v>44001</v>
      </c>
      <c r="F429" s="139">
        <v>4</v>
      </c>
      <c r="G429" s="147">
        <f>VLOOKUP(A429,AM_Balanced_VISTRO!$A$1:$AH$64,MATCH(D429,AM_Balanced_VISTRO!$A$1:$AH$1,0),0)</f>
        <v>15</v>
      </c>
    </row>
    <row r="430" spans="1:7" x14ac:dyDescent="0.25">
      <c r="A430" s="125">
        <f t="shared" si="14"/>
        <v>44</v>
      </c>
      <c r="B430" s="121">
        <f t="shared" si="13"/>
        <v>2</v>
      </c>
      <c r="C430" s="121" t="str">
        <f>INDEX('Numbering Conventions'!$H$6:$H$13,MATCH(B430,'Numbering Conventions'!$I$6:$I$13,0))</f>
        <v>S</v>
      </c>
      <c r="D430" s="121" t="str">
        <f>VLOOKUP(F430,'Numbering Conventions'!$E$6:$F$39,2,0)</f>
        <v>SBL</v>
      </c>
      <c r="E430" s="121">
        <v>44002</v>
      </c>
      <c r="F430" s="139">
        <v>7</v>
      </c>
      <c r="G430" s="147">
        <f>VLOOKUP(A430,AM_Balanced_VISTRO!$A$1:$AH$64,MATCH(D430,AM_Balanced_VISTRO!$A$1:$AH$1,0),0)</f>
        <v>12</v>
      </c>
    </row>
    <row r="431" spans="1:7" x14ac:dyDescent="0.25">
      <c r="A431" s="125">
        <f t="shared" si="14"/>
        <v>44</v>
      </c>
      <c r="B431" s="121">
        <f t="shared" si="13"/>
        <v>2</v>
      </c>
      <c r="C431" s="121" t="str">
        <f>INDEX('Numbering Conventions'!$H$6:$H$13,MATCH(B431,'Numbering Conventions'!$I$6:$I$13,0))</f>
        <v>S</v>
      </c>
      <c r="D431" s="121" t="str">
        <f>VLOOKUP(F431,'Numbering Conventions'!$E$6:$F$39,2,0)</f>
        <v>SBT</v>
      </c>
      <c r="E431" s="121">
        <v>44002</v>
      </c>
      <c r="F431" s="139">
        <v>8</v>
      </c>
      <c r="G431" s="147">
        <f>VLOOKUP(A431,AM_Balanced_VISTRO!$A$1:$AH$64,MATCH(D431,AM_Balanced_VISTRO!$A$1:$AH$1,0),0)</f>
        <v>0</v>
      </c>
    </row>
    <row r="432" spans="1:7" ht="15.75" thickBot="1" x14ac:dyDescent="0.3">
      <c r="A432" s="187">
        <f t="shared" si="14"/>
        <v>44</v>
      </c>
      <c r="B432" s="188">
        <f t="shared" ref="B432:B460" si="15">INT(RIGHT(E432,1))</f>
        <v>3</v>
      </c>
      <c r="C432" s="188" t="str">
        <f>INDEX('Numbering Conventions'!$H$6:$H$13,MATCH(B432,'Numbering Conventions'!$I$6:$I$13,0))</f>
        <v>E</v>
      </c>
      <c r="D432" s="188" t="str">
        <f>VLOOKUP(F432,'Numbering Conventions'!$E$6:$F$39,2,0)</f>
        <v>SEL2</v>
      </c>
      <c r="E432" s="188">
        <v>44003</v>
      </c>
      <c r="F432" s="189">
        <v>30</v>
      </c>
      <c r="G432" s="190">
        <f>VLOOKUP(A432,AM_Balanced_VISTRO!$A$1:$AH$64,MATCH(D432,AM_Balanced_VISTRO!$A$1:$AH$1,0),0)</f>
        <v>12</v>
      </c>
    </row>
    <row r="433" spans="1:7" x14ac:dyDescent="0.25">
      <c r="A433" s="128">
        <f t="shared" si="14"/>
        <v>44</v>
      </c>
      <c r="B433" s="129">
        <f t="shared" si="15"/>
        <v>3</v>
      </c>
      <c r="C433" s="129" t="str">
        <f>INDEX('Numbering Conventions'!$H$6:$H$13,MATCH(B433,'Numbering Conventions'!$I$6:$I$13,0))</f>
        <v>E</v>
      </c>
      <c r="D433" s="129" t="str">
        <f>VLOOKUP(F433,'Numbering Conventions'!$E$6:$F$39,2,0)</f>
        <v>SEL</v>
      </c>
      <c r="E433" s="129">
        <v>44003</v>
      </c>
      <c r="F433" s="135">
        <v>31</v>
      </c>
      <c r="G433" s="143">
        <f>VLOOKUP(A433,AM_Balanced_VISTRO!$A$1:$AH$64,MATCH(D433,AM_Balanced_VISTRO!$A$1:$AH$1,0),0)</f>
        <v>12</v>
      </c>
    </row>
    <row r="434" spans="1:7" x14ac:dyDescent="0.25">
      <c r="A434" s="130">
        <f t="shared" si="14"/>
        <v>44</v>
      </c>
      <c r="B434" s="120">
        <f t="shared" si="15"/>
        <v>3</v>
      </c>
      <c r="C434" s="120" t="str">
        <f>INDEX('Numbering Conventions'!$H$6:$H$13,MATCH(B434,'Numbering Conventions'!$I$6:$I$13,0))</f>
        <v>E</v>
      </c>
      <c r="D434" s="120" t="str">
        <f>VLOOKUP(F434,'Numbering Conventions'!$E$6:$F$39,2,0)</f>
        <v>SER</v>
      </c>
      <c r="E434" s="120">
        <v>44003</v>
      </c>
      <c r="F434" s="136">
        <v>33</v>
      </c>
      <c r="G434" s="144">
        <f>VLOOKUP(A434,AM_Balanced_VISTRO!$A$1:$AH$64,MATCH(D434,AM_Balanced_VISTRO!$A$1:$AH$1,0),0)</f>
        <v>0</v>
      </c>
    </row>
    <row r="435" spans="1:7" x14ac:dyDescent="0.25">
      <c r="A435" s="130">
        <f t="shared" si="14"/>
        <v>45</v>
      </c>
      <c r="B435" s="120">
        <f t="shared" si="15"/>
        <v>4</v>
      </c>
      <c r="C435" s="120" t="str">
        <f>INDEX('Numbering Conventions'!$H$6:$H$13,MATCH(B435,'Numbering Conventions'!$I$6:$I$13,0))</f>
        <v>W</v>
      </c>
      <c r="D435" s="120" t="str">
        <f>VLOOKUP(F435,'Numbering Conventions'!$E$6:$F$39,2,0)</f>
        <v>NWL</v>
      </c>
      <c r="E435" s="120">
        <v>45004</v>
      </c>
      <c r="F435" s="136">
        <v>27</v>
      </c>
      <c r="G435" s="144">
        <f>VLOOKUP(A435,AM_Balanced_VISTRO!$A$1:$AH$64,MATCH(D435,AM_Balanced_VISTRO!$A$1:$AH$1,0),0)</f>
        <v>231</v>
      </c>
    </row>
    <row r="436" spans="1:7" ht="15.75" thickBot="1" x14ac:dyDescent="0.3">
      <c r="A436" s="173">
        <f t="shared" si="14"/>
        <v>45</v>
      </c>
      <c r="B436" s="174">
        <f t="shared" si="15"/>
        <v>4</v>
      </c>
      <c r="C436" s="174" t="str">
        <f>INDEX('Numbering Conventions'!$H$6:$H$13,MATCH(B436,'Numbering Conventions'!$I$6:$I$13,0))</f>
        <v>W</v>
      </c>
      <c r="D436" s="174" t="str">
        <f>VLOOKUP(F436,'Numbering Conventions'!$E$6:$F$39,2,0)</f>
        <v>NWT</v>
      </c>
      <c r="E436" s="174">
        <v>45004</v>
      </c>
      <c r="F436" s="191">
        <v>28</v>
      </c>
      <c r="G436" s="175">
        <f>VLOOKUP(A436,AM_Balanced_VISTRO!$A$1:$AH$64,MATCH(D436,AM_Balanced_VISTRO!$A$1:$AH$1,0),0)</f>
        <v>0</v>
      </c>
    </row>
    <row r="437" spans="1:7" x14ac:dyDescent="0.25">
      <c r="A437" s="169">
        <f t="shared" si="14"/>
        <v>46</v>
      </c>
      <c r="B437" s="170">
        <f t="shared" si="15"/>
        <v>3</v>
      </c>
      <c r="C437" s="170" t="str">
        <f>INDEX('Numbering Conventions'!$H$6:$H$13,MATCH(B437,'Numbering Conventions'!$I$6:$I$13,0))</f>
        <v>E</v>
      </c>
      <c r="D437" s="170" t="str">
        <f>VLOOKUP(F437,'Numbering Conventions'!$E$6:$F$39,2,0)</f>
        <v>EBT</v>
      </c>
      <c r="E437" s="170">
        <v>46003</v>
      </c>
      <c r="F437" s="171">
        <v>12</v>
      </c>
      <c r="G437" s="172">
        <f>VLOOKUP(A437,AM_Balanced_VISTRO!$A$1:$AH$64,MATCH(D437,AM_Balanced_VISTRO!$A$1:$AH$1,0),0)</f>
        <v>446</v>
      </c>
    </row>
    <row r="438" spans="1:7" x14ac:dyDescent="0.25">
      <c r="A438" s="125">
        <f t="shared" si="14"/>
        <v>46</v>
      </c>
      <c r="B438" s="121">
        <f t="shared" si="15"/>
        <v>3</v>
      </c>
      <c r="C438" s="121" t="str">
        <f>INDEX('Numbering Conventions'!$H$6:$H$13,MATCH(B438,'Numbering Conventions'!$I$6:$I$13,0))</f>
        <v>E</v>
      </c>
      <c r="D438" s="121" t="str">
        <f>VLOOKUP(F438,'Numbering Conventions'!$E$6:$F$39,2,0)</f>
        <v>EBR</v>
      </c>
      <c r="E438" s="121">
        <v>46003</v>
      </c>
      <c r="F438" s="139">
        <v>13</v>
      </c>
      <c r="G438" s="147">
        <f>VLOOKUP(A438,AM_Balanced_VISTRO!$A$1:$AH$64,MATCH(D438,AM_Balanced_VISTRO!$A$1:$AH$1,0),0)</f>
        <v>63</v>
      </c>
    </row>
    <row r="439" spans="1:7" x14ac:dyDescent="0.25">
      <c r="A439" s="125">
        <f t="shared" si="14"/>
        <v>47</v>
      </c>
      <c r="B439" s="121">
        <f t="shared" si="15"/>
        <v>4</v>
      </c>
      <c r="C439" s="121" t="str">
        <f>INDEX('Numbering Conventions'!$H$6:$H$13,MATCH(B439,'Numbering Conventions'!$I$6:$I$13,0))</f>
        <v>W</v>
      </c>
      <c r="D439" s="121" t="str">
        <f>VLOOKUP(F439,'Numbering Conventions'!$E$6:$F$39,2,0)</f>
        <v>NWL</v>
      </c>
      <c r="E439" s="121">
        <v>47004</v>
      </c>
      <c r="F439" s="139">
        <v>27</v>
      </c>
      <c r="G439" s="147">
        <f>VLOOKUP(A439,AM_Balanced_VISTRO!$A$1:$AH$64,MATCH(D439,AM_Balanced_VISTRO!$A$1:$AH$1,0),0)</f>
        <v>183</v>
      </c>
    </row>
    <row r="440" spans="1:7" ht="15.75" thickBot="1" x14ac:dyDescent="0.3">
      <c r="A440" s="187">
        <f t="shared" si="14"/>
        <v>47</v>
      </c>
      <c r="B440" s="188">
        <f t="shared" si="15"/>
        <v>4</v>
      </c>
      <c r="C440" s="188" t="str">
        <f>INDEX('Numbering Conventions'!$H$6:$H$13,MATCH(B440,'Numbering Conventions'!$I$6:$I$13,0))</f>
        <v>W</v>
      </c>
      <c r="D440" s="188" t="str">
        <f>VLOOKUP(F440,'Numbering Conventions'!$E$6:$F$39,2,0)</f>
        <v>NWR</v>
      </c>
      <c r="E440" s="188">
        <v>47004</v>
      </c>
      <c r="F440" s="189">
        <v>29</v>
      </c>
      <c r="G440" s="190">
        <f>VLOOKUP(A440,AM_Balanced_VISTRO!$A$1:$AH$64,MATCH(D440,AM_Balanced_VISTRO!$A$1:$AH$1,0),0)</f>
        <v>0</v>
      </c>
    </row>
    <row r="441" spans="1:7" x14ac:dyDescent="0.25">
      <c r="A441" s="128">
        <f t="shared" si="14"/>
        <v>48</v>
      </c>
      <c r="B441" s="129">
        <f t="shared" si="15"/>
        <v>1</v>
      </c>
      <c r="C441" s="129" t="str">
        <f>INDEX('Numbering Conventions'!$H$6:$H$13,MATCH(B441,'Numbering Conventions'!$I$6:$I$13,0))</f>
        <v>N</v>
      </c>
      <c r="D441" s="129" t="str">
        <f>VLOOKUP(F441,'Numbering Conventions'!$E$6:$F$39,2,0)</f>
        <v>NBT</v>
      </c>
      <c r="E441" s="129">
        <v>48001</v>
      </c>
      <c r="F441" s="135">
        <v>3</v>
      </c>
      <c r="G441" s="143">
        <f>VLOOKUP(A441,AM_Balanced_VISTRO!$A$1:$AH$64,MATCH(D441,AM_Balanced_VISTRO!$A$1:$AH$1,0),0)</f>
        <v>0</v>
      </c>
    </row>
    <row r="442" spans="1:7" x14ac:dyDescent="0.25">
      <c r="A442" s="130">
        <f t="shared" si="14"/>
        <v>48</v>
      </c>
      <c r="B442" s="120">
        <f t="shared" si="15"/>
        <v>1</v>
      </c>
      <c r="C442" s="120" t="str">
        <f>INDEX('Numbering Conventions'!$H$6:$H$13,MATCH(B442,'Numbering Conventions'!$I$6:$I$13,0))</f>
        <v>N</v>
      </c>
      <c r="D442" s="120" t="str">
        <f>VLOOKUP(F442,'Numbering Conventions'!$E$6:$F$39,2,0)</f>
        <v>NBR</v>
      </c>
      <c r="E442" s="120">
        <v>48001</v>
      </c>
      <c r="F442" s="136">
        <v>4</v>
      </c>
      <c r="G442" s="144">
        <f>VLOOKUP(A442,AM_Balanced_VISTRO!$A$1:$AH$64,MATCH(D442,AM_Balanced_VISTRO!$A$1:$AH$1,0),0)</f>
        <v>0</v>
      </c>
    </row>
    <row r="443" spans="1:7" x14ac:dyDescent="0.25">
      <c r="A443" s="130">
        <f t="shared" si="14"/>
        <v>48</v>
      </c>
      <c r="B443" s="120">
        <f t="shared" si="15"/>
        <v>2</v>
      </c>
      <c r="C443" s="120" t="str">
        <f>INDEX('Numbering Conventions'!$H$6:$H$13,MATCH(B443,'Numbering Conventions'!$I$6:$I$13,0))</f>
        <v>S</v>
      </c>
      <c r="D443" s="120" t="str">
        <f>VLOOKUP(F443,'Numbering Conventions'!$E$6:$F$39,2,0)</f>
        <v>SBL</v>
      </c>
      <c r="E443" s="120">
        <v>48002</v>
      </c>
      <c r="F443" s="136">
        <v>7</v>
      </c>
      <c r="G443" s="144">
        <f>VLOOKUP(A443,AM_Balanced_VISTRO!$A$1:$AH$64,MATCH(D443,AM_Balanced_VISTRO!$A$1:$AH$1,0),0)</f>
        <v>13</v>
      </c>
    </row>
    <row r="444" spans="1:7" x14ac:dyDescent="0.25">
      <c r="A444" s="130">
        <f t="shared" si="14"/>
        <v>48</v>
      </c>
      <c r="B444" s="120">
        <f t="shared" si="15"/>
        <v>2</v>
      </c>
      <c r="C444" s="120" t="str">
        <f>INDEX('Numbering Conventions'!$H$6:$H$13,MATCH(B444,'Numbering Conventions'!$I$6:$I$13,0))</f>
        <v>S</v>
      </c>
      <c r="D444" s="120" t="str">
        <f>VLOOKUP(F444,'Numbering Conventions'!$E$6:$F$39,2,0)</f>
        <v>SBT</v>
      </c>
      <c r="E444" s="120">
        <v>48002</v>
      </c>
      <c r="F444" s="136">
        <v>8</v>
      </c>
      <c r="G444" s="144">
        <f>VLOOKUP(A444,AM_Balanced_VISTRO!$A$1:$AH$64,MATCH(D444,AM_Balanced_VISTRO!$A$1:$AH$1,0),0)</f>
        <v>50</v>
      </c>
    </row>
    <row r="445" spans="1:7" x14ac:dyDescent="0.25">
      <c r="A445" s="130">
        <f t="shared" si="14"/>
        <v>48</v>
      </c>
      <c r="B445" s="120">
        <f t="shared" si="15"/>
        <v>3</v>
      </c>
      <c r="C445" s="120" t="str">
        <f>INDEX('Numbering Conventions'!$H$6:$H$13,MATCH(B445,'Numbering Conventions'!$I$6:$I$13,0))</f>
        <v>E</v>
      </c>
      <c r="D445" s="120" t="str">
        <f>VLOOKUP(F445,'Numbering Conventions'!$E$6:$F$39,2,0)</f>
        <v>SEL2</v>
      </c>
      <c r="E445" s="120">
        <v>48003</v>
      </c>
      <c r="F445" s="136">
        <v>30</v>
      </c>
      <c r="G445" s="144">
        <f>VLOOKUP(A445,AM_Balanced_VISTRO!$A$1:$AH$64,MATCH(D445,AM_Balanced_VISTRO!$A$1:$AH$1,0),0)</f>
        <v>12</v>
      </c>
    </row>
    <row r="446" spans="1:7" x14ac:dyDescent="0.25">
      <c r="A446" s="130">
        <f t="shared" si="14"/>
        <v>48</v>
      </c>
      <c r="B446" s="120">
        <f t="shared" si="15"/>
        <v>3</v>
      </c>
      <c r="C446" s="120" t="str">
        <f>INDEX('Numbering Conventions'!$H$6:$H$13,MATCH(B446,'Numbering Conventions'!$I$6:$I$13,0))</f>
        <v>E</v>
      </c>
      <c r="D446" s="120" t="str">
        <f>VLOOKUP(F446,'Numbering Conventions'!$E$6:$F$39,2,0)</f>
        <v>SEL</v>
      </c>
      <c r="E446" s="120">
        <v>48003</v>
      </c>
      <c r="F446" s="136">
        <v>31</v>
      </c>
      <c r="G446" s="144">
        <f>VLOOKUP(A446,AM_Balanced_VISTRO!$A$1:$AH$64,MATCH(D446,AM_Balanced_VISTRO!$A$1:$AH$1,0),0)</f>
        <v>87</v>
      </c>
    </row>
    <row r="447" spans="1:7" ht="15.75" thickBot="1" x14ac:dyDescent="0.3">
      <c r="A447" s="173">
        <f t="shared" si="14"/>
        <v>48</v>
      </c>
      <c r="B447" s="174">
        <f t="shared" si="15"/>
        <v>3</v>
      </c>
      <c r="C447" s="174" t="str">
        <f>INDEX('Numbering Conventions'!$H$6:$H$13,MATCH(B447,'Numbering Conventions'!$I$6:$I$13,0))</f>
        <v>E</v>
      </c>
      <c r="D447" s="174" t="str">
        <f>VLOOKUP(F447,'Numbering Conventions'!$E$6:$F$39,2,0)</f>
        <v>SER</v>
      </c>
      <c r="E447" s="174">
        <v>48003</v>
      </c>
      <c r="F447" s="191">
        <v>33</v>
      </c>
      <c r="G447" s="175">
        <f>VLOOKUP(A447,AM_Balanced_VISTRO!$A$1:$AH$64,MATCH(D447,AM_Balanced_VISTRO!$A$1:$AH$1,0),0)</f>
        <v>0</v>
      </c>
    </row>
    <row r="448" spans="1:7" x14ac:dyDescent="0.25">
      <c r="A448" s="169">
        <f t="shared" si="14"/>
        <v>49</v>
      </c>
      <c r="B448" s="170">
        <f t="shared" si="15"/>
        <v>4</v>
      </c>
      <c r="C448" s="170" t="str">
        <f>INDEX('Numbering Conventions'!$H$6:$H$13,MATCH(B448,'Numbering Conventions'!$I$6:$I$13,0))</f>
        <v>W</v>
      </c>
      <c r="D448" s="170" t="str">
        <f>VLOOKUP(F448,'Numbering Conventions'!$E$6:$F$39,2,0)</f>
        <v>WBR</v>
      </c>
      <c r="E448" s="170">
        <v>49004</v>
      </c>
      <c r="F448" s="171">
        <v>17</v>
      </c>
      <c r="G448" s="172">
        <f>VLOOKUP(A448,AM_Balanced_VISTRO!$A$1:$AH$64,MATCH(D448,AM_Balanced_VISTRO!$A$1:$AH$1,0),0)</f>
        <v>20</v>
      </c>
    </row>
    <row r="449" spans="1:8" x14ac:dyDescent="0.25">
      <c r="A449" s="125">
        <f t="shared" si="14"/>
        <v>49</v>
      </c>
      <c r="B449" s="121">
        <f t="shared" si="15"/>
        <v>4</v>
      </c>
      <c r="C449" s="121" t="str">
        <f>INDEX('Numbering Conventions'!$H$6:$H$13,MATCH(B449,'Numbering Conventions'!$I$6:$I$13,0))</f>
        <v>W</v>
      </c>
      <c r="D449" s="121" t="str">
        <f>VLOOKUP(F449,'Numbering Conventions'!$E$6:$F$39,2,0)</f>
        <v>WBR2</v>
      </c>
      <c r="E449" s="121">
        <v>49004</v>
      </c>
      <c r="F449" s="139">
        <v>18</v>
      </c>
      <c r="G449" s="147">
        <f>VLOOKUP(A449,AM_Balanced_VISTRO!$A$1:$AH$64,MATCH(D449,AM_Balanced_VISTRO!$A$1:$AH$1,0),0)</f>
        <v>0</v>
      </c>
    </row>
    <row r="450" spans="1:8" x14ac:dyDescent="0.25">
      <c r="A450" s="125">
        <f t="shared" si="14"/>
        <v>49</v>
      </c>
      <c r="B450" s="121">
        <f t="shared" si="15"/>
        <v>4</v>
      </c>
      <c r="C450" s="121" t="str">
        <f>INDEX('Numbering Conventions'!$H$6:$H$13,MATCH(B450,'Numbering Conventions'!$I$6:$I$13,0))</f>
        <v>W</v>
      </c>
      <c r="D450" s="121" t="str">
        <f>VLOOKUP(F450,'Numbering Conventions'!$E$6:$F$39,2,0)</f>
        <v>NEL</v>
      </c>
      <c r="E450" s="121">
        <v>49004</v>
      </c>
      <c r="F450" s="139">
        <v>19</v>
      </c>
      <c r="G450" s="147">
        <f>VLOOKUP(A450,AM_Balanced_VISTRO!$A$1:$AH$64,MATCH(D450,AM_Balanced_VISTRO!$A$1:$AH$1,0),0)</f>
        <v>0</v>
      </c>
    </row>
    <row r="451" spans="1:8" s="167" customFormat="1" x14ac:dyDescent="0.25">
      <c r="A451" s="230">
        <f t="shared" si="14"/>
        <v>49</v>
      </c>
      <c r="B451" s="228">
        <f t="shared" si="15"/>
        <v>4</v>
      </c>
      <c r="C451" s="228" t="str">
        <f>INDEX('Numbering Conventions'!$H$6:$H$13,MATCH(B451,'Numbering Conventions'!$I$6:$I$13,0))</f>
        <v>W</v>
      </c>
      <c r="D451" s="228" t="str">
        <f>VLOOKUP(F451,'Numbering Conventions'!$E$6:$F$39,2,0)</f>
        <v>NET</v>
      </c>
      <c r="E451" s="228">
        <v>49004</v>
      </c>
      <c r="F451" s="235">
        <v>20</v>
      </c>
      <c r="G451" s="238">
        <f>VLOOKUP(A451,AM_Balanced_VISTRO!$A$1:$AH$64,MATCH(D451,AM_Balanced_VISTRO!$A$1:$AH$1,0),0)</f>
        <v>0</v>
      </c>
      <c r="H451" s="167" t="s">
        <v>413</v>
      </c>
    </row>
    <row r="452" spans="1:8" ht="15.75" thickBot="1" x14ac:dyDescent="0.3">
      <c r="A452" s="187">
        <f t="shared" si="14"/>
        <v>49</v>
      </c>
      <c r="B452" s="188">
        <f t="shared" si="15"/>
        <v>4</v>
      </c>
      <c r="C452" s="188" t="str">
        <f>INDEX('Numbering Conventions'!$H$6:$H$13,MATCH(B452,'Numbering Conventions'!$I$6:$I$13,0))</f>
        <v>W</v>
      </c>
      <c r="D452" s="188" t="str">
        <f>VLOOKUP(F452,'Numbering Conventions'!$E$6:$F$39,2,0)</f>
        <v>NER</v>
      </c>
      <c r="E452" s="188">
        <v>49004</v>
      </c>
      <c r="F452" s="189">
        <v>21</v>
      </c>
      <c r="G452" s="190">
        <f>VLOOKUP(A452,AM_Balanced_VISTRO!$A$1:$AH$64,MATCH(D452,AM_Balanced_VISTRO!$A$1:$AH$1,0),0)</f>
        <v>0</v>
      </c>
    </row>
    <row r="453" spans="1:8" x14ac:dyDescent="0.25">
      <c r="A453" s="128">
        <f t="shared" si="14"/>
        <v>50</v>
      </c>
      <c r="B453" s="129">
        <f t="shared" si="15"/>
        <v>1</v>
      </c>
      <c r="C453" s="129" t="str">
        <f>INDEX('Numbering Conventions'!$H$6:$H$13,MATCH(B453,'Numbering Conventions'!$I$6:$I$13,0))</f>
        <v>N</v>
      </c>
      <c r="D453" s="129" t="str">
        <f>VLOOKUP(F453,'Numbering Conventions'!$E$6:$F$39,2,0)</f>
        <v>NBL</v>
      </c>
      <c r="E453" s="129">
        <v>50001</v>
      </c>
      <c r="F453" s="135">
        <v>2</v>
      </c>
      <c r="G453" s="143">
        <f>VLOOKUP(A453,AM_Balanced_VISTRO!$A$1:$AH$64,MATCH(D453,AM_Balanced_VISTRO!$A$1:$AH$1,0),0)</f>
        <v>20</v>
      </c>
    </row>
    <row r="454" spans="1:8" x14ac:dyDescent="0.25">
      <c r="A454" s="130">
        <f t="shared" si="14"/>
        <v>50</v>
      </c>
      <c r="B454" s="120">
        <f t="shared" si="15"/>
        <v>1</v>
      </c>
      <c r="C454" s="120" t="str">
        <f>INDEX('Numbering Conventions'!$H$6:$H$13,MATCH(B454,'Numbering Conventions'!$I$6:$I$13,0))</f>
        <v>N</v>
      </c>
      <c r="D454" s="120" t="str">
        <f>VLOOKUP(F454,'Numbering Conventions'!$E$6:$F$39,2,0)</f>
        <v>NBT</v>
      </c>
      <c r="E454" s="120">
        <v>50001</v>
      </c>
      <c r="F454" s="136">
        <v>3</v>
      </c>
      <c r="G454" s="144">
        <f>VLOOKUP(A454,AM_Balanced_VISTRO!$A$1:$AH$64,MATCH(D454,AM_Balanced_VISTRO!$A$1:$AH$1,0),0)</f>
        <v>0</v>
      </c>
    </row>
    <row r="455" spans="1:8" x14ac:dyDescent="0.25">
      <c r="A455" s="130">
        <f t="shared" si="14"/>
        <v>50</v>
      </c>
      <c r="B455" s="120">
        <f t="shared" si="15"/>
        <v>2</v>
      </c>
      <c r="C455" s="120" t="str">
        <f>INDEX('Numbering Conventions'!$H$6:$H$13,MATCH(B455,'Numbering Conventions'!$I$6:$I$13,0))</f>
        <v>S</v>
      </c>
      <c r="D455" s="120" t="str">
        <f>VLOOKUP(F455,'Numbering Conventions'!$E$6:$F$39,2,0)</f>
        <v>SBR</v>
      </c>
      <c r="E455" s="120">
        <v>50002</v>
      </c>
      <c r="F455" s="136">
        <v>9</v>
      </c>
      <c r="G455" s="144">
        <f>VLOOKUP(A455,AM_Balanced_VISTRO!$A$1:$AH$64,MATCH(D455,AM_Balanced_VISTRO!$A$1:$AH$1,0),0)</f>
        <v>23</v>
      </c>
    </row>
    <row r="456" spans="1:8" x14ac:dyDescent="0.25">
      <c r="A456" s="130">
        <f t="shared" ref="A456:A470" si="16">IF(LEN(E456)=3,INT(LEFT(E456,1)),IF(LEN(E456)=6,INT(LEFT(E456,5)),IF(LEN(E456)=5,INT(LEFT(E456,2)),IF(LEN(E456)=4,INT(LEFT(E456,2)),INT(LEFT(E456,3))))))</f>
        <v>50</v>
      </c>
      <c r="B456" s="120">
        <f t="shared" si="15"/>
        <v>2</v>
      </c>
      <c r="C456" s="120" t="str">
        <f>INDEX('Numbering Conventions'!$H$6:$H$13,MATCH(B456,'Numbering Conventions'!$I$6:$I$13,0))</f>
        <v>S</v>
      </c>
      <c r="D456" s="120" t="str">
        <f>VLOOKUP(F456,'Numbering Conventions'!$E$6:$F$39,2,0)</f>
        <v>SBR2</v>
      </c>
      <c r="E456" s="120">
        <v>50002</v>
      </c>
      <c r="F456" s="136">
        <v>10</v>
      </c>
      <c r="G456" s="144">
        <f>VLOOKUP(A456,AM_Balanced_VISTRO!$A$1:$AH$64,MATCH(D456,AM_Balanced_VISTRO!$A$1:$AH$1,0),0)</f>
        <v>0</v>
      </c>
    </row>
    <row r="457" spans="1:8" x14ac:dyDescent="0.25">
      <c r="A457" s="130">
        <f t="shared" si="16"/>
        <v>50</v>
      </c>
      <c r="B457" s="120">
        <f t="shared" si="15"/>
        <v>2</v>
      </c>
      <c r="C457" s="120" t="str">
        <f>INDEX('Numbering Conventions'!$H$6:$H$13,MATCH(B457,'Numbering Conventions'!$I$6:$I$13,0))</f>
        <v>S</v>
      </c>
      <c r="D457" s="120" t="str">
        <f>VLOOKUP(F457,'Numbering Conventions'!$E$6:$F$39,2,0)</f>
        <v>EBL</v>
      </c>
      <c r="E457" s="120">
        <v>50002</v>
      </c>
      <c r="F457" s="136">
        <v>11</v>
      </c>
      <c r="G457" s="144">
        <f>VLOOKUP(A457,AM_Balanced_VISTRO!$A$1:$AH$64,MATCH(D457,AM_Balanced_VISTRO!$A$1:$AH$1,0),0)</f>
        <v>0</v>
      </c>
    </row>
    <row r="458" spans="1:8" x14ac:dyDescent="0.25">
      <c r="A458" s="130">
        <f t="shared" si="16"/>
        <v>50</v>
      </c>
      <c r="B458" s="120">
        <f t="shared" si="15"/>
        <v>2</v>
      </c>
      <c r="C458" s="120" t="str">
        <f>INDEX('Numbering Conventions'!$H$6:$H$13,MATCH(B458,'Numbering Conventions'!$I$6:$I$13,0))</f>
        <v>S</v>
      </c>
      <c r="D458" s="120" t="str">
        <f>VLOOKUP(F458,'Numbering Conventions'!$E$6:$F$39,2,0)</f>
        <v>EBT</v>
      </c>
      <c r="E458" s="120">
        <v>50002</v>
      </c>
      <c r="F458" s="136">
        <v>12</v>
      </c>
      <c r="G458" s="144">
        <f>VLOOKUP(A458,AM_Balanced_VISTRO!$A$1:$AH$64,MATCH(D458,AM_Balanced_VISTRO!$A$1:$AH$1,0),0)</f>
        <v>0</v>
      </c>
    </row>
    <row r="459" spans="1:8" x14ac:dyDescent="0.25">
      <c r="A459" s="130">
        <f t="shared" si="16"/>
        <v>50</v>
      </c>
      <c r="B459" s="120">
        <f t="shared" si="15"/>
        <v>2</v>
      </c>
      <c r="C459" s="120" t="str">
        <f>INDEX('Numbering Conventions'!$H$6:$H$13,MATCH(B459,'Numbering Conventions'!$I$6:$I$13,0))</f>
        <v>S</v>
      </c>
      <c r="D459" s="120" t="str">
        <f>VLOOKUP(F459,'Numbering Conventions'!$E$6:$F$39,2,0)</f>
        <v>EBR</v>
      </c>
      <c r="E459" s="120">
        <v>50002</v>
      </c>
      <c r="F459" s="136">
        <v>13</v>
      </c>
      <c r="G459" s="144">
        <f>VLOOKUP(A459,AM_Balanced_VISTRO!$A$1:$AH$64,MATCH(D459,AM_Balanced_VISTRO!$A$1:$AH$1,0),0)</f>
        <v>0</v>
      </c>
    </row>
    <row r="460" spans="1:8" x14ac:dyDescent="0.25">
      <c r="A460" s="130">
        <f t="shared" si="16"/>
        <v>50</v>
      </c>
      <c r="B460" s="120">
        <f t="shared" si="15"/>
        <v>4</v>
      </c>
      <c r="C460" s="120" t="str">
        <f>INDEX('Numbering Conventions'!$H$6:$H$13,MATCH(B460,'Numbering Conventions'!$I$6:$I$13,0))</f>
        <v>W</v>
      </c>
      <c r="D460" s="120" t="str">
        <f>VLOOKUP(F460,'Numbering Conventions'!$E$6:$F$39,2,0)</f>
        <v>NWL</v>
      </c>
      <c r="E460" s="120">
        <v>50004</v>
      </c>
      <c r="F460" s="136">
        <v>27</v>
      </c>
      <c r="G460" s="144">
        <f>VLOOKUP(A460,AM_Balanced_VISTRO!$A$1:$AH$64,MATCH(D460,AM_Balanced_VISTRO!$A$1:$AH$1,0),0)</f>
        <v>132</v>
      </c>
    </row>
    <row r="461" spans="1:8" x14ac:dyDescent="0.25">
      <c r="A461" s="130">
        <f t="shared" si="16"/>
        <v>50</v>
      </c>
      <c r="B461" s="120">
        <f t="shared" ref="B461:B470" si="17">INT(RIGHT(E461,1))</f>
        <v>4</v>
      </c>
      <c r="C461" s="120" t="str">
        <f>INDEX('Numbering Conventions'!$H$6:$H$13,MATCH(B461,'Numbering Conventions'!$I$6:$I$13,0))</f>
        <v>W</v>
      </c>
      <c r="D461" s="120" t="str">
        <f>VLOOKUP(F461,'Numbering Conventions'!$E$6:$F$39,2,0)</f>
        <v>NWR</v>
      </c>
      <c r="E461" s="120">
        <v>50004</v>
      </c>
      <c r="F461" s="136">
        <v>29</v>
      </c>
      <c r="G461" s="144">
        <f>VLOOKUP(A461,AM_Balanced_VISTRO!$A$1:$AH$64,MATCH(D461,AM_Balanced_VISTRO!$A$1:$AH$1,0),0)</f>
        <v>0</v>
      </c>
    </row>
    <row r="462" spans="1:8" x14ac:dyDescent="0.25">
      <c r="A462" s="130">
        <f t="shared" si="16"/>
        <v>50</v>
      </c>
      <c r="B462" s="120">
        <f t="shared" si="17"/>
        <v>4</v>
      </c>
      <c r="C462" s="120" t="str">
        <f>INDEX('Numbering Conventions'!$H$6:$H$13,MATCH(B462,'Numbering Conventions'!$I$6:$I$13,0))</f>
        <v>W</v>
      </c>
      <c r="D462" s="120" t="str">
        <f>VLOOKUP(F462,'Numbering Conventions'!$E$6:$F$39,2,0)</f>
        <v>SEL2</v>
      </c>
      <c r="E462" s="120">
        <v>50004</v>
      </c>
      <c r="F462" s="136">
        <v>30</v>
      </c>
      <c r="G462" s="144">
        <f>VLOOKUP(A462,AM_Balanced_VISTRO!$A$1:$AH$64,MATCH(D462,AM_Balanced_VISTRO!$A$1:$AH$1,0),0)</f>
        <v>0</v>
      </c>
    </row>
    <row r="463" spans="1:8" x14ac:dyDescent="0.25">
      <c r="A463" s="130">
        <f t="shared" si="16"/>
        <v>50</v>
      </c>
      <c r="B463" s="120">
        <f t="shared" si="17"/>
        <v>4</v>
      </c>
      <c r="C463" s="120" t="str">
        <f>INDEX('Numbering Conventions'!$H$6:$H$13,MATCH(B463,'Numbering Conventions'!$I$6:$I$13,0))</f>
        <v>W</v>
      </c>
      <c r="D463" s="120" t="str">
        <f>VLOOKUP(F463,'Numbering Conventions'!$E$6:$F$39,2,0)</f>
        <v>SEL</v>
      </c>
      <c r="E463" s="120">
        <v>50004</v>
      </c>
      <c r="F463" s="136">
        <v>31</v>
      </c>
      <c r="G463" s="144">
        <f>VLOOKUP(A463,AM_Balanced_VISTRO!$A$1:$AH$64,MATCH(D463,AM_Balanced_VISTRO!$A$1:$AH$1,0),0)</f>
        <v>0</v>
      </c>
    </row>
    <row r="464" spans="1:8" x14ac:dyDescent="0.25">
      <c r="A464" s="130">
        <f t="shared" si="16"/>
        <v>50</v>
      </c>
      <c r="B464" s="120">
        <f t="shared" si="17"/>
        <v>4</v>
      </c>
      <c r="C464" s="120" t="str">
        <f>INDEX('Numbering Conventions'!$H$6:$H$13,MATCH(B464,'Numbering Conventions'!$I$6:$I$13,0))</f>
        <v>W</v>
      </c>
      <c r="D464" s="120" t="str">
        <f>VLOOKUP(F464,'Numbering Conventions'!$E$6:$F$39,2,0)</f>
        <v>SET</v>
      </c>
      <c r="E464" s="120">
        <v>50004</v>
      </c>
      <c r="F464" s="136">
        <v>32</v>
      </c>
      <c r="G464" s="144">
        <f>VLOOKUP(A464,AM_Balanced_VISTRO!$A$1:$AH$64,MATCH(D464,AM_Balanced_VISTRO!$A$1:$AH$1,0),0)</f>
        <v>0</v>
      </c>
    </row>
    <row r="465" spans="1:7" ht="15.75" thickBot="1" x14ac:dyDescent="0.3">
      <c r="A465" s="173">
        <f t="shared" si="16"/>
        <v>50</v>
      </c>
      <c r="B465" s="174">
        <f t="shared" si="17"/>
        <v>4</v>
      </c>
      <c r="C465" s="174" t="str">
        <f>INDEX('Numbering Conventions'!$H$6:$H$13,MATCH(B465,'Numbering Conventions'!$I$6:$I$13,0))</f>
        <v>W</v>
      </c>
      <c r="D465" s="174" t="str">
        <f>VLOOKUP(F465,'Numbering Conventions'!$E$6:$F$39,2,0)</f>
        <v>SER</v>
      </c>
      <c r="E465" s="174">
        <v>50004</v>
      </c>
      <c r="F465" s="191">
        <v>33</v>
      </c>
      <c r="G465" s="175">
        <f>VLOOKUP(A465,AM_Balanced_VISTRO!$A$1:$AH$64,MATCH(D465,AM_Balanced_VISTRO!$A$1:$AH$1,0),0)</f>
        <v>0</v>
      </c>
    </row>
    <row r="466" spans="1:7" x14ac:dyDescent="0.25">
      <c r="A466" s="169">
        <f t="shared" si="16"/>
        <v>51</v>
      </c>
      <c r="B466" s="170">
        <f t="shared" si="17"/>
        <v>3</v>
      </c>
      <c r="C466" s="170" t="str">
        <f>INDEX('Numbering Conventions'!$H$6:$H$13,MATCH(B466,'Numbering Conventions'!$I$6:$I$13,0))</f>
        <v>E</v>
      </c>
      <c r="D466" s="170" t="str">
        <f>VLOOKUP(F466,'Numbering Conventions'!$E$6:$F$39,2,0)</f>
        <v>EBT</v>
      </c>
      <c r="E466" s="170">
        <v>51003</v>
      </c>
      <c r="F466" s="171">
        <v>12</v>
      </c>
      <c r="G466" s="172">
        <f>VLOOKUP(A466,AM_Balanced_VISTRO!$A$1:$AH$64,MATCH(D466,AM_Balanced_VISTRO!$A$1:$AH$1,0),0)</f>
        <v>405</v>
      </c>
    </row>
    <row r="467" spans="1:7" x14ac:dyDescent="0.25">
      <c r="A467" s="125">
        <f t="shared" si="16"/>
        <v>51</v>
      </c>
      <c r="B467" s="121">
        <f t="shared" si="17"/>
        <v>3</v>
      </c>
      <c r="C467" s="121" t="str">
        <f>INDEX('Numbering Conventions'!$H$6:$H$13,MATCH(B467,'Numbering Conventions'!$I$6:$I$13,0))</f>
        <v>E</v>
      </c>
      <c r="D467" s="121" t="str">
        <f>VLOOKUP(F467,'Numbering Conventions'!$E$6:$F$39,2,0)</f>
        <v>EBR</v>
      </c>
      <c r="E467" s="121">
        <v>51003</v>
      </c>
      <c r="F467" s="139">
        <v>13</v>
      </c>
      <c r="G467" s="147">
        <f>VLOOKUP(A467,AM_Balanced_VISTRO!$A$1:$AH$64,MATCH(D467,AM_Balanced_VISTRO!$A$1:$AH$1,0),0)</f>
        <v>20</v>
      </c>
    </row>
    <row r="468" spans="1:7" x14ac:dyDescent="0.25">
      <c r="A468" s="125">
        <f t="shared" si="16"/>
        <v>51</v>
      </c>
      <c r="B468" s="121">
        <f t="shared" si="17"/>
        <v>4</v>
      </c>
      <c r="C468" s="121" t="str">
        <f>INDEX('Numbering Conventions'!$H$6:$H$13,MATCH(B468,'Numbering Conventions'!$I$6:$I$13,0))</f>
        <v>W</v>
      </c>
      <c r="D468" s="121" t="str">
        <f>VLOOKUP(F468,'Numbering Conventions'!$E$6:$F$39,2,0)</f>
        <v>WBT</v>
      </c>
      <c r="E468" s="121">
        <v>51004</v>
      </c>
      <c r="F468" s="139">
        <v>16</v>
      </c>
      <c r="G468" s="147">
        <f>VLOOKUP(A468,AM_Balanced_VISTRO!$A$1:$AH$64,MATCH(D468,AM_Balanced_VISTRO!$A$1:$AH$1,0),0)</f>
        <v>488</v>
      </c>
    </row>
    <row r="469" spans="1:7" ht="15.75" thickBot="1" x14ac:dyDescent="0.3">
      <c r="A469" s="187">
        <f t="shared" si="16"/>
        <v>51</v>
      </c>
      <c r="B469" s="188">
        <f t="shared" si="17"/>
        <v>4</v>
      </c>
      <c r="C469" s="188" t="str">
        <f>INDEX('Numbering Conventions'!$H$6:$H$13,MATCH(B469,'Numbering Conventions'!$I$6:$I$13,0))</f>
        <v>W</v>
      </c>
      <c r="D469" s="188" t="str">
        <f>VLOOKUP(F469,'Numbering Conventions'!$E$6:$F$39,2,0)</f>
        <v>WBR</v>
      </c>
      <c r="E469" s="188">
        <v>51004</v>
      </c>
      <c r="F469" s="189">
        <v>17</v>
      </c>
      <c r="G469" s="190">
        <f>VLOOKUP(A469,AM_Balanced_VISTRO!$A$1:$AH$64,MATCH(D469,AM_Balanced_VISTRO!$A$1:$AH$1,0),0)</f>
        <v>13</v>
      </c>
    </row>
    <row r="470" spans="1:7" x14ac:dyDescent="0.25">
      <c r="A470" s="128">
        <f t="shared" si="16"/>
        <v>52</v>
      </c>
      <c r="B470" s="129">
        <f t="shared" si="17"/>
        <v>1</v>
      </c>
      <c r="C470" s="129" t="str">
        <f>INDEX('Numbering Conventions'!$H$6:$H$13,MATCH(B470,'Numbering Conventions'!$I$6:$I$13,0))</f>
        <v>N</v>
      </c>
      <c r="D470" s="129" t="str">
        <f>VLOOKUP(F470,'Numbering Conventions'!$E$6:$F$39,2,0)</f>
        <v>NBL</v>
      </c>
      <c r="E470" s="129">
        <v>52001</v>
      </c>
      <c r="F470" s="135">
        <v>2</v>
      </c>
      <c r="G470" s="143">
        <f>VLOOKUP(A470,AM_Balanced_VISTRO!$A$1:$AH$64,MATCH(D470,AM_Balanced_VISTRO!$A$1:$AH$1,0),0)</f>
        <v>13</v>
      </c>
    </row>
    <row r="471" spans="1:7" x14ac:dyDescent="0.25">
      <c r="A471" s="130">
        <f t="shared" ref="A471:A476" si="18">IF(LEN(E471)=3,INT(LEFT(E471,1)),IF(LEN(E471)=6,INT(LEFT(E471,5)),IF(LEN(E471)=5,INT(LEFT(E471,2)),IF(LEN(E471)=4,INT(LEFT(E471,2)),INT(LEFT(E471,3))))))</f>
        <v>52</v>
      </c>
      <c r="B471" s="120">
        <f t="shared" ref="B471:B476" si="19">INT(RIGHT(E471,1))</f>
        <v>1</v>
      </c>
      <c r="C471" s="120" t="str">
        <f>INDEX('Numbering Conventions'!$H$6:$H$13,MATCH(B471,'Numbering Conventions'!$I$6:$I$13,0))</f>
        <v>N</v>
      </c>
      <c r="D471" s="120" t="str">
        <f>VLOOKUP(F471,'Numbering Conventions'!$E$6:$F$39,2,0)</f>
        <v>NBT</v>
      </c>
      <c r="E471" s="120">
        <v>52001</v>
      </c>
      <c r="F471" s="136">
        <v>3</v>
      </c>
      <c r="G471" s="144">
        <f>VLOOKUP(A471,AM_Balanced_VISTRO!$A$1:$AH$64,MATCH(D471,AM_Balanced_VISTRO!$A$1:$AH$1,0),0)</f>
        <v>0</v>
      </c>
    </row>
    <row r="472" spans="1:7" x14ac:dyDescent="0.25">
      <c r="A472" s="130">
        <f t="shared" si="18"/>
        <v>52</v>
      </c>
      <c r="B472" s="120">
        <f t="shared" si="19"/>
        <v>2</v>
      </c>
      <c r="C472" s="120" t="str">
        <f>INDEX('Numbering Conventions'!$H$6:$H$13,MATCH(B472,'Numbering Conventions'!$I$6:$I$13,0))</f>
        <v>S</v>
      </c>
      <c r="D472" s="120" t="str">
        <f>VLOOKUP(F472,'Numbering Conventions'!$E$6:$F$39,2,0)</f>
        <v>SBT</v>
      </c>
      <c r="E472" s="120">
        <v>52002</v>
      </c>
      <c r="F472" s="136">
        <v>8</v>
      </c>
      <c r="G472" s="144">
        <f>VLOOKUP(A472,AM_Balanced_VISTRO!$A$1:$AH$64,MATCH(D472,AM_Balanced_VISTRO!$A$1:$AH$1,0),0)</f>
        <v>0</v>
      </c>
    </row>
    <row r="473" spans="1:7" x14ac:dyDescent="0.25">
      <c r="A473" s="130">
        <f t="shared" si="18"/>
        <v>52</v>
      </c>
      <c r="B473" s="120">
        <f t="shared" si="19"/>
        <v>2</v>
      </c>
      <c r="C473" s="120" t="str">
        <f>INDEX('Numbering Conventions'!$H$6:$H$13,MATCH(B473,'Numbering Conventions'!$I$6:$I$13,0))</f>
        <v>S</v>
      </c>
      <c r="D473" s="120" t="str">
        <f>VLOOKUP(F473,'Numbering Conventions'!$E$6:$F$39,2,0)</f>
        <v>SBR</v>
      </c>
      <c r="E473" s="120">
        <v>52002</v>
      </c>
      <c r="F473" s="136">
        <v>9</v>
      </c>
      <c r="G473" s="144">
        <f>VLOOKUP(A473,AM_Balanced_VISTRO!$A$1:$AH$64,MATCH(D473,AM_Balanced_VISTRO!$A$1:$AH$1,0),0)</f>
        <v>12</v>
      </c>
    </row>
    <row r="474" spans="1:7" x14ac:dyDescent="0.25">
      <c r="A474" s="130">
        <f t="shared" si="18"/>
        <v>52</v>
      </c>
      <c r="B474" s="120">
        <f t="shared" si="19"/>
        <v>4</v>
      </c>
      <c r="C474" s="120" t="str">
        <f>INDEX('Numbering Conventions'!$H$6:$H$13,MATCH(B474,'Numbering Conventions'!$I$6:$I$13,0))</f>
        <v>W</v>
      </c>
      <c r="D474" s="120" t="str">
        <f>VLOOKUP(F474,'Numbering Conventions'!$E$6:$F$39,2,0)</f>
        <v>NWL2</v>
      </c>
      <c r="E474" s="120">
        <v>52004</v>
      </c>
      <c r="F474" s="136">
        <v>26</v>
      </c>
      <c r="G474" s="144">
        <f>VLOOKUP(A474,AM_Balanced_VISTRO!$A$1:$AH$64,MATCH(D474,AM_Balanced_VISTRO!$A$1:$AH$1,0),0)</f>
        <v>0</v>
      </c>
    </row>
    <row r="475" spans="1:7" x14ac:dyDescent="0.25">
      <c r="A475" s="130">
        <f t="shared" si="18"/>
        <v>52</v>
      </c>
      <c r="B475" s="120">
        <f t="shared" si="19"/>
        <v>4</v>
      </c>
      <c r="C475" s="120" t="str">
        <f>INDEX('Numbering Conventions'!$H$6:$H$13,MATCH(B475,'Numbering Conventions'!$I$6:$I$13,0))</f>
        <v>W</v>
      </c>
      <c r="D475" s="120" t="str">
        <f>VLOOKUP(F475,'Numbering Conventions'!$E$6:$F$39,2,0)</f>
        <v>NWL</v>
      </c>
      <c r="E475" s="120">
        <v>52004</v>
      </c>
      <c r="F475" s="136">
        <v>27</v>
      </c>
      <c r="G475" s="144">
        <f>VLOOKUP(A475,AM_Balanced_VISTRO!$A$1:$AH$64,MATCH(D475,AM_Balanced_VISTRO!$A$1:$AH$1,0),0)</f>
        <v>126</v>
      </c>
    </row>
    <row r="476" spans="1:7" ht="15.75" thickBot="1" x14ac:dyDescent="0.3">
      <c r="A476" s="173">
        <f t="shared" si="18"/>
        <v>52</v>
      </c>
      <c r="B476" s="174">
        <f t="shared" si="19"/>
        <v>4</v>
      </c>
      <c r="C476" s="174" t="str">
        <f>INDEX('Numbering Conventions'!$H$6:$H$13,MATCH(B476,'Numbering Conventions'!$I$6:$I$13,0))</f>
        <v>W</v>
      </c>
      <c r="D476" s="174" t="str">
        <f>VLOOKUP(F476,'Numbering Conventions'!$E$6:$F$39,2,0)</f>
        <v>NWR</v>
      </c>
      <c r="E476" s="174">
        <v>52004</v>
      </c>
      <c r="F476" s="191">
        <v>29</v>
      </c>
      <c r="G476" s="175">
        <f>VLOOKUP(A476,AM_Balanced_VISTRO!$A$1:$AH$64,MATCH(D476,AM_Balanced_VISTRO!$A$1:$AH$1,0),0)</f>
        <v>0</v>
      </c>
    </row>
    <row r="477" spans="1:7" x14ac:dyDescent="0.25">
      <c r="A477" s="169">
        <f t="shared" ref="A477:A484" si="20">IF(LEN(E477)=3,INT(LEFT(E477,1)),IF(LEN(E477)=6,INT(LEFT(E477,5)),IF(LEN(E477)=5,INT(LEFT(E477,2)),IF(LEN(E477)=4,INT(LEFT(E477,2)),INT(LEFT(E477,3))))))</f>
        <v>53</v>
      </c>
      <c r="B477" s="170">
        <f t="shared" ref="B477:B484" si="21">INT(RIGHT(E477,1))</f>
        <v>1</v>
      </c>
      <c r="C477" s="170" t="str">
        <f>INDEX('Numbering Conventions'!$H$6:$H$13,MATCH(B477,'Numbering Conventions'!$I$6:$I$13,0))</f>
        <v>N</v>
      </c>
      <c r="D477" s="170" t="str">
        <f>VLOOKUP(F477,'Numbering Conventions'!$E$6:$F$39,2,0)</f>
        <v>NBT</v>
      </c>
      <c r="E477" s="170">
        <v>53001</v>
      </c>
      <c r="F477" s="171">
        <v>3</v>
      </c>
      <c r="G477" s="172">
        <f>VLOOKUP(A477,AM_Balanced_VISTRO!$A$1:$AH$64,MATCH(D477,AM_Balanced_VISTRO!$A$1:$AH$1,0),0)</f>
        <v>11</v>
      </c>
    </row>
    <row r="478" spans="1:7" x14ac:dyDescent="0.25">
      <c r="A478" s="125">
        <f t="shared" si="20"/>
        <v>53</v>
      </c>
      <c r="B478" s="121">
        <f t="shared" si="21"/>
        <v>1</v>
      </c>
      <c r="C478" s="121" t="str">
        <f>INDEX('Numbering Conventions'!$H$6:$H$13,MATCH(B478,'Numbering Conventions'!$I$6:$I$13,0))</f>
        <v>N</v>
      </c>
      <c r="D478" s="121" t="str">
        <f>VLOOKUP(F478,'Numbering Conventions'!$E$6:$F$39,2,0)</f>
        <v>NBR</v>
      </c>
      <c r="E478" s="121">
        <v>53001</v>
      </c>
      <c r="F478" s="139">
        <v>4</v>
      </c>
      <c r="G478" s="147">
        <f>VLOOKUP(A478,AM_Balanced_VISTRO!$A$1:$AH$64,MATCH(D478,AM_Balanced_VISTRO!$A$1:$AH$1,0),0)</f>
        <v>0</v>
      </c>
    </row>
    <row r="479" spans="1:7" x14ac:dyDescent="0.25">
      <c r="A479" s="125">
        <f t="shared" si="20"/>
        <v>53</v>
      </c>
      <c r="B479" s="121">
        <f t="shared" si="21"/>
        <v>2</v>
      </c>
      <c r="C479" s="121" t="str">
        <f>INDEX('Numbering Conventions'!$H$6:$H$13,MATCH(B479,'Numbering Conventions'!$I$6:$I$13,0))</f>
        <v>S</v>
      </c>
      <c r="D479" s="121" t="str">
        <f>VLOOKUP(F479,'Numbering Conventions'!$E$6:$F$39,2,0)</f>
        <v>SBL</v>
      </c>
      <c r="E479" s="121">
        <v>53002</v>
      </c>
      <c r="F479" s="139">
        <v>7</v>
      </c>
      <c r="G479" s="147">
        <f>VLOOKUP(A479,AM_Balanced_VISTRO!$A$1:$AH$64,MATCH(D479,AM_Balanced_VISTRO!$A$1:$AH$1,0),0)</f>
        <v>11</v>
      </c>
    </row>
    <row r="480" spans="1:7" x14ac:dyDescent="0.25">
      <c r="A480" s="125">
        <f t="shared" si="20"/>
        <v>53</v>
      </c>
      <c r="B480" s="121">
        <f t="shared" si="21"/>
        <v>2</v>
      </c>
      <c r="C480" s="121" t="str">
        <f>INDEX('Numbering Conventions'!$H$6:$H$13,MATCH(B480,'Numbering Conventions'!$I$6:$I$13,0))</f>
        <v>S</v>
      </c>
      <c r="D480" s="121" t="str">
        <f>VLOOKUP(F480,'Numbering Conventions'!$E$6:$F$39,2,0)</f>
        <v>SBT</v>
      </c>
      <c r="E480" s="121">
        <v>53002</v>
      </c>
      <c r="F480" s="139">
        <v>8</v>
      </c>
      <c r="G480" s="147">
        <f>VLOOKUP(A480,AM_Balanced_VISTRO!$A$1:$AH$64,MATCH(D480,AM_Balanced_VISTRO!$A$1:$AH$1,0),0)</f>
        <v>9</v>
      </c>
    </row>
    <row r="481" spans="1:7" x14ac:dyDescent="0.25">
      <c r="A481" s="125">
        <f t="shared" si="20"/>
        <v>53</v>
      </c>
      <c r="B481" s="121">
        <f t="shared" si="21"/>
        <v>3</v>
      </c>
      <c r="C481" s="121" t="str">
        <f>INDEX('Numbering Conventions'!$H$6:$H$13,MATCH(B481,'Numbering Conventions'!$I$6:$I$13,0))</f>
        <v>E</v>
      </c>
      <c r="D481" s="121" t="str">
        <f>VLOOKUP(F481,'Numbering Conventions'!$E$6:$F$39,2,0)</f>
        <v>SEL2</v>
      </c>
      <c r="E481" s="121">
        <v>53003</v>
      </c>
      <c r="F481" s="139">
        <v>30</v>
      </c>
      <c r="G481" s="147">
        <f>VLOOKUP(A481,AM_Balanced_VISTRO!$A$1:$AH$64,MATCH(D481,AM_Balanced_VISTRO!$A$1:$AH$1,0),0)</f>
        <v>1</v>
      </c>
    </row>
    <row r="482" spans="1:7" x14ac:dyDescent="0.25">
      <c r="A482" s="125">
        <f t="shared" si="20"/>
        <v>53</v>
      </c>
      <c r="B482" s="121">
        <f t="shared" si="21"/>
        <v>3</v>
      </c>
      <c r="C482" s="121" t="str">
        <f>INDEX('Numbering Conventions'!$H$6:$H$13,MATCH(B482,'Numbering Conventions'!$I$6:$I$13,0))</f>
        <v>E</v>
      </c>
      <c r="D482" s="121" t="str">
        <f>VLOOKUP(F482,'Numbering Conventions'!$E$6:$F$39,2,0)</f>
        <v>SEL</v>
      </c>
      <c r="E482" s="121">
        <v>53003</v>
      </c>
      <c r="F482" s="139">
        <v>31</v>
      </c>
      <c r="G482" s="147">
        <f>VLOOKUP(A482,AM_Balanced_VISTRO!$A$1:$AH$64,MATCH(D482,AM_Balanced_VISTRO!$A$1:$AH$1,0),0)</f>
        <v>0</v>
      </c>
    </row>
    <row r="483" spans="1:7" ht="15.75" thickBot="1" x14ac:dyDescent="0.3">
      <c r="A483" s="187">
        <f t="shared" si="20"/>
        <v>53</v>
      </c>
      <c r="B483" s="188">
        <f t="shared" si="21"/>
        <v>3</v>
      </c>
      <c r="C483" s="188" t="str">
        <f>INDEX('Numbering Conventions'!$H$6:$H$13,MATCH(B483,'Numbering Conventions'!$I$6:$I$13,0))</f>
        <v>E</v>
      </c>
      <c r="D483" s="188" t="str">
        <f>VLOOKUP(F483,'Numbering Conventions'!$E$6:$F$39,2,0)</f>
        <v>SER</v>
      </c>
      <c r="E483" s="188">
        <v>53003</v>
      </c>
      <c r="F483" s="189">
        <v>33</v>
      </c>
      <c r="G483" s="190">
        <f>VLOOKUP(A483,AM_Balanced_VISTRO!$A$1:$AH$64,MATCH(D483,AM_Balanced_VISTRO!$A$1:$AH$1,0),0)</f>
        <v>0</v>
      </c>
    </row>
    <row r="484" spans="1:7" x14ac:dyDescent="0.25">
      <c r="A484" s="128">
        <f t="shared" si="20"/>
        <v>99913</v>
      </c>
      <c r="B484" s="129">
        <f t="shared" si="21"/>
        <v>3</v>
      </c>
      <c r="C484" s="129" t="str">
        <f>INDEX('Numbering Conventions'!$H$6:$H$13,MATCH(B484,'Numbering Conventions'!$I$6:$I$13,0))</f>
        <v>E</v>
      </c>
      <c r="D484" s="129" t="str">
        <f>VLOOKUP(F484,'Numbering Conventions'!$E$6:$F$39,2,0)</f>
        <v>EBT</v>
      </c>
      <c r="E484" s="129">
        <v>999133</v>
      </c>
      <c r="F484" s="135">
        <v>12</v>
      </c>
      <c r="G484" s="143">
        <f>VLOOKUP(A484,AM_Balanced_VISTRO!$A$1:$AH$64,MATCH(D484,AM_Balanced_VISTRO!$A$1:$AH$1,0),0)</f>
        <v>352</v>
      </c>
    </row>
    <row r="485" spans="1:7" x14ac:dyDescent="0.25">
      <c r="A485" s="130">
        <f t="shared" ref="A485:A516" si="22">IF(LEN(E485)=3,INT(LEFT(E485,1)),IF(LEN(E485)=6,INT(LEFT(E485,5)),IF(LEN(E485)=5,INT(LEFT(E485,2)),IF(LEN(E485)=4,INT(LEFT(E485,2)),INT(LEFT(E485,3))))))</f>
        <v>99913</v>
      </c>
      <c r="B485" s="120">
        <f t="shared" ref="B485:B516" si="23">INT(RIGHT(E485,1))</f>
        <v>3</v>
      </c>
      <c r="C485" s="120" t="str">
        <f>INDEX('Numbering Conventions'!$H$6:$H$13,MATCH(B485,'Numbering Conventions'!$I$6:$I$13,0))</f>
        <v>E</v>
      </c>
      <c r="D485" s="120" t="str">
        <f>VLOOKUP(F485,'Numbering Conventions'!$E$6:$F$39,2,0)</f>
        <v>EBR</v>
      </c>
      <c r="E485" s="120">
        <v>999133</v>
      </c>
      <c r="F485" s="136">
        <v>13</v>
      </c>
      <c r="G485" s="144">
        <f>VLOOKUP(A485,AM_Balanced_VISTRO!$A$1:$AH$64,MATCH(D485,AM_Balanced_VISTRO!$A$1:$AH$1,0),0)</f>
        <v>66</v>
      </c>
    </row>
    <row r="486" spans="1:7" x14ac:dyDescent="0.25">
      <c r="A486" s="130">
        <f t="shared" si="22"/>
        <v>99913</v>
      </c>
      <c r="B486" s="120">
        <f t="shared" si="23"/>
        <v>4</v>
      </c>
      <c r="C486" s="120" t="str">
        <f>INDEX('Numbering Conventions'!$H$6:$H$13,MATCH(B486,'Numbering Conventions'!$I$6:$I$13,0))</f>
        <v>W</v>
      </c>
      <c r="D486" s="120" t="str">
        <f>VLOOKUP(F486,'Numbering Conventions'!$E$6:$F$39,2,0)</f>
        <v>WBL</v>
      </c>
      <c r="E486" s="120">
        <v>999134</v>
      </c>
      <c r="F486" s="136">
        <v>15</v>
      </c>
      <c r="G486" s="144">
        <f>VLOOKUP(A486,AM_Balanced_VISTRO!$A$1:$AH$64,MATCH(D486,AM_Balanced_VISTRO!$A$1:$AH$1,0),0)</f>
        <v>0</v>
      </c>
    </row>
    <row r="487" spans="1:7" x14ac:dyDescent="0.25">
      <c r="A487" s="130">
        <f t="shared" si="22"/>
        <v>99913</v>
      </c>
      <c r="B487" s="120">
        <f t="shared" si="23"/>
        <v>4</v>
      </c>
      <c r="C487" s="120" t="str">
        <f>INDEX('Numbering Conventions'!$H$6:$H$13,MATCH(B487,'Numbering Conventions'!$I$6:$I$13,0))</f>
        <v>W</v>
      </c>
      <c r="D487" s="120" t="str">
        <f>VLOOKUP(F487,'Numbering Conventions'!$E$6:$F$39,2,0)</f>
        <v>WBT</v>
      </c>
      <c r="E487" s="120">
        <v>999134</v>
      </c>
      <c r="F487" s="136">
        <v>16</v>
      </c>
      <c r="G487" s="144">
        <f>VLOOKUP(A487,AM_Balanced_VISTRO!$A$1:$AH$64,MATCH(D487,AM_Balanced_VISTRO!$A$1:$AH$1,0),0)</f>
        <v>403</v>
      </c>
    </row>
    <row r="488" spans="1:7" ht="15.75" thickBot="1" x14ac:dyDescent="0.3">
      <c r="A488" s="173">
        <f t="shared" si="22"/>
        <v>99913</v>
      </c>
      <c r="B488" s="174">
        <f t="shared" si="23"/>
        <v>4</v>
      </c>
      <c r="C488" s="174" t="str">
        <f>INDEX('Numbering Conventions'!$H$6:$H$13,MATCH(B488,'Numbering Conventions'!$I$6:$I$13,0))</f>
        <v>W</v>
      </c>
      <c r="D488" s="174" t="str">
        <f>VLOOKUP(F488,'Numbering Conventions'!$E$6:$F$39,2,0)</f>
        <v>WBR</v>
      </c>
      <c r="E488" s="174">
        <v>999134</v>
      </c>
      <c r="F488" s="191">
        <v>17</v>
      </c>
      <c r="G488" s="175">
        <f>VLOOKUP(A488,AM_Balanced_VISTRO!$A$1:$AH$64,MATCH(D488,AM_Balanced_VISTRO!$A$1:$AH$1,0),0)</f>
        <v>0</v>
      </c>
    </row>
    <row r="489" spans="1:7" x14ac:dyDescent="0.25">
      <c r="A489" s="169">
        <f t="shared" si="22"/>
        <v>99916</v>
      </c>
      <c r="B489" s="170">
        <f t="shared" si="23"/>
        <v>3</v>
      </c>
      <c r="C489" s="170" t="str">
        <f>INDEX('Numbering Conventions'!$H$6:$H$13,MATCH(B489,'Numbering Conventions'!$I$6:$I$13,0))</f>
        <v>E</v>
      </c>
      <c r="D489" s="170" t="str">
        <f>VLOOKUP(F489,'Numbering Conventions'!$E$6:$F$39,2,0)</f>
        <v>EBT</v>
      </c>
      <c r="E489" s="170">
        <v>999163</v>
      </c>
      <c r="F489" s="171">
        <v>12</v>
      </c>
      <c r="G489" s="172">
        <f>VLOOKUP(A489,AM_Balanced_VISTRO!$A$1:$AH$64,MATCH(D489,AM_Balanced_VISTRO!$A$1:$AH$1,0),0)</f>
        <v>232</v>
      </c>
    </row>
    <row r="490" spans="1:7" x14ac:dyDescent="0.25">
      <c r="A490" s="125">
        <f t="shared" si="22"/>
        <v>99916</v>
      </c>
      <c r="B490" s="121">
        <f t="shared" si="23"/>
        <v>3</v>
      </c>
      <c r="C490" s="121" t="str">
        <f>INDEX('Numbering Conventions'!$H$6:$H$13,MATCH(B490,'Numbering Conventions'!$I$6:$I$13,0))</f>
        <v>E</v>
      </c>
      <c r="D490" s="121" t="str">
        <f>VLOOKUP(F490,'Numbering Conventions'!$E$6:$F$39,2,0)</f>
        <v>EBR</v>
      </c>
      <c r="E490" s="121">
        <v>999163</v>
      </c>
      <c r="F490" s="139">
        <v>13</v>
      </c>
      <c r="G490" s="147">
        <f>VLOOKUP(A490,AM_Balanced_VISTRO!$A$1:$AH$64,MATCH(D490,AM_Balanced_VISTRO!$A$1:$AH$1,0),0)</f>
        <v>6</v>
      </c>
    </row>
    <row r="491" spans="1:7" x14ac:dyDescent="0.25">
      <c r="A491" s="125">
        <f t="shared" si="22"/>
        <v>99916</v>
      </c>
      <c r="B491" s="121">
        <f t="shared" si="23"/>
        <v>4</v>
      </c>
      <c r="C491" s="121" t="str">
        <f>INDEX('Numbering Conventions'!$H$6:$H$13,MATCH(B491,'Numbering Conventions'!$I$6:$I$13,0))</f>
        <v>W</v>
      </c>
      <c r="D491" s="121" t="str">
        <f>VLOOKUP(F491,'Numbering Conventions'!$E$6:$F$39,2,0)</f>
        <v>WBL</v>
      </c>
      <c r="E491" s="121">
        <v>999164</v>
      </c>
      <c r="F491" s="139">
        <v>15</v>
      </c>
      <c r="G491" s="147">
        <f>VLOOKUP(A491,AM_Balanced_VISTRO!$A$1:$AH$64,MATCH(D491,AM_Balanced_VISTRO!$A$1:$AH$1,0),0)</f>
        <v>0</v>
      </c>
    </row>
    <row r="492" spans="1:7" x14ac:dyDescent="0.25">
      <c r="A492" s="125">
        <f t="shared" si="22"/>
        <v>99916</v>
      </c>
      <c r="B492" s="121">
        <f t="shared" si="23"/>
        <v>4</v>
      </c>
      <c r="C492" s="121" t="str">
        <f>INDEX('Numbering Conventions'!$H$6:$H$13,MATCH(B492,'Numbering Conventions'!$I$6:$I$13,0))</f>
        <v>W</v>
      </c>
      <c r="D492" s="121" t="str">
        <f>VLOOKUP(F492,'Numbering Conventions'!$E$6:$F$39,2,0)</f>
        <v>WBT</v>
      </c>
      <c r="E492" s="121">
        <v>999164</v>
      </c>
      <c r="F492" s="139">
        <v>16</v>
      </c>
      <c r="G492" s="147">
        <f>VLOOKUP(A492,AM_Balanced_VISTRO!$A$1:$AH$64,MATCH(D492,AM_Balanced_VISTRO!$A$1:$AH$1,0),0)</f>
        <v>257</v>
      </c>
    </row>
    <row r="493" spans="1:7" ht="15.75" thickBot="1" x14ac:dyDescent="0.3">
      <c r="A493" s="187">
        <f t="shared" si="22"/>
        <v>99916</v>
      </c>
      <c r="B493" s="188">
        <f t="shared" si="23"/>
        <v>4</v>
      </c>
      <c r="C493" s="188" t="str">
        <f>INDEX('Numbering Conventions'!$H$6:$H$13,MATCH(B493,'Numbering Conventions'!$I$6:$I$13,0))</f>
        <v>W</v>
      </c>
      <c r="D493" s="188" t="str">
        <f>VLOOKUP(F493,'Numbering Conventions'!$E$6:$F$39,2,0)</f>
        <v>WBR</v>
      </c>
      <c r="E493" s="188">
        <v>999164</v>
      </c>
      <c r="F493" s="189">
        <v>17</v>
      </c>
      <c r="G493" s="190">
        <f>VLOOKUP(A493,AM_Balanced_VISTRO!$A$1:$AH$64,MATCH(D493,AM_Balanced_VISTRO!$A$1:$AH$1,0),0)</f>
        <v>10</v>
      </c>
    </row>
    <row r="494" spans="1:7" x14ac:dyDescent="0.25">
      <c r="A494" s="128">
        <f t="shared" si="22"/>
        <v>99919</v>
      </c>
      <c r="B494" s="129">
        <f t="shared" si="23"/>
        <v>1</v>
      </c>
      <c r="C494" s="129" t="str">
        <f>INDEX('Numbering Conventions'!$H$6:$H$13,MATCH(B494,'Numbering Conventions'!$I$6:$I$13,0))</f>
        <v>N</v>
      </c>
      <c r="D494" s="129" t="str">
        <f>VLOOKUP(F494,'Numbering Conventions'!$E$6:$F$39,2,0)</f>
        <v>NBL</v>
      </c>
      <c r="E494" s="129">
        <v>999191</v>
      </c>
      <c r="F494" s="135">
        <v>2</v>
      </c>
      <c r="G494" s="143">
        <f>VLOOKUP(A494,AM_Balanced_VISTRO!$A$1:$AH$64,MATCH(D494,AM_Balanced_VISTRO!$A$1:$AH$1,0),0)</f>
        <v>0</v>
      </c>
    </row>
    <row r="495" spans="1:7" x14ac:dyDescent="0.25">
      <c r="A495" s="130">
        <f t="shared" si="22"/>
        <v>99919</v>
      </c>
      <c r="B495" s="120">
        <f t="shared" si="23"/>
        <v>1</v>
      </c>
      <c r="C495" s="120" t="str">
        <f>INDEX('Numbering Conventions'!$H$6:$H$13,MATCH(B495,'Numbering Conventions'!$I$6:$I$13,0))</f>
        <v>N</v>
      </c>
      <c r="D495" s="120" t="str">
        <f>VLOOKUP(F495,'Numbering Conventions'!$E$6:$F$39,2,0)</f>
        <v>NBR</v>
      </c>
      <c r="E495" s="120">
        <v>999191</v>
      </c>
      <c r="F495" s="136">
        <v>4</v>
      </c>
      <c r="G495" s="144">
        <f>VLOOKUP(A495,AM_Balanced_VISTRO!$A$1:$AH$64,MATCH(D495,AM_Balanced_VISTRO!$A$1:$AH$1,0),0)</f>
        <v>0</v>
      </c>
    </row>
    <row r="496" spans="1:7" x14ac:dyDescent="0.25">
      <c r="A496" s="130">
        <f t="shared" si="22"/>
        <v>99919</v>
      </c>
      <c r="B496" s="120">
        <f t="shared" si="23"/>
        <v>3</v>
      </c>
      <c r="C496" s="120" t="str">
        <f>INDEX('Numbering Conventions'!$H$6:$H$13,MATCH(B496,'Numbering Conventions'!$I$6:$I$13,0))</f>
        <v>E</v>
      </c>
      <c r="D496" s="120" t="str">
        <f>VLOOKUP(F496,'Numbering Conventions'!$E$6:$F$39,2,0)</f>
        <v>EBT</v>
      </c>
      <c r="E496" s="120">
        <v>999193</v>
      </c>
      <c r="F496" s="136">
        <v>12</v>
      </c>
      <c r="G496" s="144">
        <f>VLOOKUP(A496,AM_Balanced_VISTRO!$A$1:$AH$64,MATCH(D496,AM_Balanced_VISTRO!$A$1:$AH$1,0),0)</f>
        <v>65</v>
      </c>
    </row>
    <row r="497" spans="1:7" x14ac:dyDescent="0.25">
      <c r="A497" s="130">
        <f t="shared" si="22"/>
        <v>99919</v>
      </c>
      <c r="B497" s="120">
        <f t="shared" si="23"/>
        <v>3</v>
      </c>
      <c r="C497" s="120" t="str">
        <f>INDEX('Numbering Conventions'!$H$6:$H$13,MATCH(B497,'Numbering Conventions'!$I$6:$I$13,0))</f>
        <v>E</v>
      </c>
      <c r="D497" s="120" t="str">
        <f>VLOOKUP(F497,'Numbering Conventions'!$E$6:$F$39,2,0)</f>
        <v>EBR</v>
      </c>
      <c r="E497" s="120">
        <v>999193</v>
      </c>
      <c r="F497" s="136">
        <v>13</v>
      </c>
      <c r="G497" s="144">
        <f>VLOOKUP(A497,AM_Balanced_VISTRO!$A$1:$AH$64,MATCH(D497,AM_Balanced_VISTRO!$A$1:$AH$1,0),0)</f>
        <v>58</v>
      </c>
    </row>
    <row r="498" spans="1:7" x14ac:dyDescent="0.25">
      <c r="A498" s="130">
        <f t="shared" si="22"/>
        <v>99919</v>
      </c>
      <c r="B498" s="120">
        <f t="shared" si="23"/>
        <v>4</v>
      </c>
      <c r="C498" s="120" t="str">
        <f>INDEX('Numbering Conventions'!$H$6:$H$13,MATCH(B498,'Numbering Conventions'!$I$6:$I$13,0))</f>
        <v>W</v>
      </c>
      <c r="D498" s="120" t="str">
        <f>VLOOKUP(F498,'Numbering Conventions'!$E$6:$F$39,2,0)</f>
        <v>WBL</v>
      </c>
      <c r="E498" s="120">
        <v>999194</v>
      </c>
      <c r="F498" s="136">
        <v>15</v>
      </c>
      <c r="G498" s="144">
        <f>VLOOKUP(A498,AM_Balanced_VISTRO!$A$1:$AH$64,MATCH(D498,AM_Balanced_VISTRO!$A$1:$AH$1,0),0)</f>
        <v>0</v>
      </c>
    </row>
    <row r="499" spans="1:7" x14ac:dyDescent="0.25">
      <c r="A499" s="130">
        <f t="shared" si="22"/>
        <v>99919</v>
      </c>
      <c r="B499" s="120">
        <f t="shared" si="23"/>
        <v>4</v>
      </c>
      <c r="C499" s="120" t="str">
        <f>INDEX('Numbering Conventions'!$H$6:$H$13,MATCH(B499,'Numbering Conventions'!$I$6:$I$13,0))</f>
        <v>W</v>
      </c>
      <c r="D499" s="120" t="str">
        <f>VLOOKUP(F499,'Numbering Conventions'!$E$6:$F$39,2,0)</f>
        <v>WBT</v>
      </c>
      <c r="E499" s="120">
        <v>999194</v>
      </c>
      <c r="F499" s="136">
        <v>16</v>
      </c>
      <c r="G499" s="144">
        <f>VLOOKUP(A499,AM_Balanced_VISTRO!$A$1:$AH$64,MATCH(D499,AM_Balanced_VISTRO!$A$1:$AH$1,0),0)</f>
        <v>112</v>
      </c>
    </row>
    <row r="500" spans="1:7" ht="15.75" thickBot="1" x14ac:dyDescent="0.3">
      <c r="A500" s="173">
        <f t="shared" si="22"/>
        <v>99919</v>
      </c>
      <c r="B500" s="174">
        <f t="shared" si="23"/>
        <v>4</v>
      </c>
      <c r="C500" s="174" t="str">
        <f>INDEX('Numbering Conventions'!$H$6:$H$13,MATCH(B500,'Numbering Conventions'!$I$6:$I$13,0))</f>
        <v>W</v>
      </c>
      <c r="D500" s="174" t="str">
        <f>VLOOKUP(F500,'Numbering Conventions'!$E$6:$F$39,2,0)</f>
        <v>WBR</v>
      </c>
      <c r="E500" s="174">
        <v>999194</v>
      </c>
      <c r="F500" s="191">
        <v>17</v>
      </c>
      <c r="G500" s="175">
        <f>VLOOKUP(A500,AM_Balanced_VISTRO!$A$1:$AH$64,MATCH(D500,AM_Balanced_VISTRO!$A$1:$AH$1,0),0)</f>
        <v>12</v>
      </c>
    </row>
    <row r="501" spans="1:7" x14ac:dyDescent="0.25">
      <c r="A501" s="169">
        <f t="shared" si="22"/>
        <v>99971</v>
      </c>
      <c r="B501" s="170">
        <f t="shared" si="23"/>
        <v>4</v>
      </c>
      <c r="C501" s="170" t="str">
        <f>INDEX('Numbering Conventions'!$H$6:$H$13,MATCH(B501,'Numbering Conventions'!$I$6:$I$13,0))</f>
        <v>W</v>
      </c>
      <c r="D501" s="170" t="str">
        <f>VLOOKUP(F501,'Numbering Conventions'!$E$6:$F$39,2,0)</f>
        <v>WBT</v>
      </c>
      <c r="E501" s="170">
        <v>999714</v>
      </c>
      <c r="F501" s="171">
        <v>16</v>
      </c>
      <c r="G501" s="172">
        <f>VLOOKUP(A501,AM_Balanced_VISTRO!$A$1:$AH$64,MATCH(D501,AM_Balanced_VISTRO!$A$1:$AH$1,0),0)</f>
        <v>235</v>
      </c>
    </row>
    <row r="502" spans="1:7" ht="15.75" thickBot="1" x14ac:dyDescent="0.3">
      <c r="A502" s="187">
        <f t="shared" si="22"/>
        <v>99971</v>
      </c>
      <c r="B502" s="188">
        <f t="shared" si="23"/>
        <v>4</v>
      </c>
      <c r="C502" s="188" t="str">
        <f>INDEX('Numbering Conventions'!$H$6:$H$13,MATCH(B502,'Numbering Conventions'!$I$6:$I$13,0))</f>
        <v>W</v>
      </c>
      <c r="D502" s="188" t="str">
        <f>VLOOKUP(F502,'Numbering Conventions'!$E$6:$F$39,2,0)</f>
        <v>WBR</v>
      </c>
      <c r="E502" s="188">
        <v>999714</v>
      </c>
      <c r="F502" s="189">
        <v>17</v>
      </c>
      <c r="G502" s="190">
        <f>VLOOKUP(A502,AM_Balanced_VISTRO!$A$1:$AH$64,MATCH(D502,AM_Balanced_VISTRO!$A$1:$AH$1,0),0)</f>
        <v>0</v>
      </c>
    </row>
    <row r="503" spans="1:7" x14ac:dyDescent="0.25">
      <c r="A503" s="128">
        <f t="shared" si="22"/>
        <v>99974</v>
      </c>
      <c r="B503" s="129">
        <f t="shared" si="23"/>
        <v>3</v>
      </c>
      <c r="C503" s="129" t="str">
        <f>INDEX('Numbering Conventions'!$H$6:$H$13,MATCH(B503,'Numbering Conventions'!$I$6:$I$13,0))</f>
        <v>E</v>
      </c>
      <c r="D503" s="129" t="str">
        <f>VLOOKUP(F503,'Numbering Conventions'!$E$6:$F$39,2,0)</f>
        <v>EBT</v>
      </c>
      <c r="E503" s="129">
        <v>999743</v>
      </c>
      <c r="F503" s="135">
        <v>12</v>
      </c>
      <c r="G503" s="143">
        <f>VLOOKUP(A503,AM_Balanced_VISTRO!$A$1:$AH$64,MATCH(D503,AM_Balanced_VISTRO!$A$1:$AH$1,0),0)</f>
        <v>310</v>
      </c>
    </row>
    <row r="504" spans="1:7" ht="15.75" thickBot="1" x14ac:dyDescent="0.3">
      <c r="A504" s="173">
        <f t="shared" si="22"/>
        <v>99974</v>
      </c>
      <c r="B504" s="174">
        <f t="shared" si="23"/>
        <v>3</v>
      </c>
      <c r="C504" s="174" t="str">
        <f>INDEX('Numbering Conventions'!$H$6:$H$13,MATCH(B504,'Numbering Conventions'!$I$6:$I$13,0))</f>
        <v>E</v>
      </c>
      <c r="D504" s="174" t="str">
        <f>VLOOKUP(F504,'Numbering Conventions'!$E$6:$F$39,2,0)</f>
        <v>EBR</v>
      </c>
      <c r="E504" s="174">
        <v>999743</v>
      </c>
      <c r="F504" s="191">
        <v>13</v>
      </c>
      <c r="G504" s="175">
        <f>VLOOKUP(A504,AM_Balanced_VISTRO!$A$1:$AH$64,MATCH(D504,AM_Balanced_VISTRO!$A$1:$AH$1,0),0)</f>
        <v>124</v>
      </c>
    </row>
    <row r="505" spans="1:7" x14ac:dyDescent="0.25">
      <c r="A505" s="169">
        <f t="shared" si="22"/>
        <v>99977</v>
      </c>
      <c r="B505" s="170">
        <f t="shared" si="23"/>
        <v>3</v>
      </c>
      <c r="C505" s="170" t="str">
        <f>INDEX('Numbering Conventions'!$H$6:$H$13,MATCH(B505,'Numbering Conventions'!$I$6:$I$13,0))</f>
        <v>E</v>
      </c>
      <c r="D505" s="170" t="str">
        <f>VLOOKUP(F505,'Numbering Conventions'!$E$6:$F$39,2,0)</f>
        <v>EBT</v>
      </c>
      <c r="E505" s="170">
        <v>999773</v>
      </c>
      <c r="F505" s="171">
        <v>12</v>
      </c>
      <c r="G505" s="172">
        <f>VLOOKUP(A505,AM_Balanced_VISTRO!$A$1:$AH$64,MATCH(D505,AM_Balanced_VISTRO!$A$1:$AH$1,0),0)</f>
        <v>793</v>
      </c>
    </row>
    <row r="506" spans="1:7" ht="15.75" thickBot="1" x14ac:dyDescent="0.3">
      <c r="A506" s="187">
        <f t="shared" si="22"/>
        <v>99977</v>
      </c>
      <c r="B506" s="188">
        <f t="shared" si="23"/>
        <v>3</v>
      </c>
      <c r="C506" s="188" t="str">
        <f>INDEX('Numbering Conventions'!$H$6:$H$13,MATCH(B506,'Numbering Conventions'!$I$6:$I$13,0))</f>
        <v>E</v>
      </c>
      <c r="D506" s="188" t="str">
        <f>VLOOKUP(F506,'Numbering Conventions'!$E$6:$F$39,2,0)</f>
        <v>EBR</v>
      </c>
      <c r="E506" s="188">
        <v>999773</v>
      </c>
      <c r="F506" s="189">
        <v>13</v>
      </c>
      <c r="G506" s="190">
        <f>VLOOKUP(A506,AM_Balanced_VISTRO!$A$1:$AH$64,MATCH(D506,AM_Balanced_VISTRO!$A$1:$AH$1,0),0)</f>
        <v>129</v>
      </c>
    </row>
    <row r="507" spans="1:7" x14ac:dyDescent="0.25">
      <c r="A507" s="128">
        <f t="shared" si="22"/>
        <v>101</v>
      </c>
      <c r="B507" s="129">
        <f t="shared" si="23"/>
        <v>4</v>
      </c>
      <c r="C507" s="129" t="str">
        <f>INDEX('Numbering Conventions'!$H$6:$H$13,MATCH(B507,'Numbering Conventions'!$I$6:$I$13,0))</f>
        <v>W</v>
      </c>
      <c r="D507" s="129" t="str">
        <f>VLOOKUP(F507,'Numbering Conventions'!$E$6:$F$39,2,0)</f>
        <v>WBL</v>
      </c>
      <c r="E507" s="129">
        <v>1010004</v>
      </c>
      <c r="F507" s="135">
        <v>15</v>
      </c>
      <c r="G507" s="143">
        <f>VLOOKUP(A507,AM_Balanced_VISTRO!$A$1:$AH$64,MATCH(D507,AM_Balanced_VISTRO!$A$1:$AH$1,0),0)</f>
        <v>67</v>
      </c>
    </row>
    <row r="508" spans="1:7" ht="15.75" thickBot="1" x14ac:dyDescent="0.3">
      <c r="A508" s="173">
        <f t="shared" si="22"/>
        <v>101</v>
      </c>
      <c r="B508" s="174">
        <f t="shared" si="23"/>
        <v>4</v>
      </c>
      <c r="C508" s="174" t="str">
        <f>INDEX('Numbering Conventions'!$H$6:$H$13,MATCH(B508,'Numbering Conventions'!$I$6:$I$13,0))</f>
        <v>W</v>
      </c>
      <c r="D508" s="174" t="str">
        <f>VLOOKUP(F508,'Numbering Conventions'!$E$6:$F$39,2,0)</f>
        <v>WBT</v>
      </c>
      <c r="E508" s="174">
        <v>1010004</v>
      </c>
      <c r="F508" s="191">
        <v>16</v>
      </c>
      <c r="G508" s="175">
        <f>VLOOKUP(A508,AM_Balanced_VISTRO!$A$1:$AH$64,MATCH(D508,AM_Balanced_VISTRO!$A$1:$AH$1,0),0)</f>
        <v>245</v>
      </c>
    </row>
    <row r="509" spans="1:7" x14ac:dyDescent="0.25">
      <c r="A509" s="169">
        <f t="shared" si="22"/>
        <v>102</v>
      </c>
      <c r="B509" s="170">
        <f t="shared" si="23"/>
        <v>1</v>
      </c>
      <c r="C509" s="170" t="str">
        <f>INDEX('Numbering Conventions'!$H$6:$H$13,MATCH(B509,'Numbering Conventions'!$I$6:$I$13,0))</f>
        <v>N</v>
      </c>
      <c r="D509" s="170" t="str">
        <f>VLOOKUP(F509,'Numbering Conventions'!$E$6:$F$39,2,0)</f>
        <v>NBL</v>
      </c>
      <c r="E509" s="170">
        <v>1020001</v>
      </c>
      <c r="F509" s="171">
        <v>2</v>
      </c>
      <c r="G509" s="172">
        <f>VLOOKUP(A509,AM_Balanced_VISTRO!$A$1:$AH$64,MATCH(D509,AM_Balanced_VISTRO!$A$1:$AH$1,0),0)</f>
        <v>3</v>
      </c>
    </row>
    <row r="510" spans="1:7" x14ac:dyDescent="0.25">
      <c r="A510" s="125">
        <f t="shared" si="22"/>
        <v>102</v>
      </c>
      <c r="B510" s="121">
        <f t="shared" si="23"/>
        <v>1</v>
      </c>
      <c r="C510" s="121" t="str">
        <f>INDEX('Numbering Conventions'!$H$6:$H$13,MATCH(B510,'Numbering Conventions'!$I$6:$I$13,0))</f>
        <v>N</v>
      </c>
      <c r="D510" s="121" t="str">
        <f>VLOOKUP(F510,'Numbering Conventions'!$E$6:$F$39,2,0)</f>
        <v>NBT</v>
      </c>
      <c r="E510" s="121">
        <v>1020001</v>
      </c>
      <c r="F510" s="139">
        <v>3</v>
      </c>
      <c r="G510" s="147">
        <f>VLOOKUP(A510,AM_Balanced_VISTRO!$A$1:$AH$64,MATCH(D510,AM_Balanced_VISTRO!$A$1:$AH$1,0),0)</f>
        <v>251</v>
      </c>
    </row>
    <row r="511" spans="1:7" x14ac:dyDescent="0.25">
      <c r="A511" s="125">
        <f t="shared" si="22"/>
        <v>102</v>
      </c>
      <c r="B511" s="121">
        <f t="shared" si="23"/>
        <v>4</v>
      </c>
      <c r="C511" s="121" t="str">
        <f>INDEX('Numbering Conventions'!$H$6:$H$13,MATCH(B511,'Numbering Conventions'!$I$6:$I$13,0))</f>
        <v>W</v>
      </c>
      <c r="D511" s="121" t="str">
        <f>VLOOKUP(F511,'Numbering Conventions'!$E$6:$F$39,2,0)</f>
        <v>WBT</v>
      </c>
      <c r="E511" s="121">
        <v>1020004</v>
      </c>
      <c r="F511" s="139">
        <v>16</v>
      </c>
      <c r="G511" s="147">
        <f>VLOOKUP(A511,AM_Balanced_VISTRO!$A$1:$AH$64,MATCH(D511,AM_Balanced_VISTRO!$A$1:$AH$1,0),0)</f>
        <v>101</v>
      </c>
    </row>
    <row r="512" spans="1:7" ht="15.75" thickBot="1" x14ac:dyDescent="0.3">
      <c r="A512" s="187">
        <f t="shared" si="22"/>
        <v>102</v>
      </c>
      <c r="B512" s="188">
        <f t="shared" si="23"/>
        <v>4</v>
      </c>
      <c r="C512" s="188" t="str">
        <f>INDEX('Numbering Conventions'!$H$6:$H$13,MATCH(B512,'Numbering Conventions'!$I$6:$I$13,0))</f>
        <v>W</v>
      </c>
      <c r="D512" s="188" t="str">
        <f>VLOOKUP(F512,'Numbering Conventions'!$E$6:$F$39,2,0)</f>
        <v>WBR</v>
      </c>
      <c r="E512" s="188">
        <v>1020004</v>
      </c>
      <c r="F512" s="189">
        <v>17</v>
      </c>
      <c r="G512" s="190">
        <f>VLOOKUP(A512,AM_Balanced_VISTRO!$A$1:$AH$64,MATCH(D512,AM_Balanced_VISTRO!$A$1:$AH$1,0),0)</f>
        <v>144</v>
      </c>
    </row>
    <row r="513" spans="1:7" x14ac:dyDescent="0.25">
      <c r="A513" s="128">
        <f t="shared" si="22"/>
        <v>103</v>
      </c>
      <c r="B513" s="129">
        <f t="shared" si="23"/>
        <v>1</v>
      </c>
      <c r="C513" s="129" t="str">
        <f>INDEX('Numbering Conventions'!$H$6:$H$13,MATCH(B513,'Numbering Conventions'!$I$6:$I$13,0))</f>
        <v>N</v>
      </c>
      <c r="D513" s="129" t="str">
        <f>VLOOKUP(F513,'Numbering Conventions'!$E$6:$F$39,2,0)</f>
        <v>NBT</v>
      </c>
      <c r="E513" s="129">
        <v>1030001</v>
      </c>
      <c r="F513" s="135">
        <v>3</v>
      </c>
      <c r="G513" s="143">
        <f>VLOOKUP(A513,AM_Balanced_VISTRO!$A$1:$AH$64,MATCH(D513,AM_Balanced_VISTRO!$A$1:$AH$1,0),0)</f>
        <v>205</v>
      </c>
    </row>
    <row r="514" spans="1:7" x14ac:dyDescent="0.25">
      <c r="A514" s="130">
        <f t="shared" si="22"/>
        <v>103</v>
      </c>
      <c r="B514" s="120">
        <f t="shared" si="23"/>
        <v>1</v>
      </c>
      <c r="C514" s="120" t="str">
        <f>INDEX('Numbering Conventions'!$H$6:$H$13,MATCH(B514,'Numbering Conventions'!$I$6:$I$13,0))</f>
        <v>N</v>
      </c>
      <c r="D514" s="120" t="str">
        <f>VLOOKUP(F514,'Numbering Conventions'!$E$6:$F$39,2,0)</f>
        <v>NBR</v>
      </c>
      <c r="E514" s="120">
        <v>1030001</v>
      </c>
      <c r="F514" s="136">
        <v>4</v>
      </c>
      <c r="G514" s="144">
        <f>VLOOKUP(A514,AM_Balanced_VISTRO!$A$1:$AH$64,MATCH(D514,AM_Balanced_VISTRO!$A$1:$AH$1,0),0)</f>
        <v>66</v>
      </c>
    </row>
    <row r="515" spans="1:7" x14ac:dyDescent="0.25">
      <c r="A515" s="130">
        <f t="shared" si="22"/>
        <v>103</v>
      </c>
      <c r="B515" s="120">
        <f t="shared" si="23"/>
        <v>3</v>
      </c>
      <c r="C515" s="120" t="str">
        <f>INDEX('Numbering Conventions'!$H$6:$H$13,MATCH(B515,'Numbering Conventions'!$I$6:$I$13,0))</f>
        <v>E</v>
      </c>
      <c r="D515" s="120" t="str">
        <f>VLOOKUP(F515,'Numbering Conventions'!$E$6:$F$39,2,0)</f>
        <v>EBL</v>
      </c>
      <c r="E515" s="120">
        <v>1030003</v>
      </c>
      <c r="F515" s="136">
        <v>11</v>
      </c>
      <c r="G515" s="144">
        <f>VLOOKUP(A515,AM_Balanced_VISTRO!$A$1:$AH$64,MATCH(D515,AM_Balanced_VISTRO!$A$1:$AH$1,0),0)</f>
        <v>49</v>
      </c>
    </row>
    <row r="516" spans="1:7" ht="15.75" thickBot="1" x14ac:dyDescent="0.3">
      <c r="A516" s="173">
        <f t="shared" si="22"/>
        <v>103</v>
      </c>
      <c r="B516" s="174">
        <f t="shared" si="23"/>
        <v>3</v>
      </c>
      <c r="C516" s="174" t="str">
        <f>INDEX('Numbering Conventions'!$H$6:$H$13,MATCH(B516,'Numbering Conventions'!$I$6:$I$13,0))</f>
        <v>E</v>
      </c>
      <c r="D516" s="174" t="str">
        <f>VLOOKUP(F516,'Numbering Conventions'!$E$6:$F$39,2,0)</f>
        <v>EBT</v>
      </c>
      <c r="E516" s="174">
        <v>1030003</v>
      </c>
      <c r="F516" s="191">
        <v>12</v>
      </c>
      <c r="G516" s="175">
        <f>VLOOKUP(A516,AM_Balanced_VISTRO!$A$1:$AH$64,MATCH(D516,AM_Balanced_VISTRO!$A$1:$AH$1,0),0)</f>
        <v>301</v>
      </c>
    </row>
  </sheetData>
  <mergeCells count="1">
    <mergeCell ref="L9:R10"/>
  </mergeCells>
  <pageMargins left="0.7" right="0.7" top="0.75" bottom="0.75" header="0.3" footer="0.3"/>
  <pageSetup orientation="portrait" horizontalDpi="300" verticalDpi="0" copies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1854-4EE0-4265-A628-A9861F092397}">
  <sheetPr codeName="Sheet4">
    <tabColor theme="5"/>
  </sheetPr>
  <dimension ref="A1:AS76"/>
  <sheetViews>
    <sheetView topLeftCell="B1" zoomScale="85" zoomScaleNormal="85" workbookViewId="0">
      <pane xSplit="2" ySplit="8" topLeftCell="Z9" activePane="bottomRight" state="frozen"/>
      <selection activeCell="B1" sqref="B1"/>
      <selection pane="topRight" activeCell="D1" sqref="D1"/>
      <selection pane="bottomLeft" activeCell="B9" sqref="B9"/>
      <selection pane="bottomRight" activeCell="W9" sqref="W9:Z9"/>
    </sheetView>
  </sheetViews>
  <sheetFormatPr defaultRowHeight="15" outlineLevelCol="1" x14ac:dyDescent="0.25"/>
  <cols>
    <col min="2" max="2" width="10" style="41" bestFit="1" customWidth="1"/>
    <col min="3" max="3" width="25.85546875" style="41" bestFit="1" customWidth="1"/>
    <col min="4" max="4" width="21.85546875" style="41" customWidth="1"/>
    <col min="5" max="7" width="16.5703125" style="41" customWidth="1"/>
    <col min="8" max="8" width="16.5703125" customWidth="1"/>
    <col min="9" max="18" width="11.140625" style="41" customWidth="1" outlineLevel="1"/>
    <col min="19" max="19" width="16.42578125" style="41" customWidth="1" outlineLevel="1"/>
    <col min="20" max="21" width="18" style="41" customWidth="1"/>
    <col min="22" max="22" width="16.7109375" style="41" customWidth="1"/>
    <col min="23" max="32" width="11.140625" style="41" customWidth="1"/>
    <col min="33" max="33" width="16.42578125" style="41" customWidth="1"/>
    <col min="34" max="43" width="11.140625" style="41" customWidth="1"/>
    <col min="44" max="44" width="9.140625" style="41"/>
    <col min="45" max="45" width="16.85546875" style="41" customWidth="1"/>
  </cols>
  <sheetData>
    <row r="1" spans="2:45" s="15" customFormat="1" ht="15" hidden="1" customHeight="1" x14ac:dyDescent="0.25">
      <c r="B1" s="297" t="s">
        <v>373</v>
      </c>
      <c r="C1" s="297"/>
      <c r="D1" s="62" t="s">
        <v>357</v>
      </c>
      <c r="E1" s="109"/>
      <c r="F1" s="109"/>
      <c r="G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</row>
    <row r="2" spans="2:45" s="15" customFormat="1" ht="15" hidden="1" customHeight="1" x14ac:dyDescent="0.25">
      <c r="B2" s="297"/>
      <c r="C2" s="297"/>
      <c r="D2" s="63" t="s">
        <v>358</v>
      </c>
      <c r="E2" s="109"/>
      <c r="F2" s="109"/>
      <c r="G2" s="109"/>
      <c r="I2" s="295" t="s">
        <v>360</v>
      </c>
      <c r="J2" s="295"/>
      <c r="K2" s="295"/>
      <c r="L2" s="295"/>
      <c r="M2" s="295"/>
      <c r="N2" s="295"/>
      <c r="O2" s="295"/>
      <c r="P2" s="295"/>
      <c r="Q2" s="295"/>
      <c r="R2" s="295"/>
      <c r="S2" s="109"/>
      <c r="T2" s="109"/>
      <c r="U2" s="109"/>
      <c r="V2" s="109"/>
      <c r="W2" s="295" t="s">
        <v>360</v>
      </c>
      <c r="X2" s="295"/>
      <c r="Y2" s="295"/>
      <c r="Z2" s="295"/>
      <c r="AA2" s="295"/>
      <c r="AB2" s="295"/>
      <c r="AC2" s="295"/>
      <c r="AD2" s="295"/>
      <c r="AE2" s="295"/>
      <c r="AF2" s="295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</row>
    <row r="3" spans="2:45" s="15" customFormat="1" ht="15" hidden="1" customHeight="1" x14ac:dyDescent="0.25">
      <c r="B3" s="297"/>
      <c r="C3" s="297"/>
      <c r="D3" s="65" t="s">
        <v>359</v>
      </c>
      <c r="E3" s="109"/>
      <c r="F3" s="109"/>
      <c r="G3" s="109"/>
      <c r="I3" s="296" t="s">
        <v>361</v>
      </c>
      <c r="J3" s="296"/>
      <c r="K3" s="296"/>
      <c r="L3" s="296"/>
      <c r="M3" s="296"/>
      <c r="N3" s="296"/>
      <c r="O3" s="296"/>
      <c r="P3" s="296"/>
      <c r="Q3" s="296"/>
      <c r="R3" s="296"/>
      <c r="S3" s="109"/>
      <c r="T3" s="185"/>
      <c r="U3" s="109"/>
      <c r="V3" s="109"/>
      <c r="W3" s="296" t="s">
        <v>361</v>
      </c>
      <c r="X3" s="296"/>
      <c r="Y3" s="296"/>
      <c r="Z3" s="296"/>
      <c r="AA3" s="296"/>
      <c r="AB3" s="296"/>
      <c r="AC3" s="296"/>
      <c r="AD3" s="296"/>
      <c r="AE3" s="296"/>
      <c r="AF3" s="296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</row>
    <row r="4" spans="2:45" s="15" customFormat="1" ht="15" hidden="1" customHeight="1" x14ac:dyDescent="0.25">
      <c r="B4" s="297"/>
      <c r="C4" s="297"/>
      <c r="D4" s="110" t="s">
        <v>364</v>
      </c>
      <c r="E4" s="109"/>
      <c r="F4" s="109"/>
      <c r="G4" s="109"/>
      <c r="I4" s="294" t="s">
        <v>364</v>
      </c>
      <c r="J4" s="294"/>
      <c r="K4" s="294"/>
      <c r="L4" s="294"/>
      <c r="M4" s="294"/>
      <c r="N4" s="294"/>
      <c r="O4" s="294"/>
      <c r="P4" s="294"/>
      <c r="Q4" s="294"/>
      <c r="R4" s="294"/>
      <c r="S4" s="109"/>
      <c r="T4" s="109"/>
      <c r="U4" s="109"/>
      <c r="V4" s="109"/>
      <c r="W4" s="294" t="s">
        <v>364</v>
      </c>
      <c r="X4" s="294"/>
      <c r="Y4" s="294"/>
      <c r="Z4" s="294"/>
      <c r="AA4" s="294"/>
      <c r="AB4" s="294"/>
      <c r="AC4" s="294"/>
      <c r="AD4" s="294"/>
      <c r="AE4" s="294"/>
      <c r="AF4" s="294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</row>
    <row r="5" spans="2:45" s="15" customFormat="1" ht="15" hidden="1" customHeight="1" x14ac:dyDescent="0.25">
      <c r="B5" s="111"/>
      <c r="C5" s="111"/>
      <c r="D5" s="303" t="s">
        <v>399</v>
      </c>
      <c r="E5" s="303"/>
      <c r="F5" s="303"/>
      <c r="G5" s="109"/>
      <c r="I5" s="305" t="s">
        <v>414</v>
      </c>
      <c r="J5" s="306"/>
      <c r="K5" s="306"/>
      <c r="L5" s="306"/>
      <c r="M5" s="306"/>
      <c r="N5" s="306"/>
      <c r="O5" s="306"/>
      <c r="P5" s="306"/>
      <c r="Q5" s="306"/>
      <c r="R5" s="306"/>
      <c r="S5" s="109"/>
      <c r="T5" s="109"/>
      <c r="U5" s="109"/>
      <c r="V5" s="109"/>
      <c r="W5" s="305" t="s">
        <v>414</v>
      </c>
      <c r="X5" s="306"/>
      <c r="Y5" s="306"/>
      <c r="Z5" s="306"/>
      <c r="AA5" s="306"/>
      <c r="AB5" s="306"/>
      <c r="AC5" s="306"/>
      <c r="AD5" s="306"/>
      <c r="AE5" s="306"/>
      <c r="AF5" s="306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</row>
    <row r="6" spans="2:45" ht="21" hidden="1" x14ac:dyDescent="0.25">
      <c r="AH6" s="290" t="s">
        <v>14</v>
      </c>
      <c r="AI6" s="290"/>
      <c r="AJ6" s="290"/>
      <c r="AK6" s="290"/>
      <c r="AL6" s="290"/>
      <c r="AM6" s="290"/>
      <c r="AN6" s="290"/>
      <c r="AO6" s="290"/>
      <c r="AP6" s="290"/>
      <c r="AQ6" s="290"/>
    </row>
    <row r="7" spans="2:45" s="60" customFormat="1" ht="54.75" customHeight="1" thickBot="1" x14ac:dyDescent="0.3">
      <c r="B7" s="291" t="s">
        <v>376</v>
      </c>
      <c r="C7" s="292"/>
      <c r="D7" s="292"/>
      <c r="E7" s="292"/>
      <c r="F7" s="292"/>
      <c r="G7" s="293"/>
      <c r="I7" s="299" t="s">
        <v>15</v>
      </c>
      <c r="J7" s="299"/>
      <c r="K7" s="299"/>
      <c r="L7" s="299"/>
      <c r="M7" s="299"/>
      <c r="N7" s="299"/>
      <c r="O7" s="299"/>
      <c r="P7" s="299"/>
      <c r="Q7" s="299"/>
      <c r="R7" s="299"/>
      <c r="S7" s="61"/>
      <c r="T7" s="298" t="s">
        <v>374</v>
      </c>
      <c r="U7" s="298"/>
      <c r="V7" s="61"/>
      <c r="W7" s="299" t="s">
        <v>18</v>
      </c>
      <c r="X7" s="299"/>
      <c r="Y7" s="299"/>
      <c r="Z7" s="299"/>
      <c r="AA7" s="304"/>
      <c r="AB7" s="304"/>
      <c r="AC7" s="304"/>
      <c r="AD7" s="304"/>
      <c r="AE7" s="299"/>
      <c r="AF7" s="299"/>
      <c r="AG7" s="61"/>
      <c r="AH7" s="299" t="s">
        <v>375</v>
      </c>
      <c r="AI7" s="299"/>
      <c r="AJ7" s="299"/>
      <c r="AK7" s="299"/>
      <c r="AL7" s="299"/>
      <c r="AM7" s="299"/>
      <c r="AN7" s="299"/>
      <c r="AO7" s="299"/>
      <c r="AP7" s="299"/>
      <c r="AQ7" s="299"/>
      <c r="AR7" s="61"/>
      <c r="AS7" s="61"/>
    </row>
    <row r="8" spans="2:45" s="46" customFormat="1" ht="60" x14ac:dyDescent="0.25">
      <c r="B8" s="56" t="s">
        <v>12</v>
      </c>
      <c r="C8" s="56" t="s">
        <v>13</v>
      </c>
      <c r="D8" s="56" t="s">
        <v>372</v>
      </c>
      <c r="E8" s="56" t="s">
        <v>378</v>
      </c>
      <c r="F8" s="56" t="s">
        <v>377</v>
      </c>
      <c r="G8" s="56" t="s">
        <v>379</v>
      </c>
      <c r="H8"/>
      <c r="I8" s="179">
        <v>0.656250000000001</v>
      </c>
      <c r="J8" s="180">
        <v>0.66666666666666796</v>
      </c>
      <c r="K8" s="178">
        <v>0.67708333333333504</v>
      </c>
      <c r="L8" s="178">
        <v>0.687500000000001</v>
      </c>
      <c r="M8" s="182">
        <v>0.69791666666666796</v>
      </c>
      <c r="N8" s="183">
        <v>0.70833333333333504</v>
      </c>
      <c r="O8" s="181">
        <v>0.718750000000002</v>
      </c>
      <c r="P8" s="181">
        <v>0.72916666666666796</v>
      </c>
      <c r="Q8" s="179">
        <v>0.73958333333333504</v>
      </c>
      <c r="R8" s="180">
        <v>0.750000000000002</v>
      </c>
      <c r="T8" s="56" t="s">
        <v>16</v>
      </c>
      <c r="U8" s="56" t="s">
        <v>17</v>
      </c>
      <c r="W8" s="179">
        <v>0.656250000000001</v>
      </c>
      <c r="X8" s="180">
        <v>0.66666666666666796</v>
      </c>
      <c r="Y8" s="178">
        <v>0.67708333333333504</v>
      </c>
      <c r="Z8" s="242">
        <v>0.687500000000001</v>
      </c>
      <c r="AA8" s="246">
        <v>0.69791666666666796</v>
      </c>
      <c r="AB8" s="247">
        <v>0.70833333333333504</v>
      </c>
      <c r="AC8" s="247">
        <v>0.718750000000002</v>
      </c>
      <c r="AD8" s="248">
        <v>0.72916666666666796</v>
      </c>
      <c r="AE8" s="244">
        <v>0.73958333333333504</v>
      </c>
      <c r="AF8" s="180">
        <v>0.750000000000002</v>
      </c>
      <c r="AG8" s="47"/>
      <c r="AH8" s="56">
        <v>0</v>
      </c>
      <c r="AI8" s="56">
        <v>900</v>
      </c>
      <c r="AJ8" s="56">
        <v>1800</v>
      </c>
      <c r="AK8" s="56">
        <v>2700</v>
      </c>
      <c r="AL8" s="58">
        <v>3600</v>
      </c>
      <c r="AM8" s="58">
        <v>4500</v>
      </c>
      <c r="AN8" s="58">
        <v>5400</v>
      </c>
      <c r="AO8" s="58">
        <v>6300</v>
      </c>
      <c r="AP8" s="56">
        <v>7200</v>
      </c>
      <c r="AQ8" s="56">
        <v>8100</v>
      </c>
      <c r="AS8" s="56" t="s">
        <v>19</v>
      </c>
    </row>
    <row r="9" spans="2:45" x14ac:dyDescent="0.25">
      <c r="B9" s="50">
        <v>103</v>
      </c>
      <c r="C9" s="5" t="s">
        <v>92</v>
      </c>
      <c r="D9" s="51">
        <v>103</v>
      </c>
      <c r="E9" s="5" t="s">
        <v>49</v>
      </c>
      <c r="F9" s="50">
        <v>9</v>
      </c>
      <c r="G9" s="50" t="str">
        <f>E9</f>
        <v>NB</v>
      </c>
      <c r="I9" s="186">
        <f>J9</f>
        <v>212</v>
      </c>
      <c r="J9" s="52">
        <f>(VLOOKUP(J$8,'[1]I-9'!$T$6:$AN$63,MATCH(Inputs_PM!$E9,'[1]I-9'!$T$6:$AN$6,0),FALSE))*4</f>
        <v>212</v>
      </c>
      <c r="K9" s="52">
        <f>(VLOOKUP(K$8,'[1]I-9'!$T$6:$AN$63,MATCH(Inputs_PM!$E9,'[1]I-9'!$T$6:$AN$6,0),FALSE))*4</f>
        <v>252</v>
      </c>
      <c r="L9" s="52">
        <f>(VLOOKUP(L$8,'[1]I-9'!$T$6:$AN$63,MATCH(Inputs_PM!$E9,'[1]I-9'!$T$6:$AN$6,0),FALSE))*4</f>
        <v>280</v>
      </c>
      <c r="M9" s="53">
        <f>(VLOOKUP(M$8,'[1]I-1 (EB WB SL)'!$T$6:$AN$63,MATCH(Inputs_PM!$E9,'[1]I-1 (EB WB SL)'!$T$6:$AN$6,0),FALSE))*4</f>
        <v>292</v>
      </c>
      <c r="N9" s="53">
        <f>(VLOOKUP(N$8,'[1]I-1 (EB WB SL)'!$T$6:$AN$63,MATCH(Inputs_PM!$E9,'[1]I-1 (EB WB SL)'!$T$6:$AN$6,0),FALSE))*4</f>
        <v>304</v>
      </c>
      <c r="O9" s="53">
        <f>(VLOOKUP(O$8,'[1]I-1 (EB WB SL)'!$T$6:$AN$63,MATCH(Inputs_PM!$E9,'[1]I-1 (EB WB SL)'!$T$6:$AN$6,0),FALSE))*4</f>
        <v>328</v>
      </c>
      <c r="P9" s="240">
        <f>O9</f>
        <v>328</v>
      </c>
      <c r="Q9" s="52">
        <f>(VLOOKUP(Q$8,'[1]I-9'!$T$6:$AN$63,MATCH(Inputs_PM!$E9,'[1]I-9'!$T$6:$AN$6,0),FALSE))*4</f>
        <v>480</v>
      </c>
      <c r="R9" s="52">
        <f>(VLOOKUP(R$8,'[1]I-9'!$T$6:$AN$63,MATCH(Inputs_PM!$E9,'[1]I-9'!$T$6:$AN$6,0),FALSE))*4</f>
        <v>444</v>
      </c>
      <c r="T9" s="57">
        <f t="shared" ref="T9:T40" si="0">SUM(M9:P9)/4</f>
        <v>313</v>
      </c>
      <c r="U9" s="5">
        <f>INDEX(PM_Balanced_VISTRO!$A$1:$AP$64,MATCH(Inputs_PM!D9,PM_Balanced_VISTRO!$A$1:$A$64,0),MATCH(Inputs_PM!E9,PM_Balanced_VISTRO!$A$1:$AP$1,0))</f>
        <v>279</v>
      </c>
      <c r="W9" s="243">
        <f>X9-0.035</f>
        <v>0.82290734824281142</v>
      </c>
      <c r="X9" s="243">
        <f>Y9-0.03</f>
        <v>0.85790734824281145</v>
      </c>
      <c r="Y9" s="243">
        <f>Z9-0.025</f>
        <v>0.88790734824281148</v>
      </c>
      <c r="Z9" s="243">
        <f>AA9-0.02</f>
        <v>0.9129073482428115</v>
      </c>
      <c r="AA9" s="249">
        <f t="shared" ref="AA9:AA32" si="1">M9/$T9</f>
        <v>0.93290734824281152</v>
      </c>
      <c r="AB9" s="69">
        <f t="shared" ref="AB9:AB32" si="2">N9/$T9</f>
        <v>0.97124600638977632</v>
      </c>
      <c r="AC9" s="69">
        <f t="shared" ref="AC9:AC32" si="3">O9/$T9</f>
        <v>1.0479233226837061</v>
      </c>
      <c r="AD9" s="250">
        <f t="shared" ref="AD9:AD32" si="4">P9/$T9</f>
        <v>1.0479233226837061</v>
      </c>
      <c r="AE9" s="245">
        <f>AD9-0.02</f>
        <v>1.0279233226837061</v>
      </c>
      <c r="AF9" s="239">
        <f>AE9-0.025</f>
        <v>1.0029233226837062</v>
      </c>
      <c r="AH9" s="59">
        <f>W9*$U9</f>
        <v>229.59115015974439</v>
      </c>
      <c r="AI9" s="59">
        <f t="shared" ref="AI9:AQ24" si="5">X9*$U9</f>
        <v>239.3561501597444</v>
      </c>
      <c r="AJ9" s="59">
        <f t="shared" si="5"/>
        <v>247.72615015974441</v>
      </c>
      <c r="AK9" s="59">
        <f t="shared" si="5"/>
        <v>254.7011501597444</v>
      </c>
      <c r="AL9" s="59">
        <f t="shared" si="5"/>
        <v>260.28115015974441</v>
      </c>
      <c r="AM9" s="59">
        <f t="shared" si="5"/>
        <v>270.9776357827476</v>
      </c>
      <c r="AN9" s="59">
        <f t="shared" si="5"/>
        <v>292.37060702875402</v>
      </c>
      <c r="AO9" s="59">
        <f t="shared" si="5"/>
        <v>292.37060702875402</v>
      </c>
      <c r="AP9" s="59">
        <f t="shared" si="5"/>
        <v>286.79060702875398</v>
      </c>
      <c r="AQ9" s="59">
        <f t="shared" si="5"/>
        <v>279.81560702875402</v>
      </c>
      <c r="AS9" s="5">
        <f>SUM(AL9:AO9)/4-U9</f>
        <v>0</v>
      </c>
    </row>
    <row r="10" spans="2:45" x14ac:dyDescent="0.25">
      <c r="B10" s="50">
        <v>103</v>
      </c>
      <c r="C10" s="5" t="s">
        <v>93</v>
      </c>
      <c r="D10" s="54">
        <v>2</v>
      </c>
      <c r="E10" s="5" t="s">
        <v>51</v>
      </c>
      <c r="F10" s="50">
        <v>2</v>
      </c>
      <c r="G10" s="50" t="str">
        <f t="shared" ref="G10:G44" si="6">E10</f>
        <v>EB</v>
      </c>
      <c r="I10" s="186">
        <f>J10</f>
        <v>436</v>
      </c>
      <c r="J10" s="53">
        <f>(VLOOKUP(J$8,'[1]I-2'!$T$6:$AN$63,MATCH(Inputs_PM!$E10,'[1]I-2'!$T$6:$AN$6,0),FALSE))*4</f>
        <v>436</v>
      </c>
      <c r="K10" s="53">
        <f>(VLOOKUP(K$8,'[1]I-2'!$T$6:$AN$63,MATCH(Inputs_PM!$E10,'[1]I-2'!$T$6:$AN$6,0),FALSE))*4</f>
        <v>288</v>
      </c>
      <c r="L10" s="53">
        <f>(VLOOKUP(L$8,'[1]I-2'!$T$6:$AN$63,MATCH(Inputs_PM!$E10,'[1]I-2'!$T$6:$AN$6,0),FALSE))*4</f>
        <v>376</v>
      </c>
      <c r="M10" s="53">
        <f>(VLOOKUP(M$8,'[1]I-2'!$T$6:$AN$63,MATCH(Inputs_PM!$E10,'[1]I-2'!$T$6:$AN$6,0),FALSE))*4</f>
        <v>296</v>
      </c>
      <c r="N10" s="240">
        <f>O10</f>
        <v>304</v>
      </c>
      <c r="O10" s="53">
        <f>(VLOOKUP(O$8,'[1]I-2'!$T$6:$AN$63,MATCH(Inputs_PM!$E10,'[1]I-2'!$T$6:$AN$6,0),FALSE))*4</f>
        <v>304</v>
      </c>
      <c r="P10" s="53">
        <f>(VLOOKUP(P$8,'[1]I-2'!$T$6:$AN$63,MATCH(Inputs_PM!$E10,'[1]I-2'!$T$6:$AN$6,0),FALSE))*4</f>
        <v>284</v>
      </c>
      <c r="Q10" s="53">
        <f>(VLOOKUP(Q$8,'[1]I-2'!$T$6:$AN$63,MATCH(Inputs_PM!$E10,'[1]I-2'!$T$6:$AN$6,0),FALSE))*4</f>
        <v>324</v>
      </c>
      <c r="R10" s="53">
        <f>(VLOOKUP(R$8,'[1]I-2'!$T$6:$AN$63,MATCH(Inputs_PM!$E10,'[1]I-2'!$T$6:$AN$6,0),FALSE))*4</f>
        <v>352</v>
      </c>
      <c r="T10" s="57">
        <f t="shared" si="0"/>
        <v>297</v>
      </c>
      <c r="U10" s="5">
        <f>INDEX(PM_Balanced_VISTRO!$A$1:$AP$64,MATCH(Inputs_PM!D10,PM_Balanced_VISTRO!$A$1:$A$64,0),MATCH(Inputs_PM!E10,PM_Balanced_VISTRO!$A$1:$AP$1,0))</f>
        <v>258</v>
      </c>
      <c r="W10" s="243">
        <f t="shared" ref="W10:W71" si="7">X10-0.035</f>
        <v>0.88663299663299655</v>
      </c>
      <c r="X10" s="243">
        <f t="shared" ref="X10:X71" si="8">Y10-0.03</f>
        <v>0.92163299663299658</v>
      </c>
      <c r="Y10" s="243">
        <f t="shared" ref="Y10:Y71" si="9">Z10-0.025</f>
        <v>0.95163299663299661</v>
      </c>
      <c r="Z10" s="243">
        <f t="shared" ref="Z10:Z71" si="10">AA10-0.02</f>
        <v>0.97663299663299663</v>
      </c>
      <c r="AA10" s="249">
        <f t="shared" si="1"/>
        <v>0.99663299663299665</v>
      </c>
      <c r="AB10" s="69">
        <f t="shared" si="2"/>
        <v>1.0235690235690236</v>
      </c>
      <c r="AC10" s="69">
        <f t="shared" si="3"/>
        <v>1.0235690235690236</v>
      </c>
      <c r="AD10" s="250">
        <f t="shared" si="4"/>
        <v>0.95622895622895621</v>
      </c>
      <c r="AE10" s="245">
        <f t="shared" ref="AE10:AE71" si="11">AD10-0.02</f>
        <v>0.93622895622895619</v>
      </c>
      <c r="AF10" s="239">
        <f t="shared" ref="AF10:AF71" si="12">AE10-0.025</f>
        <v>0.91122895622895617</v>
      </c>
      <c r="AH10" s="59">
        <f t="shared" ref="AH10:AQ48" si="13">W10*$U10</f>
        <v>228.75131313131311</v>
      </c>
      <c r="AI10" s="59">
        <f t="shared" si="5"/>
        <v>237.78131313131311</v>
      </c>
      <c r="AJ10" s="59">
        <f t="shared" si="5"/>
        <v>245.52131313131312</v>
      </c>
      <c r="AK10" s="59">
        <f t="shared" si="5"/>
        <v>251.97131313131314</v>
      </c>
      <c r="AL10" s="59">
        <f t="shared" si="5"/>
        <v>257.13131313131316</v>
      </c>
      <c r="AM10" s="59">
        <f t="shared" si="5"/>
        <v>264.08080808080808</v>
      </c>
      <c r="AN10" s="59">
        <f t="shared" si="5"/>
        <v>264.08080808080808</v>
      </c>
      <c r="AO10" s="59">
        <f t="shared" si="5"/>
        <v>246.7070707070707</v>
      </c>
      <c r="AP10" s="59">
        <f t="shared" si="5"/>
        <v>241.5470707070707</v>
      </c>
      <c r="AQ10" s="59">
        <f t="shared" si="5"/>
        <v>235.09707070707069</v>
      </c>
      <c r="AS10" s="5">
        <f t="shared" ref="AS10:AS71" si="14">SUM(AL10:AO10)/4-U10</f>
        <v>0</v>
      </c>
    </row>
    <row r="11" spans="2:45" x14ac:dyDescent="0.25">
      <c r="B11" s="50">
        <v>193</v>
      </c>
      <c r="C11" s="5" t="s">
        <v>94</v>
      </c>
      <c r="D11" s="51">
        <v>103</v>
      </c>
      <c r="E11" s="5" t="s">
        <v>51</v>
      </c>
      <c r="F11" s="50">
        <v>2</v>
      </c>
      <c r="G11" s="50" t="str">
        <f t="shared" si="6"/>
        <v>EB</v>
      </c>
      <c r="I11" s="186">
        <f>J11</f>
        <v>436</v>
      </c>
      <c r="J11" s="52">
        <f>(VLOOKUP(J$8,'[1]I-2'!$T$6:$AN$63,MATCH(Inputs_PM!$E11,'[1]I-2'!$T$6:$AN$6,0),FALSE))*4</f>
        <v>436</v>
      </c>
      <c r="K11" s="52">
        <f>(VLOOKUP(K$8,'[1]I-2'!$T$6:$AN$63,MATCH(Inputs_PM!$E11,'[1]I-2'!$T$6:$AN$6,0),FALSE))*4</f>
        <v>288</v>
      </c>
      <c r="L11" s="52">
        <f>(VLOOKUP(L$8,'[1]I-2'!$T$6:$AN$63,MATCH(Inputs_PM!$E11,'[1]I-2'!$T$6:$AN$6,0),FALSE))*4</f>
        <v>376</v>
      </c>
      <c r="M11" s="53">
        <f>(VLOOKUP(M$8,'[1]I-1 (EB WB SL)'!$T$6:$AN$63,MATCH(Inputs_PM!$E11,'[1]I-1 (EB WB SL)'!$T$6:$AN$6,0),FALSE))*4</f>
        <v>60</v>
      </c>
      <c r="N11" s="53">
        <f>(VLOOKUP(N$8,'[1]I-1 (EB WB SL)'!$T$6:$AN$63,MATCH(Inputs_PM!$E11,'[1]I-1 (EB WB SL)'!$T$6:$AN$6,0),FALSE))*4</f>
        <v>176</v>
      </c>
      <c r="O11" s="53">
        <f>(VLOOKUP(O$8,'[1]I-1 (EB WB SL)'!$T$6:$AN$63,MATCH(Inputs_PM!$E11,'[1]I-1 (EB WB SL)'!$T$6:$AN$6,0),FALSE))*4</f>
        <v>160</v>
      </c>
      <c r="P11" s="53">
        <f>(VLOOKUP(P$8,'[1]I-1 (EB WB SL)'!$T$6:$AN$63,MATCH(Inputs_PM!$E11,'[1]I-1 (EB WB SL)'!$T$6:$AN$6,0),FALSE))*4</f>
        <v>116</v>
      </c>
      <c r="Q11" s="52">
        <f>(VLOOKUP(Q$8,'[1]I-2'!$T$6:$AN$63,MATCH(Inputs_PM!$E11,'[1]I-2'!$T$6:$AN$6,0),FALSE))*4</f>
        <v>324</v>
      </c>
      <c r="R11" s="52">
        <f>(VLOOKUP(R$8,'[1]I-2'!$T$6:$AN$63,MATCH(Inputs_PM!$E11,'[1]I-2'!$T$6:$AN$6,0),FALSE))*4</f>
        <v>352</v>
      </c>
      <c r="T11" s="57">
        <f t="shared" si="0"/>
        <v>128</v>
      </c>
      <c r="U11" s="5">
        <f>INDEX(PM_Balanced_VISTRO!$A$1:$AP$64,MATCH(Inputs_PM!D11,PM_Balanced_VISTRO!$A$1:$A$64,0),MATCH(Inputs_PM!E11,PM_Balanced_VISTRO!$A$1:$AP$1,0))</f>
        <v>128</v>
      </c>
      <c r="W11" s="243">
        <f t="shared" si="7"/>
        <v>0.80999999999999994</v>
      </c>
      <c r="X11" s="243">
        <f t="shared" si="8"/>
        <v>0.84499999999999997</v>
      </c>
      <c r="Y11" s="243">
        <f t="shared" si="9"/>
        <v>0.875</v>
      </c>
      <c r="Z11" s="243">
        <f t="shared" si="10"/>
        <v>0.9</v>
      </c>
      <c r="AA11" s="251">
        <v>0.92</v>
      </c>
      <c r="AB11" s="239">
        <v>1.08</v>
      </c>
      <c r="AC11" s="239">
        <v>1.1200000000000001</v>
      </c>
      <c r="AD11" s="252">
        <v>0.89</v>
      </c>
      <c r="AE11" s="245">
        <f t="shared" si="11"/>
        <v>0.87</v>
      </c>
      <c r="AF11" s="239">
        <f t="shared" si="12"/>
        <v>0.84499999999999997</v>
      </c>
      <c r="AH11" s="59">
        <f t="shared" si="13"/>
        <v>103.67999999999999</v>
      </c>
      <c r="AI11" s="59">
        <f t="shared" si="5"/>
        <v>108.16</v>
      </c>
      <c r="AJ11" s="59">
        <f t="shared" si="5"/>
        <v>112</v>
      </c>
      <c r="AK11" s="59">
        <f t="shared" si="5"/>
        <v>115.2</v>
      </c>
      <c r="AL11" s="59">
        <f t="shared" si="5"/>
        <v>117.76</v>
      </c>
      <c r="AM11" s="59">
        <f t="shared" si="5"/>
        <v>138.24</v>
      </c>
      <c r="AN11" s="59">
        <f t="shared" si="5"/>
        <v>143.36000000000001</v>
      </c>
      <c r="AO11" s="59">
        <f t="shared" si="5"/>
        <v>113.92</v>
      </c>
      <c r="AP11" s="59">
        <f t="shared" si="5"/>
        <v>111.36</v>
      </c>
      <c r="AQ11" s="59">
        <f t="shared" si="5"/>
        <v>108.16</v>
      </c>
      <c r="AS11" s="241">
        <f t="shared" si="14"/>
        <v>0.31999999999999318</v>
      </c>
    </row>
    <row r="12" spans="2:45" x14ac:dyDescent="0.25">
      <c r="B12" s="50">
        <v>301</v>
      </c>
      <c r="C12" s="5" t="s">
        <v>95</v>
      </c>
      <c r="D12" s="51">
        <v>3</v>
      </c>
      <c r="E12" s="5" t="s">
        <v>49</v>
      </c>
      <c r="F12" s="50">
        <v>9</v>
      </c>
      <c r="G12" s="50" t="str">
        <f t="shared" si="6"/>
        <v>NB</v>
      </c>
      <c r="I12" s="186">
        <f>J12</f>
        <v>212</v>
      </c>
      <c r="J12" s="52">
        <f>(VLOOKUP(J$8,'[1]I-9'!$T$6:$AN$63,MATCH(Inputs_PM!$E12,'[1]I-9'!$T$6:$AN$6,0),FALSE))*4</f>
        <v>212</v>
      </c>
      <c r="K12" s="52">
        <f>(VLOOKUP(K$8,'[1]I-9'!$T$6:$AN$63,MATCH(Inputs_PM!$E12,'[1]I-9'!$T$6:$AN$6,0),FALSE))*4</f>
        <v>252</v>
      </c>
      <c r="L12" s="52">
        <f>(VLOOKUP(L$8,'[1]I-9'!$T$6:$AN$63,MATCH(Inputs_PM!$E12,'[1]I-9'!$T$6:$AN$6,0),FALSE))*4</f>
        <v>280</v>
      </c>
      <c r="M12" s="53">
        <f>(VLOOKUP(M$8,'[1]I-3'!$T$6:$AN$63,MATCH(Inputs_PM!$E12,'[1]I-3'!$T$6:$AN$6,0),FALSE))*4</f>
        <v>532</v>
      </c>
      <c r="N12" s="240">
        <f>M12</f>
        <v>532</v>
      </c>
      <c r="O12" s="53">
        <f>(VLOOKUP(O$8,'[1]I-3'!$T$6:$AN$63,MATCH(Inputs_PM!$E12,'[1]I-3'!$T$6:$AN$6,0),FALSE))*4</f>
        <v>588</v>
      </c>
      <c r="P12" s="53">
        <f>(VLOOKUP(P$8,'[1]I-3'!$T$6:$AN$63,MATCH(Inputs_PM!$E12,'[1]I-3'!$T$6:$AN$6,0),FALSE))*4</f>
        <v>656</v>
      </c>
      <c r="Q12" s="52">
        <f>(VLOOKUP(Q$8,'[1]I-9'!$T$6:$AN$63,MATCH(Inputs_PM!$E12,'[1]I-9'!$T$6:$AN$6,0),FALSE))*4</f>
        <v>480</v>
      </c>
      <c r="R12" s="52">
        <f>(VLOOKUP(R$8,'[1]I-9'!$T$6:$AN$63,MATCH(Inputs_PM!$E12,'[1]I-9'!$T$6:$AN$6,0),FALSE))*4</f>
        <v>444</v>
      </c>
      <c r="T12" s="57">
        <f t="shared" si="0"/>
        <v>577</v>
      </c>
      <c r="U12" s="5">
        <f>INDEX(PM_Balanced_VISTRO!$A$1:$AP$64,MATCH(Inputs_PM!D12,PM_Balanced_VISTRO!$A$1:$A$64,0),MATCH(Inputs_PM!E12,PM_Balanced_VISTRO!$A$1:$AP$1,0))</f>
        <v>639</v>
      </c>
      <c r="W12" s="243">
        <f t="shared" si="7"/>
        <v>0.81201039861351809</v>
      </c>
      <c r="X12" s="243">
        <f t="shared" si="8"/>
        <v>0.84701039861351812</v>
      </c>
      <c r="Y12" s="243">
        <f t="shared" si="9"/>
        <v>0.87701039861351815</v>
      </c>
      <c r="Z12" s="243">
        <f t="shared" si="10"/>
        <v>0.90201039861351817</v>
      </c>
      <c r="AA12" s="249">
        <f t="shared" si="1"/>
        <v>0.92201039861351819</v>
      </c>
      <c r="AB12" s="69">
        <f t="shared" si="2"/>
        <v>0.92201039861351819</v>
      </c>
      <c r="AC12" s="69">
        <f t="shared" si="3"/>
        <v>1.0190641247833623</v>
      </c>
      <c r="AD12" s="250">
        <f t="shared" si="4"/>
        <v>1.1369150779896013</v>
      </c>
      <c r="AE12" s="245">
        <f t="shared" si="11"/>
        <v>1.1169150779896013</v>
      </c>
      <c r="AF12" s="239">
        <f t="shared" si="12"/>
        <v>1.0919150779896014</v>
      </c>
      <c r="AH12" s="59">
        <f t="shared" si="13"/>
        <v>518.87464471403803</v>
      </c>
      <c r="AI12" s="59">
        <f t="shared" si="5"/>
        <v>541.23964471403804</v>
      </c>
      <c r="AJ12" s="59">
        <f t="shared" si="5"/>
        <v>560.40964471403811</v>
      </c>
      <c r="AK12" s="59">
        <f t="shared" si="5"/>
        <v>576.38464471403813</v>
      </c>
      <c r="AL12" s="59">
        <f t="shared" si="5"/>
        <v>589.1646447140381</v>
      </c>
      <c r="AM12" s="59">
        <f t="shared" si="5"/>
        <v>589.1646447140381</v>
      </c>
      <c r="AN12" s="59">
        <f t="shared" si="5"/>
        <v>651.18197573656846</v>
      </c>
      <c r="AO12" s="59">
        <f t="shared" si="5"/>
        <v>726.48873483535522</v>
      </c>
      <c r="AP12" s="59">
        <f t="shared" si="5"/>
        <v>713.70873483535524</v>
      </c>
      <c r="AQ12" s="59">
        <f t="shared" si="5"/>
        <v>697.73373483535534</v>
      </c>
      <c r="AS12" s="5">
        <f t="shared" si="14"/>
        <v>0</v>
      </c>
    </row>
    <row r="13" spans="2:45" ht="14.1" customHeight="1" x14ac:dyDescent="0.25">
      <c r="B13" s="50">
        <v>402</v>
      </c>
      <c r="C13" s="5" t="s">
        <v>96</v>
      </c>
      <c r="D13" s="51">
        <v>4</v>
      </c>
      <c r="E13" s="5" t="s">
        <v>50</v>
      </c>
      <c r="F13" s="50">
        <v>12</v>
      </c>
      <c r="G13" s="50" t="str">
        <f t="shared" si="6"/>
        <v>SB</v>
      </c>
      <c r="I13" s="186">
        <f t="shared" ref="I13:I26" si="15">J13</f>
        <v>608</v>
      </c>
      <c r="J13" s="52">
        <f>(VLOOKUP(J$8,'[1]I-12'!$T$6:$AN$63,MATCH(Inputs_PM!$E13,'[1]I-12'!$T$6:$AN$6,0),FALSE))*4</f>
        <v>608</v>
      </c>
      <c r="K13" s="52">
        <f>(VLOOKUP(K$8,'[1]I-12'!$T$6:$AN$63,MATCH(Inputs_PM!$E13,'[1]I-12'!$T$6:$AN$6,0),FALSE))*4</f>
        <v>648</v>
      </c>
      <c r="L13" s="52">
        <f>(VLOOKUP(L$8,'[1]I-12'!$T$6:$AN$63,MATCH(Inputs_PM!$E13,'[1]I-12'!$T$6:$AN$6,0),FALSE))*4</f>
        <v>584</v>
      </c>
      <c r="M13" s="53">
        <f>(VLOOKUP(M$8,'[1]I-4'!$T$6:$AN$63,MATCH(Inputs_PM!$E13,'[1]I-4'!$T$6:$AN$6,0),FALSE))*4</f>
        <v>916</v>
      </c>
      <c r="N13" s="240">
        <f>M13</f>
        <v>916</v>
      </c>
      <c r="O13" s="240">
        <f>P13</f>
        <v>808</v>
      </c>
      <c r="P13" s="53">
        <f>(VLOOKUP(P$8,'[1]I-4'!$T$6:$AN$63,MATCH(Inputs_PM!$E13,'[1]I-4'!$T$6:$AN$6,0),FALSE))*4</f>
        <v>808</v>
      </c>
      <c r="Q13" s="52">
        <f>(VLOOKUP(Q$8,'[1]I-12'!$T$6:$AN$63,MATCH(Inputs_PM!$E13,'[1]I-12'!$T$6:$AN$6,0),FALSE))*4</f>
        <v>540</v>
      </c>
      <c r="R13" s="52">
        <f>(VLOOKUP(R$8,'[1]I-12'!$T$6:$AN$63,MATCH(Inputs_PM!$E13,'[1]I-12'!$T$6:$AN$6,0),FALSE))*4</f>
        <v>604</v>
      </c>
      <c r="T13" s="57">
        <f t="shared" si="0"/>
        <v>862</v>
      </c>
      <c r="U13" s="5">
        <f>INDEX(PM_Balanced_VISTRO!$A$1:$AP$64,MATCH(Inputs_PM!D13,PM_Balanced_VISTRO!$A$1:$A$64,0),MATCH(Inputs_PM!E13,PM_Balanced_VISTRO!$A$1:$AP$1,0))</f>
        <v>881</v>
      </c>
      <c r="W13" s="243">
        <f t="shared" si="7"/>
        <v>0.95264501160092807</v>
      </c>
      <c r="X13" s="243">
        <f t="shared" si="8"/>
        <v>0.9876450116009281</v>
      </c>
      <c r="Y13" s="243">
        <f t="shared" si="9"/>
        <v>1.0176450116009281</v>
      </c>
      <c r="Z13" s="243">
        <f t="shared" si="10"/>
        <v>1.042645011600928</v>
      </c>
      <c r="AA13" s="249">
        <f t="shared" si="1"/>
        <v>1.0626450116009281</v>
      </c>
      <c r="AB13" s="69">
        <f t="shared" si="2"/>
        <v>1.0626450116009281</v>
      </c>
      <c r="AC13" s="69">
        <f t="shared" si="3"/>
        <v>0.93735498839907194</v>
      </c>
      <c r="AD13" s="250">
        <f t="shared" si="4"/>
        <v>0.93735498839907194</v>
      </c>
      <c r="AE13" s="245">
        <f t="shared" si="11"/>
        <v>0.91735498839907192</v>
      </c>
      <c r="AF13" s="239">
        <f t="shared" si="12"/>
        <v>0.8923549883990719</v>
      </c>
      <c r="AH13" s="59">
        <f t="shared" si="13"/>
        <v>839.28025522041764</v>
      </c>
      <c r="AI13" s="59">
        <f t="shared" si="5"/>
        <v>870.11525522041768</v>
      </c>
      <c r="AJ13" s="59">
        <f t="shared" si="5"/>
        <v>896.54525522041763</v>
      </c>
      <c r="AK13" s="59">
        <f t="shared" si="5"/>
        <v>918.57025522041761</v>
      </c>
      <c r="AL13" s="59">
        <f t="shared" si="5"/>
        <v>936.19025522041761</v>
      </c>
      <c r="AM13" s="59">
        <f t="shared" si="5"/>
        <v>936.19025522041761</v>
      </c>
      <c r="AN13" s="59">
        <f t="shared" si="5"/>
        <v>825.80974477958239</v>
      </c>
      <c r="AO13" s="59">
        <f t="shared" si="5"/>
        <v>825.80974477958239</v>
      </c>
      <c r="AP13" s="59">
        <f t="shared" si="5"/>
        <v>808.18974477958238</v>
      </c>
      <c r="AQ13" s="59">
        <f t="shared" si="5"/>
        <v>786.16474477958229</v>
      </c>
      <c r="AS13" s="5">
        <f t="shared" si="14"/>
        <v>0</v>
      </c>
    </row>
    <row r="14" spans="2:45" x14ac:dyDescent="0.25">
      <c r="B14" s="50">
        <v>501</v>
      </c>
      <c r="C14" s="5" t="s">
        <v>97</v>
      </c>
      <c r="D14" s="51">
        <v>5</v>
      </c>
      <c r="E14" s="5" t="s">
        <v>49</v>
      </c>
      <c r="F14" s="50">
        <v>9</v>
      </c>
      <c r="G14" s="50" t="str">
        <f t="shared" si="6"/>
        <v>NB</v>
      </c>
      <c r="I14" s="186">
        <f t="shared" si="15"/>
        <v>212</v>
      </c>
      <c r="J14" s="52">
        <f>(VLOOKUP(J$8,'[1]I-9'!$T$6:$AN$63,MATCH(Inputs_PM!$E14,'[1]I-9'!$T$6:$AN$6,0),FALSE))*4</f>
        <v>212</v>
      </c>
      <c r="K14" s="52">
        <f>(VLOOKUP(K$8,'[1]I-9'!$T$6:$AN$63,MATCH(Inputs_PM!$E14,'[1]I-9'!$T$6:$AN$6,0),FALSE))*4</f>
        <v>252</v>
      </c>
      <c r="L14" s="52">
        <f>(VLOOKUP(L$8,'[1]I-9'!$T$6:$AN$63,MATCH(Inputs_PM!$E14,'[1]I-9'!$T$6:$AN$6,0),FALSE))*4</f>
        <v>280</v>
      </c>
      <c r="M14" s="53">
        <f>(VLOOKUP(M$8,'[1]I-5'!$T$6:$AN$63,MATCH(Inputs_PM!$E14,'[1]I-5'!$T$6:$AN$6,0),FALSE))*4</f>
        <v>736</v>
      </c>
      <c r="N14" s="53">
        <f>(VLOOKUP(N$8,'[1]I-5'!$T$6:$AN$63,MATCH(Inputs_PM!$E14,'[1]I-5'!$T$6:$AN$6,0),FALSE))*4</f>
        <v>720</v>
      </c>
      <c r="O14" s="240">
        <f>P14</f>
        <v>656</v>
      </c>
      <c r="P14" s="53">
        <f>(VLOOKUP(P$8,'[1]I-5'!$T$6:$AN$63,MATCH(Inputs_PM!$E14,'[1]I-5'!$T$6:$AN$6,0),FALSE))*4</f>
        <v>656</v>
      </c>
      <c r="Q14" s="52">
        <f>(VLOOKUP(Q$8,'[1]I-9'!$T$6:$AN$63,MATCH(Inputs_PM!$E14,'[1]I-9'!$T$6:$AN$6,0),FALSE))*4</f>
        <v>480</v>
      </c>
      <c r="R14" s="52">
        <f>(VLOOKUP(R$8,'[1]I-9'!$T$6:$AN$63,MATCH(Inputs_PM!$E14,'[1]I-9'!$T$6:$AN$6,0),FALSE))*4</f>
        <v>444</v>
      </c>
      <c r="T14" s="57">
        <f t="shared" si="0"/>
        <v>692</v>
      </c>
      <c r="U14" s="5">
        <f>INDEX(PM_Balanced_VISTRO!$A$1:$AP$64,MATCH(Inputs_PM!D14,PM_Balanced_VISTRO!$A$1:$A$64,0),MATCH(Inputs_PM!E14,PM_Balanced_VISTRO!$A$1:$AP$1,0))</f>
        <v>725</v>
      </c>
      <c r="W14" s="243">
        <f t="shared" si="7"/>
        <v>0.95358381502890166</v>
      </c>
      <c r="X14" s="243">
        <f t="shared" si="8"/>
        <v>0.98858381502890169</v>
      </c>
      <c r="Y14" s="243">
        <f t="shared" si="9"/>
        <v>1.0185838150289017</v>
      </c>
      <c r="Z14" s="243">
        <f t="shared" si="10"/>
        <v>1.0435838150289016</v>
      </c>
      <c r="AA14" s="249">
        <f t="shared" si="1"/>
        <v>1.0635838150289016</v>
      </c>
      <c r="AB14" s="69">
        <f t="shared" si="2"/>
        <v>1.0404624277456647</v>
      </c>
      <c r="AC14" s="69">
        <f t="shared" si="3"/>
        <v>0.94797687861271673</v>
      </c>
      <c r="AD14" s="250">
        <f t="shared" si="4"/>
        <v>0.94797687861271673</v>
      </c>
      <c r="AE14" s="245">
        <f t="shared" si="11"/>
        <v>0.92797687861271672</v>
      </c>
      <c r="AF14" s="239">
        <f t="shared" si="12"/>
        <v>0.90297687861271669</v>
      </c>
      <c r="AH14" s="59">
        <f t="shared" si="13"/>
        <v>691.34826589595366</v>
      </c>
      <c r="AI14" s="59">
        <f t="shared" si="5"/>
        <v>716.72326589595377</v>
      </c>
      <c r="AJ14" s="59">
        <f t="shared" si="5"/>
        <v>738.47326589595377</v>
      </c>
      <c r="AK14" s="59">
        <f t="shared" si="5"/>
        <v>756.59826589595366</v>
      </c>
      <c r="AL14" s="59">
        <f t="shared" si="5"/>
        <v>771.09826589595366</v>
      </c>
      <c r="AM14" s="59">
        <f t="shared" si="5"/>
        <v>754.33526011560684</v>
      </c>
      <c r="AN14" s="59">
        <f t="shared" si="5"/>
        <v>687.28323699421958</v>
      </c>
      <c r="AO14" s="59">
        <f t="shared" si="5"/>
        <v>687.28323699421958</v>
      </c>
      <c r="AP14" s="59">
        <f t="shared" si="5"/>
        <v>672.78323699421958</v>
      </c>
      <c r="AQ14" s="59">
        <f t="shared" si="5"/>
        <v>654.65823699421958</v>
      </c>
      <c r="AS14" s="5">
        <f t="shared" si="14"/>
        <v>0</v>
      </c>
    </row>
    <row r="15" spans="2:45" x14ac:dyDescent="0.25">
      <c r="B15" s="50">
        <v>701</v>
      </c>
      <c r="C15" s="5" t="s">
        <v>98</v>
      </c>
      <c r="D15" s="51">
        <v>7</v>
      </c>
      <c r="E15" s="5" t="s">
        <v>49</v>
      </c>
      <c r="F15" s="50">
        <v>9</v>
      </c>
      <c r="G15" s="50" t="str">
        <f t="shared" si="6"/>
        <v>NB</v>
      </c>
      <c r="I15" s="186">
        <f t="shared" si="15"/>
        <v>212</v>
      </c>
      <c r="J15" s="52">
        <f>(VLOOKUP(J$8,'[1]I-9'!$T$6:$AN$63,MATCH(Inputs_PM!$E15,'[1]I-9'!$T$6:$AN$6,0),FALSE))*4</f>
        <v>212</v>
      </c>
      <c r="K15" s="52">
        <f>(VLOOKUP(K$8,'[1]I-9'!$T$6:$AN$63,MATCH(Inputs_PM!$E15,'[1]I-9'!$T$6:$AN$6,0),FALSE))*4</f>
        <v>252</v>
      </c>
      <c r="L15" s="52">
        <f>(VLOOKUP(L$8,'[1]I-9'!$T$6:$AN$63,MATCH(Inputs_PM!$E15,'[1]I-9'!$T$6:$AN$6,0),FALSE))*4</f>
        <v>280</v>
      </c>
      <c r="M15" s="53">
        <f>(VLOOKUP(M$8,'[1]I-7'!$T$6:$AN$63,MATCH(Inputs_PM!$E15,'[1]I-7'!$T$6:$AN$6,0),FALSE))*4</f>
        <v>188</v>
      </c>
      <c r="N15" s="240">
        <f>M15</f>
        <v>188</v>
      </c>
      <c r="O15" s="240">
        <f>N15</f>
        <v>188</v>
      </c>
      <c r="P15" s="53">
        <f>(VLOOKUP(P$8,'[1]I-7'!$T$6:$AN$63,MATCH(Inputs_PM!$E15,'[1]I-7'!$T$6:$AN$6,0),FALSE))*4</f>
        <v>180</v>
      </c>
      <c r="Q15" s="52">
        <f>(VLOOKUP(Q$8,'[1]I-9'!$T$6:$AN$63,MATCH(Inputs_PM!$E15,'[1]I-9'!$T$6:$AN$6,0),FALSE))*4</f>
        <v>480</v>
      </c>
      <c r="R15" s="52">
        <f>(VLOOKUP(R$8,'[1]I-9'!$T$6:$AN$63,MATCH(Inputs_PM!$E15,'[1]I-9'!$T$6:$AN$6,0),FALSE))*4</f>
        <v>444</v>
      </c>
      <c r="T15" s="57">
        <f t="shared" si="0"/>
        <v>186</v>
      </c>
      <c r="U15" s="5">
        <f>INDEX(PM_Balanced_VISTRO!$A$1:$AP$64,MATCH(Inputs_PM!D15,PM_Balanced_VISTRO!$A$1:$A$64,0),MATCH(Inputs_PM!E15,PM_Balanced_VISTRO!$A$1:$AP$1,0))</f>
        <v>181</v>
      </c>
      <c r="W15" s="243">
        <f t="shared" si="7"/>
        <v>0.9007526881720429</v>
      </c>
      <c r="X15" s="243">
        <f t="shared" si="8"/>
        <v>0.93575268817204293</v>
      </c>
      <c r="Y15" s="243">
        <f t="shared" si="9"/>
        <v>0.96575268817204296</v>
      </c>
      <c r="Z15" s="243">
        <f t="shared" si="10"/>
        <v>0.99075268817204298</v>
      </c>
      <c r="AA15" s="249">
        <f t="shared" si="1"/>
        <v>1.010752688172043</v>
      </c>
      <c r="AB15" s="69">
        <f t="shared" si="2"/>
        <v>1.010752688172043</v>
      </c>
      <c r="AC15" s="69">
        <f t="shared" si="3"/>
        <v>1.010752688172043</v>
      </c>
      <c r="AD15" s="250">
        <f t="shared" si="4"/>
        <v>0.967741935483871</v>
      </c>
      <c r="AE15" s="245">
        <f t="shared" si="11"/>
        <v>0.94774193548387098</v>
      </c>
      <c r="AF15" s="239">
        <f t="shared" si="12"/>
        <v>0.92274193548387096</v>
      </c>
      <c r="AH15" s="59">
        <f t="shared" si="13"/>
        <v>163.03623655913975</v>
      </c>
      <c r="AI15" s="59">
        <f t="shared" si="5"/>
        <v>169.37123655913976</v>
      </c>
      <c r="AJ15" s="59">
        <f t="shared" si="5"/>
        <v>174.80123655913977</v>
      </c>
      <c r="AK15" s="59">
        <f t="shared" si="5"/>
        <v>179.32623655913977</v>
      </c>
      <c r="AL15" s="59">
        <f t="shared" si="5"/>
        <v>182.94623655913978</v>
      </c>
      <c r="AM15" s="59">
        <f t="shared" si="5"/>
        <v>182.94623655913978</v>
      </c>
      <c r="AN15" s="59">
        <f t="shared" si="5"/>
        <v>182.94623655913978</v>
      </c>
      <c r="AO15" s="59">
        <f t="shared" si="5"/>
        <v>175.16129032258064</v>
      </c>
      <c r="AP15" s="59">
        <f t="shared" si="5"/>
        <v>171.54129032258064</v>
      </c>
      <c r="AQ15" s="59">
        <f t="shared" si="5"/>
        <v>167.01629032258063</v>
      </c>
      <c r="AS15" s="5">
        <f t="shared" si="14"/>
        <v>0</v>
      </c>
    </row>
    <row r="16" spans="2:45" x14ac:dyDescent="0.25">
      <c r="B16" s="50">
        <v>702</v>
      </c>
      <c r="C16" s="5" t="s">
        <v>370</v>
      </c>
      <c r="D16" s="51">
        <v>7</v>
      </c>
      <c r="E16" s="5" t="s">
        <v>50</v>
      </c>
      <c r="F16" s="50">
        <v>12</v>
      </c>
      <c r="G16" s="50" t="str">
        <f t="shared" si="6"/>
        <v>SB</v>
      </c>
      <c r="I16" s="186">
        <f t="shared" si="15"/>
        <v>608</v>
      </c>
      <c r="J16" s="52">
        <f>(VLOOKUP(J$8,'[1]I-12'!$T$6:$AN$63,MATCH(Inputs_PM!$E16,'[1]I-12'!$T$6:$AN$6,0),FALSE))*4</f>
        <v>608</v>
      </c>
      <c r="K16" s="52">
        <f>(VLOOKUP(K$8,'[1]I-12'!$T$6:$AN$63,MATCH(Inputs_PM!$E16,'[1]I-12'!$T$6:$AN$6,0),FALSE))*4</f>
        <v>648</v>
      </c>
      <c r="L16" s="52">
        <f>(VLOOKUP(L$8,'[1]I-12'!$T$6:$AN$63,MATCH(Inputs_PM!$E16,'[1]I-12'!$T$6:$AN$6,0),FALSE))*4</f>
        <v>584</v>
      </c>
      <c r="M16" s="53">
        <f>(VLOOKUP(M$8,'[1]I-7'!$T$6:$AN$63,MATCH(Inputs_PM!$E16,'[1]I-7'!$T$6:$AN$6,0),FALSE))*4</f>
        <v>308</v>
      </c>
      <c r="N16" s="53">
        <f>(VLOOKUP(N$8,'[1]I-7'!$T$6:$AN$63,MATCH(Inputs_PM!$E16,'[1]I-7'!$T$6:$AN$6,0),FALSE))*4</f>
        <v>336</v>
      </c>
      <c r="O16" s="240">
        <f>N16</f>
        <v>336</v>
      </c>
      <c r="P16" s="53">
        <f>(VLOOKUP(P$8,'[1]I-7'!$T$6:$AN$63,MATCH(Inputs_PM!$E16,'[1]I-7'!$T$6:$AN$6,0),FALSE))*4</f>
        <v>360</v>
      </c>
      <c r="Q16" s="52">
        <f>(VLOOKUP(Q$8,'[1]I-12'!$T$6:$AN$63,MATCH(Inputs_PM!$E16,'[1]I-12'!$T$6:$AN$6,0),FALSE))*4</f>
        <v>540</v>
      </c>
      <c r="R16" s="52">
        <f>(VLOOKUP(R$8,'[1]I-12'!$T$6:$AN$63,MATCH(Inputs_PM!$E16,'[1]I-12'!$T$6:$AN$6,0),FALSE))*4</f>
        <v>604</v>
      </c>
      <c r="S16" s="39"/>
      <c r="T16" s="57">
        <f t="shared" si="0"/>
        <v>335</v>
      </c>
      <c r="U16" s="5">
        <f>INDEX(PM_Balanced_VISTRO!$A$1:$AP$64,MATCH(Inputs_PM!D16,PM_Balanced_VISTRO!$A$1:$A$64,0),MATCH(Inputs_PM!E16,PM_Balanced_VISTRO!$A$1:$AP$1,0))</f>
        <v>329</v>
      </c>
      <c r="W16" s="243">
        <f t="shared" si="7"/>
        <v>0.80940298507462671</v>
      </c>
      <c r="X16" s="243">
        <f t="shared" si="8"/>
        <v>0.84440298507462674</v>
      </c>
      <c r="Y16" s="243">
        <f t="shared" si="9"/>
        <v>0.87440298507462677</v>
      </c>
      <c r="Z16" s="243">
        <f t="shared" si="10"/>
        <v>0.89940298507462679</v>
      </c>
      <c r="AA16" s="249">
        <f t="shared" si="1"/>
        <v>0.91940298507462681</v>
      </c>
      <c r="AB16" s="69">
        <f t="shared" si="2"/>
        <v>1.0029850746268656</v>
      </c>
      <c r="AC16" s="69">
        <f t="shared" si="3"/>
        <v>1.0029850746268656</v>
      </c>
      <c r="AD16" s="250">
        <f t="shared" si="4"/>
        <v>1.0746268656716418</v>
      </c>
      <c r="AE16" s="245">
        <f t="shared" si="11"/>
        <v>1.0546268656716418</v>
      </c>
      <c r="AF16" s="239">
        <f t="shared" si="12"/>
        <v>1.0296268656716419</v>
      </c>
      <c r="AH16" s="59">
        <f t="shared" si="13"/>
        <v>266.29358208955216</v>
      </c>
      <c r="AI16" s="59">
        <f t="shared" si="5"/>
        <v>277.8085820895522</v>
      </c>
      <c r="AJ16" s="59">
        <f t="shared" si="5"/>
        <v>287.67858208955221</v>
      </c>
      <c r="AK16" s="59">
        <f t="shared" si="5"/>
        <v>295.90358208955223</v>
      </c>
      <c r="AL16" s="59">
        <f t="shared" si="5"/>
        <v>302.48358208955221</v>
      </c>
      <c r="AM16" s="59">
        <f t="shared" si="5"/>
        <v>329.98208955223879</v>
      </c>
      <c r="AN16" s="59">
        <f t="shared" si="5"/>
        <v>329.98208955223879</v>
      </c>
      <c r="AO16" s="59">
        <f t="shared" si="5"/>
        <v>353.55223880597015</v>
      </c>
      <c r="AP16" s="59">
        <f t="shared" si="5"/>
        <v>346.97223880597016</v>
      </c>
      <c r="AQ16" s="59">
        <f t="shared" si="5"/>
        <v>338.7472388059702</v>
      </c>
      <c r="AS16" s="5">
        <f t="shared" si="14"/>
        <v>0</v>
      </c>
    </row>
    <row r="17" spans="1:45" x14ac:dyDescent="0.25">
      <c r="B17" s="50">
        <v>901</v>
      </c>
      <c r="C17" s="5" t="s">
        <v>117</v>
      </c>
      <c r="D17" s="54">
        <v>9</v>
      </c>
      <c r="E17" s="5" t="s">
        <v>49</v>
      </c>
      <c r="F17" s="50">
        <v>9</v>
      </c>
      <c r="G17" s="50" t="str">
        <f t="shared" si="6"/>
        <v>NB</v>
      </c>
      <c r="I17" s="186">
        <f t="shared" si="15"/>
        <v>212</v>
      </c>
      <c r="J17" s="53">
        <f>(VLOOKUP(J$8,'[1]I-9'!$T$6:$AN$63,MATCH(Inputs_PM!$E17,'[1]I-9'!$T$6:$AN$6,0),FALSE))*4</f>
        <v>212</v>
      </c>
      <c r="K17" s="53">
        <f>(VLOOKUP(K$8,'[1]I-9'!$T$6:$AN$63,MATCH(Inputs_PM!$E17,'[1]I-9'!$T$6:$AN$6,0),FALSE))*4</f>
        <v>252</v>
      </c>
      <c r="L17" s="53">
        <f>(VLOOKUP(L$8,'[1]I-9'!$T$6:$AN$63,MATCH(Inputs_PM!$E17,'[1]I-9'!$T$6:$AN$6,0),FALSE))*4</f>
        <v>280</v>
      </c>
      <c r="M17" s="53">
        <f>(VLOOKUP(M$8,'[1]I-9'!$T$6:$AN$63,MATCH(Inputs_PM!$E17,'[1]I-9'!$T$6:$AN$6,0),FALSE))*4</f>
        <v>280</v>
      </c>
      <c r="N17" s="53">
        <f>(VLOOKUP(N$8,'[1]I-9'!$T$6:$AN$63,MATCH(Inputs_PM!$E17,'[1]I-9'!$T$6:$AN$6,0),FALSE))*4</f>
        <v>336</v>
      </c>
      <c r="O17" s="53">
        <f>(VLOOKUP(O$8,'[1]I-9'!$T$6:$AN$63,MATCH(Inputs_PM!$E17,'[1]I-9'!$T$6:$AN$6,0),FALSE))*4</f>
        <v>376</v>
      </c>
      <c r="P17" s="53">
        <f>(VLOOKUP(P$8,'[1]I-9'!$T$6:$AN$63,MATCH(Inputs_PM!$E17,'[1]I-9'!$T$6:$AN$6,0),FALSE))*4</f>
        <v>472</v>
      </c>
      <c r="Q17" s="53">
        <f>(VLOOKUP(Q$8,'[1]I-9'!$T$6:$AN$63,MATCH(Inputs_PM!$E17,'[1]I-9'!$T$6:$AN$6,0),FALSE))*4</f>
        <v>480</v>
      </c>
      <c r="R17" s="53">
        <f>(VLOOKUP(R$8,'[1]I-9'!$T$6:$AN$63,MATCH(Inputs_PM!$E17,'[1]I-9'!$T$6:$AN$6,0),FALSE))*4</f>
        <v>444</v>
      </c>
      <c r="T17" s="57">
        <f t="shared" si="0"/>
        <v>366</v>
      </c>
      <c r="U17" s="5">
        <f>INDEX(PM_Balanced_VISTRO!$A$1:$AP$64,MATCH(Inputs_PM!D17,PM_Balanced_VISTRO!$A$1:$A$64,0),MATCH(Inputs_PM!E17,PM_Balanced_VISTRO!$A$1:$AP$1,0))</f>
        <v>374</v>
      </c>
      <c r="W17" s="243">
        <f t="shared" si="7"/>
        <v>0.65502732240437145</v>
      </c>
      <c r="X17" s="243">
        <f t="shared" si="8"/>
        <v>0.69002732240437148</v>
      </c>
      <c r="Y17" s="243">
        <f t="shared" si="9"/>
        <v>0.72002732240437151</v>
      </c>
      <c r="Z17" s="243">
        <f t="shared" si="10"/>
        <v>0.74502732240437153</v>
      </c>
      <c r="AA17" s="249">
        <f t="shared" si="1"/>
        <v>0.76502732240437155</v>
      </c>
      <c r="AB17" s="69">
        <f t="shared" si="2"/>
        <v>0.91803278688524592</v>
      </c>
      <c r="AC17" s="69">
        <f t="shared" si="3"/>
        <v>1.0273224043715847</v>
      </c>
      <c r="AD17" s="250">
        <f t="shared" si="4"/>
        <v>1.2896174863387979</v>
      </c>
      <c r="AE17" s="245">
        <f t="shared" si="11"/>
        <v>1.2696174863387979</v>
      </c>
      <c r="AF17" s="239">
        <f t="shared" si="12"/>
        <v>1.244617486338798</v>
      </c>
      <c r="AH17" s="59">
        <f t="shared" si="13"/>
        <v>244.98021857923493</v>
      </c>
      <c r="AI17" s="59">
        <f t="shared" si="5"/>
        <v>258.07021857923496</v>
      </c>
      <c r="AJ17" s="59">
        <f t="shared" si="5"/>
        <v>269.29021857923493</v>
      </c>
      <c r="AK17" s="59">
        <f t="shared" si="5"/>
        <v>278.64021857923495</v>
      </c>
      <c r="AL17" s="59">
        <f t="shared" si="5"/>
        <v>286.12021857923497</v>
      </c>
      <c r="AM17" s="59">
        <f t="shared" si="5"/>
        <v>343.34426229508199</v>
      </c>
      <c r="AN17" s="59">
        <f t="shared" si="5"/>
        <v>384.21857923497271</v>
      </c>
      <c r="AO17" s="59">
        <f t="shared" si="5"/>
        <v>482.31693989071044</v>
      </c>
      <c r="AP17" s="59">
        <f t="shared" si="5"/>
        <v>474.83693989071043</v>
      </c>
      <c r="AQ17" s="59">
        <f t="shared" si="5"/>
        <v>465.48693989071046</v>
      </c>
      <c r="AS17" s="5">
        <f t="shared" si="14"/>
        <v>0</v>
      </c>
    </row>
    <row r="18" spans="1:45" x14ac:dyDescent="0.25">
      <c r="B18" s="50">
        <v>1001</v>
      </c>
      <c r="C18" s="5" t="s">
        <v>100</v>
      </c>
      <c r="D18" s="51">
        <v>10</v>
      </c>
      <c r="E18" s="5" t="s">
        <v>49</v>
      </c>
      <c r="F18" s="50">
        <v>9</v>
      </c>
      <c r="G18" s="50" t="str">
        <f t="shared" si="6"/>
        <v>NB</v>
      </c>
      <c r="I18" s="186">
        <f t="shared" si="15"/>
        <v>212</v>
      </c>
      <c r="J18" s="52">
        <f>(VLOOKUP(J$8,'[1]I-9'!$T$6:$AN$63,MATCH(Inputs_PM!$E18,'[1]I-9'!$T$6:$AN$6,0),FALSE))*4</f>
        <v>212</v>
      </c>
      <c r="K18" s="52">
        <f>(VLOOKUP(K$8,'[1]I-9'!$T$6:$AN$63,MATCH(Inputs_PM!$E18,'[1]I-9'!$T$6:$AN$6,0),FALSE))*4</f>
        <v>252</v>
      </c>
      <c r="L18" s="52">
        <f>(VLOOKUP(L$8,'[1]I-9'!$T$6:$AN$63,MATCH(Inputs_PM!$E18,'[1]I-9'!$T$6:$AN$6,0),FALSE))*4</f>
        <v>280</v>
      </c>
      <c r="M18" s="53">
        <f>(VLOOKUP(M$8,'[1]I-10'!$T$6:$AN$63,MATCH(Inputs_PM!$E18,'[1]I-10'!$T$6:$AN$6,0),FALSE))*4</f>
        <v>228</v>
      </c>
      <c r="N18" s="53">
        <f>(VLOOKUP(N$8,'[1]I-10'!$T$6:$AN$63,MATCH(Inputs_PM!$E18,'[1]I-10'!$T$6:$AN$6,0),FALSE))*4</f>
        <v>232</v>
      </c>
      <c r="O18" s="240">
        <f>N18</f>
        <v>232</v>
      </c>
      <c r="P18" s="53">
        <f>(VLOOKUP(P$8,'[1]I-10'!$T$6:$AN$63,MATCH(Inputs_PM!$E18,'[1]I-10'!$T$6:$AN$6,0),FALSE))*4</f>
        <v>268</v>
      </c>
      <c r="Q18" s="52">
        <f>(VLOOKUP(Q$8,'[1]I-9'!$T$6:$AN$63,MATCH(Inputs_PM!$E18,'[1]I-9'!$T$6:$AN$6,0),FALSE))*4</f>
        <v>480</v>
      </c>
      <c r="R18" s="52">
        <f>(VLOOKUP(R$8,'[1]I-9'!$T$6:$AN$63,MATCH(Inputs_PM!$E18,'[1]I-9'!$T$6:$AN$6,0),FALSE))*4</f>
        <v>444</v>
      </c>
      <c r="T18" s="57">
        <f t="shared" si="0"/>
        <v>240</v>
      </c>
      <c r="U18" s="5">
        <f>INDEX(PM_Balanced_VISTRO!$A$1:$AP$64,MATCH(Inputs_PM!D18,PM_Balanced_VISTRO!$A$1:$A$64,0),MATCH(Inputs_PM!E18,PM_Balanced_VISTRO!$A$1:$AP$1,0))</f>
        <v>279</v>
      </c>
      <c r="W18" s="243">
        <f t="shared" si="7"/>
        <v>0.83999999999999986</v>
      </c>
      <c r="X18" s="243">
        <f t="shared" si="8"/>
        <v>0.87499999999999989</v>
      </c>
      <c r="Y18" s="243">
        <f t="shared" si="9"/>
        <v>0.90499999999999992</v>
      </c>
      <c r="Z18" s="243">
        <f t="shared" si="10"/>
        <v>0.92999999999999994</v>
      </c>
      <c r="AA18" s="249">
        <f t="shared" si="1"/>
        <v>0.95</v>
      </c>
      <c r="AB18" s="69">
        <f t="shared" si="2"/>
        <v>0.96666666666666667</v>
      </c>
      <c r="AC18" s="69">
        <f t="shared" si="3"/>
        <v>0.96666666666666667</v>
      </c>
      <c r="AD18" s="250">
        <f t="shared" si="4"/>
        <v>1.1166666666666667</v>
      </c>
      <c r="AE18" s="245">
        <f t="shared" si="11"/>
        <v>1.0966666666666667</v>
      </c>
      <c r="AF18" s="239">
        <f t="shared" si="12"/>
        <v>1.0716666666666668</v>
      </c>
      <c r="AH18" s="59">
        <f t="shared" si="13"/>
        <v>234.35999999999996</v>
      </c>
      <c r="AI18" s="59">
        <f t="shared" si="5"/>
        <v>244.12499999999997</v>
      </c>
      <c r="AJ18" s="59">
        <f t="shared" si="5"/>
        <v>252.49499999999998</v>
      </c>
      <c r="AK18" s="59">
        <f t="shared" si="5"/>
        <v>259.46999999999997</v>
      </c>
      <c r="AL18" s="59">
        <f t="shared" si="5"/>
        <v>265.05</v>
      </c>
      <c r="AM18" s="59">
        <f t="shared" si="5"/>
        <v>269.7</v>
      </c>
      <c r="AN18" s="59">
        <f t="shared" si="5"/>
        <v>269.7</v>
      </c>
      <c r="AO18" s="59">
        <f t="shared" si="5"/>
        <v>311.55</v>
      </c>
      <c r="AP18" s="59">
        <f t="shared" si="5"/>
        <v>305.97000000000003</v>
      </c>
      <c r="AQ18" s="59">
        <f t="shared" si="5"/>
        <v>298.995</v>
      </c>
      <c r="AS18" s="5">
        <f t="shared" si="14"/>
        <v>0</v>
      </c>
    </row>
    <row r="19" spans="1:45" x14ac:dyDescent="0.25">
      <c r="B19" s="50">
        <v>1002</v>
      </c>
      <c r="C19" s="5" t="s">
        <v>101</v>
      </c>
      <c r="D19" s="51">
        <v>10</v>
      </c>
      <c r="E19" s="5" t="s">
        <v>50</v>
      </c>
      <c r="F19" s="50">
        <v>12</v>
      </c>
      <c r="G19" s="50" t="str">
        <f t="shared" si="6"/>
        <v>SB</v>
      </c>
      <c r="I19" s="186">
        <f t="shared" si="15"/>
        <v>608</v>
      </c>
      <c r="J19" s="52">
        <f>(VLOOKUP(J$8,'[1]I-12'!$T$6:$AN$63,MATCH(Inputs_PM!$E19,'[1]I-12'!$T$6:$AN$6,0),FALSE))*4</f>
        <v>608</v>
      </c>
      <c r="K19" s="52">
        <f>(VLOOKUP(K$8,'[1]I-12'!$T$6:$AN$63,MATCH(Inputs_PM!$E19,'[1]I-12'!$T$6:$AN$6,0),FALSE))*4</f>
        <v>648</v>
      </c>
      <c r="L19" s="52">
        <f>(VLOOKUP(L$8,'[1]I-12'!$T$6:$AN$63,MATCH(Inputs_PM!$E19,'[1]I-12'!$T$6:$AN$6,0),FALSE))*4</f>
        <v>584</v>
      </c>
      <c r="M19" s="53">
        <f>(VLOOKUP(M$8,'[1]I-10'!$T$6:$AN$63,MATCH(Inputs_PM!$E19,'[1]I-10'!$T$6:$AN$6,0),FALSE))*4</f>
        <v>116</v>
      </c>
      <c r="N19" s="240">
        <f>M19</f>
        <v>116</v>
      </c>
      <c r="O19" s="53">
        <f>(VLOOKUP(O$8,'[1]I-10'!$T$6:$AN$63,MATCH(Inputs_PM!$E19,'[1]I-10'!$T$6:$AN$6,0),FALSE))*4</f>
        <v>132</v>
      </c>
      <c r="P19" s="240">
        <f>O19</f>
        <v>132</v>
      </c>
      <c r="Q19" s="52">
        <f>(VLOOKUP(Q$8,'[1]I-12'!$T$6:$AN$63,MATCH(Inputs_PM!$E19,'[1]I-12'!$T$6:$AN$6,0),FALSE))*4</f>
        <v>540</v>
      </c>
      <c r="R19" s="52">
        <f>(VLOOKUP(R$8,'[1]I-12'!$T$6:$AN$63,MATCH(Inputs_PM!$E19,'[1]I-12'!$T$6:$AN$6,0),FALSE))*4</f>
        <v>604</v>
      </c>
      <c r="T19" s="57">
        <f t="shared" si="0"/>
        <v>124</v>
      </c>
      <c r="U19" s="5">
        <f>INDEX(PM_Balanced_VISTRO!$A$1:$AP$64,MATCH(Inputs_PM!D19,PM_Balanced_VISTRO!$A$1:$A$64,0),MATCH(Inputs_PM!E19,PM_Balanced_VISTRO!$A$1:$AP$1,0))</f>
        <v>170</v>
      </c>
      <c r="W19" s="243">
        <f t="shared" si="7"/>
        <v>0.82548387096774178</v>
      </c>
      <c r="X19" s="243">
        <f t="shared" si="8"/>
        <v>0.86048387096774182</v>
      </c>
      <c r="Y19" s="243">
        <f t="shared" si="9"/>
        <v>0.89048387096774184</v>
      </c>
      <c r="Z19" s="243">
        <f t="shared" si="10"/>
        <v>0.91548387096774186</v>
      </c>
      <c r="AA19" s="249">
        <f t="shared" si="1"/>
        <v>0.93548387096774188</v>
      </c>
      <c r="AB19" s="69">
        <f t="shared" si="2"/>
        <v>0.93548387096774188</v>
      </c>
      <c r="AC19" s="69">
        <f t="shared" si="3"/>
        <v>1.064516129032258</v>
      </c>
      <c r="AD19" s="250">
        <f t="shared" si="4"/>
        <v>1.064516129032258</v>
      </c>
      <c r="AE19" s="245">
        <f t="shared" si="11"/>
        <v>1.044516129032258</v>
      </c>
      <c r="AF19" s="239">
        <f t="shared" si="12"/>
        <v>1.0195161290322581</v>
      </c>
      <c r="AH19" s="59">
        <f t="shared" si="13"/>
        <v>140.33225806451611</v>
      </c>
      <c r="AI19" s="59">
        <f t="shared" si="5"/>
        <v>146.2822580645161</v>
      </c>
      <c r="AJ19" s="59">
        <f t="shared" si="5"/>
        <v>151.38225806451612</v>
      </c>
      <c r="AK19" s="59">
        <f t="shared" si="5"/>
        <v>155.63225806451612</v>
      </c>
      <c r="AL19" s="59">
        <f t="shared" si="5"/>
        <v>159.03225806451613</v>
      </c>
      <c r="AM19" s="59">
        <f t="shared" si="5"/>
        <v>159.03225806451613</v>
      </c>
      <c r="AN19" s="59">
        <f t="shared" si="5"/>
        <v>180.96774193548387</v>
      </c>
      <c r="AO19" s="59">
        <f t="shared" si="5"/>
        <v>180.96774193548387</v>
      </c>
      <c r="AP19" s="59">
        <f t="shared" si="5"/>
        <v>177.56774193548387</v>
      </c>
      <c r="AQ19" s="59">
        <f t="shared" si="5"/>
        <v>173.31774193548387</v>
      </c>
      <c r="AS19" s="5">
        <f t="shared" si="14"/>
        <v>0</v>
      </c>
    </row>
    <row r="20" spans="1:45" x14ac:dyDescent="0.25">
      <c r="B20" s="50">
        <v>1201</v>
      </c>
      <c r="C20" s="5" t="s">
        <v>102</v>
      </c>
      <c r="D20" s="54">
        <v>12</v>
      </c>
      <c r="E20" s="5" t="s">
        <v>49</v>
      </c>
      <c r="F20" s="50">
        <v>12</v>
      </c>
      <c r="G20" s="50" t="str">
        <f t="shared" si="6"/>
        <v>NB</v>
      </c>
      <c r="I20" s="186">
        <f t="shared" si="15"/>
        <v>552</v>
      </c>
      <c r="J20" s="53">
        <f>(VLOOKUP(J$8,'[1]I-12'!$T$6:$AN$63,MATCH(Inputs_PM!$E20,'[1]I-12'!$T$6:$AN$6,0),FALSE))*4</f>
        <v>552</v>
      </c>
      <c r="K20" s="240">
        <f>L20</f>
        <v>612</v>
      </c>
      <c r="L20" s="53">
        <f>(VLOOKUP(L$8,'[1]I-12'!$T$6:$AN$63,MATCH(Inputs_PM!$E20,'[1]I-12'!$T$6:$AN$6,0),FALSE))*4</f>
        <v>612</v>
      </c>
      <c r="M20" s="53">
        <f>(VLOOKUP(M$8,'[1]I-12'!$T$6:$AN$63,MATCH(Inputs_PM!$E20,'[1]I-12'!$T$6:$AN$6,0),FALSE))*4</f>
        <v>624</v>
      </c>
      <c r="N20" s="240">
        <f>M20</f>
        <v>624</v>
      </c>
      <c r="O20" s="53">
        <f>(VLOOKUP(O$8,'[1]I-12'!$T$6:$AN$63,MATCH(Inputs_PM!$E20,'[1]I-12'!$T$6:$AN$6,0),FALSE))*4</f>
        <v>676</v>
      </c>
      <c r="P20" s="53">
        <f>(VLOOKUP(P$8,'[1]I-12'!$T$6:$AN$63,MATCH(Inputs_PM!$E20,'[1]I-12'!$T$6:$AN$6,0),FALSE))*4</f>
        <v>732</v>
      </c>
      <c r="Q20" s="240">
        <f>R20</f>
        <v>668</v>
      </c>
      <c r="R20" s="53">
        <f>(VLOOKUP(R$8,'[1]I-12'!$T$6:$AN$63,MATCH(Inputs_PM!$E20,'[1]I-12'!$T$6:$AN$6,0),FALSE))*4</f>
        <v>668</v>
      </c>
      <c r="T20" s="57">
        <f t="shared" si="0"/>
        <v>664</v>
      </c>
      <c r="U20" s="5">
        <f>INDEX(PM_Balanced_VISTRO!$A$1:$AP$64,MATCH(Inputs_PM!D20,PM_Balanced_VISTRO!$A$1:$A$64,0),MATCH(Inputs_PM!E20,PM_Balanced_VISTRO!$A$1:$AP$1,0))</f>
        <v>678</v>
      </c>
      <c r="W20" s="243">
        <f t="shared" si="7"/>
        <v>0.82975903614457824</v>
      </c>
      <c r="X20" s="243">
        <f t="shared" si="8"/>
        <v>0.86475903614457827</v>
      </c>
      <c r="Y20" s="243">
        <f t="shared" si="9"/>
        <v>0.8947590361445783</v>
      </c>
      <c r="Z20" s="243">
        <f t="shared" si="10"/>
        <v>0.91975903614457832</v>
      </c>
      <c r="AA20" s="249">
        <f t="shared" si="1"/>
        <v>0.93975903614457834</v>
      </c>
      <c r="AB20" s="69">
        <f t="shared" si="2"/>
        <v>0.93975903614457834</v>
      </c>
      <c r="AC20" s="69">
        <f t="shared" si="3"/>
        <v>1.0180722891566265</v>
      </c>
      <c r="AD20" s="250">
        <f t="shared" si="4"/>
        <v>1.1024096385542168</v>
      </c>
      <c r="AE20" s="245">
        <f t="shared" si="11"/>
        <v>1.0824096385542168</v>
      </c>
      <c r="AF20" s="239">
        <f t="shared" si="12"/>
        <v>1.0574096385542169</v>
      </c>
      <c r="AH20" s="59">
        <f t="shared" si="13"/>
        <v>562.57662650602401</v>
      </c>
      <c r="AI20" s="59">
        <f t="shared" si="5"/>
        <v>586.30662650602403</v>
      </c>
      <c r="AJ20" s="59">
        <f t="shared" si="5"/>
        <v>606.64662650602406</v>
      </c>
      <c r="AK20" s="59">
        <f t="shared" si="5"/>
        <v>623.59662650602411</v>
      </c>
      <c r="AL20" s="59">
        <f t="shared" si="5"/>
        <v>637.15662650602417</v>
      </c>
      <c r="AM20" s="59">
        <f t="shared" si="5"/>
        <v>637.15662650602417</v>
      </c>
      <c r="AN20" s="59">
        <f t="shared" si="5"/>
        <v>690.25301204819277</v>
      </c>
      <c r="AO20" s="59">
        <f t="shared" si="5"/>
        <v>747.43373493975901</v>
      </c>
      <c r="AP20" s="59">
        <f t="shared" si="5"/>
        <v>733.87373493975895</v>
      </c>
      <c r="AQ20" s="59">
        <f t="shared" si="5"/>
        <v>716.92373493975902</v>
      </c>
      <c r="AS20" s="5">
        <f t="shared" si="14"/>
        <v>0</v>
      </c>
    </row>
    <row r="21" spans="1:45" x14ac:dyDescent="0.25">
      <c r="B21" s="50">
        <v>1202</v>
      </c>
      <c r="C21" s="5" t="s">
        <v>103</v>
      </c>
      <c r="D21" s="54">
        <v>12</v>
      </c>
      <c r="E21" s="5" t="s">
        <v>50</v>
      </c>
      <c r="F21" s="50">
        <v>12</v>
      </c>
      <c r="G21" s="50" t="str">
        <f t="shared" si="6"/>
        <v>SB</v>
      </c>
      <c r="I21" s="186">
        <f t="shared" si="15"/>
        <v>608</v>
      </c>
      <c r="J21" s="53">
        <f>(VLOOKUP(J$8,'[1]I-12'!$T$6:$AN$63,MATCH(Inputs_PM!$E21,'[1]I-12'!$T$6:$AN$6,0),FALSE))*4</f>
        <v>608</v>
      </c>
      <c r="K21" s="53">
        <f>(VLOOKUP(K$8,'[1]I-12'!$T$6:$AN$63,MATCH(Inputs_PM!$E21,'[1]I-12'!$T$6:$AN$6,0),FALSE))*4</f>
        <v>648</v>
      </c>
      <c r="L21" s="53">
        <f>(VLOOKUP(L$8,'[1]I-12'!$T$6:$AN$63,MATCH(Inputs_PM!$E21,'[1]I-12'!$T$6:$AN$6,0),FALSE))*4</f>
        <v>584</v>
      </c>
      <c r="M21" s="53">
        <f>(VLOOKUP(M$8,'[1]I-12'!$T$6:$AN$63,MATCH(Inputs_PM!$E21,'[1]I-12'!$T$6:$AN$6,0),FALSE))*4</f>
        <v>608</v>
      </c>
      <c r="N21" s="53">
        <f>(VLOOKUP(N$8,'[1]I-12'!$T$6:$AN$63,MATCH(Inputs_PM!$E21,'[1]I-12'!$T$6:$AN$6,0),FALSE))*4</f>
        <v>700</v>
      </c>
      <c r="O21" s="240">
        <f>P21</f>
        <v>668</v>
      </c>
      <c r="P21" s="53">
        <f>(VLOOKUP(P$8,'[1]I-12'!$T$6:$AN$63,MATCH(Inputs_PM!$E21,'[1]I-12'!$T$6:$AN$6,0),FALSE))*4</f>
        <v>668</v>
      </c>
      <c r="Q21" s="240">
        <f>R21</f>
        <v>604</v>
      </c>
      <c r="R21" s="53">
        <f>(VLOOKUP(R$8,'[1]I-12'!$T$6:$AN$63,MATCH(Inputs_PM!$E21,'[1]I-12'!$T$6:$AN$6,0),FALSE))*4</f>
        <v>604</v>
      </c>
      <c r="T21" s="57">
        <f t="shared" si="0"/>
        <v>661</v>
      </c>
      <c r="U21" s="5">
        <f>INDEX(PM_Balanced_VISTRO!$A$1:$AP$64,MATCH(Inputs_PM!D21,PM_Balanced_VISTRO!$A$1:$A$64,0),MATCH(Inputs_PM!E21,PM_Balanced_VISTRO!$A$1:$AP$1,0))</f>
        <v>694</v>
      </c>
      <c r="W21" s="243">
        <f t="shared" si="7"/>
        <v>0.80981845688350973</v>
      </c>
      <c r="X21" s="243">
        <f t="shared" si="8"/>
        <v>0.84481845688350976</v>
      </c>
      <c r="Y21" s="243">
        <f t="shared" si="9"/>
        <v>0.87481845688350979</v>
      </c>
      <c r="Z21" s="243">
        <f t="shared" si="10"/>
        <v>0.89981845688350981</v>
      </c>
      <c r="AA21" s="249">
        <f t="shared" si="1"/>
        <v>0.91981845688350983</v>
      </c>
      <c r="AB21" s="69">
        <f t="shared" si="2"/>
        <v>1.059001512859304</v>
      </c>
      <c r="AC21" s="69">
        <f t="shared" si="3"/>
        <v>1.0105900151285931</v>
      </c>
      <c r="AD21" s="250">
        <f t="shared" si="4"/>
        <v>1.0105900151285931</v>
      </c>
      <c r="AE21" s="245">
        <f t="shared" si="11"/>
        <v>0.99059001512859313</v>
      </c>
      <c r="AF21" s="239">
        <f t="shared" si="12"/>
        <v>0.9655900151285931</v>
      </c>
      <c r="AH21" s="59">
        <f t="shared" si="13"/>
        <v>562.01400907715572</v>
      </c>
      <c r="AI21" s="59">
        <f t="shared" si="5"/>
        <v>586.3040090771558</v>
      </c>
      <c r="AJ21" s="59">
        <f t="shared" si="5"/>
        <v>607.12400907715585</v>
      </c>
      <c r="AK21" s="59">
        <f t="shared" si="5"/>
        <v>624.47400907715576</v>
      </c>
      <c r="AL21" s="59">
        <f t="shared" si="5"/>
        <v>638.35400907715587</v>
      </c>
      <c r="AM21" s="59">
        <f t="shared" si="5"/>
        <v>734.94704992435697</v>
      </c>
      <c r="AN21" s="59">
        <f t="shared" si="5"/>
        <v>701.34947049924369</v>
      </c>
      <c r="AO21" s="59">
        <f t="shared" si="5"/>
        <v>701.34947049924369</v>
      </c>
      <c r="AP21" s="59">
        <f t="shared" si="5"/>
        <v>687.46947049924358</v>
      </c>
      <c r="AQ21" s="59">
        <f t="shared" si="5"/>
        <v>670.11947049924356</v>
      </c>
      <c r="AS21" s="5">
        <f t="shared" si="14"/>
        <v>0</v>
      </c>
    </row>
    <row r="22" spans="1:45" x14ac:dyDescent="0.25">
      <c r="B22" s="50">
        <v>1301</v>
      </c>
      <c r="C22" s="5" t="s">
        <v>104</v>
      </c>
      <c r="D22" s="51">
        <v>13</v>
      </c>
      <c r="E22" s="5" t="s">
        <v>49</v>
      </c>
      <c r="F22" s="50">
        <v>14</v>
      </c>
      <c r="G22" s="50" t="str">
        <f t="shared" si="6"/>
        <v>NB</v>
      </c>
      <c r="I22" s="186">
        <f t="shared" si="15"/>
        <v>376</v>
      </c>
      <c r="J22" s="52">
        <f>(VLOOKUP(J$8,'[1]I-14'!$T$6:$AN$63,MATCH(Inputs_PM!$E22,'[1]I-14'!$T$6:$AN$6,0),FALSE))*4</f>
        <v>376</v>
      </c>
      <c r="K22" s="52">
        <f>(VLOOKUP(K$8,'[1]I-14'!$T$6:$AN$63,MATCH(Inputs_PM!$E22,'[1]I-14'!$T$6:$AN$6,0),FALSE))*4</f>
        <v>352</v>
      </c>
      <c r="L22" s="52">
        <f>(VLOOKUP(L$8,'[1]I-14'!$T$6:$AN$63,MATCH(Inputs_PM!$E22,'[1]I-14'!$T$6:$AN$6,0),FALSE))*4</f>
        <v>340</v>
      </c>
      <c r="M22" s="53">
        <f>(VLOOKUP(M$8,'[1]I-13'!$T$6:$AN$63,MATCH(Inputs_PM!$E22,'[1]I-13'!$T$6:$AN$6,0),FALSE))*4</f>
        <v>796</v>
      </c>
      <c r="N22" s="53">
        <f>(VLOOKUP(N$8,'[1]I-13'!$T$6:$AN$63,MATCH(Inputs_PM!$E22,'[1]I-13'!$T$6:$AN$6,0),FALSE))*4</f>
        <v>796</v>
      </c>
      <c r="O22" s="53">
        <f>(VLOOKUP(O$8,'[1]I-13'!$T$6:$AN$63,MATCH(Inputs_PM!$E22,'[1]I-13'!$T$6:$AN$6,0),FALSE))*4</f>
        <v>860</v>
      </c>
      <c r="P22" s="53">
        <f>(VLOOKUP(P$8,'[1]I-13'!$T$6:$AN$63,MATCH(Inputs_PM!$E22,'[1]I-13'!$T$6:$AN$6,0),FALSE))*4</f>
        <v>916</v>
      </c>
      <c r="Q22" s="52">
        <f>(VLOOKUP(Q$8,'[1]I-14'!$T$6:$AN$63,MATCH(Inputs_PM!$E22,'[1]I-14'!$T$6:$AN$6,0),FALSE))*4</f>
        <v>420</v>
      </c>
      <c r="R22" s="52">
        <f>(VLOOKUP(R$8,'[1]I-14'!$T$6:$AN$63,MATCH(Inputs_PM!$E22,'[1]I-14'!$T$6:$AN$6,0),FALSE))*4</f>
        <v>416</v>
      </c>
      <c r="T22" s="57">
        <f t="shared" si="0"/>
        <v>842</v>
      </c>
      <c r="U22" s="5">
        <f>INDEX(PM_Balanced_VISTRO!$A$1:$AP$64,MATCH(Inputs_PM!D22,PM_Balanced_VISTRO!$A$1:$A$64,0),MATCH(Inputs_PM!E22,PM_Balanced_VISTRO!$A$1:$AP$1,0))</f>
        <v>883</v>
      </c>
      <c r="W22" s="243">
        <f t="shared" si="7"/>
        <v>0.83536817102137761</v>
      </c>
      <c r="X22" s="243">
        <f t="shared" si="8"/>
        <v>0.87036817102137765</v>
      </c>
      <c r="Y22" s="243">
        <f t="shared" si="9"/>
        <v>0.90036817102137767</v>
      </c>
      <c r="Z22" s="243">
        <f t="shared" si="10"/>
        <v>0.92536817102137769</v>
      </c>
      <c r="AA22" s="249">
        <f t="shared" si="1"/>
        <v>0.94536817102137771</v>
      </c>
      <c r="AB22" s="69">
        <f t="shared" si="2"/>
        <v>0.94536817102137771</v>
      </c>
      <c r="AC22" s="69">
        <f t="shared" si="3"/>
        <v>1.0213776722090262</v>
      </c>
      <c r="AD22" s="250">
        <f t="shared" si="4"/>
        <v>1.0878859857482186</v>
      </c>
      <c r="AE22" s="245">
        <f t="shared" si="11"/>
        <v>1.0678859857482186</v>
      </c>
      <c r="AF22" s="239">
        <f t="shared" si="12"/>
        <v>1.0428859857482187</v>
      </c>
      <c r="AH22" s="59">
        <f t="shared" si="13"/>
        <v>737.63009501187639</v>
      </c>
      <c r="AI22" s="59">
        <f t="shared" si="5"/>
        <v>768.53509501187648</v>
      </c>
      <c r="AJ22" s="59">
        <f t="shared" si="5"/>
        <v>795.02509501187649</v>
      </c>
      <c r="AK22" s="59">
        <f t="shared" si="5"/>
        <v>817.10009501187653</v>
      </c>
      <c r="AL22" s="59">
        <f t="shared" si="5"/>
        <v>834.7600950118765</v>
      </c>
      <c r="AM22" s="59">
        <f t="shared" si="5"/>
        <v>834.7600950118765</v>
      </c>
      <c r="AN22" s="59">
        <f t="shared" si="5"/>
        <v>901.87648456057013</v>
      </c>
      <c r="AO22" s="59">
        <f t="shared" si="5"/>
        <v>960.60332541567698</v>
      </c>
      <c r="AP22" s="59">
        <f t="shared" si="5"/>
        <v>942.94332541567701</v>
      </c>
      <c r="AQ22" s="59">
        <f t="shared" si="5"/>
        <v>920.86832541567708</v>
      </c>
      <c r="AS22" s="5">
        <f t="shared" si="14"/>
        <v>0</v>
      </c>
    </row>
    <row r="23" spans="1:45" x14ac:dyDescent="0.25">
      <c r="B23" s="50">
        <v>1401</v>
      </c>
      <c r="C23" s="5" t="s">
        <v>105</v>
      </c>
      <c r="D23" s="54">
        <v>14</v>
      </c>
      <c r="E23" s="5" t="s">
        <v>49</v>
      </c>
      <c r="F23" s="50">
        <v>14</v>
      </c>
      <c r="G23" s="50" t="str">
        <f t="shared" si="6"/>
        <v>NB</v>
      </c>
      <c r="I23" s="186">
        <f t="shared" si="15"/>
        <v>376</v>
      </c>
      <c r="J23" s="53">
        <f>(VLOOKUP(J$8,'[1]I-14'!$T$6:$AN$63,MATCH(Inputs_PM!$E23,'[1]I-14'!$T$6:$AN$6,0),FALSE))*4</f>
        <v>376</v>
      </c>
      <c r="K23" s="53">
        <f>(VLOOKUP(K$8,'[1]I-14'!$T$6:$AN$63,MATCH(Inputs_PM!$E23,'[1]I-14'!$T$6:$AN$6,0),FALSE))*4</f>
        <v>352</v>
      </c>
      <c r="L23" s="53">
        <f>(VLOOKUP(L$8,'[1]I-14'!$T$6:$AN$63,MATCH(Inputs_PM!$E23,'[1]I-14'!$T$6:$AN$6,0),FALSE))*4</f>
        <v>340</v>
      </c>
      <c r="M23" s="53">
        <f>(VLOOKUP(M$8,'[1]I-14'!$T$6:$AN$63,MATCH(Inputs_PM!$E23,'[1]I-14'!$T$6:$AN$6,0),FALSE))*4</f>
        <v>376</v>
      </c>
      <c r="N23" s="53">
        <f>(VLOOKUP(N$8,'[1]I-14'!$T$6:$AN$63,MATCH(Inputs_PM!$E23,'[1]I-14'!$T$6:$AN$6,0),FALSE))*4</f>
        <v>464</v>
      </c>
      <c r="O23" s="240">
        <f>N23</f>
        <v>464</v>
      </c>
      <c r="P23" s="53">
        <f>(VLOOKUP(P$8,'[1]I-14'!$T$6:$AN$63,MATCH(Inputs_PM!$E23,'[1]I-14'!$T$6:$AN$6,0),FALSE))*4</f>
        <v>448</v>
      </c>
      <c r="Q23" s="53">
        <f>(VLOOKUP(Q$8,'[1]I-14'!$T$6:$AN$63,MATCH(Inputs_PM!$E23,'[1]I-14'!$T$6:$AN$6,0),FALSE))*4</f>
        <v>420</v>
      </c>
      <c r="R23" s="53">
        <f>(VLOOKUP(R$8,'[1]I-14'!$T$6:$AN$63,MATCH(Inputs_PM!$E23,'[1]I-14'!$T$6:$AN$6,0),FALSE))*4</f>
        <v>416</v>
      </c>
      <c r="T23" s="57">
        <f t="shared" si="0"/>
        <v>438</v>
      </c>
      <c r="U23" s="5">
        <f>INDEX(PM_Balanced_VISTRO!$A$1:$AP$64,MATCH(Inputs_PM!D23,PM_Balanced_VISTRO!$A$1:$A$64,0),MATCH(Inputs_PM!E23,PM_Balanced_VISTRO!$A$1:$AP$1,0))</f>
        <v>442</v>
      </c>
      <c r="W23" s="243">
        <f t="shared" si="7"/>
        <v>0.74844748858447474</v>
      </c>
      <c r="X23" s="243">
        <f t="shared" si="8"/>
        <v>0.78344748858447477</v>
      </c>
      <c r="Y23" s="243">
        <f t="shared" si="9"/>
        <v>0.8134474885844748</v>
      </c>
      <c r="Z23" s="243">
        <f t="shared" si="10"/>
        <v>0.83844748858447482</v>
      </c>
      <c r="AA23" s="249">
        <f t="shared" si="1"/>
        <v>0.85844748858447484</v>
      </c>
      <c r="AB23" s="69">
        <f t="shared" si="2"/>
        <v>1.0593607305936072</v>
      </c>
      <c r="AC23" s="69">
        <f t="shared" si="3"/>
        <v>1.0593607305936072</v>
      </c>
      <c r="AD23" s="250">
        <f t="shared" si="4"/>
        <v>1.0228310502283104</v>
      </c>
      <c r="AE23" s="245">
        <f t="shared" si="11"/>
        <v>1.0028310502283104</v>
      </c>
      <c r="AF23" s="239">
        <f t="shared" si="12"/>
        <v>0.97783105022831041</v>
      </c>
      <c r="AH23" s="59">
        <f t="shared" si="13"/>
        <v>330.81378995433784</v>
      </c>
      <c r="AI23" s="59">
        <f t="shared" si="5"/>
        <v>346.28378995433786</v>
      </c>
      <c r="AJ23" s="59">
        <f t="shared" si="5"/>
        <v>359.54378995433785</v>
      </c>
      <c r="AK23" s="59">
        <f t="shared" si="5"/>
        <v>370.59378995433786</v>
      </c>
      <c r="AL23" s="59">
        <f t="shared" si="5"/>
        <v>379.4337899543379</v>
      </c>
      <c r="AM23" s="59">
        <f t="shared" si="5"/>
        <v>468.23744292237438</v>
      </c>
      <c r="AN23" s="59">
        <f t="shared" si="5"/>
        <v>468.23744292237438</v>
      </c>
      <c r="AO23" s="59">
        <f t="shared" si="5"/>
        <v>452.09132420091322</v>
      </c>
      <c r="AP23" s="59">
        <f t="shared" si="5"/>
        <v>443.25132420091319</v>
      </c>
      <c r="AQ23" s="59">
        <f t="shared" si="5"/>
        <v>432.20132420091318</v>
      </c>
      <c r="AS23" s="5">
        <f t="shared" si="14"/>
        <v>0</v>
      </c>
    </row>
    <row r="24" spans="1:45" x14ac:dyDescent="0.25">
      <c r="B24" s="50">
        <v>1402</v>
      </c>
      <c r="C24" s="5" t="s">
        <v>106</v>
      </c>
      <c r="D24" s="54">
        <v>14</v>
      </c>
      <c r="E24" s="50" t="s">
        <v>50</v>
      </c>
      <c r="F24" s="50">
        <v>14</v>
      </c>
      <c r="G24" s="50" t="str">
        <f t="shared" si="6"/>
        <v>SB</v>
      </c>
      <c r="I24" s="186">
        <f t="shared" si="15"/>
        <v>384</v>
      </c>
      <c r="J24" s="53">
        <f>(VLOOKUP(J$8,'[1]I-14'!$T$6:$AN$63,MATCH(Inputs_PM!$E24,'[1]I-14'!$T$6:$AN$6,0),FALSE))*4</f>
        <v>384</v>
      </c>
      <c r="K24" s="53">
        <f>(VLOOKUP(K$8,'[1]I-14'!$T$6:$AN$63,MATCH(Inputs_PM!$E24,'[1]I-14'!$T$6:$AN$6,0),FALSE))*4</f>
        <v>460</v>
      </c>
      <c r="L24" s="53">
        <f>(VLOOKUP(L$8,'[1]I-14'!$T$6:$AN$63,MATCH(Inputs_PM!$E24,'[1]I-14'!$T$6:$AN$6,0),FALSE))*4</f>
        <v>396</v>
      </c>
      <c r="M24" s="53">
        <f>(VLOOKUP(M$8,'[1]I-14'!$T$6:$AN$63,MATCH(Inputs_PM!$E24,'[1]I-14'!$T$6:$AN$6,0),FALSE))*4</f>
        <v>460</v>
      </c>
      <c r="N24" s="53">
        <f>(VLOOKUP(N$8,'[1]I-14'!$T$6:$AN$63,MATCH(Inputs_PM!$E24,'[1]I-14'!$T$6:$AN$6,0),FALSE))*4</f>
        <v>536</v>
      </c>
      <c r="O24" s="53">
        <f>(VLOOKUP(O$8,'[1]I-14'!$T$6:$AN$63,MATCH(Inputs_PM!$E24,'[1]I-14'!$T$6:$AN$6,0),FALSE))*4</f>
        <v>592</v>
      </c>
      <c r="P24" s="53">
        <f>(VLOOKUP(P$8,'[1]I-14'!$T$6:$AN$63,MATCH(Inputs_PM!$E24,'[1]I-14'!$T$6:$AN$6,0),FALSE))*4</f>
        <v>508</v>
      </c>
      <c r="Q24" s="53">
        <f>(VLOOKUP(Q$8,'[1]I-14'!$T$6:$AN$63,MATCH(Inputs_PM!$E24,'[1]I-14'!$T$6:$AN$6,0),FALSE))*4</f>
        <v>500</v>
      </c>
      <c r="R24" s="53">
        <f>(VLOOKUP(R$8,'[1]I-14'!$T$6:$AN$63,MATCH(Inputs_PM!$E24,'[1]I-14'!$T$6:$AN$6,0),FALSE))*4</f>
        <v>424</v>
      </c>
      <c r="T24" s="57">
        <f t="shared" si="0"/>
        <v>524</v>
      </c>
      <c r="U24" s="5">
        <f>INDEX(PM_Balanced_VISTRO!$A$1:$AP$64,MATCH(Inputs_PM!D24,PM_Balanced_VISTRO!$A$1:$A$64,0),MATCH(Inputs_PM!E24,PM_Balanced_VISTRO!$A$1:$AP$1,0))</f>
        <v>538</v>
      </c>
      <c r="W24" s="243">
        <f t="shared" si="7"/>
        <v>0.76786259541984725</v>
      </c>
      <c r="X24" s="243">
        <f t="shared" si="8"/>
        <v>0.80286259541984728</v>
      </c>
      <c r="Y24" s="243">
        <f t="shared" si="9"/>
        <v>0.83286259541984731</v>
      </c>
      <c r="Z24" s="243">
        <f t="shared" si="10"/>
        <v>0.85786259541984733</v>
      </c>
      <c r="AA24" s="249">
        <f t="shared" si="1"/>
        <v>0.87786259541984735</v>
      </c>
      <c r="AB24" s="69">
        <f t="shared" si="2"/>
        <v>1.0229007633587786</v>
      </c>
      <c r="AC24" s="69">
        <f t="shared" si="3"/>
        <v>1.1297709923664123</v>
      </c>
      <c r="AD24" s="250">
        <f t="shared" si="4"/>
        <v>0.96946564885496178</v>
      </c>
      <c r="AE24" s="245">
        <f t="shared" si="11"/>
        <v>0.94946564885496176</v>
      </c>
      <c r="AF24" s="239">
        <f t="shared" si="12"/>
        <v>0.92446564885496174</v>
      </c>
      <c r="AH24" s="59">
        <f t="shared" si="13"/>
        <v>413.11007633587781</v>
      </c>
      <c r="AI24" s="59">
        <f t="shared" si="5"/>
        <v>431.94007633587785</v>
      </c>
      <c r="AJ24" s="59">
        <f t="shared" si="5"/>
        <v>448.08007633587783</v>
      </c>
      <c r="AK24" s="59">
        <f t="shared" si="5"/>
        <v>461.53007633587788</v>
      </c>
      <c r="AL24" s="59">
        <f t="shared" si="5"/>
        <v>472.29007633587787</v>
      </c>
      <c r="AM24" s="59">
        <f t="shared" si="5"/>
        <v>550.32061068702285</v>
      </c>
      <c r="AN24" s="59">
        <f t="shared" si="5"/>
        <v>607.81679389312978</v>
      </c>
      <c r="AO24" s="59">
        <f t="shared" si="5"/>
        <v>521.57251908396938</v>
      </c>
      <c r="AP24" s="59">
        <f t="shared" si="5"/>
        <v>510.81251908396945</v>
      </c>
      <c r="AQ24" s="59">
        <f t="shared" si="5"/>
        <v>497.3625190839694</v>
      </c>
      <c r="AS24" s="5">
        <f t="shared" si="14"/>
        <v>0</v>
      </c>
    </row>
    <row r="25" spans="1:45" x14ac:dyDescent="0.25">
      <c r="B25" s="50">
        <v>1502</v>
      </c>
      <c r="C25" s="5" t="s">
        <v>107</v>
      </c>
      <c r="D25" s="51">
        <v>15</v>
      </c>
      <c r="E25" s="50" t="s">
        <v>50</v>
      </c>
      <c r="F25" s="50">
        <v>14</v>
      </c>
      <c r="G25" s="50" t="str">
        <f t="shared" si="6"/>
        <v>SB</v>
      </c>
      <c r="I25" s="186">
        <f t="shared" si="15"/>
        <v>384</v>
      </c>
      <c r="J25" s="52">
        <f>(VLOOKUP(J$8,'[1]I-14'!$T$6:$AN$63,MATCH(Inputs_PM!$E25,'[1]I-14'!$T$6:$AN$6,0),FALSE))*4</f>
        <v>384</v>
      </c>
      <c r="K25" s="52">
        <f>(VLOOKUP(K$8,'[1]I-14'!$T$6:$AN$63,MATCH(Inputs_PM!$E25,'[1]I-14'!$T$6:$AN$6,0),FALSE))*4</f>
        <v>460</v>
      </c>
      <c r="L25" s="52">
        <f>(VLOOKUP(L$8,'[1]I-14'!$T$6:$AN$63,MATCH(Inputs_PM!$E25,'[1]I-14'!$T$6:$AN$6,0),FALSE))*4</f>
        <v>396</v>
      </c>
      <c r="M25" s="53">
        <f>(VLOOKUP(M$8,'[1]I-15'!$T$6:$AN$63,MATCH(Inputs_PM!$E25,'[1]I-15'!$T$6:$AN$6,0),FALSE))*4</f>
        <v>452</v>
      </c>
      <c r="N25" s="240">
        <f>O25</f>
        <v>452</v>
      </c>
      <c r="O25" s="53">
        <f>(VLOOKUP(O$8,'[1]I-15'!$T$6:$AN$63,MATCH(Inputs_PM!$E25,'[1]I-15'!$T$6:$AN$6,0),FALSE))*4</f>
        <v>452</v>
      </c>
      <c r="P25" s="53">
        <f>(VLOOKUP(P$8,'[1]I-15'!$T$6:$AN$63,MATCH(Inputs_PM!$E25,'[1]I-15'!$T$6:$AN$6,0),FALSE))*4</f>
        <v>432</v>
      </c>
      <c r="Q25" s="52">
        <f>(VLOOKUP(Q$8,'[1]I-14'!$T$6:$AN$63,MATCH(Inputs_PM!$E25,'[1]I-14'!$T$6:$AN$6,0),FALSE))*4</f>
        <v>500</v>
      </c>
      <c r="R25" s="52">
        <f>(VLOOKUP(R$8,'[1]I-14'!$T$6:$AN$63,MATCH(Inputs_PM!$E25,'[1]I-14'!$T$6:$AN$6,0),FALSE))*4</f>
        <v>424</v>
      </c>
      <c r="T25" s="57">
        <f t="shared" si="0"/>
        <v>447</v>
      </c>
      <c r="U25" s="5">
        <f>INDEX(PM_Balanced_VISTRO!$A$1:$AP$64,MATCH(Inputs_PM!D25,PM_Balanced_VISTRO!$A$1:$A$64,0),MATCH(Inputs_PM!E25,PM_Balanced_VISTRO!$A$1:$AP$1,0))</f>
        <v>445</v>
      </c>
      <c r="W25" s="243">
        <f t="shared" si="7"/>
        <v>0.90118568232662177</v>
      </c>
      <c r="X25" s="243">
        <f t="shared" si="8"/>
        <v>0.9361856823266218</v>
      </c>
      <c r="Y25" s="243">
        <f t="shared" si="9"/>
        <v>0.96618568232662183</v>
      </c>
      <c r="Z25" s="243">
        <f t="shared" si="10"/>
        <v>0.99118568232662185</v>
      </c>
      <c r="AA25" s="249">
        <f t="shared" si="1"/>
        <v>1.0111856823266219</v>
      </c>
      <c r="AB25" s="69">
        <f t="shared" si="2"/>
        <v>1.0111856823266219</v>
      </c>
      <c r="AC25" s="69">
        <f t="shared" si="3"/>
        <v>1.0111856823266219</v>
      </c>
      <c r="AD25" s="250">
        <f t="shared" si="4"/>
        <v>0.96644295302013428</v>
      </c>
      <c r="AE25" s="245">
        <f t="shared" si="11"/>
        <v>0.94644295302013426</v>
      </c>
      <c r="AF25" s="239">
        <f t="shared" si="12"/>
        <v>0.92144295302013424</v>
      </c>
      <c r="AH25" s="59">
        <f t="shared" si="13"/>
        <v>401.02762863534667</v>
      </c>
      <c r="AI25" s="59">
        <f t="shared" si="13"/>
        <v>416.60262863534672</v>
      </c>
      <c r="AJ25" s="59">
        <f t="shared" si="13"/>
        <v>429.95262863534674</v>
      </c>
      <c r="AK25" s="59">
        <f t="shared" si="13"/>
        <v>441.07762863534674</v>
      </c>
      <c r="AL25" s="59">
        <f t="shared" si="13"/>
        <v>449.97762863534672</v>
      </c>
      <c r="AM25" s="59">
        <f t="shared" si="13"/>
        <v>449.97762863534672</v>
      </c>
      <c r="AN25" s="59">
        <f t="shared" si="13"/>
        <v>449.97762863534672</v>
      </c>
      <c r="AO25" s="59">
        <f t="shared" si="13"/>
        <v>430.06711409395973</v>
      </c>
      <c r="AP25" s="59">
        <f t="shared" si="13"/>
        <v>421.16711409395975</v>
      </c>
      <c r="AQ25" s="59">
        <f t="shared" si="13"/>
        <v>410.04211409395975</v>
      </c>
      <c r="AS25" s="5">
        <f t="shared" si="14"/>
        <v>0</v>
      </c>
    </row>
    <row r="26" spans="1:45" x14ac:dyDescent="0.25">
      <c r="A26" s="12"/>
      <c r="B26" s="50">
        <v>1602</v>
      </c>
      <c r="C26" s="50" t="s">
        <v>108</v>
      </c>
      <c r="D26" s="51">
        <v>16</v>
      </c>
      <c r="E26" s="50" t="s">
        <v>50</v>
      </c>
      <c r="F26" s="50">
        <v>14</v>
      </c>
      <c r="G26" s="50" t="str">
        <f t="shared" si="6"/>
        <v>SB</v>
      </c>
      <c r="I26" s="186">
        <f t="shared" si="15"/>
        <v>384</v>
      </c>
      <c r="J26" s="52">
        <f>(VLOOKUP(J$8,'[1]I-14'!$T$6:$AN$63,MATCH(Inputs_PM!$E26,'[1]I-14'!$T$6:$AN$6,0),FALSE))*4</f>
        <v>384</v>
      </c>
      <c r="K26" s="52">
        <f>(VLOOKUP(K$8,'[1]I-14'!$T$6:$AN$63,MATCH(Inputs_PM!$E26,'[1]I-14'!$T$6:$AN$6,0),FALSE))*4</f>
        <v>460</v>
      </c>
      <c r="L26" s="52">
        <f>(VLOOKUP(L$8,'[1]I-14'!$T$6:$AN$63,MATCH(Inputs_PM!$E26,'[1]I-14'!$T$6:$AN$6,0),FALSE))*4</f>
        <v>396</v>
      </c>
      <c r="M26" s="53">
        <f>(VLOOKUP(M$8,'[1]I-16'!$T$6:$AN$63,MATCH(Inputs_PM!$E26,'[1]I-16'!$T$6:$AN$6,0),FALSE))*4</f>
        <v>876</v>
      </c>
      <c r="N26" s="240">
        <f>M26</f>
        <v>876</v>
      </c>
      <c r="O26" s="53">
        <f>(VLOOKUP(O$8,'[1]I-16'!$T$6:$AN$63,MATCH(Inputs_PM!$E26,'[1]I-16'!$T$6:$AN$6,0),FALSE))*4</f>
        <v>912</v>
      </c>
      <c r="P26" s="53">
        <f>(VLOOKUP(P$8,'[1]I-16'!$T$6:$AN$63,MATCH(Inputs_PM!$E26,'[1]I-16'!$T$6:$AN$6,0),FALSE))*4</f>
        <v>896</v>
      </c>
      <c r="Q26" s="52">
        <f>(VLOOKUP(Q$8,'[1]I-14'!$T$6:$AN$63,MATCH(Inputs_PM!$E26,'[1]I-14'!$T$6:$AN$6,0),FALSE))*4</f>
        <v>500</v>
      </c>
      <c r="R26" s="52">
        <f>(VLOOKUP(R$8,'[1]I-14'!$T$6:$AN$63,MATCH(Inputs_PM!$E26,'[1]I-14'!$T$6:$AN$6,0),FALSE))*4</f>
        <v>424</v>
      </c>
      <c r="T26" s="57">
        <f t="shared" si="0"/>
        <v>890</v>
      </c>
      <c r="U26" s="5">
        <f>INDEX(PM_Balanced_VISTRO!$A$1:$AP$64,MATCH(Inputs_PM!D26,PM_Balanced_VISTRO!$A$1:$A$64,0),MATCH(Inputs_PM!E26,PM_Balanced_VISTRO!$A$1:$AP$1,0))</f>
        <v>864</v>
      </c>
      <c r="W26" s="243">
        <f t="shared" si="7"/>
        <v>0.87426966292134822</v>
      </c>
      <c r="X26" s="243">
        <f t="shared" si="8"/>
        <v>0.90926966292134825</v>
      </c>
      <c r="Y26" s="243">
        <f t="shared" si="9"/>
        <v>0.93926966292134828</v>
      </c>
      <c r="Z26" s="243">
        <f t="shared" si="10"/>
        <v>0.9642696629213483</v>
      </c>
      <c r="AA26" s="249">
        <f t="shared" si="1"/>
        <v>0.98426966292134832</v>
      </c>
      <c r="AB26" s="69">
        <f t="shared" si="2"/>
        <v>0.98426966292134832</v>
      </c>
      <c r="AC26" s="69">
        <f t="shared" si="3"/>
        <v>1.0247191011235954</v>
      </c>
      <c r="AD26" s="250">
        <f t="shared" si="4"/>
        <v>1.0067415730337079</v>
      </c>
      <c r="AE26" s="245">
        <f t="shared" si="11"/>
        <v>0.98674157303370791</v>
      </c>
      <c r="AF26" s="239">
        <f t="shared" si="12"/>
        <v>0.96174157303370789</v>
      </c>
      <c r="AH26" s="59">
        <f t="shared" si="13"/>
        <v>755.36898876404484</v>
      </c>
      <c r="AI26" s="59">
        <f t="shared" si="13"/>
        <v>785.60898876404485</v>
      </c>
      <c r="AJ26" s="59">
        <f t="shared" si="13"/>
        <v>811.52898876404493</v>
      </c>
      <c r="AK26" s="59">
        <f t="shared" si="13"/>
        <v>833.12898876404495</v>
      </c>
      <c r="AL26" s="59">
        <f t="shared" si="13"/>
        <v>850.40898876404492</v>
      </c>
      <c r="AM26" s="59">
        <f t="shared" si="13"/>
        <v>850.40898876404492</v>
      </c>
      <c r="AN26" s="59">
        <f t="shared" si="13"/>
        <v>885.35730337078644</v>
      </c>
      <c r="AO26" s="59">
        <f t="shared" si="13"/>
        <v>869.82471910112361</v>
      </c>
      <c r="AP26" s="59">
        <f t="shared" si="13"/>
        <v>852.54471910112363</v>
      </c>
      <c r="AQ26" s="59">
        <f t="shared" si="13"/>
        <v>830.94471910112361</v>
      </c>
      <c r="AS26" s="5">
        <f t="shared" si="14"/>
        <v>0</v>
      </c>
    </row>
    <row r="27" spans="1:45" x14ac:dyDescent="0.25">
      <c r="A27" s="12"/>
      <c r="B27" s="50">
        <v>1702</v>
      </c>
      <c r="C27" s="50" t="s">
        <v>353</v>
      </c>
      <c r="D27" s="5">
        <v>17</v>
      </c>
      <c r="E27" s="50" t="s">
        <v>50</v>
      </c>
      <c r="F27" s="50">
        <v>2</v>
      </c>
      <c r="G27" s="50" t="str">
        <f t="shared" si="6"/>
        <v>SB</v>
      </c>
      <c r="I27" s="240">
        <f>I$10</f>
        <v>436</v>
      </c>
      <c r="J27" s="240">
        <f t="shared" ref="J27:R31" si="16">J$10</f>
        <v>436</v>
      </c>
      <c r="K27" s="240">
        <f t="shared" si="16"/>
        <v>288</v>
      </c>
      <c r="L27" s="240">
        <f t="shared" si="16"/>
        <v>376</v>
      </c>
      <c r="M27" s="240">
        <f t="shared" si="16"/>
        <v>296</v>
      </c>
      <c r="N27" s="240">
        <f t="shared" si="16"/>
        <v>304</v>
      </c>
      <c r="O27" s="240">
        <f t="shared" si="16"/>
        <v>304</v>
      </c>
      <c r="P27" s="240">
        <f t="shared" si="16"/>
        <v>284</v>
      </c>
      <c r="Q27" s="240">
        <f t="shared" si="16"/>
        <v>324</v>
      </c>
      <c r="R27" s="240">
        <f t="shared" si="16"/>
        <v>352</v>
      </c>
      <c r="T27" s="57">
        <f t="shared" si="0"/>
        <v>297</v>
      </c>
      <c r="U27" s="5">
        <f>INDEX(PM_Balanced_VISTRO!$A$1:$AP$64,MATCH(Inputs_PM!D27,PM_Balanced_VISTRO!$A$1:$A$64,0),MATCH(Inputs_PM!E27,PM_Balanced_VISTRO!$A$1:$AP$1,0))</f>
        <v>880</v>
      </c>
      <c r="W27" s="243">
        <f t="shared" si="7"/>
        <v>0.88663299663299655</v>
      </c>
      <c r="X27" s="243">
        <f t="shared" si="8"/>
        <v>0.92163299663299658</v>
      </c>
      <c r="Y27" s="243">
        <f t="shared" si="9"/>
        <v>0.95163299663299661</v>
      </c>
      <c r="Z27" s="243">
        <f t="shared" si="10"/>
        <v>0.97663299663299663</v>
      </c>
      <c r="AA27" s="251">
        <f t="shared" ref="AA27:AD31" si="17">AA$10</f>
        <v>0.99663299663299665</v>
      </c>
      <c r="AB27" s="239">
        <f t="shared" si="17"/>
        <v>1.0235690235690236</v>
      </c>
      <c r="AC27" s="239">
        <f t="shared" si="17"/>
        <v>1.0235690235690236</v>
      </c>
      <c r="AD27" s="252">
        <f t="shared" si="17"/>
        <v>0.95622895622895621</v>
      </c>
      <c r="AE27" s="245">
        <f t="shared" si="11"/>
        <v>0.93622895622895619</v>
      </c>
      <c r="AF27" s="239">
        <f t="shared" si="12"/>
        <v>0.91122895622895617</v>
      </c>
      <c r="AH27" s="59">
        <f t="shared" si="13"/>
        <v>780.237037037037</v>
      </c>
      <c r="AI27" s="59">
        <f t="shared" si="13"/>
        <v>811.03703703703695</v>
      </c>
      <c r="AJ27" s="59">
        <f t="shared" si="13"/>
        <v>837.43703703703704</v>
      </c>
      <c r="AK27" s="59">
        <f t="shared" si="13"/>
        <v>859.43703703703704</v>
      </c>
      <c r="AL27" s="59">
        <f t="shared" si="13"/>
        <v>877.03703703703707</v>
      </c>
      <c r="AM27" s="59">
        <f t="shared" si="13"/>
        <v>900.74074074074076</v>
      </c>
      <c r="AN27" s="59">
        <f t="shared" si="13"/>
        <v>900.74074074074076</v>
      </c>
      <c r="AO27" s="59">
        <f t="shared" si="13"/>
        <v>841.48148148148141</v>
      </c>
      <c r="AP27" s="59">
        <f t="shared" si="13"/>
        <v>823.8814814814815</v>
      </c>
      <c r="AQ27" s="59">
        <f t="shared" si="13"/>
        <v>801.88148148148139</v>
      </c>
      <c r="AS27" s="5">
        <f t="shared" si="14"/>
        <v>0</v>
      </c>
    </row>
    <row r="28" spans="1:45" x14ac:dyDescent="0.25">
      <c r="A28" s="12"/>
      <c r="B28" s="50">
        <v>1703</v>
      </c>
      <c r="C28" s="50" t="s">
        <v>354</v>
      </c>
      <c r="D28" s="5">
        <v>17</v>
      </c>
      <c r="E28" s="50" t="s">
        <v>51</v>
      </c>
      <c r="F28" s="50">
        <v>2</v>
      </c>
      <c r="G28" s="50" t="str">
        <f t="shared" si="6"/>
        <v>EB</v>
      </c>
      <c r="I28" s="240">
        <f t="shared" ref="I28:I31" si="18">I$10</f>
        <v>436</v>
      </c>
      <c r="J28" s="240">
        <f t="shared" si="16"/>
        <v>436</v>
      </c>
      <c r="K28" s="240">
        <f t="shared" si="16"/>
        <v>288</v>
      </c>
      <c r="L28" s="240">
        <f t="shared" si="16"/>
        <v>376</v>
      </c>
      <c r="M28" s="240">
        <f t="shared" si="16"/>
        <v>296</v>
      </c>
      <c r="N28" s="240">
        <f t="shared" si="16"/>
        <v>304</v>
      </c>
      <c r="O28" s="240">
        <f t="shared" si="16"/>
        <v>304</v>
      </c>
      <c r="P28" s="240">
        <f t="shared" si="16"/>
        <v>284</v>
      </c>
      <c r="Q28" s="240">
        <f t="shared" si="16"/>
        <v>324</v>
      </c>
      <c r="R28" s="240">
        <f t="shared" si="16"/>
        <v>352</v>
      </c>
      <c r="T28" s="57">
        <f t="shared" si="0"/>
        <v>297</v>
      </c>
      <c r="U28" s="5">
        <f>INDEX(PM_Balanced_VISTRO!$A$1:$AP$64,MATCH(Inputs_PM!D28,PM_Balanced_VISTRO!$A$1:$A$64,0),MATCH(Inputs_PM!E28,PM_Balanced_VISTRO!$A$1:$AP$1,0))</f>
        <v>657</v>
      </c>
      <c r="W28" s="243">
        <f t="shared" si="7"/>
        <v>0.88663299663299655</v>
      </c>
      <c r="X28" s="243">
        <f t="shared" si="8"/>
        <v>0.92163299663299658</v>
      </c>
      <c r="Y28" s="243">
        <f t="shared" si="9"/>
        <v>0.95163299663299661</v>
      </c>
      <c r="Z28" s="243">
        <f t="shared" si="10"/>
        <v>0.97663299663299663</v>
      </c>
      <c r="AA28" s="251">
        <f t="shared" si="17"/>
        <v>0.99663299663299665</v>
      </c>
      <c r="AB28" s="239">
        <f t="shared" si="17"/>
        <v>1.0235690235690236</v>
      </c>
      <c r="AC28" s="239">
        <f t="shared" si="17"/>
        <v>1.0235690235690236</v>
      </c>
      <c r="AD28" s="252">
        <f t="shared" si="17"/>
        <v>0.95622895622895621</v>
      </c>
      <c r="AE28" s="245">
        <f t="shared" si="11"/>
        <v>0.93622895622895619</v>
      </c>
      <c r="AF28" s="239">
        <f t="shared" si="12"/>
        <v>0.91122895622895617</v>
      </c>
      <c r="AH28" s="59">
        <f t="shared" si="13"/>
        <v>582.51787878787877</v>
      </c>
      <c r="AI28" s="59">
        <f t="shared" si="13"/>
        <v>605.51287878787878</v>
      </c>
      <c r="AJ28" s="59">
        <f t="shared" si="13"/>
        <v>625.22287878787881</v>
      </c>
      <c r="AK28" s="59">
        <f t="shared" si="13"/>
        <v>641.64787878787877</v>
      </c>
      <c r="AL28" s="59">
        <f t="shared" si="13"/>
        <v>654.78787878787875</v>
      </c>
      <c r="AM28" s="59">
        <f t="shared" si="13"/>
        <v>672.4848484848485</v>
      </c>
      <c r="AN28" s="59">
        <f t="shared" si="13"/>
        <v>672.4848484848485</v>
      </c>
      <c r="AO28" s="59">
        <f t="shared" si="13"/>
        <v>628.24242424242425</v>
      </c>
      <c r="AP28" s="59">
        <f t="shared" si="13"/>
        <v>615.10242424242426</v>
      </c>
      <c r="AQ28" s="59">
        <f t="shared" si="13"/>
        <v>598.67742424242419</v>
      </c>
      <c r="AS28" s="5">
        <f t="shared" si="14"/>
        <v>0</v>
      </c>
    </row>
    <row r="29" spans="1:45" x14ac:dyDescent="0.25">
      <c r="B29" s="50">
        <v>1803</v>
      </c>
      <c r="C29" s="50" t="s">
        <v>110</v>
      </c>
      <c r="D29" s="113">
        <v>18</v>
      </c>
      <c r="E29" s="50" t="s">
        <v>51</v>
      </c>
      <c r="F29" s="50">
        <v>2</v>
      </c>
      <c r="G29" s="113" t="s">
        <v>397</v>
      </c>
      <c r="I29" s="240">
        <f t="shared" si="18"/>
        <v>436</v>
      </c>
      <c r="J29" s="240">
        <f t="shared" si="16"/>
        <v>436</v>
      </c>
      <c r="K29" s="240">
        <f t="shared" si="16"/>
        <v>288</v>
      </c>
      <c r="L29" s="240">
        <f t="shared" si="16"/>
        <v>376</v>
      </c>
      <c r="M29" s="240">
        <f t="shared" si="16"/>
        <v>296</v>
      </c>
      <c r="N29" s="240">
        <f t="shared" si="16"/>
        <v>304</v>
      </c>
      <c r="O29" s="240">
        <f t="shared" si="16"/>
        <v>304</v>
      </c>
      <c r="P29" s="240">
        <f t="shared" si="16"/>
        <v>284</v>
      </c>
      <c r="Q29" s="240">
        <f t="shared" si="16"/>
        <v>324</v>
      </c>
      <c r="R29" s="240">
        <f t="shared" si="16"/>
        <v>352</v>
      </c>
      <c r="T29" s="57">
        <f t="shared" si="0"/>
        <v>297</v>
      </c>
      <c r="U29" s="113">
        <f>INDEX(PM_Balanced_VISTRO!$A$1:$AP$64,MATCH(Inputs_PM!D29,PM_Balanced_VISTRO!$A$1:$A$64,0),MATCH(Inputs_PM!G29,PM_Balanced_VISTRO!$A$1:$AP$1,0))</f>
        <v>654</v>
      </c>
      <c r="W29" s="243">
        <f t="shared" si="7"/>
        <v>0.88663299663299655</v>
      </c>
      <c r="X29" s="243">
        <f t="shared" si="8"/>
        <v>0.92163299663299658</v>
      </c>
      <c r="Y29" s="243">
        <f t="shared" si="9"/>
        <v>0.95163299663299661</v>
      </c>
      <c r="Z29" s="243">
        <f t="shared" si="10"/>
        <v>0.97663299663299663</v>
      </c>
      <c r="AA29" s="251">
        <f t="shared" si="17"/>
        <v>0.99663299663299665</v>
      </c>
      <c r="AB29" s="239">
        <f t="shared" si="17"/>
        <v>1.0235690235690236</v>
      </c>
      <c r="AC29" s="239">
        <f t="shared" si="17"/>
        <v>1.0235690235690236</v>
      </c>
      <c r="AD29" s="252">
        <f t="shared" si="17"/>
        <v>0.95622895622895621</v>
      </c>
      <c r="AE29" s="245">
        <f t="shared" si="11"/>
        <v>0.93622895622895619</v>
      </c>
      <c r="AF29" s="239">
        <f t="shared" si="12"/>
        <v>0.91122895622895617</v>
      </c>
      <c r="AH29" s="59">
        <f t="shared" si="13"/>
        <v>579.85797979797974</v>
      </c>
      <c r="AI29" s="59">
        <f t="shared" si="13"/>
        <v>602.74797979797972</v>
      </c>
      <c r="AJ29" s="59">
        <f t="shared" si="13"/>
        <v>622.36797979797973</v>
      </c>
      <c r="AK29" s="59">
        <f t="shared" si="13"/>
        <v>638.71797979797975</v>
      </c>
      <c r="AL29" s="59">
        <f t="shared" si="13"/>
        <v>651.79797979797979</v>
      </c>
      <c r="AM29" s="59">
        <f t="shared" si="13"/>
        <v>669.41414141414145</v>
      </c>
      <c r="AN29" s="59">
        <f t="shared" si="13"/>
        <v>669.41414141414145</v>
      </c>
      <c r="AO29" s="59">
        <f t="shared" si="13"/>
        <v>625.37373737373741</v>
      </c>
      <c r="AP29" s="59">
        <f t="shared" si="13"/>
        <v>612.29373737373737</v>
      </c>
      <c r="AQ29" s="59">
        <f t="shared" si="13"/>
        <v>595.94373737373735</v>
      </c>
      <c r="AS29" s="5">
        <f t="shared" si="14"/>
        <v>0</v>
      </c>
    </row>
    <row r="30" spans="1:45" x14ac:dyDescent="0.25">
      <c r="B30" s="50">
        <v>1804</v>
      </c>
      <c r="C30" s="50" t="s">
        <v>111</v>
      </c>
      <c r="D30" s="113">
        <v>18</v>
      </c>
      <c r="E30" s="50" t="s">
        <v>52</v>
      </c>
      <c r="F30" s="50">
        <v>2</v>
      </c>
      <c r="G30" s="113" t="s">
        <v>396</v>
      </c>
      <c r="I30" s="240">
        <f t="shared" si="18"/>
        <v>436</v>
      </c>
      <c r="J30" s="240">
        <f t="shared" si="16"/>
        <v>436</v>
      </c>
      <c r="K30" s="240">
        <f t="shared" si="16"/>
        <v>288</v>
      </c>
      <c r="L30" s="240">
        <f t="shared" si="16"/>
        <v>376</v>
      </c>
      <c r="M30" s="240">
        <f t="shared" si="16"/>
        <v>296</v>
      </c>
      <c r="N30" s="240">
        <f t="shared" si="16"/>
        <v>304</v>
      </c>
      <c r="O30" s="240">
        <f t="shared" si="16"/>
        <v>304</v>
      </c>
      <c r="P30" s="240">
        <f t="shared" si="16"/>
        <v>284</v>
      </c>
      <c r="Q30" s="240">
        <f t="shared" si="16"/>
        <v>324</v>
      </c>
      <c r="R30" s="240">
        <f t="shared" si="16"/>
        <v>352</v>
      </c>
      <c r="T30" s="57">
        <f t="shared" si="0"/>
        <v>297</v>
      </c>
      <c r="U30" s="113">
        <f>INDEX(PM_Balanced_VISTRO!$A$1:$AP$64,MATCH(Inputs_PM!D30,PM_Balanced_VISTRO!$A$1:$A$64,0),MATCH(Inputs_PM!G30,PM_Balanced_VISTRO!$A$1:$AP$1,0))</f>
        <v>825</v>
      </c>
      <c r="W30" s="243">
        <f t="shared" si="7"/>
        <v>0.88663299663299655</v>
      </c>
      <c r="X30" s="243">
        <f t="shared" si="8"/>
        <v>0.92163299663299658</v>
      </c>
      <c r="Y30" s="243">
        <f t="shared" si="9"/>
        <v>0.95163299663299661</v>
      </c>
      <c r="Z30" s="243">
        <f t="shared" si="10"/>
        <v>0.97663299663299663</v>
      </c>
      <c r="AA30" s="251">
        <f t="shared" si="17"/>
        <v>0.99663299663299665</v>
      </c>
      <c r="AB30" s="239">
        <f t="shared" si="17"/>
        <v>1.0235690235690236</v>
      </c>
      <c r="AC30" s="239">
        <f t="shared" si="17"/>
        <v>1.0235690235690236</v>
      </c>
      <c r="AD30" s="252">
        <f t="shared" si="17"/>
        <v>0.95622895622895621</v>
      </c>
      <c r="AE30" s="245">
        <f t="shared" si="11"/>
        <v>0.93622895622895619</v>
      </c>
      <c r="AF30" s="239">
        <f t="shared" si="12"/>
        <v>0.91122895622895617</v>
      </c>
      <c r="AH30" s="59">
        <f t="shared" si="13"/>
        <v>731.47222222222217</v>
      </c>
      <c r="AI30" s="59">
        <f t="shared" si="13"/>
        <v>760.34722222222217</v>
      </c>
      <c r="AJ30" s="59">
        <f t="shared" si="13"/>
        <v>785.09722222222217</v>
      </c>
      <c r="AK30" s="59">
        <f t="shared" si="13"/>
        <v>805.72222222222217</v>
      </c>
      <c r="AL30" s="59">
        <f t="shared" si="13"/>
        <v>822.22222222222229</v>
      </c>
      <c r="AM30" s="59">
        <f t="shared" si="13"/>
        <v>844.44444444444446</v>
      </c>
      <c r="AN30" s="59">
        <f t="shared" si="13"/>
        <v>844.44444444444446</v>
      </c>
      <c r="AO30" s="59">
        <f t="shared" si="13"/>
        <v>788.88888888888891</v>
      </c>
      <c r="AP30" s="59">
        <f t="shared" si="13"/>
        <v>772.3888888888888</v>
      </c>
      <c r="AQ30" s="59">
        <f t="shared" si="13"/>
        <v>751.7638888888888</v>
      </c>
      <c r="AS30" s="5">
        <f t="shared" si="14"/>
        <v>0</v>
      </c>
    </row>
    <row r="31" spans="1:45" x14ac:dyDescent="0.25">
      <c r="B31" s="50">
        <v>1805</v>
      </c>
      <c r="C31" s="50" t="s">
        <v>112</v>
      </c>
      <c r="D31" s="5">
        <v>54</v>
      </c>
      <c r="E31" s="50" t="s">
        <v>52</v>
      </c>
      <c r="F31" s="50">
        <v>2</v>
      </c>
      <c r="G31" s="50" t="str">
        <f t="shared" si="6"/>
        <v>WB</v>
      </c>
      <c r="I31" s="240">
        <f t="shared" si="18"/>
        <v>436</v>
      </c>
      <c r="J31" s="240">
        <f t="shared" si="16"/>
        <v>436</v>
      </c>
      <c r="K31" s="240">
        <f t="shared" si="16"/>
        <v>288</v>
      </c>
      <c r="L31" s="240">
        <f t="shared" si="16"/>
        <v>376</v>
      </c>
      <c r="M31" s="240">
        <f t="shared" si="16"/>
        <v>296</v>
      </c>
      <c r="N31" s="240">
        <f t="shared" si="16"/>
        <v>304</v>
      </c>
      <c r="O31" s="240">
        <f t="shared" si="16"/>
        <v>304</v>
      </c>
      <c r="P31" s="240">
        <f t="shared" si="16"/>
        <v>284</v>
      </c>
      <c r="Q31" s="240">
        <f t="shared" si="16"/>
        <v>324</v>
      </c>
      <c r="R31" s="240">
        <f t="shared" si="16"/>
        <v>352</v>
      </c>
      <c r="T31" s="57">
        <f t="shared" si="0"/>
        <v>297</v>
      </c>
      <c r="U31" s="5">
        <f>INDEX(PM_Balanced_VISTRO!$A$1:$AP$64,MATCH(Inputs_PM!D31,PM_Balanced_VISTRO!$A$1:$A$64,0),MATCH(Inputs_PM!E31,PM_Balanced_VISTRO!$A$1:$AP$1,0))</f>
        <v>498</v>
      </c>
      <c r="W31" s="243">
        <f t="shared" si="7"/>
        <v>0.88663299663299655</v>
      </c>
      <c r="X31" s="243">
        <f t="shared" si="8"/>
        <v>0.92163299663299658</v>
      </c>
      <c r="Y31" s="243">
        <f t="shared" si="9"/>
        <v>0.95163299663299661</v>
      </c>
      <c r="Z31" s="243">
        <f t="shared" si="10"/>
        <v>0.97663299663299663</v>
      </c>
      <c r="AA31" s="251">
        <f t="shared" si="17"/>
        <v>0.99663299663299665</v>
      </c>
      <c r="AB31" s="239">
        <f t="shared" si="17"/>
        <v>1.0235690235690236</v>
      </c>
      <c r="AC31" s="239">
        <f t="shared" si="17"/>
        <v>1.0235690235690236</v>
      </c>
      <c r="AD31" s="252">
        <f t="shared" si="17"/>
        <v>0.95622895622895621</v>
      </c>
      <c r="AE31" s="245">
        <f t="shared" si="11"/>
        <v>0.93622895622895619</v>
      </c>
      <c r="AF31" s="239">
        <f t="shared" si="12"/>
        <v>0.91122895622895617</v>
      </c>
      <c r="AH31" s="59">
        <f t="shared" si="13"/>
        <v>441.5432323232323</v>
      </c>
      <c r="AI31" s="59">
        <f t="shared" si="13"/>
        <v>458.97323232323231</v>
      </c>
      <c r="AJ31" s="59">
        <f t="shared" si="13"/>
        <v>473.91323232323231</v>
      </c>
      <c r="AK31" s="59">
        <f t="shared" si="13"/>
        <v>486.3632323232323</v>
      </c>
      <c r="AL31" s="59">
        <f t="shared" si="13"/>
        <v>496.32323232323233</v>
      </c>
      <c r="AM31" s="59">
        <f t="shared" si="13"/>
        <v>509.73737373737373</v>
      </c>
      <c r="AN31" s="59">
        <f t="shared" si="13"/>
        <v>509.73737373737373</v>
      </c>
      <c r="AO31" s="59">
        <f t="shared" si="13"/>
        <v>476.20202020202021</v>
      </c>
      <c r="AP31" s="59">
        <f t="shared" si="13"/>
        <v>466.24202020202017</v>
      </c>
      <c r="AQ31" s="59">
        <f t="shared" si="13"/>
        <v>453.79202020202018</v>
      </c>
      <c r="AS31" s="5">
        <f t="shared" si="14"/>
        <v>0</v>
      </c>
    </row>
    <row r="32" spans="1:45" x14ac:dyDescent="0.25">
      <c r="B32" s="50">
        <v>1902</v>
      </c>
      <c r="C32" s="50" t="s">
        <v>341</v>
      </c>
      <c r="D32" s="113">
        <v>19</v>
      </c>
      <c r="E32" s="50" t="s">
        <v>50</v>
      </c>
      <c r="F32" s="50">
        <v>6</v>
      </c>
      <c r="G32" s="113" t="s">
        <v>397</v>
      </c>
      <c r="I32" s="52">
        <f>(VLOOKUP(I$8,'[1]I-6'!$T$6:$AN$63,MATCH(Inputs_PM!$E32,'[1]I-6'!$T$6:$AN$6,0),FALSE))*4</f>
        <v>576</v>
      </c>
      <c r="J32" s="52">
        <f>(VLOOKUP(J$8,'[1]I-6'!$T$6:$AN$63,MATCH(Inputs_PM!$E32,'[1]I-6'!$T$6:$AN$6,0),FALSE))*4</f>
        <v>556</v>
      </c>
      <c r="K32" s="52">
        <f>(VLOOKUP(K$8,'[1]I-6'!$T$6:$AN$63,MATCH(Inputs_PM!$E32,'[1]I-6'!$T$6:$AN$6,0),FALSE))*4</f>
        <v>624</v>
      </c>
      <c r="L32" s="52">
        <f>(VLOOKUP(L$8,'[1]I-6'!$T$6:$AN$63,MATCH(Inputs_PM!$E32,'[1]I-6'!$T$6:$AN$6,0),FALSE))*4</f>
        <v>620</v>
      </c>
      <c r="M32" s="52">
        <f>(VLOOKUP(M$8,'[1]I-6'!$T$6:$AN$63,MATCH(Inputs_PM!$E32,'[1]I-6'!$T$6:$AN$6,0),FALSE))*4</f>
        <v>696</v>
      </c>
      <c r="N32" s="240">
        <f>M32</f>
        <v>696</v>
      </c>
      <c r="O32" s="240">
        <f>P32</f>
        <v>732</v>
      </c>
      <c r="P32" s="52">
        <f>(VLOOKUP(P$8,'[1]I-6'!$T$6:$AN$63,MATCH(Inputs_PM!$E32,'[1]I-6'!$T$6:$AN$6,0),FALSE))*4</f>
        <v>732</v>
      </c>
      <c r="Q32" s="52">
        <f>(VLOOKUP(Q$8,'[1]I-6'!$T$6:$AN$63,MATCH(Inputs_PM!$E32,'[1]I-6'!$T$6:$AN$6,0),FALSE))*4</f>
        <v>564</v>
      </c>
      <c r="R32" s="52">
        <f>(VLOOKUP(R$8,'[1]I-6'!$T$6:$AN$63,MATCH(Inputs_PM!$E32,'[1]I-6'!$T$6:$AN$6,0),FALSE))*4</f>
        <v>524</v>
      </c>
      <c r="T32" s="57">
        <f t="shared" si="0"/>
        <v>714</v>
      </c>
      <c r="U32" s="113">
        <f>INDEX(PM_Balanced_VISTRO!$A$1:$AP$64,MATCH(Inputs_PM!D32,PM_Balanced_VISTRO!$A$1:$A$64,0),MATCH(Inputs_PM!G32,PM_Balanced_VISTRO!$A$1:$AP$1,0))</f>
        <v>750</v>
      </c>
      <c r="W32" s="243">
        <f t="shared" si="7"/>
        <v>0.86478991596638644</v>
      </c>
      <c r="X32" s="243">
        <f t="shared" si="8"/>
        <v>0.89978991596638647</v>
      </c>
      <c r="Y32" s="243">
        <f t="shared" si="9"/>
        <v>0.92978991596638649</v>
      </c>
      <c r="Z32" s="243">
        <f t="shared" si="10"/>
        <v>0.95478991596638652</v>
      </c>
      <c r="AA32" s="253">
        <f t="shared" si="1"/>
        <v>0.97478991596638653</v>
      </c>
      <c r="AB32" s="68">
        <f t="shared" si="2"/>
        <v>0.97478991596638653</v>
      </c>
      <c r="AC32" s="68">
        <f t="shared" si="3"/>
        <v>1.0252100840336134</v>
      </c>
      <c r="AD32" s="254">
        <f t="shared" si="4"/>
        <v>1.0252100840336134</v>
      </c>
      <c r="AE32" s="245">
        <f t="shared" si="11"/>
        <v>1.0052100840336133</v>
      </c>
      <c r="AF32" s="239">
        <f t="shared" si="12"/>
        <v>0.98021008403361332</v>
      </c>
      <c r="AH32" s="59">
        <f t="shared" si="13"/>
        <v>648.59243697478985</v>
      </c>
      <c r="AI32" s="59">
        <f t="shared" si="13"/>
        <v>674.84243697478985</v>
      </c>
      <c r="AJ32" s="59">
        <f t="shared" si="13"/>
        <v>697.34243697478985</v>
      </c>
      <c r="AK32" s="59">
        <f t="shared" si="13"/>
        <v>716.09243697478985</v>
      </c>
      <c r="AL32" s="59">
        <f t="shared" si="13"/>
        <v>731.09243697478985</v>
      </c>
      <c r="AM32" s="59">
        <f t="shared" si="13"/>
        <v>731.09243697478985</v>
      </c>
      <c r="AN32" s="59">
        <f t="shared" si="13"/>
        <v>768.90756302521004</v>
      </c>
      <c r="AO32" s="59">
        <f t="shared" si="13"/>
        <v>768.90756302521004</v>
      </c>
      <c r="AP32" s="59">
        <f t="shared" si="13"/>
        <v>753.90756302521004</v>
      </c>
      <c r="AQ32" s="59">
        <f t="shared" si="13"/>
        <v>735.15756302521004</v>
      </c>
      <c r="AS32" s="5">
        <f t="shared" si="14"/>
        <v>0</v>
      </c>
    </row>
    <row r="33" spans="2:45" x14ac:dyDescent="0.25">
      <c r="B33" s="50">
        <v>1903</v>
      </c>
      <c r="C33" s="50" t="s">
        <v>113</v>
      </c>
      <c r="D33" s="5">
        <v>19</v>
      </c>
      <c r="E33" s="5" t="s">
        <v>51</v>
      </c>
      <c r="F33" s="50">
        <v>6</v>
      </c>
      <c r="G33" s="50" t="str">
        <f t="shared" si="6"/>
        <v>EB</v>
      </c>
      <c r="I33" s="52">
        <f>(VLOOKUP(I$8,'[1]I-6'!$T$6:$AN$63,MATCH(Inputs_PM!$E33,'[1]I-6'!$T$6:$AN$6,0),FALSE))*4</f>
        <v>648</v>
      </c>
      <c r="J33" s="52">
        <f>(VLOOKUP(J$8,'[1]I-6'!$T$6:$AN$63,MATCH(Inputs_PM!$E33,'[1]I-6'!$T$6:$AN$6,0),FALSE))*4</f>
        <v>840</v>
      </c>
      <c r="K33" s="52">
        <f>(VLOOKUP(K$8,'[1]I-6'!$T$6:$AN$63,MATCH(Inputs_PM!$E33,'[1]I-6'!$T$6:$AN$6,0),FALSE))*4</f>
        <v>624</v>
      </c>
      <c r="L33" s="52">
        <f>(VLOOKUP(L$8,'[1]I-6'!$T$6:$AN$63,MATCH(Inputs_PM!$E33,'[1]I-6'!$T$6:$AN$6,0),FALSE))*4</f>
        <v>648</v>
      </c>
      <c r="M33" s="52">
        <f>(VLOOKUP(M$8,'[1]I-6'!$T$6:$AN$63,MATCH(Inputs_PM!$E33,'[1]I-6'!$T$6:$AN$6,0),FALSE))*4</f>
        <v>732</v>
      </c>
      <c r="N33" s="52">
        <f>(VLOOKUP(N$8,'[1]I-6'!$T$6:$AN$63,MATCH(Inputs_PM!$E33,'[1]I-6'!$T$6:$AN$6,0),FALSE))*4</f>
        <v>660</v>
      </c>
      <c r="O33" s="52">
        <f>(VLOOKUP(O$8,'[1]I-6'!$T$6:$AN$63,MATCH(Inputs_PM!$E33,'[1]I-6'!$T$6:$AN$6,0),FALSE))*4</f>
        <v>720</v>
      </c>
      <c r="P33" s="52">
        <f>(VLOOKUP(P$8,'[1]I-6'!$T$6:$AN$63,MATCH(Inputs_PM!$E33,'[1]I-6'!$T$6:$AN$6,0),FALSE))*4</f>
        <v>828</v>
      </c>
      <c r="Q33" s="52">
        <f>(VLOOKUP(Q$8,'[1]I-6'!$T$6:$AN$63,MATCH(Inputs_PM!$E33,'[1]I-6'!$T$6:$AN$6,0),FALSE))*4</f>
        <v>752</v>
      </c>
      <c r="R33" s="52">
        <f>(VLOOKUP(R$8,'[1]I-6'!$T$6:$AN$63,MATCH(Inputs_PM!$E33,'[1]I-6'!$T$6:$AN$6,0),FALSE))*4</f>
        <v>712</v>
      </c>
      <c r="T33" s="57">
        <f t="shared" si="0"/>
        <v>735</v>
      </c>
      <c r="U33" s="5">
        <f>INDEX(PM_Balanced_VISTRO!$A$1:$AP$64,MATCH(Inputs_PM!D33,PM_Balanced_VISTRO!$A$1:$A$64,0),MATCH(Inputs_PM!E33,PM_Balanced_VISTRO!$A$1:$AP$1,0))</f>
        <v>1068</v>
      </c>
      <c r="W33" s="243">
        <f t="shared" si="7"/>
        <v>0.86478991596638644</v>
      </c>
      <c r="X33" s="243">
        <f t="shared" si="8"/>
        <v>0.89978991596638647</v>
      </c>
      <c r="Y33" s="243">
        <f t="shared" si="9"/>
        <v>0.92978991596638649</v>
      </c>
      <c r="Z33" s="243">
        <f t="shared" si="10"/>
        <v>0.95478991596638652</v>
      </c>
      <c r="AA33" s="251">
        <f t="shared" ref="AA33:AD35" si="19">AA$32</f>
        <v>0.97478991596638653</v>
      </c>
      <c r="AB33" s="239">
        <f t="shared" si="19"/>
        <v>0.97478991596638653</v>
      </c>
      <c r="AC33" s="239">
        <f t="shared" si="19"/>
        <v>1.0252100840336134</v>
      </c>
      <c r="AD33" s="252">
        <f t="shared" si="19"/>
        <v>1.0252100840336134</v>
      </c>
      <c r="AE33" s="245">
        <f t="shared" si="11"/>
        <v>1.0052100840336133</v>
      </c>
      <c r="AF33" s="239">
        <f t="shared" si="12"/>
        <v>0.98021008403361332</v>
      </c>
      <c r="AH33" s="59">
        <f t="shared" si="13"/>
        <v>923.5956302521007</v>
      </c>
      <c r="AI33" s="59">
        <f t="shared" si="13"/>
        <v>960.9756302521007</v>
      </c>
      <c r="AJ33" s="59">
        <f t="shared" si="13"/>
        <v>993.01563025210078</v>
      </c>
      <c r="AK33" s="59">
        <f t="shared" si="13"/>
        <v>1019.7156302521008</v>
      </c>
      <c r="AL33" s="59">
        <f t="shared" si="13"/>
        <v>1041.0756302521008</v>
      </c>
      <c r="AM33" s="59">
        <f t="shared" si="13"/>
        <v>1041.0756302521008</v>
      </c>
      <c r="AN33" s="59">
        <f t="shared" si="13"/>
        <v>1094.9243697478992</v>
      </c>
      <c r="AO33" s="59">
        <f t="shared" si="13"/>
        <v>1094.9243697478992</v>
      </c>
      <c r="AP33" s="59">
        <f t="shared" si="13"/>
        <v>1073.564369747899</v>
      </c>
      <c r="AQ33" s="59">
        <f t="shared" si="13"/>
        <v>1046.864369747899</v>
      </c>
      <c r="AS33" s="5">
        <f t="shared" si="14"/>
        <v>0</v>
      </c>
    </row>
    <row r="34" spans="2:45" x14ac:dyDescent="0.25">
      <c r="B34" s="50">
        <v>2001</v>
      </c>
      <c r="C34" s="50" t="s">
        <v>98</v>
      </c>
      <c r="D34" s="5">
        <v>20</v>
      </c>
      <c r="E34" s="5" t="s">
        <v>49</v>
      </c>
      <c r="F34" s="50">
        <v>6</v>
      </c>
      <c r="G34" s="50" t="str">
        <f t="shared" si="6"/>
        <v>NB</v>
      </c>
      <c r="I34" s="52">
        <f>(VLOOKUP(I$8,'[1]I-6'!$T$6:$AN$63,MATCH(Inputs_PM!$E34,'[1]I-6'!$T$6:$AN$6,0),FALSE))*4</f>
        <v>544</v>
      </c>
      <c r="J34" s="52">
        <f>(VLOOKUP(J$8,'[1]I-6'!$T$6:$AN$63,MATCH(Inputs_PM!$E34,'[1]I-6'!$T$6:$AN$6,0),FALSE))*4</f>
        <v>528</v>
      </c>
      <c r="K34" s="52">
        <f>(VLOOKUP(K$8,'[1]I-6'!$T$6:$AN$63,MATCH(Inputs_PM!$E34,'[1]I-6'!$T$6:$AN$6,0),FALSE))*4</f>
        <v>624</v>
      </c>
      <c r="L34" s="52">
        <f>(VLOOKUP(L$8,'[1]I-6'!$T$6:$AN$63,MATCH(Inputs_PM!$E34,'[1]I-6'!$T$6:$AN$6,0),FALSE))*4</f>
        <v>508</v>
      </c>
      <c r="M34" s="52">
        <f>(VLOOKUP(M$8,'[1]I-6'!$T$6:$AN$63,MATCH(Inputs_PM!$E34,'[1]I-6'!$T$6:$AN$6,0),FALSE))*4</f>
        <v>520</v>
      </c>
      <c r="N34" s="52">
        <f>(VLOOKUP(N$8,'[1]I-6'!$T$6:$AN$63,MATCH(Inputs_PM!$E34,'[1]I-6'!$T$6:$AN$6,0),FALSE))*4</f>
        <v>732</v>
      </c>
      <c r="O34" s="52">
        <f>(VLOOKUP(O$8,'[1]I-6'!$T$6:$AN$63,MATCH(Inputs_PM!$E34,'[1]I-6'!$T$6:$AN$6,0),FALSE))*4</f>
        <v>680</v>
      </c>
      <c r="P34" s="52">
        <f>(VLOOKUP(P$8,'[1]I-6'!$T$6:$AN$63,MATCH(Inputs_PM!$E34,'[1]I-6'!$T$6:$AN$6,0),FALSE))*4</f>
        <v>656</v>
      </c>
      <c r="Q34" s="52">
        <f>(VLOOKUP(Q$8,'[1]I-6'!$T$6:$AN$63,MATCH(Inputs_PM!$E34,'[1]I-6'!$T$6:$AN$6,0),FALSE))*4</f>
        <v>684</v>
      </c>
      <c r="R34" s="52">
        <f>(VLOOKUP(R$8,'[1]I-6'!$T$6:$AN$63,MATCH(Inputs_PM!$E34,'[1]I-6'!$T$6:$AN$6,0),FALSE))*4</f>
        <v>524</v>
      </c>
      <c r="T34" s="57">
        <f t="shared" si="0"/>
        <v>647</v>
      </c>
      <c r="U34" s="5">
        <f>INDEX(PM_Balanced_VISTRO!$A$1:$AP$64,MATCH(Inputs_PM!D34,PM_Balanced_VISTRO!$A$1:$A$64,0),MATCH(Inputs_PM!E34,PM_Balanced_VISTRO!$A$1:$AP$1,0))</f>
        <v>591</v>
      </c>
      <c r="W34" s="243">
        <f t="shared" si="7"/>
        <v>0.86478991596638644</v>
      </c>
      <c r="X34" s="243">
        <f t="shared" si="8"/>
        <v>0.89978991596638647</v>
      </c>
      <c r="Y34" s="243">
        <f t="shared" si="9"/>
        <v>0.92978991596638649</v>
      </c>
      <c r="Z34" s="243">
        <f t="shared" si="10"/>
        <v>0.95478991596638652</v>
      </c>
      <c r="AA34" s="251">
        <f t="shared" si="19"/>
        <v>0.97478991596638653</v>
      </c>
      <c r="AB34" s="239">
        <f t="shared" si="19"/>
        <v>0.97478991596638653</v>
      </c>
      <c r="AC34" s="239">
        <f t="shared" si="19"/>
        <v>1.0252100840336134</v>
      </c>
      <c r="AD34" s="252">
        <f t="shared" si="19"/>
        <v>1.0252100840336134</v>
      </c>
      <c r="AE34" s="245">
        <f t="shared" si="11"/>
        <v>1.0052100840336133</v>
      </c>
      <c r="AF34" s="239">
        <f t="shared" si="12"/>
        <v>0.98021008403361332</v>
      </c>
      <c r="AH34" s="59">
        <f t="shared" si="13"/>
        <v>511.09084033613436</v>
      </c>
      <c r="AI34" s="59">
        <f t="shared" si="13"/>
        <v>531.77584033613437</v>
      </c>
      <c r="AJ34" s="59">
        <f t="shared" si="13"/>
        <v>549.50584033613438</v>
      </c>
      <c r="AK34" s="59">
        <f t="shared" si="13"/>
        <v>564.28084033613447</v>
      </c>
      <c r="AL34" s="59">
        <f t="shared" si="13"/>
        <v>576.10084033613441</v>
      </c>
      <c r="AM34" s="59">
        <f t="shared" si="13"/>
        <v>576.10084033613441</v>
      </c>
      <c r="AN34" s="59">
        <f t="shared" si="13"/>
        <v>605.89915966386548</v>
      </c>
      <c r="AO34" s="59">
        <f t="shared" si="13"/>
        <v>605.89915966386548</v>
      </c>
      <c r="AP34" s="59">
        <f t="shared" si="13"/>
        <v>594.07915966386554</v>
      </c>
      <c r="AQ34" s="59">
        <f t="shared" si="13"/>
        <v>579.30415966386545</v>
      </c>
      <c r="AS34" s="5">
        <f t="shared" si="14"/>
        <v>0</v>
      </c>
    </row>
    <row r="35" spans="2:45" x14ac:dyDescent="0.25">
      <c r="B35" s="50">
        <v>2004</v>
      </c>
      <c r="C35" s="50" t="s">
        <v>114</v>
      </c>
      <c r="D35" s="5">
        <v>20</v>
      </c>
      <c r="E35" s="5" t="s">
        <v>52</v>
      </c>
      <c r="F35" s="50">
        <v>6</v>
      </c>
      <c r="G35" s="50" t="str">
        <f t="shared" si="6"/>
        <v>WB</v>
      </c>
      <c r="I35" s="52">
        <f>(VLOOKUP(I$8,'[1]I-6'!$T$6:$AN$63,MATCH(Inputs_PM!$E35,'[1]I-6'!$T$6:$AN$6,0),FALSE))*4</f>
        <v>768</v>
      </c>
      <c r="J35" s="52">
        <f>(VLOOKUP(J$8,'[1]I-6'!$T$6:$AN$63,MATCH(Inputs_PM!$E35,'[1]I-6'!$T$6:$AN$6,0),FALSE))*4</f>
        <v>856</v>
      </c>
      <c r="K35" s="52">
        <f>(VLOOKUP(K$8,'[1]I-6'!$T$6:$AN$63,MATCH(Inputs_PM!$E35,'[1]I-6'!$T$6:$AN$6,0),FALSE))*4</f>
        <v>876</v>
      </c>
      <c r="L35" s="52">
        <f>(VLOOKUP(L$8,'[1]I-6'!$T$6:$AN$63,MATCH(Inputs_PM!$E35,'[1]I-6'!$T$6:$AN$6,0),FALSE))*4</f>
        <v>992</v>
      </c>
      <c r="M35" s="52">
        <f>(VLOOKUP(M$8,'[1]I-6'!$T$6:$AN$63,MATCH(Inputs_PM!$E35,'[1]I-6'!$T$6:$AN$6,0),FALSE))*4</f>
        <v>868</v>
      </c>
      <c r="N35" s="52">
        <f>(VLOOKUP(N$8,'[1]I-6'!$T$6:$AN$63,MATCH(Inputs_PM!$E35,'[1]I-6'!$T$6:$AN$6,0),FALSE))*4</f>
        <v>1360</v>
      </c>
      <c r="O35" s="52">
        <f>(VLOOKUP(O$8,'[1]I-6'!$T$6:$AN$63,MATCH(Inputs_PM!$E35,'[1]I-6'!$T$6:$AN$6,0),FALSE))*4</f>
        <v>804</v>
      </c>
      <c r="P35" s="52">
        <f>(VLOOKUP(P$8,'[1]I-6'!$T$6:$AN$63,MATCH(Inputs_PM!$E35,'[1]I-6'!$T$6:$AN$6,0),FALSE))*4</f>
        <v>1132</v>
      </c>
      <c r="Q35" s="52">
        <f>(VLOOKUP(Q$8,'[1]I-6'!$T$6:$AN$63,MATCH(Inputs_PM!$E35,'[1]I-6'!$T$6:$AN$6,0),FALSE))*4</f>
        <v>700</v>
      </c>
      <c r="R35" s="52">
        <f>(VLOOKUP(R$8,'[1]I-6'!$T$6:$AN$63,MATCH(Inputs_PM!$E35,'[1]I-6'!$T$6:$AN$6,0),FALSE))*4</f>
        <v>744</v>
      </c>
      <c r="T35" s="57">
        <f t="shared" si="0"/>
        <v>1041</v>
      </c>
      <c r="U35" s="5">
        <f>INDEX(PM_Balanced_VISTRO!$A$1:$AP$64,MATCH(Inputs_PM!D35,PM_Balanced_VISTRO!$A$1:$A$64,0),MATCH(Inputs_PM!E35,PM_Balanced_VISTRO!$A$1:$AP$1,0))</f>
        <v>1148</v>
      </c>
      <c r="W35" s="243">
        <f t="shared" si="7"/>
        <v>0.86478991596638644</v>
      </c>
      <c r="X35" s="243">
        <f t="shared" si="8"/>
        <v>0.89978991596638647</v>
      </c>
      <c r="Y35" s="243">
        <f t="shared" si="9"/>
        <v>0.92978991596638649</v>
      </c>
      <c r="Z35" s="243">
        <f t="shared" si="10"/>
        <v>0.95478991596638652</v>
      </c>
      <c r="AA35" s="251">
        <f t="shared" si="19"/>
        <v>0.97478991596638653</v>
      </c>
      <c r="AB35" s="239">
        <f t="shared" si="19"/>
        <v>0.97478991596638653</v>
      </c>
      <c r="AC35" s="239">
        <f t="shared" si="19"/>
        <v>1.0252100840336134</v>
      </c>
      <c r="AD35" s="252">
        <f t="shared" si="19"/>
        <v>1.0252100840336134</v>
      </c>
      <c r="AE35" s="245">
        <f t="shared" si="11"/>
        <v>1.0052100840336133</v>
      </c>
      <c r="AF35" s="239">
        <f t="shared" si="12"/>
        <v>0.98021008403361332</v>
      </c>
      <c r="AH35" s="59">
        <f t="shared" si="13"/>
        <v>992.77882352941162</v>
      </c>
      <c r="AI35" s="59">
        <f t="shared" si="13"/>
        <v>1032.9588235294116</v>
      </c>
      <c r="AJ35" s="59">
        <f t="shared" si="13"/>
        <v>1067.3988235294116</v>
      </c>
      <c r="AK35" s="59">
        <f t="shared" si="13"/>
        <v>1096.0988235294117</v>
      </c>
      <c r="AL35" s="59">
        <f t="shared" si="13"/>
        <v>1119.0588235294117</v>
      </c>
      <c r="AM35" s="59">
        <f t="shared" si="13"/>
        <v>1119.0588235294117</v>
      </c>
      <c r="AN35" s="59">
        <f t="shared" si="13"/>
        <v>1176.9411764705881</v>
      </c>
      <c r="AO35" s="59">
        <f t="shared" si="13"/>
        <v>1176.9411764705881</v>
      </c>
      <c r="AP35" s="59">
        <f t="shared" si="13"/>
        <v>1153.981176470588</v>
      </c>
      <c r="AQ35" s="59">
        <f t="shared" si="13"/>
        <v>1125.281176470588</v>
      </c>
      <c r="AS35" s="5">
        <f t="shared" si="14"/>
        <v>0</v>
      </c>
    </row>
    <row r="36" spans="2:45" x14ac:dyDescent="0.25">
      <c r="B36" s="50">
        <v>2102</v>
      </c>
      <c r="C36" s="50" t="s">
        <v>115</v>
      </c>
      <c r="D36" s="5">
        <v>21</v>
      </c>
      <c r="E36" s="5" t="s">
        <v>50</v>
      </c>
      <c r="F36" s="50">
        <v>9</v>
      </c>
      <c r="G36" s="50" t="str">
        <f t="shared" si="6"/>
        <v>SB</v>
      </c>
      <c r="I36" s="186">
        <f t="shared" ref="I36:I42" si="20">J36</f>
        <v>196</v>
      </c>
      <c r="J36" s="52">
        <f>(VLOOKUP(J$8,'[1]I-9'!$T$6:$AN$63,MATCH(Inputs_PM!$E36,'[1]I-9'!$T$6:$AN$6,0),FALSE))*4</f>
        <v>196</v>
      </c>
      <c r="K36" s="52">
        <f>(VLOOKUP(K$8,'[1]I-9'!$T$6:$AN$63,MATCH(Inputs_PM!$E36,'[1]I-9'!$T$6:$AN$6,0),FALSE))*4</f>
        <v>208</v>
      </c>
      <c r="L36" s="52">
        <f>(VLOOKUP(L$8,'[1]I-9'!$T$6:$AN$63,MATCH(Inputs_PM!$E36,'[1]I-9'!$T$6:$AN$6,0),FALSE))*4</f>
        <v>180</v>
      </c>
      <c r="M36" s="52">
        <f>(VLOOKUP(M$8,'[1]I-9'!$T$6:$AN$63,MATCH(Inputs_PM!$E36,'[1]I-9'!$T$6:$AN$6,0),FALSE))*4</f>
        <v>220</v>
      </c>
      <c r="N36" s="52">
        <f>(VLOOKUP(N$8,'[1]I-9'!$T$6:$AN$63,MATCH(Inputs_PM!$E36,'[1]I-9'!$T$6:$AN$6,0),FALSE))*4</f>
        <v>252</v>
      </c>
      <c r="O36" s="52">
        <f>(VLOOKUP(O$8,'[1]I-9'!$T$6:$AN$63,MATCH(Inputs_PM!$E36,'[1]I-9'!$T$6:$AN$6,0),FALSE))*4</f>
        <v>252</v>
      </c>
      <c r="P36" s="52">
        <f>(VLOOKUP(P$8,'[1]I-9'!$T$6:$AN$63,MATCH(Inputs_PM!$E36,'[1]I-9'!$T$6:$AN$6,0),FALSE))*4</f>
        <v>156</v>
      </c>
      <c r="Q36" s="52">
        <f>(VLOOKUP(Q$8,'[1]I-9'!$T$6:$AN$63,MATCH(Inputs_PM!$E36,'[1]I-9'!$T$6:$AN$6,0),FALSE))*4</f>
        <v>192</v>
      </c>
      <c r="R36" s="52">
        <f>(VLOOKUP(R$8,'[1]I-9'!$T$6:$AN$63,MATCH(Inputs_PM!$E36,'[1]I-9'!$T$6:$AN$6,0),FALSE))*4</f>
        <v>164</v>
      </c>
      <c r="T36" s="57">
        <f t="shared" si="0"/>
        <v>220</v>
      </c>
      <c r="U36" s="5">
        <f>INDEX(PM_Balanced_VISTRO!$A$1:$AP$64,MATCH(Inputs_PM!D36,PM_Balanced_VISTRO!$A$1:$A$64,0),MATCH(Inputs_PM!E36,PM_Balanced_VISTRO!$A$1:$AP$1,0))</f>
        <v>563</v>
      </c>
      <c r="W36" s="243">
        <f t="shared" si="7"/>
        <v>0.82290734824281142</v>
      </c>
      <c r="X36" s="243">
        <f t="shared" si="8"/>
        <v>0.85790734824281145</v>
      </c>
      <c r="Y36" s="243">
        <f t="shared" si="9"/>
        <v>0.88790734824281148</v>
      </c>
      <c r="Z36" s="243">
        <f t="shared" si="10"/>
        <v>0.9129073482428115</v>
      </c>
      <c r="AA36" s="251">
        <f t="shared" ref="AA36:AD40" si="21">AA$9</f>
        <v>0.93290734824281152</v>
      </c>
      <c r="AB36" s="239">
        <f t="shared" si="21"/>
        <v>0.97124600638977632</v>
      </c>
      <c r="AC36" s="239">
        <f t="shared" si="21"/>
        <v>1.0479233226837061</v>
      </c>
      <c r="AD36" s="252">
        <f t="shared" si="21"/>
        <v>1.0479233226837061</v>
      </c>
      <c r="AE36" s="245">
        <f t="shared" si="11"/>
        <v>1.0279233226837061</v>
      </c>
      <c r="AF36" s="239">
        <f t="shared" si="12"/>
        <v>1.0029233226837062</v>
      </c>
      <c r="AH36" s="59">
        <f t="shared" si="13"/>
        <v>463.29683706070284</v>
      </c>
      <c r="AI36" s="59">
        <f t="shared" si="13"/>
        <v>483.00183706070283</v>
      </c>
      <c r="AJ36" s="59">
        <f t="shared" si="13"/>
        <v>499.89183706070287</v>
      </c>
      <c r="AK36" s="59">
        <f t="shared" si="13"/>
        <v>513.96683706070291</v>
      </c>
      <c r="AL36" s="59">
        <f t="shared" si="13"/>
        <v>525.22683706070291</v>
      </c>
      <c r="AM36" s="59">
        <f t="shared" si="13"/>
        <v>546.81150159744402</v>
      </c>
      <c r="AN36" s="59">
        <f t="shared" si="13"/>
        <v>589.98083067092659</v>
      </c>
      <c r="AO36" s="59">
        <f t="shared" si="13"/>
        <v>589.98083067092659</v>
      </c>
      <c r="AP36" s="59">
        <f t="shared" si="13"/>
        <v>578.72083067092649</v>
      </c>
      <c r="AQ36" s="59">
        <f t="shared" si="13"/>
        <v>564.64583067092656</v>
      </c>
      <c r="AS36" s="5">
        <f t="shared" si="14"/>
        <v>0</v>
      </c>
    </row>
    <row r="37" spans="2:45" x14ac:dyDescent="0.25">
      <c r="B37" s="50">
        <v>2103</v>
      </c>
      <c r="C37" s="50" t="s">
        <v>116</v>
      </c>
      <c r="D37" s="5">
        <v>21</v>
      </c>
      <c r="E37" s="5" t="s">
        <v>51</v>
      </c>
      <c r="F37" s="50">
        <v>9</v>
      </c>
      <c r="G37" s="50" t="str">
        <f t="shared" si="6"/>
        <v>EB</v>
      </c>
      <c r="I37" s="186">
        <f t="shared" si="20"/>
        <v>800</v>
      </c>
      <c r="J37" s="52">
        <f>(VLOOKUP(J$8,'[1]I-9'!$T$6:$AN$63,MATCH(Inputs_PM!$E37,'[1]I-9'!$T$6:$AN$6,0),FALSE))*4</f>
        <v>800</v>
      </c>
      <c r="K37" s="52">
        <f>(VLOOKUP(K$8,'[1]I-9'!$T$6:$AN$63,MATCH(Inputs_PM!$E37,'[1]I-9'!$T$6:$AN$6,0),FALSE))*4</f>
        <v>768</v>
      </c>
      <c r="L37" s="52">
        <f>(VLOOKUP(L$8,'[1]I-9'!$T$6:$AN$63,MATCH(Inputs_PM!$E37,'[1]I-9'!$T$6:$AN$6,0),FALSE))*4</f>
        <v>784</v>
      </c>
      <c r="M37" s="52">
        <f>(VLOOKUP(M$8,'[1]I-9'!$T$6:$AN$63,MATCH(Inputs_PM!$E37,'[1]I-9'!$T$6:$AN$6,0),FALSE))*4</f>
        <v>756</v>
      </c>
      <c r="N37" s="52">
        <f>(VLOOKUP(N$8,'[1]I-9'!$T$6:$AN$63,MATCH(Inputs_PM!$E37,'[1]I-9'!$T$6:$AN$6,0),FALSE))*4</f>
        <v>756</v>
      </c>
      <c r="O37" s="52">
        <f>(VLOOKUP(O$8,'[1]I-9'!$T$6:$AN$63,MATCH(Inputs_PM!$E37,'[1]I-9'!$T$6:$AN$6,0),FALSE))*4</f>
        <v>756</v>
      </c>
      <c r="P37" s="52">
        <f>(VLOOKUP(P$8,'[1]I-9'!$T$6:$AN$63,MATCH(Inputs_PM!$E37,'[1]I-9'!$T$6:$AN$6,0),FALSE))*4</f>
        <v>944</v>
      </c>
      <c r="Q37" s="52">
        <f>(VLOOKUP(Q$8,'[1]I-9'!$T$6:$AN$63,MATCH(Inputs_PM!$E37,'[1]I-9'!$T$6:$AN$6,0),FALSE))*4</f>
        <v>660</v>
      </c>
      <c r="R37" s="52">
        <f>(VLOOKUP(R$8,'[1]I-9'!$T$6:$AN$63,MATCH(Inputs_PM!$E37,'[1]I-9'!$T$6:$AN$6,0),FALSE))*4</f>
        <v>868</v>
      </c>
      <c r="T37" s="57">
        <f t="shared" si="0"/>
        <v>803</v>
      </c>
      <c r="U37" s="5">
        <f>INDEX(PM_Balanced_VISTRO!$A$1:$AP$64,MATCH(Inputs_PM!D37,PM_Balanced_VISTRO!$A$1:$A$64,0),MATCH(Inputs_PM!E37,PM_Balanced_VISTRO!$A$1:$AP$1,0))</f>
        <v>967</v>
      </c>
      <c r="W37" s="243">
        <f t="shared" si="7"/>
        <v>0.82290734824281142</v>
      </c>
      <c r="X37" s="243">
        <f t="shared" si="8"/>
        <v>0.85790734824281145</v>
      </c>
      <c r="Y37" s="243">
        <f t="shared" si="9"/>
        <v>0.88790734824281148</v>
      </c>
      <c r="Z37" s="243">
        <f t="shared" si="10"/>
        <v>0.9129073482428115</v>
      </c>
      <c r="AA37" s="251">
        <f t="shared" si="21"/>
        <v>0.93290734824281152</v>
      </c>
      <c r="AB37" s="239">
        <f t="shared" si="21"/>
        <v>0.97124600638977632</v>
      </c>
      <c r="AC37" s="239">
        <f t="shared" si="21"/>
        <v>1.0479233226837061</v>
      </c>
      <c r="AD37" s="252">
        <f t="shared" si="21"/>
        <v>1.0479233226837061</v>
      </c>
      <c r="AE37" s="245">
        <f t="shared" si="11"/>
        <v>1.0279233226837061</v>
      </c>
      <c r="AF37" s="239">
        <f t="shared" si="12"/>
        <v>1.0029233226837062</v>
      </c>
      <c r="AH37" s="59">
        <f t="shared" si="13"/>
        <v>795.75140575079865</v>
      </c>
      <c r="AI37" s="59">
        <f t="shared" si="13"/>
        <v>829.59640575079868</v>
      </c>
      <c r="AJ37" s="59">
        <f t="shared" si="13"/>
        <v>858.60640575079867</v>
      </c>
      <c r="AK37" s="59">
        <f t="shared" si="13"/>
        <v>882.78140575079874</v>
      </c>
      <c r="AL37" s="59">
        <f t="shared" si="13"/>
        <v>902.12140575079877</v>
      </c>
      <c r="AM37" s="59">
        <f t="shared" si="13"/>
        <v>939.19488817891374</v>
      </c>
      <c r="AN37" s="59">
        <f t="shared" si="13"/>
        <v>1013.3418530351438</v>
      </c>
      <c r="AO37" s="59">
        <f t="shared" si="13"/>
        <v>1013.3418530351438</v>
      </c>
      <c r="AP37" s="59">
        <f t="shared" si="13"/>
        <v>994.00185303514377</v>
      </c>
      <c r="AQ37" s="59">
        <f t="shared" si="13"/>
        <v>969.82685303514393</v>
      </c>
      <c r="AS37" s="5">
        <f t="shared" si="14"/>
        <v>0</v>
      </c>
    </row>
    <row r="38" spans="2:45" x14ac:dyDescent="0.25">
      <c r="B38" s="50">
        <v>2201</v>
      </c>
      <c r="C38" s="50" t="s">
        <v>99</v>
      </c>
      <c r="D38" s="5">
        <v>22</v>
      </c>
      <c r="E38" s="5" t="s">
        <v>49</v>
      </c>
      <c r="F38" s="50">
        <v>9</v>
      </c>
      <c r="G38" s="50" t="str">
        <f t="shared" si="6"/>
        <v>NB</v>
      </c>
      <c r="I38" s="186">
        <f t="shared" si="20"/>
        <v>212</v>
      </c>
      <c r="J38" s="52">
        <f>(VLOOKUP(J$8,'[1]I-9'!$T$6:$AN$63,MATCH(Inputs_PM!$E38,'[1]I-9'!$T$6:$AN$6,0),FALSE))*4</f>
        <v>212</v>
      </c>
      <c r="K38" s="52">
        <f>(VLOOKUP(K$8,'[1]I-9'!$T$6:$AN$63,MATCH(Inputs_PM!$E38,'[1]I-9'!$T$6:$AN$6,0),FALSE))*4</f>
        <v>252</v>
      </c>
      <c r="L38" s="52">
        <f>(VLOOKUP(L$8,'[1]I-9'!$T$6:$AN$63,MATCH(Inputs_PM!$E38,'[1]I-9'!$T$6:$AN$6,0),FALSE))*4</f>
        <v>280</v>
      </c>
      <c r="M38" s="52">
        <f>(VLOOKUP(M$8,'[1]I-9'!$T$6:$AN$63,MATCH(Inputs_PM!$E38,'[1]I-9'!$T$6:$AN$6,0),FALSE))*4</f>
        <v>280</v>
      </c>
      <c r="N38" s="52">
        <f>(VLOOKUP(N$8,'[1]I-9'!$T$6:$AN$63,MATCH(Inputs_PM!$E38,'[1]I-9'!$T$6:$AN$6,0),FALSE))*4</f>
        <v>336</v>
      </c>
      <c r="O38" s="52">
        <f>(VLOOKUP(O$8,'[1]I-9'!$T$6:$AN$63,MATCH(Inputs_PM!$E38,'[1]I-9'!$T$6:$AN$6,0),FALSE))*4</f>
        <v>376</v>
      </c>
      <c r="P38" s="52">
        <f>(VLOOKUP(P$8,'[1]I-9'!$T$6:$AN$63,MATCH(Inputs_PM!$E38,'[1]I-9'!$T$6:$AN$6,0),FALSE))*4</f>
        <v>472</v>
      </c>
      <c r="Q38" s="52">
        <f>(VLOOKUP(Q$8,'[1]I-9'!$T$6:$AN$63,MATCH(Inputs_PM!$E38,'[1]I-9'!$T$6:$AN$6,0),FALSE))*4</f>
        <v>480</v>
      </c>
      <c r="R38" s="52">
        <f>(VLOOKUP(R$8,'[1]I-9'!$T$6:$AN$63,MATCH(Inputs_PM!$E38,'[1]I-9'!$T$6:$AN$6,0),FALSE))*4</f>
        <v>444</v>
      </c>
      <c r="T38" s="57">
        <f t="shared" si="0"/>
        <v>366</v>
      </c>
      <c r="U38" s="5">
        <f>INDEX(PM_Balanced_VISTRO!$A$1:$AP$64,MATCH(Inputs_PM!D38,PM_Balanced_VISTRO!$A$1:$A$64,0),MATCH(Inputs_PM!E38,PM_Balanced_VISTRO!$A$1:$AP$1,0))</f>
        <v>207</v>
      </c>
      <c r="W38" s="243">
        <f t="shared" si="7"/>
        <v>0.82290734824281142</v>
      </c>
      <c r="X38" s="243">
        <f t="shared" si="8"/>
        <v>0.85790734824281145</v>
      </c>
      <c r="Y38" s="243">
        <f t="shared" si="9"/>
        <v>0.88790734824281148</v>
      </c>
      <c r="Z38" s="243">
        <f t="shared" si="10"/>
        <v>0.9129073482428115</v>
      </c>
      <c r="AA38" s="251">
        <f t="shared" si="21"/>
        <v>0.93290734824281152</v>
      </c>
      <c r="AB38" s="239">
        <f t="shared" si="21"/>
        <v>0.97124600638977632</v>
      </c>
      <c r="AC38" s="239">
        <f t="shared" si="21"/>
        <v>1.0479233226837061</v>
      </c>
      <c r="AD38" s="252">
        <f t="shared" si="21"/>
        <v>1.0479233226837061</v>
      </c>
      <c r="AE38" s="245">
        <f t="shared" si="11"/>
        <v>1.0279233226837061</v>
      </c>
      <c r="AF38" s="239">
        <f t="shared" si="12"/>
        <v>1.0029233226837062</v>
      </c>
      <c r="AH38" s="59">
        <f t="shared" si="13"/>
        <v>170.34182108626197</v>
      </c>
      <c r="AI38" s="59">
        <f t="shared" si="13"/>
        <v>177.58682108626198</v>
      </c>
      <c r="AJ38" s="59">
        <f t="shared" si="13"/>
        <v>183.79682108626199</v>
      </c>
      <c r="AK38" s="59">
        <f t="shared" si="13"/>
        <v>188.97182108626197</v>
      </c>
      <c r="AL38" s="59">
        <f t="shared" si="13"/>
        <v>193.11182108626198</v>
      </c>
      <c r="AM38" s="59">
        <f t="shared" si="13"/>
        <v>201.04792332268369</v>
      </c>
      <c r="AN38" s="59">
        <f t="shared" si="13"/>
        <v>216.92012779552718</v>
      </c>
      <c r="AO38" s="59">
        <f t="shared" si="13"/>
        <v>216.92012779552718</v>
      </c>
      <c r="AP38" s="59">
        <f t="shared" si="13"/>
        <v>212.78012779552716</v>
      </c>
      <c r="AQ38" s="59">
        <f t="shared" si="13"/>
        <v>207.60512779552718</v>
      </c>
      <c r="AS38" s="5">
        <f t="shared" si="14"/>
        <v>0</v>
      </c>
    </row>
    <row r="39" spans="2:45" x14ac:dyDescent="0.25">
      <c r="B39" s="50">
        <v>2204</v>
      </c>
      <c r="C39" s="50" t="s">
        <v>118</v>
      </c>
      <c r="D39" s="5">
        <v>22</v>
      </c>
      <c r="E39" s="5" t="s">
        <v>52</v>
      </c>
      <c r="F39" s="50">
        <v>9</v>
      </c>
      <c r="G39" s="50" t="str">
        <f t="shared" si="6"/>
        <v>WB</v>
      </c>
      <c r="I39" s="186">
        <f t="shared" si="20"/>
        <v>656</v>
      </c>
      <c r="J39" s="52">
        <f>(VLOOKUP(J$8,'[1]I-9'!$T$6:$AN$63,MATCH(Inputs_PM!$E39,'[1]I-9'!$T$6:$AN$6,0),FALSE))*4</f>
        <v>656</v>
      </c>
      <c r="K39" s="52">
        <f>(VLOOKUP(K$8,'[1]I-9'!$T$6:$AN$63,MATCH(Inputs_PM!$E39,'[1]I-9'!$T$6:$AN$6,0),FALSE))*4</f>
        <v>844</v>
      </c>
      <c r="L39" s="52">
        <f>(VLOOKUP(L$8,'[1]I-9'!$T$6:$AN$63,MATCH(Inputs_PM!$E39,'[1]I-9'!$T$6:$AN$6,0),FALSE))*4</f>
        <v>820</v>
      </c>
      <c r="M39" s="52">
        <f>(VLOOKUP(M$8,'[1]I-9'!$T$6:$AN$63,MATCH(Inputs_PM!$E39,'[1]I-9'!$T$6:$AN$6,0),FALSE))*4</f>
        <v>720</v>
      </c>
      <c r="N39" s="52">
        <f>(VLOOKUP(N$8,'[1]I-9'!$T$6:$AN$63,MATCH(Inputs_PM!$E39,'[1]I-9'!$T$6:$AN$6,0),FALSE))*4</f>
        <v>592</v>
      </c>
      <c r="O39" s="52">
        <f>(VLOOKUP(O$8,'[1]I-9'!$T$6:$AN$63,MATCH(Inputs_PM!$E39,'[1]I-9'!$T$6:$AN$6,0),FALSE))*4</f>
        <v>752</v>
      </c>
      <c r="P39" s="52">
        <f>(VLOOKUP(P$8,'[1]I-9'!$T$6:$AN$63,MATCH(Inputs_PM!$E39,'[1]I-9'!$T$6:$AN$6,0),FALSE))*4</f>
        <v>648</v>
      </c>
      <c r="Q39" s="52">
        <f>(VLOOKUP(Q$8,'[1]I-9'!$T$6:$AN$63,MATCH(Inputs_PM!$E39,'[1]I-9'!$T$6:$AN$6,0),FALSE))*4</f>
        <v>880</v>
      </c>
      <c r="R39" s="52">
        <f>(VLOOKUP(R$8,'[1]I-9'!$T$6:$AN$63,MATCH(Inputs_PM!$E39,'[1]I-9'!$T$6:$AN$6,0),FALSE))*4</f>
        <v>648</v>
      </c>
      <c r="T39" s="57">
        <f t="shared" si="0"/>
        <v>678</v>
      </c>
      <c r="U39" s="5">
        <f>INDEX(PM_Balanced_VISTRO!$A$1:$AP$64,MATCH(Inputs_PM!D39,PM_Balanced_VISTRO!$A$1:$A$64,0),MATCH(Inputs_PM!E39,PM_Balanced_VISTRO!$A$1:$AP$1,0))</f>
        <v>965</v>
      </c>
      <c r="W39" s="243">
        <f t="shared" si="7"/>
        <v>0.82290734824281142</v>
      </c>
      <c r="X39" s="243">
        <f t="shared" si="8"/>
        <v>0.85790734824281145</v>
      </c>
      <c r="Y39" s="243">
        <f t="shared" si="9"/>
        <v>0.88790734824281148</v>
      </c>
      <c r="Z39" s="243">
        <f t="shared" si="10"/>
        <v>0.9129073482428115</v>
      </c>
      <c r="AA39" s="251">
        <f t="shared" si="21"/>
        <v>0.93290734824281152</v>
      </c>
      <c r="AB39" s="239">
        <f t="shared" si="21"/>
        <v>0.97124600638977632</v>
      </c>
      <c r="AC39" s="239">
        <f t="shared" si="21"/>
        <v>1.0479233226837061</v>
      </c>
      <c r="AD39" s="252">
        <f t="shared" si="21"/>
        <v>1.0479233226837061</v>
      </c>
      <c r="AE39" s="245">
        <f t="shared" si="11"/>
        <v>1.0279233226837061</v>
      </c>
      <c r="AF39" s="239">
        <f t="shared" si="12"/>
        <v>1.0029233226837062</v>
      </c>
      <c r="AH39" s="59">
        <f t="shared" si="13"/>
        <v>794.10559105431298</v>
      </c>
      <c r="AI39" s="59">
        <f t="shared" si="13"/>
        <v>827.88059105431307</v>
      </c>
      <c r="AJ39" s="59">
        <f t="shared" si="13"/>
        <v>856.83059105431312</v>
      </c>
      <c r="AK39" s="59">
        <f t="shared" si="13"/>
        <v>880.95559105431312</v>
      </c>
      <c r="AL39" s="59">
        <f t="shared" si="13"/>
        <v>900.25559105431307</v>
      </c>
      <c r="AM39" s="59">
        <f t="shared" si="13"/>
        <v>937.25239616613419</v>
      </c>
      <c r="AN39" s="59">
        <f t="shared" si="13"/>
        <v>1011.2460063897764</v>
      </c>
      <c r="AO39" s="59">
        <f t="shared" si="13"/>
        <v>1011.2460063897764</v>
      </c>
      <c r="AP39" s="59">
        <f t="shared" si="13"/>
        <v>991.94600638977636</v>
      </c>
      <c r="AQ39" s="59">
        <f t="shared" si="13"/>
        <v>967.82100638977647</v>
      </c>
      <c r="AS39" s="5">
        <f t="shared" si="14"/>
        <v>0</v>
      </c>
    </row>
    <row r="40" spans="2:45" x14ac:dyDescent="0.25">
      <c r="B40" s="50">
        <v>2302</v>
      </c>
      <c r="C40" s="50" t="s">
        <v>119</v>
      </c>
      <c r="D40" s="5">
        <v>23</v>
      </c>
      <c r="E40" s="5" t="s">
        <v>50</v>
      </c>
      <c r="F40" s="50">
        <v>9</v>
      </c>
      <c r="G40" s="50" t="str">
        <f t="shared" si="6"/>
        <v>SB</v>
      </c>
      <c r="I40" s="186">
        <f t="shared" si="20"/>
        <v>196</v>
      </c>
      <c r="J40" s="52">
        <f>(VLOOKUP(J$8,'[1]I-9'!$T$6:$AN$63,MATCH(Inputs_PM!$E40,'[1]I-9'!$T$6:$AN$6,0),FALSE))*4</f>
        <v>196</v>
      </c>
      <c r="K40" s="52">
        <f>(VLOOKUP(K$8,'[1]I-9'!$T$6:$AN$63,MATCH(Inputs_PM!$E40,'[1]I-9'!$T$6:$AN$6,0),FALSE))*4</f>
        <v>208</v>
      </c>
      <c r="L40" s="52">
        <f>(VLOOKUP(L$8,'[1]I-9'!$T$6:$AN$63,MATCH(Inputs_PM!$E40,'[1]I-9'!$T$6:$AN$6,0),FALSE))*4</f>
        <v>180</v>
      </c>
      <c r="M40" s="52">
        <f>(VLOOKUP(M$8,'[1]I-9'!$T$6:$AN$63,MATCH(Inputs_PM!$E40,'[1]I-9'!$T$6:$AN$6,0),FALSE))*4</f>
        <v>220</v>
      </c>
      <c r="N40" s="52">
        <f>(VLOOKUP(N$8,'[1]I-9'!$T$6:$AN$63,MATCH(Inputs_PM!$E40,'[1]I-9'!$T$6:$AN$6,0),FALSE))*4</f>
        <v>252</v>
      </c>
      <c r="O40" s="52">
        <f>(VLOOKUP(O$8,'[1]I-9'!$T$6:$AN$63,MATCH(Inputs_PM!$E40,'[1]I-9'!$T$6:$AN$6,0),FALSE))*4</f>
        <v>252</v>
      </c>
      <c r="P40" s="52">
        <f>(VLOOKUP(P$8,'[1]I-9'!$T$6:$AN$63,MATCH(Inputs_PM!$E40,'[1]I-9'!$T$6:$AN$6,0),FALSE))*4</f>
        <v>156</v>
      </c>
      <c r="Q40" s="52">
        <f>(VLOOKUP(Q$8,'[1]I-9'!$T$6:$AN$63,MATCH(Inputs_PM!$E40,'[1]I-9'!$T$6:$AN$6,0),FALSE))*4</f>
        <v>192</v>
      </c>
      <c r="R40" s="52">
        <f>(VLOOKUP(R$8,'[1]I-9'!$T$6:$AN$63,MATCH(Inputs_PM!$E40,'[1]I-9'!$T$6:$AN$6,0),FALSE))*4</f>
        <v>164</v>
      </c>
      <c r="T40" s="57">
        <f t="shared" si="0"/>
        <v>220</v>
      </c>
      <c r="U40" s="5">
        <f>INDEX(PM_Balanced_VISTRO!$A$1:$AP$64,MATCH(Inputs_PM!D40,PM_Balanced_VISTRO!$A$1:$A$64,0),MATCH(Inputs_PM!E40,PM_Balanced_VISTRO!$A$1:$AP$1,0))</f>
        <v>211</v>
      </c>
      <c r="W40" s="243">
        <f t="shared" si="7"/>
        <v>0.82290734824281142</v>
      </c>
      <c r="X40" s="243">
        <f t="shared" si="8"/>
        <v>0.85790734824281145</v>
      </c>
      <c r="Y40" s="243">
        <f t="shared" si="9"/>
        <v>0.88790734824281148</v>
      </c>
      <c r="Z40" s="243">
        <f t="shared" si="10"/>
        <v>0.9129073482428115</v>
      </c>
      <c r="AA40" s="251">
        <f t="shared" si="21"/>
        <v>0.93290734824281152</v>
      </c>
      <c r="AB40" s="239">
        <f t="shared" si="21"/>
        <v>0.97124600638977632</v>
      </c>
      <c r="AC40" s="239">
        <f t="shared" si="21"/>
        <v>1.0479233226837061</v>
      </c>
      <c r="AD40" s="252">
        <f t="shared" si="21"/>
        <v>1.0479233226837061</v>
      </c>
      <c r="AE40" s="245">
        <f t="shared" si="11"/>
        <v>1.0279233226837061</v>
      </c>
      <c r="AF40" s="239">
        <f t="shared" si="12"/>
        <v>1.0029233226837062</v>
      </c>
      <c r="AH40" s="59">
        <f t="shared" si="13"/>
        <v>173.6334504792332</v>
      </c>
      <c r="AI40" s="59">
        <f t="shared" si="13"/>
        <v>181.01845047923322</v>
      </c>
      <c r="AJ40" s="59">
        <f t="shared" si="13"/>
        <v>187.34845047923324</v>
      </c>
      <c r="AK40" s="59">
        <f t="shared" si="13"/>
        <v>192.62345047923321</v>
      </c>
      <c r="AL40" s="59">
        <f t="shared" si="13"/>
        <v>196.84345047923324</v>
      </c>
      <c r="AM40" s="59">
        <f t="shared" si="13"/>
        <v>204.93290734824279</v>
      </c>
      <c r="AN40" s="59">
        <f t="shared" si="13"/>
        <v>221.11182108626198</v>
      </c>
      <c r="AO40" s="59">
        <f t="shared" si="13"/>
        <v>221.11182108626198</v>
      </c>
      <c r="AP40" s="59">
        <f t="shared" si="13"/>
        <v>216.89182108626198</v>
      </c>
      <c r="AQ40" s="59">
        <f t="shared" si="13"/>
        <v>211.61682108626201</v>
      </c>
      <c r="AS40" s="5">
        <f t="shared" si="14"/>
        <v>0</v>
      </c>
    </row>
    <row r="41" spans="2:45" x14ac:dyDescent="0.25">
      <c r="B41" s="50">
        <v>2402</v>
      </c>
      <c r="C41" s="50" t="s">
        <v>120</v>
      </c>
      <c r="D41" s="5">
        <v>24</v>
      </c>
      <c r="E41" s="5" t="s">
        <v>50</v>
      </c>
      <c r="F41" s="50">
        <v>12</v>
      </c>
      <c r="G41" s="50" t="str">
        <f t="shared" si="6"/>
        <v>SB</v>
      </c>
      <c r="I41" s="186">
        <f t="shared" si="20"/>
        <v>608</v>
      </c>
      <c r="J41" s="52">
        <f>(VLOOKUP(J$8,'[1]I-12'!$T$6:$AN$63,MATCH(Inputs_PM!$E41,'[1]I-12'!$T$6:$AN$6,0),FALSE))*4</f>
        <v>608</v>
      </c>
      <c r="K41" s="52">
        <f>(VLOOKUP(K$8,'[1]I-12'!$T$6:$AN$63,MATCH(Inputs_PM!$E41,'[1]I-12'!$T$6:$AN$6,0),FALSE))*4</f>
        <v>648</v>
      </c>
      <c r="L41" s="52">
        <f>(VLOOKUP(L$8,'[1]I-12'!$T$6:$AN$63,MATCH(Inputs_PM!$E41,'[1]I-12'!$T$6:$AN$6,0),FALSE))*4</f>
        <v>584</v>
      </c>
      <c r="M41" s="52">
        <f>(VLOOKUP(M$8,'[1]I-12'!$T$6:$AN$63,MATCH(Inputs_PM!$E41,'[1]I-12'!$T$6:$AN$6,0),FALSE))*4</f>
        <v>608</v>
      </c>
      <c r="N41" s="52">
        <f>(VLOOKUP(N$8,'[1]I-12'!$T$6:$AN$63,MATCH(Inputs_PM!$E41,'[1]I-12'!$T$6:$AN$6,0),FALSE))*4</f>
        <v>700</v>
      </c>
      <c r="O41" s="52">
        <f>(VLOOKUP(O$8,'[1]I-12'!$T$6:$AN$63,MATCH(Inputs_PM!$E41,'[1]I-12'!$T$6:$AN$6,0),FALSE))*4</f>
        <v>632</v>
      </c>
      <c r="P41" s="52">
        <f>(VLOOKUP(P$8,'[1]I-12'!$T$6:$AN$63,MATCH(Inputs_PM!$E41,'[1]I-12'!$T$6:$AN$6,0),FALSE))*4</f>
        <v>668</v>
      </c>
      <c r="Q41" s="52">
        <f>(VLOOKUP(Q$8,'[1]I-12'!$T$6:$AN$63,MATCH(Inputs_PM!$E41,'[1]I-12'!$T$6:$AN$6,0),FALSE))*4</f>
        <v>540</v>
      </c>
      <c r="R41" s="52">
        <f>(VLOOKUP(R$8,'[1]I-12'!$T$6:$AN$63,MATCH(Inputs_PM!$E41,'[1]I-12'!$T$6:$AN$6,0),FALSE))*4</f>
        <v>604</v>
      </c>
      <c r="T41" s="57">
        <f t="shared" ref="T41:T71" si="22">SUM(M41:P41)/4</f>
        <v>652</v>
      </c>
      <c r="U41" s="5">
        <f>INDEX(PM_Balanced_VISTRO!$A$1:$AP$64,MATCH(Inputs_PM!D41,PM_Balanced_VISTRO!$A$1:$A$64,0),MATCH(Inputs_PM!E41,PM_Balanced_VISTRO!$A$1:$AP$1,0))</f>
        <v>622</v>
      </c>
      <c r="W41" s="243">
        <f t="shared" si="7"/>
        <v>0.9007526881720429</v>
      </c>
      <c r="X41" s="243">
        <f t="shared" si="8"/>
        <v>0.93575268817204293</v>
      </c>
      <c r="Y41" s="243">
        <f t="shared" si="9"/>
        <v>0.96575268817204296</v>
      </c>
      <c r="Z41" s="243">
        <f t="shared" si="10"/>
        <v>0.99075268817204298</v>
      </c>
      <c r="AA41" s="251">
        <f t="shared" ref="AA41:AD42" si="23">AA$15</f>
        <v>1.010752688172043</v>
      </c>
      <c r="AB41" s="239">
        <f t="shared" si="23"/>
        <v>1.010752688172043</v>
      </c>
      <c r="AC41" s="239">
        <f t="shared" si="23"/>
        <v>1.010752688172043</v>
      </c>
      <c r="AD41" s="252">
        <f t="shared" si="23"/>
        <v>0.967741935483871</v>
      </c>
      <c r="AE41" s="245">
        <f t="shared" si="11"/>
        <v>0.94774193548387098</v>
      </c>
      <c r="AF41" s="239">
        <f t="shared" si="12"/>
        <v>0.92274193548387096</v>
      </c>
      <c r="AH41" s="59">
        <f t="shared" si="13"/>
        <v>560.26817204301074</v>
      </c>
      <c r="AI41" s="59">
        <f t="shared" si="13"/>
        <v>582.03817204301072</v>
      </c>
      <c r="AJ41" s="59">
        <f t="shared" si="13"/>
        <v>600.69817204301069</v>
      </c>
      <c r="AK41" s="59">
        <f t="shared" si="13"/>
        <v>616.24817204301075</v>
      </c>
      <c r="AL41" s="59">
        <f t="shared" si="13"/>
        <v>628.6881720430107</v>
      </c>
      <c r="AM41" s="59">
        <f t="shared" si="13"/>
        <v>628.6881720430107</v>
      </c>
      <c r="AN41" s="59">
        <f t="shared" si="13"/>
        <v>628.6881720430107</v>
      </c>
      <c r="AO41" s="59">
        <f t="shared" si="13"/>
        <v>601.9354838709678</v>
      </c>
      <c r="AP41" s="59">
        <f t="shared" si="13"/>
        <v>589.49548387096775</v>
      </c>
      <c r="AQ41" s="59">
        <f t="shared" si="13"/>
        <v>573.94548387096779</v>
      </c>
      <c r="AS41" s="5">
        <f t="shared" si="14"/>
        <v>0</v>
      </c>
    </row>
    <row r="42" spans="2:45" x14ac:dyDescent="0.25">
      <c r="B42" s="50">
        <v>2403</v>
      </c>
      <c r="C42" s="50" t="s">
        <v>121</v>
      </c>
      <c r="D42" s="5">
        <v>24</v>
      </c>
      <c r="E42" s="5" t="s">
        <v>51</v>
      </c>
      <c r="F42" s="50">
        <v>12</v>
      </c>
      <c r="G42" s="50" t="str">
        <f t="shared" si="6"/>
        <v>EB</v>
      </c>
      <c r="I42" s="186">
        <f t="shared" si="20"/>
        <v>692</v>
      </c>
      <c r="J42" s="52">
        <f>(VLOOKUP(J$8,'[1]I-12'!$T$6:$AN$63,MATCH(Inputs_PM!$E42,'[1]I-12'!$T$6:$AN$6,0),FALSE))*4</f>
        <v>692</v>
      </c>
      <c r="K42" s="52">
        <f>(VLOOKUP(K$8,'[1]I-12'!$T$6:$AN$63,MATCH(Inputs_PM!$E42,'[1]I-12'!$T$6:$AN$6,0),FALSE))*4</f>
        <v>704</v>
      </c>
      <c r="L42" s="52">
        <f>(VLOOKUP(L$8,'[1]I-12'!$T$6:$AN$63,MATCH(Inputs_PM!$E42,'[1]I-12'!$T$6:$AN$6,0),FALSE))*4</f>
        <v>740</v>
      </c>
      <c r="M42" s="52">
        <f>(VLOOKUP(M$8,'[1]I-12'!$T$6:$AN$63,MATCH(Inputs_PM!$E42,'[1]I-12'!$T$6:$AN$6,0),FALSE))*4</f>
        <v>596</v>
      </c>
      <c r="N42" s="52">
        <f>(VLOOKUP(N$8,'[1]I-12'!$T$6:$AN$63,MATCH(Inputs_PM!$E42,'[1]I-12'!$T$6:$AN$6,0),FALSE))*4</f>
        <v>808</v>
      </c>
      <c r="O42" s="52">
        <f>(VLOOKUP(O$8,'[1]I-12'!$T$6:$AN$63,MATCH(Inputs_PM!$E42,'[1]I-12'!$T$6:$AN$6,0),FALSE))*4</f>
        <v>652</v>
      </c>
      <c r="P42" s="52">
        <f>(VLOOKUP(P$8,'[1]I-12'!$T$6:$AN$63,MATCH(Inputs_PM!$E42,'[1]I-12'!$T$6:$AN$6,0),FALSE))*4</f>
        <v>676</v>
      </c>
      <c r="Q42" s="52">
        <f>(VLOOKUP(Q$8,'[1]I-12'!$T$6:$AN$63,MATCH(Inputs_PM!$E42,'[1]I-12'!$T$6:$AN$6,0),FALSE))*4</f>
        <v>548</v>
      </c>
      <c r="R42" s="52">
        <f>(VLOOKUP(R$8,'[1]I-12'!$T$6:$AN$63,MATCH(Inputs_PM!$E42,'[1]I-12'!$T$6:$AN$6,0),FALSE))*4</f>
        <v>728</v>
      </c>
      <c r="T42" s="57">
        <f t="shared" si="22"/>
        <v>683</v>
      </c>
      <c r="U42" s="5">
        <f>INDEX(PM_Balanced_VISTRO!$A$1:$AP$64,MATCH(Inputs_PM!D42,PM_Balanced_VISTRO!$A$1:$A$64,0),MATCH(Inputs_PM!E42,PM_Balanced_VISTRO!$A$1:$AP$1,0))</f>
        <v>961</v>
      </c>
      <c r="W42" s="243">
        <f t="shared" si="7"/>
        <v>0.9007526881720429</v>
      </c>
      <c r="X42" s="243">
        <f t="shared" si="8"/>
        <v>0.93575268817204293</v>
      </c>
      <c r="Y42" s="243">
        <f t="shared" si="9"/>
        <v>0.96575268817204296</v>
      </c>
      <c r="Z42" s="243">
        <f t="shared" si="10"/>
        <v>0.99075268817204298</v>
      </c>
      <c r="AA42" s="251">
        <f t="shared" si="23"/>
        <v>1.010752688172043</v>
      </c>
      <c r="AB42" s="239">
        <f t="shared" si="23"/>
        <v>1.010752688172043</v>
      </c>
      <c r="AC42" s="239">
        <f t="shared" si="23"/>
        <v>1.010752688172043</v>
      </c>
      <c r="AD42" s="252">
        <f t="shared" si="23"/>
        <v>0.967741935483871</v>
      </c>
      <c r="AE42" s="245">
        <f t="shared" si="11"/>
        <v>0.94774193548387098</v>
      </c>
      <c r="AF42" s="239">
        <f t="shared" si="12"/>
        <v>0.92274193548387096</v>
      </c>
      <c r="AH42" s="59">
        <f t="shared" si="13"/>
        <v>865.62333333333322</v>
      </c>
      <c r="AI42" s="59">
        <f t="shared" si="13"/>
        <v>899.25833333333321</v>
      </c>
      <c r="AJ42" s="59">
        <f t="shared" si="13"/>
        <v>928.08833333333325</v>
      </c>
      <c r="AK42" s="59">
        <f t="shared" si="13"/>
        <v>952.11333333333334</v>
      </c>
      <c r="AL42" s="59">
        <f t="shared" si="13"/>
        <v>971.33333333333337</v>
      </c>
      <c r="AM42" s="59">
        <f t="shared" si="13"/>
        <v>971.33333333333337</v>
      </c>
      <c r="AN42" s="59">
        <f t="shared" si="13"/>
        <v>971.33333333333337</v>
      </c>
      <c r="AO42" s="59">
        <f t="shared" si="13"/>
        <v>930</v>
      </c>
      <c r="AP42" s="59">
        <f t="shared" si="13"/>
        <v>910.78</v>
      </c>
      <c r="AQ42" s="59">
        <f t="shared" si="13"/>
        <v>886.755</v>
      </c>
      <c r="AS42" s="5">
        <f t="shared" si="14"/>
        <v>0</v>
      </c>
    </row>
    <row r="43" spans="2:45" x14ac:dyDescent="0.25">
      <c r="B43" s="50">
        <v>2501</v>
      </c>
      <c r="C43" s="50" t="s">
        <v>122</v>
      </c>
      <c r="D43" s="54">
        <v>25</v>
      </c>
      <c r="E43" s="5" t="s">
        <v>49</v>
      </c>
      <c r="F43" s="50">
        <v>25</v>
      </c>
      <c r="G43" s="50" t="str">
        <f t="shared" si="6"/>
        <v>NB</v>
      </c>
      <c r="I43" s="53">
        <f>(VLOOKUP(I$8,'[1]I-25'!$T$6:$AN$63,MATCH(Inputs_PM!$E43,'[1]I-25'!$T$6:$AN$6,0),FALSE))*4</f>
        <v>1184</v>
      </c>
      <c r="J43" s="53">
        <f>(VLOOKUP(J$8,'[1]I-25'!$T$6:$AN$63,MATCH(Inputs_PM!$E43,'[1]I-25'!$T$6:$AN$6,0),FALSE))*4</f>
        <v>1292</v>
      </c>
      <c r="K43" s="53">
        <f>(VLOOKUP(K$8,'[1]I-25'!$T$6:$AN$63,MATCH(Inputs_PM!$E43,'[1]I-25'!$T$6:$AN$6,0),FALSE))*4</f>
        <v>1304</v>
      </c>
      <c r="L43" s="240">
        <f>M43</f>
        <v>1336</v>
      </c>
      <c r="M43" s="53">
        <f>(VLOOKUP(M$8,'[1]I-25'!$T$6:$AN$63,MATCH(Inputs_PM!$E43,'[1]I-25'!$T$6:$AN$6,0),FALSE))*4</f>
        <v>1336</v>
      </c>
      <c r="N43" s="53">
        <f>(VLOOKUP(N$8,'[1]I-25'!$T$6:$AN$63,MATCH(Inputs_PM!$E43,'[1]I-25'!$T$6:$AN$6,0),FALSE))*4</f>
        <v>1460</v>
      </c>
      <c r="O43" s="240">
        <f>N43</f>
        <v>1460</v>
      </c>
      <c r="P43" s="240">
        <f>Q43</f>
        <v>1280</v>
      </c>
      <c r="Q43" s="53">
        <f>(VLOOKUP(Q$8,'[1]I-25'!$T$6:$AN$63,MATCH(Inputs_PM!$E43,'[1]I-25'!$T$6:$AN$6,0),FALSE))*4</f>
        <v>1280</v>
      </c>
      <c r="R43" s="53">
        <f>(VLOOKUP(R$8,'[1]I-25'!$T$6:$AN$63,MATCH(Inputs_PM!$E43,'[1]I-25'!$T$6:$AN$6,0),FALSE))*4</f>
        <v>1232</v>
      </c>
      <c r="T43" s="57">
        <f t="shared" si="22"/>
        <v>1384</v>
      </c>
      <c r="U43" s="5">
        <f>INDEX(PM_Balanced_VISTRO!$A$1:$AP$64,MATCH(Inputs_PM!D43,PM_Balanced_VISTRO!$A$1:$A$64,0),MATCH(Inputs_PM!E43,PM_Balanced_VISTRO!$A$1:$AP$1,0))</f>
        <v>941</v>
      </c>
      <c r="W43" s="243">
        <f t="shared" si="7"/>
        <v>0.85531791907514443</v>
      </c>
      <c r="X43" s="243">
        <f t="shared" si="8"/>
        <v>0.89031791907514446</v>
      </c>
      <c r="Y43" s="243">
        <f t="shared" si="9"/>
        <v>0.92031791907514449</v>
      </c>
      <c r="Z43" s="243">
        <f t="shared" si="10"/>
        <v>0.94531791907514451</v>
      </c>
      <c r="AA43" s="249">
        <f t="shared" ref="AA43:AA44" si="24">M43/$T43</f>
        <v>0.96531791907514453</v>
      </c>
      <c r="AB43" s="69">
        <f t="shared" ref="AB43:AB44" si="25">N43/$T43</f>
        <v>1.0549132947976878</v>
      </c>
      <c r="AC43" s="69">
        <f t="shared" ref="AC43:AC44" si="26">O43/$T43</f>
        <v>1.0549132947976878</v>
      </c>
      <c r="AD43" s="250">
        <f t="shared" ref="AD43:AD44" si="27">P43/$T43</f>
        <v>0.92485549132947975</v>
      </c>
      <c r="AE43" s="245">
        <f t="shared" si="11"/>
        <v>0.90485549132947973</v>
      </c>
      <c r="AF43" s="239">
        <f t="shared" si="12"/>
        <v>0.87985549132947971</v>
      </c>
      <c r="AH43" s="59">
        <f t="shared" si="13"/>
        <v>804.85416184971086</v>
      </c>
      <c r="AI43" s="59">
        <f t="shared" si="13"/>
        <v>837.78916184971092</v>
      </c>
      <c r="AJ43" s="59">
        <f t="shared" si="13"/>
        <v>866.01916184971094</v>
      </c>
      <c r="AK43" s="59">
        <f t="shared" si="13"/>
        <v>889.54416184971103</v>
      </c>
      <c r="AL43" s="59">
        <f t="shared" si="13"/>
        <v>908.36416184971097</v>
      </c>
      <c r="AM43" s="59">
        <f t="shared" si="13"/>
        <v>992.67341040462418</v>
      </c>
      <c r="AN43" s="59">
        <f t="shared" si="13"/>
        <v>992.67341040462418</v>
      </c>
      <c r="AO43" s="59">
        <f t="shared" si="13"/>
        <v>870.28901734104045</v>
      </c>
      <c r="AP43" s="59">
        <f t="shared" si="13"/>
        <v>851.4690173410404</v>
      </c>
      <c r="AQ43" s="59">
        <f t="shared" si="13"/>
        <v>827.94401734104042</v>
      </c>
      <c r="AS43" s="5">
        <f t="shared" si="14"/>
        <v>0</v>
      </c>
    </row>
    <row r="44" spans="2:45" x14ac:dyDescent="0.25">
      <c r="B44" s="50">
        <v>2504</v>
      </c>
      <c r="C44" s="50" t="s">
        <v>123</v>
      </c>
      <c r="D44" s="54">
        <v>25</v>
      </c>
      <c r="E44" s="5" t="s">
        <v>52</v>
      </c>
      <c r="F44" s="50">
        <v>25</v>
      </c>
      <c r="G44" s="50" t="str">
        <f t="shared" si="6"/>
        <v>WB</v>
      </c>
      <c r="I44" s="53">
        <f>(VLOOKUP(I$8,'[1]I-25'!$T$6:$AN$63,MATCH(Inputs_PM!$E44,'[1]I-25'!$T$6:$AN$6,0),FALSE))*4</f>
        <v>528</v>
      </c>
      <c r="J44" s="240">
        <f>I44</f>
        <v>528</v>
      </c>
      <c r="K44" s="53">
        <f>(VLOOKUP(K$8,'[1]I-25'!$T$6:$AN$63,MATCH(Inputs_PM!$E44,'[1]I-25'!$T$6:$AN$6,0),FALSE))*4</f>
        <v>700</v>
      </c>
      <c r="L44" s="53">
        <f>(VLOOKUP(L$8,'[1]I-25'!$T$6:$AN$63,MATCH(Inputs_PM!$E44,'[1]I-25'!$T$6:$AN$6,0),FALSE))*4</f>
        <v>820</v>
      </c>
      <c r="M44" s="240">
        <f>N44</f>
        <v>672</v>
      </c>
      <c r="N44" s="53">
        <f>(VLOOKUP(N$8,'[1]I-25'!$T$6:$AN$63,MATCH(Inputs_PM!$E44,'[1]I-25'!$T$6:$AN$6,0),FALSE))*4</f>
        <v>672</v>
      </c>
      <c r="O44" s="53">
        <f>(VLOOKUP(O$8,'[1]I-25'!$T$6:$AN$63,MATCH(Inputs_PM!$E44,'[1]I-25'!$T$6:$AN$6,0),FALSE))*4</f>
        <v>696</v>
      </c>
      <c r="P44" s="53">
        <f>(VLOOKUP(P$8,'[1]I-25'!$T$6:$AN$63,MATCH(Inputs_PM!$E44,'[1]I-25'!$T$6:$AN$6,0),FALSE))*4</f>
        <v>760</v>
      </c>
      <c r="Q44" s="53">
        <f>(VLOOKUP(Q$8,'[1]I-25'!$T$6:$AN$63,MATCH(Inputs_PM!$E44,'[1]I-25'!$T$6:$AN$6,0),FALSE))*4</f>
        <v>696</v>
      </c>
      <c r="R44" s="240">
        <f>Q44</f>
        <v>696</v>
      </c>
      <c r="T44" s="57">
        <f t="shared" si="22"/>
        <v>700</v>
      </c>
      <c r="U44" s="5">
        <f>INDEX(PM_Balanced_VISTRO!$A$1:$AP$64,MATCH(Inputs_PM!D44,PM_Balanced_VISTRO!$A$1:$A$64,0),MATCH(Inputs_PM!E44,PM_Balanced_VISTRO!$A$1:$AP$1,0))</f>
        <v>777</v>
      </c>
      <c r="W44" s="243">
        <f t="shared" si="7"/>
        <v>0.84999999999999987</v>
      </c>
      <c r="X44" s="243">
        <f t="shared" si="8"/>
        <v>0.8849999999999999</v>
      </c>
      <c r="Y44" s="243">
        <f t="shared" si="9"/>
        <v>0.91499999999999992</v>
      </c>
      <c r="Z44" s="243">
        <f t="shared" si="10"/>
        <v>0.94</v>
      </c>
      <c r="AA44" s="249">
        <f t="shared" si="24"/>
        <v>0.96</v>
      </c>
      <c r="AB44" s="69">
        <f t="shared" si="25"/>
        <v>0.96</v>
      </c>
      <c r="AC44" s="69">
        <f t="shared" si="26"/>
        <v>0.99428571428571433</v>
      </c>
      <c r="AD44" s="250">
        <f t="shared" si="27"/>
        <v>1.0857142857142856</v>
      </c>
      <c r="AE44" s="245">
        <f t="shared" si="11"/>
        <v>1.0657142857142856</v>
      </c>
      <c r="AF44" s="239">
        <f t="shared" si="12"/>
        <v>1.0407142857142857</v>
      </c>
      <c r="AH44" s="59">
        <f t="shared" si="13"/>
        <v>660.44999999999993</v>
      </c>
      <c r="AI44" s="59">
        <f t="shared" si="13"/>
        <v>687.64499999999987</v>
      </c>
      <c r="AJ44" s="59">
        <f t="shared" si="13"/>
        <v>710.95499999999993</v>
      </c>
      <c r="AK44" s="59">
        <f t="shared" si="13"/>
        <v>730.38</v>
      </c>
      <c r="AL44" s="59">
        <f t="shared" si="13"/>
        <v>745.92</v>
      </c>
      <c r="AM44" s="59">
        <f t="shared" si="13"/>
        <v>745.92</v>
      </c>
      <c r="AN44" s="59">
        <f t="shared" si="13"/>
        <v>772.56000000000006</v>
      </c>
      <c r="AO44" s="59">
        <f t="shared" si="13"/>
        <v>843.59999999999991</v>
      </c>
      <c r="AP44" s="59">
        <f t="shared" si="13"/>
        <v>828.06</v>
      </c>
      <c r="AQ44" s="59">
        <f t="shared" si="13"/>
        <v>808.63499999999999</v>
      </c>
      <c r="AS44" s="5">
        <f t="shared" si="14"/>
        <v>0</v>
      </c>
    </row>
    <row r="45" spans="2:45" x14ac:dyDescent="0.25">
      <c r="B45" s="50">
        <v>2792</v>
      </c>
      <c r="C45" s="50"/>
      <c r="D45" s="55">
        <v>27</v>
      </c>
      <c r="E45" s="50" t="s">
        <v>50</v>
      </c>
      <c r="F45" s="50">
        <v>2</v>
      </c>
      <c r="G45" s="55" t="s">
        <v>52</v>
      </c>
      <c r="I45" s="240">
        <f>I$10</f>
        <v>436</v>
      </c>
      <c r="J45" s="240">
        <f t="shared" ref="J45:R47" si="28">J$10</f>
        <v>436</v>
      </c>
      <c r="K45" s="240">
        <f t="shared" si="28"/>
        <v>288</v>
      </c>
      <c r="L45" s="240">
        <f t="shared" si="28"/>
        <v>376</v>
      </c>
      <c r="M45" s="240">
        <f t="shared" si="28"/>
        <v>296</v>
      </c>
      <c r="N45" s="240">
        <f t="shared" si="28"/>
        <v>304</v>
      </c>
      <c r="O45" s="240">
        <f t="shared" si="28"/>
        <v>304</v>
      </c>
      <c r="P45" s="240">
        <f t="shared" si="28"/>
        <v>284</v>
      </c>
      <c r="Q45" s="240">
        <f t="shared" si="28"/>
        <v>324</v>
      </c>
      <c r="R45" s="240">
        <f t="shared" si="28"/>
        <v>352</v>
      </c>
      <c r="T45" s="57">
        <f t="shared" si="22"/>
        <v>297</v>
      </c>
      <c r="U45" s="5">
        <f>INDEX(PM_Balanced_VISTRO!$A$1:$AP$64,MATCH(Inputs_PM!D45,PM_Balanced_VISTRO!$A$1:$A$64,0),MATCH(Inputs_PM!E45,PM_Balanced_VISTRO!$A$1:$AP$1,0))</f>
        <v>211</v>
      </c>
      <c r="W45" s="243">
        <f t="shared" si="7"/>
        <v>0.8899999999999999</v>
      </c>
      <c r="X45" s="243">
        <f t="shared" si="8"/>
        <v>0.92499999999999993</v>
      </c>
      <c r="Y45" s="243">
        <f t="shared" si="9"/>
        <v>0.95499999999999996</v>
      </c>
      <c r="Z45" s="243">
        <f t="shared" si="10"/>
        <v>0.98</v>
      </c>
      <c r="AA45" s="251">
        <v>1</v>
      </c>
      <c r="AB45" s="239">
        <v>1</v>
      </c>
      <c r="AC45" s="239">
        <v>1</v>
      </c>
      <c r="AD45" s="252">
        <v>1</v>
      </c>
      <c r="AE45" s="245">
        <f t="shared" si="11"/>
        <v>0.98</v>
      </c>
      <c r="AF45" s="239">
        <f t="shared" si="12"/>
        <v>0.95499999999999996</v>
      </c>
      <c r="AH45" s="59">
        <f t="shared" si="13"/>
        <v>187.79</v>
      </c>
      <c r="AI45" s="59">
        <f t="shared" si="13"/>
        <v>195.17499999999998</v>
      </c>
      <c r="AJ45" s="59">
        <f t="shared" si="13"/>
        <v>201.505</v>
      </c>
      <c r="AK45" s="59">
        <f t="shared" si="13"/>
        <v>206.78</v>
      </c>
      <c r="AL45" s="59">
        <f t="shared" si="13"/>
        <v>211</v>
      </c>
      <c r="AM45" s="59">
        <f t="shared" si="13"/>
        <v>211</v>
      </c>
      <c r="AN45" s="59">
        <f t="shared" si="13"/>
        <v>211</v>
      </c>
      <c r="AO45" s="59">
        <f t="shared" si="13"/>
        <v>211</v>
      </c>
      <c r="AP45" s="59">
        <f t="shared" si="13"/>
        <v>206.78</v>
      </c>
      <c r="AQ45" s="59">
        <f t="shared" si="13"/>
        <v>201.505</v>
      </c>
      <c r="AS45" s="5">
        <f t="shared" si="14"/>
        <v>0</v>
      </c>
    </row>
    <row r="46" spans="2:45" x14ac:dyDescent="0.25">
      <c r="B46" s="50">
        <v>2891</v>
      </c>
      <c r="C46" s="50"/>
      <c r="D46" s="55">
        <v>28</v>
      </c>
      <c r="E46" s="50" t="s">
        <v>49</v>
      </c>
      <c r="F46" s="50">
        <v>6</v>
      </c>
      <c r="G46" s="55" t="s">
        <v>51</v>
      </c>
      <c r="I46" s="55">
        <f>(VLOOKUP(I$8,'[1]I-6'!$T$6:$AN$63,MATCH(Inputs_PM!$G46,'[1]I-6'!$T$6:$AN$6,0),FALSE))*4</f>
        <v>648</v>
      </c>
      <c r="J46" s="55">
        <f>(VLOOKUP(J$8,'[1]I-6'!$T$6:$AN$63,MATCH(Inputs_PM!$G46,'[1]I-6'!$T$6:$AN$6,0),FALSE))*4</f>
        <v>840</v>
      </c>
      <c r="K46" s="55">
        <f>(VLOOKUP(K$8,'[1]I-6'!$T$6:$AN$63,MATCH(Inputs_PM!$G46,'[1]I-6'!$T$6:$AN$6,0),FALSE))*4</f>
        <v>624</v>
      </c>
      <c r="L46" s="55">
        <f>(VLOOKUP(L$8,'[1]I-6'!$T$6:$AN$63,MATCH(Inputs_PM!$G46,'[1]I-6'!$T$6:$AN$6,0),FALSE))*4</f>
        <v>648</v>
      </c>
      <c r="M46" s="55">
        <f>(VLOOKUP(M$8,'[1]I-6'!$T$6:$AN$63,MATCH(Inputs_PM!$G46,'[1]I-6'!$T$6:$AN$6,0),FALSE))*4</f>
        <v>732</v>
      </c>
      <c r="N46" s="55">
        <f>(VLOOKUP(N$8,'[1]I-6'!$T$6:$AN$63,MATCH(Inputs_PM!$G46,'[1]I-6'!$T$6:$AN$6,0),FALSE))*4</f>
        <v>660</v>
      </c>
      <c r="O46" s="55">
        <f>(VLOOKUP(O$8,'[1]I-6'!$T$6:$AN$63,MATCH(Inputs_PM!$G46,'[1]I-6'!$T$6:$AN$6,0),FALSE))*4</f>
        <v>720</v>
      </c>
      <c r="P46" s="55">
        <f>(VLOOKUP(P$8,'[1]I-6'!$T$6:$AN$63,MATCH(Inputs_PM!$G46,'[1]I-6'!$T$6:$AN$6,0),FALSE))*4</f>
        <v>828</v>
      </c>
      <c r="Q46" s="55">
        <f>(VLOOKUP(Q$8,'[1]I-6'!$T$6:$AN$63,MATCH(Inputs_PM!$G46,'[1]I-6'!$T$6:$AN$6,0),FALSE))*4</f>
        <v>752</v>
      </c>
      <c r="R46" s="55">
        <f>(VLOOKUP(R$8,'[1]I-6'!$T$6:$AN$63,MATCH(Inputs_PM!$G46,'[1]I-6'!$T$6:$AN$6,0),FALSE))*4</f>
        <v>712</v>
      </c>
      <c r="T46" s="57">
        <f t="shared" si="22"/>
        <v>735</v>
      </c>
      <c r="U46" s="5">
        <f>INDEX(PM_Balanced_VISTRO!$A$1:$AP$64,MATCH(Inputs_PM!D46,PM_Balanced_VISTRO!$A$1:$A$64,0),MATCH(Inputs_PM!E46,PM_Balanced_VISTRO!$A$1:$AP$1,0))</f>
        <v>0</v>
      </c>
      <c r="W46" s="243">
        <f t="shared" si="7"/>
        <v>0.8899999999999999</v>
      </c>
      <c r="X46" s="243">
        <f t="shared" si="8"/>
        <v>0.92499999999999993</v>
      </c>
      <c r="Y46" s="243">
        <f t="shared" si="9"/>
        <v>0.95499999999999996</v>
      </c>
      <c r="Z46" s="243">
        <f t="shared" si="10"/>
        <v>0.98</v>
      </c>
      <c r="AA46" s="251">
        <v>1</v>
      </c>
      <c r="AB46" s="239">
        <v>1</v>
      </c>
      <c r="AC46" s="239">
        <v>1</v>
      </c>
      <c r="AD46" s="252">
        <v>1</v>
      </c>
      <c r="AE46" s="245">
        <f t="shared" si="11"/>
        <v>0.98</v>
      </c>
      <c r="AF46" s="239">
        <f t="shared" si="12"/>
        <v>0.95499999999999996</v>
      </c>
      <c r="AH46" s="59">
        <f t="shared" si="13"/>
        <v>0</v>
      </c>
      <c r="AI46" s="59">
        <f t="shared" si="13"/>
        <v>0</v>
      </c>
      <c r="AJ46" s="59">
        <f t="shared" si="13"/>
        <v>0</v>
      </c>
      <c r="AK46" s="59">
        <f t="shared" si="13"/>
        <v>0</v>
      </c>
      <c r="AL46" s="59">
        <f t="shared" si="13"/>
        <v>0</v>
      </c>
      <c r="AM46" s="59">
        <f t="shared" si="13"/>
        <v>0</v>
      </c>
      <c r="AN46" s="59">
        <f t="shared" si="13"/>
        <v>0</v>
      </c>
      <c r="AO46" s="59">
        <f t="shared" si="13"/>
        <v>0</v>
      </c>
      <c r="AP46" s="59">
        <f t="shared" si="13"/>
        <v>0</v>
      </c>
      <c r="AQ46" s="59">
        <f t="shared" si="13"/>
        <v>0</v>
      </c>
      <c r="AS46" s="5">
        <f t="shared" si="14"/>
        <v>0</v>
      </c>
    </row>
    <row r="47" spans="2:45" x14ac:dyDescent="0.25">
      <c r="B47" s="50">
        <v>3092</v>
      </c>
      <c r="C47" s="50"/>
      <c r="D47" s="55">
        <v>30</v>
      </c>
      <c r="E47" s="50" t="s">
        <v>50</v>
      </c>
      <c r="F47" s="50">
        <v>2</v>
      </c>
      <c r="G47" s="55" t="s">
        <v>52</v>
      </c>
      <c r="I47" s="240">
        <f>I$10</f>
        <v>436</v>
      </c>
      <c r="J47" s="240">
        <f t="shared" si="28"/>
        <v>436</v>
      </c>
      <c r="K47" s="240">
        <f t="shared" si="28"/>
        <v>288</v>
      </c>
      <c r="L47" s="240">
        <f t="shared" si="28"/>
        <v>376</v>
      </c>
      <c r="M47" s="240">
        <f t="shared" si="28"/>
        <v>296</v>
      </c>
      <c r="N47" s="240">
        <f t="shared" si="28"/>
        <v>304</v>
      </c>
      <c r="O47" s="240">
        <f t="shared" si="28"/>
        <v>304</v>
      </c>
      <c r="P47" s="240">
        <f t="shared" si="28"/>
        <v>284</v>
      </c>
      <c r="Q47" s="240">
        <f t="shared" si="28"/>
        <v>324</v>
      </c>
      <c r="R47" s="240">
        <f t="shared" si="28"/>
        <v>352</v>
      </c>
      <c r="T47" s="57">
        <f t="shared" si="22"/>
        <v>297</v>
      </c>
      <c r="U47" s="5">
        <f>INDEX(PM_Balanced_VISTRO!$A$1:$AP$64,MATCH(Inputs_PM!D47,PM_Balanced_VISTRO!$A$1:$A$64,0),MATCH(Inputs_PM!E47,PM_Balanced_VISTRO!$A$1:$AP$1,0))</f>
        <v>11</v>
      </c>
      <c r="W47" s="243">
        <f t="shared" si="7"/>
        <v>0.8899999999999999</v>
      </c>
      <c r="X47" s="243">
        <f t="shared" si="8"/>
        <v>0.92499999999999993</v>
      </c>
      <c r="Y47" s="243">
        <f t="shared" si="9"/>
        <v>0.95499999999999996</v>
      </c>
      <c r="Z47" s="243">
        <f t="shared" si="10"/>
        <v>0.98</v>
      </c>
      <c r="AA47" s="251">
        <v>1</v>
      </c>
      <c r="AB47" s="239">
        <v>1</v>
      </c>
      <c r="AC47" s="239">
        <v>1</v>
      </c>
      <c r="AD47" s="252">
        <v>1</v>
      </c>
      <c r="AE47" s="245">
        <f t="shared" si="11"/>
        <v>0.98</v>
      </c>
      <c r="AF47" s="239">
        <f t="shared" si="12"/>
        <v>0.95499999999999996</v>
      </c>
      <c r="AH47" s="59">
        <f t="shared" si="13"/>
        <v>9.7899999999999991</v>
      </c>
      <c r="AI47" s="59">
        <f t="shared" si="13"/>
        <v>10.174999999999999</v>
      </c>
      <c r="AJ47" s="59">
        <f t="shared" si="13"/>
        <v>10.504999999999999</v>
      </c>
      <c r="AK47" s="59">
        <f t="shared" si="13"/>
        <v>10.78</v>
      </c>
      <c r="AL47" s="59">
        <f t="shared" si="13"/>
        <v>11</v>
      </c>
      <c r="AM47" s="59">
        <f t="shared" si="13"/>
        <v>11</v>
      </c>
      <c r="AN47" s="59">
        <f t="shared" si="13"/>
        <v>11</v>
      </c>
      <c r="AO47" s="59">
        <f t="shared" si="13"/>
        <v>11</v>
      </c>
      <c r="AP47" s="59">
        <f t="shared" si="13"/>
        <v>10.78</v>
      </c>
      <c r="AQ47" s="59">
        <f t="shared" si="13"/>
        <v>10.504999999999999</v>
      </c>
      <c r="AS47" s="5">
        <f t="shared" si="14"/>
        <v>0</v>
      </c>
    </row>
    <row r="48" spans="2:45" x14ac:dyDescent="0.25">
      <c r="B48" s="5">
        <v>3191</v>
      </c>
      <c r="C48" s="5"/>
      <c r="D48" s="55">
        <v>31</v>
      </c>
      <c r="E48" s="50" t="s">
        <v>49</v>
      </c>
      <c r="F48" s="50">
        <v>6</v>
      </c>
      <c r="G48" s="55" t="s">
        <v>51</v>
      </c>
      <c r="I48" s="55">
        <f>(VLOOKUP(I$8,'[1]I-6'!$T$6:$AN$63,MATCH(Inputs_PM!$G48,'[1]I-6'!$T$6:$AN$6,0),FALSE))*4</f>
        <v>648</v>
      </c>
      <c r="J48" s="55">
        <f>(VLOOKUP(J$8,'[1]I-6'!$T$6:$AN$63,MATCH(Inputs_PM!$G48,'[1]I-6'!$T$6:$AN$6,0),FALSE))*4</f>
        <v>840</v>
      </c>
      <c r="K48" s="55">
        <f>(VLOOKUP(K$8,'[1]I-6'!$T$6:$AN$63,MATCH(Inputs_PM!$G48,'[1]I-6'!$T$6:$AN$6,0),FALSE))*4</f>
        <v>624</v>
      </c>
      <c r="L48" s="55">
        <f>(VLOOKUP(L$8,'[1]I-6'!$T$6:$AN$63,MATCH(Inputs_PM!$G48,'[1]I-6'!$T$6:$AN$6,0),FALSE))*4</f>
        <v>648</v>
      </c>
      <c r="M48" s="55">
        <f>(VLOOKUP(M$8,'[1]I-6'!$T$6:$AN$63,MATCH(Inputs_PM!$G48,'[1]I-6'!$T$6:$AN$6,0),FALSE))*4</f>
        <v>732</v>
      </c>
      <c r="N48" s="55">
        <f>(VLOOKUP(N$8,'[1]I-6'!$T$6:$AN$63,MATCH(Inputs_PM!$G48,'[1]I-6'!$T$6:$AN$6,0),FALSE))*4</f>
        <v>660</v>
      </c>
      <c r="O48" s="55">
        <f>(VLOOKUP(O$8,'[1]I-6'!$T$6:$AN$63,MATCH(Inputs_PM!$G48,'[1]I-6'!$T$6:$AN$6,0),FALSE))*4</f>
        <v>720</v>
      </c>
      <c r="P48" s="55">
        <f>(VLOOKUP(P$8,'[1]I-6'!$T$6:$AN$63,MATCH(Inputs_PM!$G48,'[1]I-6'!$T$6:$AN$6,0),FALSE))*4</f>
        <v>828</v>
      </c>
      <c r="Q48" s="55">
        <f>(VLOOKUP(Q$8,'[1]I-6'!$T$6:$AN$63,MATCH(Inputs_PM!$G48,'[1]I-6'!$T$6:$AN$6,0),FALSE))*4</f>
        <v>752</v>
      </c>
      <c r="R48" s="55">
        <f>(VLOOKUP(R$8,'[1]I-6'!$T$6:$AN$63,MATCH(Inputs_PM!$G48,'[1]I-6'!$T$6:$AN$6,0),FALSE))*4</f>
        <v>712</v>
      </c>
      <c r="T48" s="57">
        <f t="shared" si="22"/>
        <v>735</v>
      </c>
      <c r="U48" s="5">
        <f>INDEX(PM_Balanced_VISTRO!$A$1:$AP$64,MATCH(Inputs_PM!D48,PM_Balanced_VISTRO!$A$1:$A$64,0),MATCH(Inputs_PM!E48,PM_Balanced_VISTRO!$A$1:$AP$1,0))</f>
        <v>85</v>
      </c>
      <c r="W48" s="243">
        <f t="shared" si="7"/>
        <v>0.8899999999999999</v>
      </c>
      <c r="X48" s="243">
        <f t="shared" si="8"/>
        <v>0.92499999999999993</v>
      </c>
      <c r="Y48" s="243">
        <f t="shared" si="9"/>
        <v>0.95499999999999996</v>
      </c>
      <c r="Z48" s="243">
        <f t="shared" si="10"/>
        <v>0.98</v>
      </c>
      <c r="AA48" s="251">
        <v>1</v>
      </c>
      <c r="AB48" s="239">
        <v>1</v>
      </c>
      <c r="AC48" s="239">
        <v>1</v>
      </c>
      <c r="AD48" s="252">
        <v>1</v>
      </c>
      <c r="AE48" s="245">
        <f t="shared" si="11"/>
        <v>0.98</v>
      </c>
      <c r="AF48" s="239">
        <f t="shared" si="12"/>
        <v>0.95499999999999996</v>
      </c>
      <c r="AH48" s="59">
        <f t="shared" si="13"/>
        <v>75.649999999999991</v>
      </c>
      <c r="AI48" s="59">
        <f t="shared" si="13"/>
        <v>78.625</v>
      </c>
      <c r="AJ48" s="59">
        <f t="shared" si="13"/>
        <v>81.174999999999997</v>
      </c>
      <c r="AK48" s="59">
        <f t="shared" si="13"/>
        <v>83.3</v>
      </c>
      <c r="AL48" s="59">
        <f t="shared" si="13"/>
        <v>85</v>
      </c>
      <c r="AM48" s="59">
        <f t="shared" si="13"/>
        <v>85</v>
      </c>
      <c r="AN48" s="59">
        <f t="shared" si="13"/>
        <v>85</v>
      </c>
      <c r="AO48" s="59">
        <f t="shared" si="13"/>
        <v>85</v>
      </c>
      <c r="AP48" s="59">
        <f t="shared" si="13"/>
        <v>83.3</v>
      </c>
      <c r="AQ48" s="59">
        <f t="shared" si="13"/>
        <v>81.174999999999997</v>
      </c>
      <c r="AS48" s="5">
        <f t="shared" si="14"/>
        <v>0</v>
      </c>
    </row>
    <row r="49" spans="2:45" x14ac:dyDescent="0.25">
      <c r="B49" s="5">
        <v>3392</v>
      </c>
      <c r="C49" s="5"/>
      <c r="D49" s="55">
        <v>33</v>
      </c>
      <c r="E49" s="50" t="s">
        <v>50</v>
      </c>
      <c r="F49" s="50">
        <v>2</v>
      </c>
      <c r="G49" s="55" t="s">
        <v>52</v>
      </c>
      <c r="I49" s="186">
        <f>J49</f>
        <v>1196</v>
      </c>
      <c r="J49" s="55">
        <f>(VLOOKUP(J$8,'[1]I-2'!$T$6:$AN$63,MATCH(Inputs_PM!$G49,'[1]I-2'!$T$6:$AN$6,0),FALSE))*4</f>
        <v>1196</v>
      </c>
      <c r="K49" s="55">
        <f>(VLOOKUP(K$8,'[1]I-2'!$T$6:$AN$63,MATCH(Inputs_PM!$G49,'[1]I-2'!$T$6:$AN$6,0),FALSE))*4</f>
        <v>1000</v>
      </c>
      <c r="L49" s="55">
        <f>(VLOOKUP(L$8,'[1]I-2'!$T$6:$AN$63,MATCH(Inputs_PM!$G49,'[1]I-2'!$T$6:$AN$6,0),FALSE))*4</f>
        <v>900</v>
      </c>
      <c r="M49" s="55">
        <f>(VLOOKUP(M$8,'[1]I-2'!$T$6:$AN$63,MATCH(Inputs_PM!$G49,'[1]I-2'!$T$6:$AN$6,0),FALSE))*4</f>
        <v>988</v>
      </c>
      <c r="N49" s="55">
        <f>(VLOOKUP(N$8,'[1]I-2'!$T$6:$AN$63,MATCH(Inputs_PM!$G49,'[1]I-2'!$T$6:$AN$6,0),FALSE))*4</f>
        <v>1068</v>
      </c>
      <c r="O49" s="55">
        <f>(VLOOKUP(O$8,'[1]I-2'!$T$6:$AN$63,MATCH(Inputs_PM!$G49,'[1]I-2'!$T$6:$AN$6,0),FALSE))*4</f>
        <v>816</v>
      </c>
      <c r="P49" s="55">
        <f>(VLOOKUP(P$8,'[1]I-2'!$T$6:$AN$63,MATCH(Inputs_PM!$G49,'[1]I-2'!$T$6:$AN$6,0),FALSE))*4</f>
        <v>1180</v>
      </c>
      <c r="Q49" s="55">
        <f>(VLOOKUP(Q$8,'[1]I-2'!$T$6:$AN$63,MATCH(Inputs_PM!$G49,'[1]I-2'!$T$6:$AN$6,0),FALSE))*4</f>
        <v>1088</v>
      </c>
      <c r="R49" s="55">
        <f>(VLOOKUP(R$8,'[1]I-2'!$T$6:$AN$63,MATCH(Inputs_PM!$G49,'[1]I-2'!$T$6:$AN$6,0),FALSE))*4</f>
        <v>1056</v>
      </c>
      <c r="T49" s="57">
        <f t="shared" si="22"/>
        <v>1013</v>
      </c>
      <c r="U49" s="5">
        <f>INDEX(PM_Balanced_VISTRO!$A$1:$AP$64,MATCH(Inputs_PM!D49,PM_Balanced_VISTRO!$A$1:$A$64,0),MATCH(Inputs_PM!E49,PM_Balanced_VISTRO!$A$1:$AP$1,0))</f>
        <v>70</v>
      </c>
      <c r="W49" s="243">
        <f t="shared" si="7"/>
        <v>0.8899999999999999</v>
      </c>
      <c r="X49" s="243">
        <f t="shared" si="8"/>
        <v>0.92499999999999993</v>
      </c>
      <c r="Y49" s="243">
        <f t="shared" si="9"/>
        <v>0.95499999999999996</v>
      </c>
      <c r="Z49" s="243">
        <f t="shared" si="10"/>
        <v>0.98</v>
      </c>
      <c r="AA49" s="251">
        <v>1</v>
      </c>
      <c r="AB49" s="239">
        <v>1</v>
      </c>
      <c r="AC49" s="239">
        <v>1</v>
      </c>
      <c r="AD49" s="252">
        <v>1</v>
      </c>
      <c r="AE49" s="245">
        <f t="shared" si="11"/>
        <v>0.98</v>
      </c>
      <c r="AF49" s="239">
        <f t="shared" si="12"/>
        <v>0.95499999999999996</v>
      </c>
      <c r="AH49" s="59">
        <f t="shared" ref="AH49:AQ71" si="29">W49*$U49</f>
        <v>62.29999999999999</v>
      </c>
      <c r="AI49" s="59">
        <f t="shared" si="29"/>
        <v>64.75</v>
      </c>
      <c r="AJ49" s="59">
        <f t="shared" si="29"/>
        <v>66.849999999999994</v>
      </c>
      <c r="AK49" s="59">
        <f t="shared" si="29"/>
        <v>68.599999999999994</v>
      </c>
      <c r="AL49" s="59">
        <f t="shared" si="29"/>
        <v>70</v>
      </c>
      <c r="AM49" s="59">
        <f t="shared" si="29"/>
        <v>70</v>
      </c>
      <c r="AN49" s="59">
        <f t="shared" si="29"/>
        <v>70</v>
      </c>
      <c r="AO49" s="59">
        <f t="shared" si="29"/>
        <v>70</v>
      </c>
      <c r="AP49" s="59">
        <f t="shared" si="29"/>
        <v>68.599999999999994</v>
      </c>
      <c r="AQ49" s="59">
        <f t="shared" si="29"/>
        <v>66.849999999999994</v>
      </c>
      <c r="AS49" s="5">
        <f t="shared" si="14"/>
        <v>0</v>
      </c>
    </row>
    <row r="50" spans="2:45" x14ac:dyDescent="0.25">
      <c r="B50" s="5">
        <v>3491</v>
      </c>
      <c r="C50" s="5"/>
      <c r="D50" s="55">
        <v>34</v>
      </c>
      <c r="E50" s="50" t="s">
        <v>49</v>
      </c>
      <c r="F50" s="50">
        <v>6</v>
      </c>
      <c r="G50" s="55" t="s">
        <v>51</v>
      </c>
      <c r="I50" s="55">
        <f>(VLOOKUP(I$8,'[1]I-6'!$T$6:$AN$63,MATCH(Inputs_PM!$G50,'[1]I-6'!$T$6:$AN$6,0),FALSE))*4</f>
        <v>648</v>
      </c>
      <c r="J50" s="55">
        <f>(VLOOKUP(J$8,'[1]I-6'!$T$6:$AN$63,MATCH(Inputs_PM!$G50,'[1]I-6'!$T$6:$AN$6,0),FALSE))*4</f>
        <v>840</v>
      </c>
      <c r="K50" s="55">
        <f>(VLOOKUP(K$8,'[1]I-6'!$T$6:$AN$63,MATCH(Inputs_PM!$G50,'[1]I-6'!$T$6:$AN$6,0),FALSE))*4</f>
        <v>624</v>
      </c>
      <c r="L50" s="55">
        <f>(VLOOKUP(L$8,'[1]I-6'!$T$6:$AN$63,MATCH(Inputs_PM!$G50,'[1]I-6'!$T$6:$AN$6,0),FALSE))*4</f>
        <v>648</v>
      </c>
      <c r="M50" s="55">
        <f>(VLOOKUP(M$8,'[1]I-6'!$T$6:$AN$63,MATCH(Inputs_PM!$G50,'[1]I-6'!$T$6:$AN$6,0),FALSE))*4</f>
        <v>732</v>
      </c>
      <c r="N50" s="55">
        <f>(VLOOKUP(N$8,'[1]I-6'!$T$6:$AN$63,MATCH(Inputs_PM!$G50,'[1]I-6'!$T$6:$AN$6,0),FALSE))*4</f>
        <v>660</v>
      </c>
      <c r="O50" s="55">
        <f>(VLOOKUP(O$8,'[1]I-6'!$T$6:$AN$63,MATCH(Inputs_PM!$G50,'[1]I-6'!$T$6:$AN$6,0),FALSE))*4</f>
        <v>720</v>
      </c>
      <c r="P50" s="55">
        <f>(VLOOKUP(P$8,'[1]I-6'!$T$6:$AN$63,MATCH(Inputs_PM!$G50,'[1]I-6'!$T$6:$AN$6,0),FALSE))*4</f>
        <v>828</v>
      </c>
      <c r="Q50" s="55">
        <f>(VLOOKUP(Q$8,'[1]I-6'!$T$6:$AN$63,MATCH(Inputs_PM!$G50,'[1]I-6'!$T$6:$AN$6,0),FALSE))*4</f>
        <v>752</v>
      </c>
      <c r="R50" s="55">
        <f>(VLOOKUP(R$8,'[1]I-6'!$T$6:$AN$63,MATCH(Inputs_PM!$G50,'[1]I-6'!$T$6:$AN$6,0),FALSE))*4</f>
        <v>712</v>
      </c>
      <c r="T50" s="57">
        <f t="shared" si="22"/>
        <v>735</v>
      </c>
      <c r="U50" s="5">
        <f>INDEX(PM_Balanced_VISTRO!$A$1:$AP$64,MATCH(Inputs_PM!D50,PM_Balanced_VISTRO!$A$1:$A$64,0),MATCH(Inputs_PM!E50,PM_Balanced_VISTRO!$A$1:$AP$1,0))</f>
        <v>15</v>
      </c>
      <c r="W50" s="243">
        <f t="shared" si="7"/>
        <v>0.8899999999999999</v>
      </c>
      <c r="X50" s="243">
        <f t="shared" si="8"/>
        <v>0.92499999999999993</v>
      </c>
      <c r="Y50" s="243">
        <f t="shared" si="9"/>
        <v>0.95499999999999996</v>
      </c>
      <c r="Z50" s="243">
        <f t="shared" si="10"/>
        <v>0.98</v>
      </c>
      <c r="AA50" s="251">
        <v>1</v>
      </c>
      <c r="AB50" s="239">
        <v>1</v>
      </c>
      <c r="AC50" s="239">
        <v>1</v>
      </c>
      <c r="AD50" s="252">
        <v>1</v>
      </c>
      <c r="AE50" s="245">
        <f t="shared" si="11"/>
        <v>0.98</v>
      </c>
      <c r="AF50" s="239">
        <f t="shared" si="12"/>
        <v>0.95499999999999996</v>
      </c>
      <c r="AH50" s="59">
        <f t="shared" si="29"/>
        <v>13.349999999999998</v>
      </c>
      <c r="AI50" s="59">
        <f t="shared" si="29"/>
        <v>13.874999999999998</v>
      </c>
      <c r="AJ50" s="59">
        <f t="shared" si="29"/>
        <v>14.324999999999999</v>
      </c>
      <c r="AK50" s="59">
        <f t="shared" si="29"/>
        <v>14.7</v>
      </c>
      <c r="AL50" s="59">
        <f t="shared" si="29"/>
        <v>15</v>
      </c>
      <c r="AM50" s="59">
        <f t="shared" si="29"/>
        <v>15</v>
      </c>
      <c r="AN50" s="59">
        <f t="shared" si="29"/>
        <v>15</v>
      </c>
      <c r="AO50" s="59">
        <f t="shared" si="29"/>
        <v>15</v>
      </c>
      <c r="AP50" s="59">
        <f t="shared" si="29"/>
        <v>14.7</v>
      </c>
      <c r="AQ50" s="59">
        <f t="shared" si="29"/>
        <v>14.324999999999999</v>
      </c>
      <c r="AS50" s="5">
        <f t="shared" si="14"/>
        <v>0</v>
      </c>
    </row>
    <row r="51" spans="2:45" x14ac:dyDescent="0.25">
      <c r="B51" s="5">
        <v>3692</v>
      </c>
      <c r="C51" s="5"/>
      <c r="D51" s="55">
        <v>36</v>
      </c>
      <c r="E51" s="50" t="s">
        <v>50</v>
      </c>
      <c r="F51" s="50">
        <v>6</v>
      </c>
      <c r="G51" s="55" t="s">
        <v>52</v>
      </c>
      <c r="I51" s="55">
        <f>(VLOOKUP(I$8,'[1]I-6'!$T$6:$AN$63,MATCH(Inputs_PM!$G51,'[1]I-6'!$T$6:$AN$6,0),FALSE))*4</f>
        <v>768</v>
      </c>
      <c r="J51" s="55">
        <f>(VLOOKUP(J$8,'[1]I-6'!$T$6:$AN$63,MATCH(Inputs_PM!$G51,'[1]I-6'!$T$6:$AN$6,0),FALSE))*4</f>
        <v>856</v>
      </c>
      <c r="K51" s="55">
        <f>(VLOOKUP(K$8,'[1]I-6'!$T$6:$AN$63,MATCH(Inputs_PM!$G51,'[1]I-6'!$T$6:$AN$6,0),FALSE))*4</f>
        <v>876</v>
      </c>
      <c r="L51" s="55">
        <f>(VLOOKUP(L$8,'[1]I-6'!$T$6:$AN$63,MATCH(Inputs_PM!$G51,'[1]I-6'!$T$6:$AN$6,0),FALSE))*4</f>
        <v>992</v>
      </c>
      <c r="M51" s="55">
        <f>(VLOOKUP(M$8,'[1]I-6'!$T$6:$AN$63,MATCH(Inputs_PM!$G51,'[1]I-6'!$T$6:$AN$6,0),FALSE))*4</f>
        <v>868</v>
      </c>
      <c r="N51" s="55">
        <f>(VLOOKUP(N$8,'[1]I-6'!$T$6:$AN$63,MATCH(Inputs_PM!$G51,'[1]I-6'!$T$6:$AN$6,0),FALSE))*4</f>
        <v>1360</v>
      </c>
      <c r="O51" s="55">
        <f>(VLOOKUP(O$8,'[1]I-6'!$T$6:$AN$63,MATCH(Inputs_PM!$G51,'[1]I-6'!$T$6:$AN$6,0),FALSE))*4</f>
        <v>804</v>
      </c>
      <c r="P51" s="55">
        <f>(VLOOKUP(P$8,'[1]I-6'!$T$6:$AN$63,MATCH(Inputs_PM!$G51,'[1]I-6'!$T$6:$AN$6,0),FALSE))*4</f>
        <v>1132</v>
      </c>
      <c r="Q51" s="55">
        <f>(VLOOKUP(Q$8,'[1]I-6'!$T$6:$AN$63,MATCH(Inputs_PM!$G51,'[1]I-6'!$T$6:$AN$6,0),FALSE))*4</f>
        <v>700</v>
      </c>
      <c r="R51" s="55">
        <f>(VLOOKUP(R$8,'[1]I-6'!$T$6:$AN$63,MATCH(Inputs_PM!$G51,'[1]I-6'!$T$6:$AN$6,0),FALSE))*4</f>
        <v>744</v>
      </c>
      <c r="T51" s="57">
        <f t="shared" si="22"/>
        <v>1041</v>
      </c>
      <c r="U51" s="5">
        <f>INDEX(PM_Balanced_VISTRO!$A$1:$AP$64,MATCH(Inputs_PM!D51,PM_Balanced_VISTRO!$A$1:$A$64,0),MATCH(Inputs_PM!E51,PM_Balanced_VISTRO!$A$1:$AP$1,0))</f>
        <v>0</v>
      </c>
      <c r="W51" s="243">
        <f t="shared" si="7"/>
        <v>0.8899999999999999</v>
      </c>
      <c r="X51" s="243">
        <f t="shared" si="8"/>
        <v>0.92499999999999993</v>
      </c>
      <c r="Y51" s="243">
        <f t="shared" si="9"/>
        <v>0.95499999999999996</v>
      </c>
      <c r="Z51" s="243">
        <f t="shared" si="10"/>
        <v>0.98</v>
      </c>
      <c r="AA51" s="251">
        <v>1</v>
      </c>
      <c r="AB51" s="239">
        <v>1</v>
      </c>
      <c r="AC51" s="239">
        <v>1</v>
      </c>
      <c r="AD51" s="252">
        <v>1</v>
      </c>
      <c r="AE51" s="245">
        <f t="shared" si="11"/>
        <v>0.98</v>
      </c>
      <c r="AF51" s="239">
        <f t="shared" si="12"/>
        <v>0.95499999999999996</v>
      </c>
      <c r="AH51" s="59">
        <f t="shared" si="29"/>
        <v>0</v>
      </c>
      <c r="AI51" s="59">
        <f t="shared" si="29"/>
        <v>0</v>
      </c>
      <c r="AJ51" s="59">
        <f t="shared" si="29"/>
        <v>0</v>
      </c>
      <c r="AK51" s="59">
        <f t="shared" si="29"/>
        <v>0</v>
      </c>
      <c r="AL51" s="59">
        <f t="shared" si="29"/>
        <v>0</v>
      </c>
      <c r="AM51" s="59">
        <f t="shared" si="29"/>
        <v>0</v>
      </c>
      <c r="AN51" s="59">
        <f t="shared" si="29"/>
        <v>0</v>
      </c>
      <c r="AO51" s="59">
        <f t="shared" si="29"/>
        <v>0</v>
      </c>
      <c r="AP51" s="59">
        <f t="shared" si="29"/>
        <v>0</v>
      </c>
      <c r="AQ51" s="59">
        <f t="shared" si="29"/>
        <v>0</v>
      </c>
      <c r="AS51" s="5">
        <f t="shared" si="14"/>
        <v>0</v>
      </c>
    </row>
    <row r="52" spans="2:45" x14ac:dyDescent="0.25">
      <c r="B52" s="50">
        <v>3791</v>
      </c>
      <c r="C52" s="50"/>
      <c r="D52" s="55">
        <v>37</v>
      </c>
      <c r="E52" s="50" t="s">
        <v>49</v>
      </c>
      <c r="F52" s="50">
        <v>6</v>
      </c>
      <c r="G52" s="55" t="s">
        <v>51</v>
      </c>
      <c r="I52" s="55">
        <f>(VLOOKUP(I$8,'[1]I-6'!$T$6:$AN$63,MATCH(Inputs_PM!$G52,'[1]I-6'!$T$6:$AN$6,0),FALSE))*4</f>
        <v>648</v>
      </c>
      <c r="J52" s="55">
        <f>(VLOOKUP(J$8,'[1]I-6'!$T$6:$AN$63,MATCH(Inputs_PM!$G52,'[1]I-6'!$T$6:$AN$6,0),FALSE))*4</f>
        <v>840</v>
      </c>
      <c r="K52" s="55">
        <f>(VLOOKUP(K$8,'[1]I-6'!$T$6:$AN$63,MATCH(Inputs_PM!$G52,'[1]I-6'!$T$6:$AN$6,0),FALSE))*4</f>
        <v>624</v>
      </c>
      <c r="L52" s="55">
        <f>(VLOOKUP(L$8,'[1]I-6'!$T$6:$AN$63,MATCH(Inputs_PM!$G52,'[1]I-6'!$T$6:$AN$6,0),FALSE))*4</f>
        <v>648</v>
      </c>
      <c r="M52" s="55">
        <f>(VLOOKUP(M$8,'[1]I-6'!$T$6:$AN$63,MATCH(Inputs_PM!$G52,'[1]I-6'!$T$6:$AN$6,0),FALSE))*4</f>
        <v>732</v>
      </c>
      <c r="N52" s="55">
        <f>(VLOOKUP(N$8,'[1]I-6'!$T$6:$AN$63,MATCH(Inputs_PM!$G52,'[1]I-6'!$T$6:$AN$6,0),FALSE))*4</f>
        <v>660</v>
      </c>
      <c r="O52" s="55">
        <f>(VLOOKUP(O$8,'[1]I-6'!$T$6:$AN$63,MATCH(Inputs_PM!$G52,'[1]I-6'!$T$6:$AN$6,0),FALSE))*4</f>
        <v>720</v>
      </c>
      <c r="P52" s="55">
        <f>(VLOOKUP(P$8,'[1]I-6'!$T$6:$AN$63,MATCH(Inputs_PM!$G52,'[1]I-6'!$T$6:$AN$6,0),FALSE))*4</f>
        <v>828</v>
      </c>
      <c r="Q52" s="55">
        <f>(VLOOKUP(Q$8,'[1]I-6'!$T$6:$AN$63,MATCH(Inputs_PM!$G52,'[1]I-6'!$T$6:$AN$6,0),FALSE))*4</f>
        <v>752</v>
      </c>
      <c r="R52" s="55">
        <f>(VLOOKUP(R$8,'[1]I-6'!$T$6:$AN$63,MATCH(Inputs_PM!$G52,'[1]I-6'!$T$6:$AN$6,0),FALSE))*4</f>
        <v>712</v>
      </c>
      <c r="T52" s="57">
        <f t="shared" si="22"/>
        <v>735</v>
      </c>
      <c r="U52" s="5">
        <f>INDEX(PM_Balanced_VISTRO!$A$1:$AP$64,MATCH(Inputs_PM!D52,PM_Balanced_VISTRO!$A$1:$A$64,0),MATCH(Inputs_PM!E52,PM_Balanced_VISTRO!$A$1:$AP$1,0))</f>
        <v>239</v>
      </c>
      <c r="W52" s="243">
        <f t="shared" si="7"/>
        <v>0.8899999999999999</v>
      </c>
      <c r="X52" s="243">
        <f t="shared" si="8"/>
        <v>0.92499999999999993</v>
      </c>
      <c r="Y52" s="243">
        <f t="shared" si="9"/>
        <v>0.95499999999999996</v>
      </c>
      <c r="Z52" s="243">
        <f t="shared" si="10"/>
        <v>0.98</v>
      </c>
      <c r="AA52" s="251">
        <v>1</v>
      </c>
      <c r="AB52" s="239">
        <v>1</v>
      </c>
      <c r="AC52" s="239">
        <v>1</v>
      </c>
      <c r="AD52" s="252">
        <v>1</v>
      </c>
      <c r="AE52" s="245">
        <f t="shared" si="11"/>
        <v>0.98</v>
      </c>
      <c r="AF52" s="239">
        <f t="shared" si="12"/>
        <v>0.95499999999999996</v>
      </c>
      <c r="AH52" s="59">
        <f t="shared" si="29"/>
        <v>212.70999999999998</v>
      </c>
      <c r="AI52" s="59">
        <f t="shared" si="29"/>
        <v>221.07499999999999</v>
      </c>
      <c r="AJ52" s="59">
        <f t="shared" si="29"/>
        <v>228.245</v>
      </c>
      <c r="AK52" s="59">
        <f t="shared" si="29"/>
        <v>234.22</v>
      </c>
      <c r="AL52" s="59">
        <f t="shared" si="29"/>
        <v>239</v>
      </c>
      <c r="AM52" s="59">
        <f t="shared" si="29"/>
        <v>239</v>
      </c>
      <c r="AN52" s="59">
        <f t="shared" si="29"/>
        <v>239</v>
      </c>
      <c r="AO52" s="59">
        <f t="shared" si="29"/>
        <v>239</v>
      </c>
      <c r="AP52" s="59">
        <f t="shared" si="29"/>
        <v>234.22</v>
      </c>
      <c r="AQ52" s="59">
        <f t="shared" si="29"/>
        <v>228.245</v>
      </c>
      <c r="AS52" s="5">
        <f t="shared" si="14"/>
        <v>0</v>
      </c>
    </row>
    <row r="53" spans="2:45" ht="13.5" customHeight="1" x14ac:dyDescent="0.25">
      <c r="B53" s="50">
        <v>4092</v>
      </c>
      <c r="C53" s="50"/>
      <c r="D53" s="55">
        <v>40</v>
      </c>
      <c r="E53" s="50" t="s">
        <v>50</v>
      </c>
      <c r="F53" s="50">
        <v>7</v>
      </c>
      <c r="G53" s="55" t="s">
        <v>52</v>
      </c>
      <c r="I53" s="55">
        <f>(VLOOKUP(I$8,'[1]I-6'!$T$6:$AN$63,MATCH(Inputs_PM!$G53,'[1]I-6'!$T$6:$AN$6,0),FALSE))*4</f>
        <v>768</v>
      </c>
      <c r="J53" s="55">
        <f>(VLOOKUP(J$8,'[1]I-6'!$T$6:$AN$63,MATCH(Inputs_PM!$G53,'[1]I-6'!$T$6:$AN$6,0),FALSE))*4</f>
        <v>856</v>
      </c>
      <c r="K53" s="55">
        <f>(VLOOKUP(K$8,'[1]I-6'!$T$6:$AN$63,MATCH(Inputs_PM!$G53,'[1]I-6'!$T$6:$AN$6,0),FALSE))*4</f>
        <v>876</v>
      </c>
      <c r="L53" s="55">
        <f>(VLOOKUP(L$8,'[1]I-6'!$T$6:$AN$63,MATCH(Inputs_PM!$G53,'[1]I-6'!$T$6:$AN$6,0),FALSE))*4</f>
        <v>992</v>
      </c>
      <c r="M53" s="55">
        <f>(VLOOKUP(M$8,'[1]I-6'!$T$6:$AN$63,MATCH(Inputs_PM!$G53,'[1]I-6'!$T$6:$AN$6,0),FALSE))*4</f>
        <v>868</v>
      </c>
      <c r="N53" s="55">
        <f>(VLOOKUP(N$8,'[1]I-6'!$T$6:$AN$63,MATCH(Inputs_PM!$G53,'[1]I-6'!$T$6:$AN$6,0),FALSE))*4</f>
        <v>1360</v>
      </c>
      <c r="O53" s="55">
        <f>(VLOOKUP(O$8,'[1]I-6'!$T$6:$AN$63,MATCH(Inputs_PM!$G53,'[1]I-6'!$T$6:$AN$6,0),FALSE))*4</f>
        <v>804</v>
      </c>
      <c r="P53" s="55">
        <f>(VLOOKUP(P$8,'[1]I-6'!$T$6:$AN$63,MATCH(Inputs_PM!$G53,'[1]I-6'!$T$6:$AN$6,0),FALSE))*4</f>
        <v>1132</v>
      </c>
      <c r="Q53" s="55">
        <f>(VLOOKUP(Q$8,'[1]I-6'!$T$6:$AN$63,MATCH(Inputs_PM!$G53,'[1]I-6'!$T$6:$AN$6,0),FALSE))*4</f>
        <v>700</v>
      </c>
      <c r="R53" s="55">
        <f>(VLOOKUP(R$8,'[1]I-6'!$T$6:$AN$63,MATCH(Inputs_PM!$G53,'[1]I-6'!$T$6:$AN$6,0),FALSE))*4</f>
        <v>744</v>
      </c>
      <c r="T53" s="57">
        <f t="shared" si="22"/>
        <v>1041</v>
      </c>
      <c r="U53" s="5">
        <f>INDEX(PM_Balanced_VISTRO!$A$1:$AP$64,MATCH(Inputs_PM!D53,PM_Balanced_VISTRO!$A$1:$A$64,0),MATCH(Inputs_PM!E53,PM_Balanced_VISTRO!$A$1:$AP$1,0))</f>
        <v>183</v>
      </c>
      <c r="W53" s="243">
        <f t="shared" si="7"/>
        <v>0.8899999999999999</v>
      </c>
      <c r="X53" s="243">
        <f t="shared" si="8"/>
        <v>0.92499999999999993</v>
      </c>
      <c r="Y53" s="243">
        <f t="shared" si="9"/>
        <v>0.95499999999999996</v>
      </c>
      <c r="Z53" s="243">
        <f t="shared" si="10"/>
        <v>0.98</v>
      </c>
      <c r="AA53" s="251">
        <v>1</v>
      </c>
      <c r="AB53" s="239">
        <v>1</v>
      </c>
      <c r="AC53" s="239">
        <v>1</v>
      </c>
      <c r="AD53" s="252">
        <v>1</v>
      </c>
      <c r="AE53" s="245">
        <f t="shared" si="11"/>
        <v>0.98</v>
      </c>
      <c r="AF53" s="239">
        <f t="shared" si="12"/>
        <v>0.95499999999999996</v>
      </c>
      <c r="AH53" s="59">
        <f t="shared" si="29"/>
        <v>162.86999999999998</v>
      </c>
      <c r="AI53" s="59">
        <f t="shared" si="29"/>
        <v>169.27499999999998</v>
      </c>
      <c r="AJ53" s="59">
        <f t="shared" si="29"/>
        <v>174.76499999999999</v>
      </c>
      <c r="AK53" s="59">
        <f t="shared" si="29"/>
        <v>179.34</v>
      </c>
      <c r="AL53" s="59">
        <f t="shared" si="29"/>
        <v>183</v>
      </c>
      <c r="AM53" s="59">
        <f t="shared" si="29"/>
        <v>183</v>
      </c>
      <c r="AN53" s="59">
        <f t="shared" si="29"/>
        <v>183</v>
      </c>
      <c r="AO53" s="59">
        <f t="shared" si="29"/>
        <v>183</v>
      </c>
      <c r="AP53" s="59">
        <f t="shared" si="29"/>
        <v>179.34</v>
      </c>
      <c r="AQ53" s="59">
        <f t="shared" si="29"/>
        <v>174.76499999999999</v>
      </c>
      <c r="AS53" s="5">
        <f t="shared" si="14"/>
        <v>0</v>
      </c>
    </row>
    <row r="54" spans="2:45" ht="13.5" customHeight="1" x14ac:dyDescent="0.25">
      <c r="B54" s="50">
        <v>4191</v>
      </c>
      <c r="C54" s="50"/>
      <c r="D54" s="55">
        <v>41</v>
      </c>
      <c r="E54" s="50" t="s">
        <v>49</v>
      </c>
      <c r="F54" s="50">
        <v>9</v>
      </c>
      <c r="G54" s="55" t="s">
        <v>51</v>
      </c>
      <c r="I54" s="186">
        <f>J54</f>
        <v>212</v>
      </c>
      <c r="J54" s="55">
        <f>(VLOOKUP(J$8,'[1]I-9'!$T$6:$AN$63,MATCH(Inputs_PM!$E54,'[1]I-9'!$T$6:$AN$6,0),FALSE))*4</f>
        <v>212</v>
      </c>
      <c r="K54" s="55">
        <f>(VLOOKUP(K$8,'[1]I-9'!$T$6:$AN$63,MATCH(Inputs_PM!$E54,'[1]I-9'!$T$6:$AN$6,0),FALSE))*4</f>
        <v>252</v>
      </c>
      <c r="L54" s="55">
        <f>(VLOOKUP(L$8,'[1]I-9'!$T$6:$AN$63,MATCH(Inputs_PM!$E54,'[1]I-9'!$T$6:$AN$6,0),FALSE))*4</f>
        <v>280</v>
      </c>
      <c r="M54" s="55">
        <f>(VLOOKUP(M$8,'[1]I-9'!$T$6:$AN$63,MATCH(Inputs_PM!$E54,'[1]I-9'!$T$6:$AN$6,0),FALSE))*4</f>
        <v>280</v>
      </c>
      <c r="N54" s="55">
        <f>(VLOOKUP(N$8,'[1]I-9'!$T$6:$AN$63,MATCH(Inputs_PM!$E54,'[1]I-9'!$T$6:$AN$6,0),FALSE))*4</f>
        <v>336</v>
      </c>
      <c r="O54" s="55">
        <f>(VLOOKUP(O$8,'[1]I-9'!$T$6:$AN$63,MATCH(Inputs_PM!$E54,'[1]I-9'!$T$6:$AN$6,0),FALSE))*4</f>
        <v>376</v>
      </c>
      <c r="P54" s="55">
        <f>(VLOOKUP(P$8,'[1]I-9'!$T$6:$AN$63,MATCH(Inputs_PM!$E54,'[1]I-9'!$T$6:$AN$6,0),FALSE))*4</f>
        <v>472</v>
      </c>
      <c r="Q54" s="55">
        <f>(VLOOKUP(Q$8,'[1]I-9'!$T$6:$AN$63,MATCH(Inputs_PM!$E54,'[1]I-9'!$T$6:$AN$6,0),FALSE))*4</f>
        <v>480</v>
      </c>
      <c r="R54" s="55">
        <f>(VLOOKUP(R$8,'[1]I-9'!$T$6:$AN$63,MATCH(Inputs_PM!$E54,'[1]I-9'!$T$6:$AN$6,0),FALSE))*4</f>
        <v>444</v>
      </c>
      <c r="T54" s="57">
        <f t="shared" si="22"/>
        <v>366</v>
      </c>
      <c r="U54" s="5">
        <f>INDEX(PM_Balanced_VISTRO!$A$1:$AP$64,MATCH(Inputs_PM!D54,PM_Balanced_VISTRO!$A$1:$A$64,0),MATCH(Inputs_PM!E54,PM_Balanced_VISTRO!$A$1:$AP$1,0))</f>
        <v>0</v>
      </c>
      <c r="W54" s="243">
        <f t="shared" si="7"/>
        <v>0.8899999999999999</v>
      </c>
      <c r="X54" s="243">
        <f t="shared" si="8"/>
        <v>0.92499999999999993</v>
      </c>
      <c r="Y54" s="243">
        <f t="shared" si="9"/>
        <v>0.95499999999999996</v>
      </c>
      <c r="Z54" s="243">
        <f t="shared" si="10"/>
        <v>0.98</v>
      </c>
      <c r="AA54" s="251">
        <v>1</v>
      </c>
      <c r="AB54" s="239">
        <v>1</v>
      </c>
      <c r="AC54" s="239">
        <v>1</v>
      </c>
      <c r="AD54" s="252">
        <v>1</v>
      </c>
      <c r="AE54" s="245">
        <f t="shared" si="11"/>
        <v>0.98</v>
      </c>
      <c r="AF54" s="239">
        <f t="shared" si="12"/>
        <v>0.95499999999999996</v>
      </c>
      <c r="AH54" s="59">
        <f t="shared" si="29"/>
        <v>0</v>
      </c>
      <c r="AI54" s="59">
        <f t="shared" si="29"/>
        <v>0</v>
      </c>
      <c r="AJ54" s="59">
        <f t="shared" si="29"/>
        <v>0</v>
      </c>
      <c r="AK54" s="59">
        <f t="shared" si="29"/>
        <v>0</v>
      </c>
      <c r="AL54" s="59">
        <f t="shared" si="29"/>
        <v>0</v>
      </c>
      <c r="AM54" s="59">
        <f t="shared" si="29"/>
        <v>0</v>
      </c>
      <c r="AN54" s="59">
        <f t="shared" si="29"/>
        <v>0</v>
      </c>
      <c r="AO54" s="59">
        <f t="shared" si="29"/>
        <v>0</v>
      </c>
      <c r="AP54" s="59">
        <f t="shared" si="29"/>
        <v>0</v>
      </c>
      <c r="AQ54" s="59">
        <f t="shared" si="29"/>
        <v>0</v>
      </c>
      <c r="AS54" s="5">
        <f t="shared" si="14"/>
        <v>0</v>
      </c>
    </row>
    <row r="55" spans="2:45" ht="13.5" customHeight="1" x14ac:dyDescent="0.25">
      <c r="B55" s="50">
        <v>4392</v>
      </c>
      <c r="C55" s="50"/>
      <c r="D55" s="55">
        <v>43</v>
      </c>
      <c r="E55" s="50" t="s">
        <v>50</v>
      </c>
      <c r="F55" s="50">
        <v>6</v>
      </c>
      <c r="G55" s="55" t="s">
        <v>52</v>
      </c>
      <c r="I55" s="55">
        <f>(VLOOKUP(I$8,'[1]I-6'!$T$6:$AN$63,MATCH(Inputs_PM!$G55,'[1]I-6'!$T$6:$AN$6,0),FALSE))*4</f>
        <v>768</v>
      </c>
      <c r="J55" s="55">
        <f>(VLOOKUP(J$8,'[1]I-6'!$T$6:$AN$63,MATCH(Inputs_PM!$G55,'[1]I-6'!$T$6:$AN$6,0),FALSE))*4</f>
        <v>856</v>
      </c>
      <c r="K55" s="55">
        <f>(VLOOKUP(K$8,'[1]I-6'!$T$6:$AN$63,MATCH(Inputs_PM!$G55,'[1]I-6'!$T$6:$AN$6,0),FALSE))*4</f>
        <v>876</v>
      </c>
      <c r="L55" s="55">
        <f>(VLOOKUP(L$8,'[1]I-6'!$T$6:$AN$63,MATCH(Inputs_PM!$G55,'[1]I-6'!$T$6:$AN$6,0),FALSE))*4</f>
        <v>992</v>
      </c>
      <c r="M55" s="55">
        <f>(VLOOKUP(M$8,'[1]I-6'!$T$6:$AN$63,MATCH(Inputs_PM!$G55,'[1]I-6'!$T$6:$AN$6,0),FALSE))*4</f>
        <v>868</v>
      </c>
      <c r="N55" s="55">
        <f>(VLOOKUP(N$8,'[1]I-6'!$T$6:$AN$63,MATCH(Inputs_PM!$G55,'[1]I-6'!$T$6:$AN$6,0),FALSE))*4</f>
        <v>1360</v>
      </c>
      <c r="O55" s="55">
        <f>(VLOOKUP(O$8,'[1]I-6'!$T$6:$AN$63,MATCH(Inputs_PM!$G55,'[1]I-6'!$T$6:$AN$6,0),FALSE))*4</f>
        <v>804</v>
      </c>
      <c r="P55" s="55">
        <f>(VLOOKUP(P$8,'[1]I-6'!$T$6:$AN$63,MATCH(Inputs_PM!$G55,'[1]I-6'!$T$6:$AN$6,0),FALSE))*4</f>
        <v>1132</v>
      </c>
      <c r="Q55" s="55">
        <f>(VLOOKUP(Q$8,'[1]I-6'!$T$6:$AN$63,MATCH(Inputs_PM!$G55,'[1]I-6'!$T$6:$AN$6,0),FALSE))*4</f>
        <v>700</v>
      </c>
      <c r="R55" s="55">
        <f>(VLOOKUP(R$8,'[1]I-6'!$T$6:$AN$63,MATCH(Inputs_PM!$G55,'[1]I-6'!$T$6:$AN$6,0),FALSE))*4</f>
        <v>744</v>
      </c>
      <c r="T55" s="57">
        <f t="shared" si="22"/>
        <v>1041</v>
      </c>
      <c r="U55" s="5">
        <f>INDEX(PM_Balanced_VISTRO!$A$1:$AP$64,MATCH(Inputs_PM!D55,PM_Balanced_VISTRO!$A$1:$A$64,0),MATCH(Inputs_PM!E55,PM_Balanced_VISTRO!$A$1:$AP$1,0))</f>
        <v>0</v>
      </c>
      <c r="W55" s="243">
        <f t="shared" si="7"/>
        <v>0.8899999999999999</v>
      </c>
      <c r="X55" s="243">
        <f t="shared" si="8"/>
        <v>0.92499999999999993</v>
      </c>
      <c r="Y55" s="243">
        <f t="shared" si="9"/>
        <v>0.95499999999999996</v>
      </c>
      <c r="Z55" s="243">
        <f t="shared" si="10"/>
        <v>0.98</v>
      </c>
      <c r="AA55" s="251">
        <v>1</v>
      </c>
      <c r="AB55" s="239">
        <v>1</v>
      </c>
      <c r="AC55" s="239">
        <v>1</v>
      </c>
      <c r="AD55" s="252">
        <v>1</v>
      </c>
      <c r="AE55" s="245">
        <f t="shared" si="11"/>
        <v>0.98</v>
      </c>
      <c r="AF55" s="239">
        <f t="shared" si="12"/>
        <v>0.95499999999999996</v>
      </c>
      <c r="AH55" s="59">
        <f t="shared" si="29"/>
        <v>0</v>
      </c>
      <c r="AI55" s="59">
        <f t="shared" si="29"/>
        <v>0</v>
      </c>
      <c r="AJ55" s="59">
        <f t="shared" si="29"/>
        <v>0</v>
      </c>
      <c r="AK55" s="59">
        <f t="shared" si="29"/>
        <v>0</v>
      </c>
      <c r="AL55" s="59">
        <f t="shared" si="29"/>
        <v>0</v>
      </c>
      <c r="AM55" s="59">
        <f t="shared" si="29"/>
        <v>0</v>
      </c>
      <c r="AN55" s="59">
        <f t="shared" si="29"/>
        <v>0</v>
      </c>
      <c r="AO55" s="59">
        <f t="shared" si="29"/>
        <v>0</v>
      </c>
      <c r="AP55" s="59">
        <f t="shared" si="29"/>
        <v>0</v>
      </c>
      <c r="AQ55" s="59">
        <f t="shared" si="29"/>
        <v>0</v>
      </c>
      <c r="AS55" s="5">
        <f t="shared" si="14"/>
        <v>0</v>
      </c>
    </row>
    <row r="56" spans="2:45" ht="13.5" customHeight="1" x14ac:dyDescent="0.25">
      <c r="B56" s="50">
        <v>4491</v>
      </c>
      <c r="C56" s="50"/>
      <c r="D56" s="55">
        <v>44</v>
      </c>
      <c r="E56" s="50" t="s">
        <v>49</v>
      </c>
      <c r="F56" s="50">
        <v>9</v>
      </c>
      <c r="G56" s="55" t="s">
        <v>51</v>
      </c>
      <c r="I56" s="186">
        <f t="shared" ref="I56:I71" si="30">J56</f>
        <v>800</v>
      </c>
      <c r="J56" s="55">
        <f>(VLOOKUP(J$8,'[1]I-9'!$T$6:$AN$63,MATCH(Inputs_PM!$G56,'[1]I-9'!$T$6:$AN$6,0),FALSE))*4</f>
        <v>800</v>
      </c>
      <c r="K56" s="55">
        <f>(VLOOKUP(K$8,'[1]I-9'!$T$6:$AN$63,MATCH(Inputs_PM!$G56,'[1]I-9'!$T$6:$AN$6,0),FALSE))*4</f>
        <v>768</v>
      </c>
      <c r="L56" s="55">
        <f>(VLOOKUP(L$8,'[1]I-9'!$T$6:$AN$63,MATCH(Inputs_PM!$G56,'[1]I-9'!$T$6:$AN$6,0),FALSE))*4</f>
        <v>784</v>
      </c>
      <c r="M56" s="55">
        <f>(VLOOKUP(M$8,'[1]I-9'!$T$6:$AN$63,MATCH(Inputs_PM!$G56,'[1]I-9'!$T$6:$AN$6,0),FALSE))*4</f>
        <v>756</v>
      </c>
      <c r="N56" s="55">
        <f>(VLOOKUP(N$8,'[1]I-9'!$T$6:$AN$63,MATCH(Inputs_PM!$G56,'[1]I-9'!$T$6:$AN$6,0),FALSE))*4</f>
        <v>756</v>
      </c>
      <c r="O56" s="55">
        <f>(VLOOKUP(O$8,'[1]I-9'!$T$6:$AN$63,MATCH(Inputs_PM!$G56,'[1]I-9'!$T$6:$AN$6,0),FALSE))*4</f>
        <v>756</v>
      </c>
      <c r="P56" s="55">
        <f>(VLOOKUP(P$8,'[1]I-9'!$T$6:$AN$63,MATCH(Inputs_PM!$G56,'[1]I-9'!$T$6:$AN$6,0),FALSE))*4</f>
        <v>944</v>
      </c>
      <c r="Q56" s="55">
        <f>(VLOOKUP(Q$8,'[1]I-9'!$T$6:$AN$63,MATCH(Inputs_PM!$G56,'[1]I-9'!$T$6:$AN$6,0),FALSE))*4</f>
        <v>660</v>
      </c>
      <c r="R56" s="55">
        <f>(VLOOKUP(R$8,'[1]I-9'!$T$6:$AN$63,MATCH(Inputs_PM!$G56,'[1]I-9'!$T$6:$AN$6,0),FALSE))*4</f>
        <v>868</v>
      </c>
      <c r="T56" s="57">
        <f t="shared" si="22"/>
        <v>803</v>
      </c>
      <c r="U56" s="5">
        <f>INDEX(PM_Balanced_VISTRO!$A$1:$AP$64,MATCH(Inputs_PM!D56,PM_Balanced_VISTRO!$A$1:$A$64,0),MATCH(Inputs_PM!E56,PM_Balanced_VISTRO!$A$1:$AP$1,0))</f>
        <v>82</v>
      </c>
      <c r="W56" s="243">
        <f t="shared" si="7"/>
        <v>0.8899999999999999</v>
      </c>
      <c r="X56" s="243">
        <f t="shared" si="8"/>
        <v>0.92499999999999993</v>
      </c>
      <c r="Y56" s="243">
        <f t="shared" si="9"/>
        <v>0.95499999999999996</v>
      </c>
      <c r="Z56" s="243">
        <f t="shared" si="10"/>
        <v>0.98</v>
      </c>
      <c r="AA56" s="251">
        <v>1</v>
      </c>
      <c r="AB56" s="239">
        <v>1</v>
      </c>
      <c r="AC56" s="239">
        <v>1</v>
      </c>
      <c r="AD56" s="252">
        <v>1</v>
      </c>
      <c r="AE56" s="245">
        <f t="shared" si="11"/>
        <v>0.98</v>
      </c>
      <c r="AF56" s="239">
        <f t="shared" si="12"/>
        <v>0.95499999999999996</v>
      </c>
      <c r="AH56" s="59">
        <f t="shared" si="29"/>
        <v>72.97999999999999</v>
      </c>
      <c r="AI56" s="59">
        <f t="shared" si="29"/>
        <v>75.849999999999994</v>
      </c>
      <c r="AJ56" s="59">
        <f t="shared" si="29"/>
        <v>78.31</v>
      </c>
      <c r="AK56" s="59">
        <f t="shared" si="29"/>
        <v>80.36</v>
      </c>
      <c r="AL56" s="59">
        <f t="shared" si="29"/>
        <v>82</v>
      </c>
      <c r="AM56" s="59">
        <f t="shared" si="29"/>
        <v>82</v>
      </c>
      <c r="AN56" s="59">
        <f t="shared" si="29"/>
        <v>82</v>
      </c>
      <c r="AO56" s="59">
        <f t="shared" si="29"/>
        <v>82</v>
      </c>
      <c r="AP56" s="59">
        <f t="shared" si="29"/>
        <v>80.36</v>
      </c>
      <c r="AQ56" s="59">
        <f t="shared" si="29"/>
        <v>78.31</v>
      </c>
      <c r="AS56" s="5">
        <f t="shared" si="14"/>
        <v>0</v>
      </c>
    </row>
    <row r="57" spans="2:45" ht="13.5" customHeight="1" x14ac:dyDescent="0.25">
      <c r="B57" s="50">
        <v>4592</v>
      </c>
      <c r="C57" s="50"/>
      <c r="D57" s="55">
        <v>45</v>
      </c>
      <c r="E57" s="50" t="s">
        <v>50</v>
      </c>
      <c r="F57" s="50">
        <v>9</v>
      </c>
      <c r="G57" s="55" t="s">
        <v>52</v>
      </c>
      <c r="I57" s="186">
        <f t="shared" si="30"/>
        <v>656</v>
      </c>
      <c r="J57" s="55">
        <f>(VLOOKUP(J$8,'[1]I-9'!$T$6:$AN$63,MATCH(Inputs_PM!$G57,'[1]I-9'!$T$6:$AN$6,0),FALSE))*4</f>
        <v>656</v>
      </c>
      <c r="K57" s="55">
        <f>(VLOOKUP(K$8,'[1]I-9'!$T$6:$AN$63,MATCH(Inputs_PM!$G57,'[1]I-9'!$T$6:$AN$6,0),FALSE))*4</f>
        <v>844</v>
      </c>
      <c r="L57" s="55">
        <f>(VLOOKUP(L$8,'[1]I-9'!$T$6:$AN$63,MATCH(Inputs_PM!$G57,'[1]I-9'!$T$6:$AN$6,0),FALSE))*4</f>
        <v>820</v>
      </c>
      <c r="M57" s="55">
        <f>(VLOOKUP(M$8,'[1]I-9'!$T$6:$AN$63,MATCH(Inputs_PM!$G57,'[1]I-9'!$T$6:$AN$6,0),FALSE))*4</f>
        <v>720</v>
      </c>
      <c r="N57" s="55">
        <f>(VLOOKUP(N$8,'[1]I-9'!$T$6:$AN$63,MATCH(Inputs_PM!$G57,'[1]I-9'!$T$6:$AN$6,0),FALSE))*4</f>
        <v>592</v>
      </c>
      <c r="O57" s="55">
        <f>(VLOOKUP(O$8,'[1]I-9'!$T$6:$AN$63,MATCH(Inputs_PM!$G57,'[1]I-9'!$T$6:$AN$6,0),FALSE))*4</f>
        <v>752</v>
      </c>
      <c r="P57" s="55">
        <f>(VLOOKUP(P$8,'[1]I-9'!$T$6:$AN$63,MATCH(Inputs_PM!$G57,'[1]I-9'!$T$6:$AN$6,0),FALSE))*4</f>
        <v>648</v>
      </c>
      <c r="Q57" s="55">
        <f>(VLOOKUP(Q$8,'[1]I-9'!$T$6:$AN$63,MATCH(Inputs_PM!$G57,'[1]I-9'!$T$6:$AN$6,0),FALSE))*4</f>
        <v>880</v>
      </c>
      <c r="R57" s="55">
        <f>(VLOOKUP(R$8,'[1]I-9'!$T$6:$AN$63,MATCH(Inputs_PM!$G57,'[1]I-9'!$T$6:$AN$6,0),FALSE))*4</f>
        <v>648</v>
      </c>
      <c r="T57" s="57">
        <f t="shared" si="22"/>
        <v>678</v>
      </c>
      <c r="U57" s="5">
        <f>INDEX(PM_Balanced_VISTRO!$A$1:$AP$64,MATCH(Inputs_PM!D57,PM_Balanced_VISTRO!$A$1:$A$64,0),MATCH(Inputs_PM!E57,PM_Balanced_VISTRO!$A$1:$AP$1,0))</f>
        <v>0</v>
      </c>
      <c r="W57" s="243">
        <f t="shared" si="7"/>
        <v>0.8899999999999999</v>
      </c>
      <c r="X57" s="243">
        <f t="shared" si="8"/>
        <v>0.92499999999999993</v>
      </c>
      <c r="Y57" s="243">
        <f t="shared" si="9"/>
        <v>0.95499999999999996</v>
      </c>
      <c r="Z57" s="243">
        <f t="shared" si="10"/>
        <v>0.98</v>
      </c>
      <c r="AA57" s="251">
        <v>1</v>
      </c>
      <c r="AB57" s="239">
        <v>1</v>
      </c>
      <c r="AC57" s="239">
        <v>1</v>
      </c>
      <c r="AD57" s="252">
        <v>1</v>
      </c>
      <c r="AE57" s="245">
        <f t="shared" si="11"/>
        <v>0.98</v>
      </c>
      <c r="AF57" s="239">
        <f t="shared" si="12"/>
        <v>0.95499999999999996</v>
      </c>
      <c r="AH57" s="59">
        <f t="shared" si="29"/>
        <v>0</v>
      </c>
      <c r="AI57" s="59">
        <f t="shared" si="29"/>
        <v>0</v>
      </c>
      <c r="AJ57" s="59">
        <f t="shared" si="29"/>
        <v>0</v>
      </c>
      <c r="AK57" s="59">
        <f t="shared" si="29"/>
        <v>0</v>
      </c>
      <c r="AL57" s="59">
        <f t="shared" si="29"/>
        <v>0</v>
      </c>
      <c r="AM57" s="59">
        <f t="shared" si="29"/>
        <v>0</v>
      </c>
      <c r="AN57" s="59">
        <f t="shared" si="29"/>
        <v>0</v>
      </c>
      <c r="AO57" s="59">
        <f t="shared" si="29"/>
        <v>0</v>
      </c>
      <c r="AP57" s="59">
        <f t="shared" si="29"/>
        <v>0</v>
      </c>
      <c r="AQ57" s="59">
        <f t="shared" si="29"/>
        <v>0</v>
      </c>
      <c r="AS57" s="5">
        <f t="shared" si="14"/>
        <v>0</v>
      </c>
    </row>
    <row r="58" spans="2:45" x14ac:dyDescent="0.25">
      <c r="B58" s="50">
        <v>4792</v>
      </c>
      <c r="C58" s="50"/>
      <c r="D58" s="55">
        <v>47</v>
      </c>
      <c r="E58" s="50" t="s">
        <v>50</v>
      </c>
      <c r="F58" s="50">
        <v>9</v>
      </c>
      <c r="G58" s="55" t="s">
        <v>52</v>
      </c>
      <c r="I58" s="186">
        <f t="shared" si="30"/>
        <v>656</v>
      </c>
      <c r="J58" s="55">
        <f>(VLOOKUP(J$8,'[1]I-9'!$T$6:$AN$63,MATCH(Inputs_PM!$G58,'[1]I-9'!$T$6:$AN$6,0),FALSE))*4</f>
        <v>656</v>
      </c>
      <c r="K58" s="55">
        <f>(VLOOKUP(K$8,'[1]I-9'!$T$6:$AN$63,MATCH(Inputs_PM!$G58,'[1]I-9'!$T$6:$AN$6,0),FALSE))*4</f>
        <v>844</v>
      </c>
      <c r="L58" s="55">
        <f>(VLOOKUP(L$8,'[1]I-9'!$T$6:$AN$63,MATCH(Inputs_PM!$G58,'[1]I-9'!$T$6:$AN$6,0),FALSE))*4</f>
        <v>820</v>
      </c>
      <c r="M58" s="55">
        <f>(VLOOKUP(M$8,'[1]I-9'!$T$6:$AN$63,MATCH(Inputs_PM!$G58,'[1]I-9'!$T$6:$AN$6,0),FALSE))*4</f>
        <v>720</v>
      </c>
      <c r="N58" s="55">
        <f>(VLOOKUP(N$8,'[1]I-9'!$T$6:$AN$63,MATCH(Inputs_PM!$G58,'[1]I-9'!$T$6:$AN$6,0),FALSE))*4</f>
        <v>592</v>
      </c>
      <c r="O58" s="55">
        <f>(VLOOKUP(O$8,'[1]I-9'!$T$6:$AN$63,MATCH(Inputs_PM!$G58,'[1]I-9'!$T$6:$AN$6,0),FALSE))*4</f>
        <v>752</v>
      </c>
      <c r="P58" s="55">
        <f>(VLOOKUP(P$8,'[1]I-9'!$T$6:$AN$63,MATCH(Inputs_PM!$G58,'[1]I-9'!$T$6:$AN$6,0),FALSE))*4</f>
        <v>648</v>
      </c>
      <c r="Q58" s="55">
        <f>(VLOOKUP(Q$8,'[1]I-9'!$T$6:$AN$63,MATCH(Inputs_PM!$G58,'[1]I-9'!$T$6:$AN$6,0),FALSE))*4</f>
        <v>880</v>
      </c>
      <c r="R58" s="55">
        <f>(VLOOKUP(R$8,'[1]I-9'!$T$6:$AN$63,MATCH(Inputs_PM!$G58,'[1]I-9'!$T$6:$AN$6,0),FALSE))*4</f>
        <v>648</v>
      </c>
      <c r="T58" s="57">
        <f t="shared" si="22"/>
        <v>678</v>
      </c>
      <c r="U58" s="5">
        <f>INDEX(PM_Balanced_VISTRO!$A$1:$AP$64,MATCH(Inputs_PM!D58,PM_Balanced_VISTRO!$A$1:$A$64,0),MATCH(Inputs_PM!E58,PM_Balanced_VISTRO!$A$1:$AP$1,0))</f>
        <v>0</v>
      </c>
      <c r="W58" s="243">
        <f t="shared" si="7"/>
        <v>0.8899999999999999</v>
      </c>
      <c r="X58" s="243">
        <f t="shared" si="8"/>
        <v>0.92499999999999993</v>
      </c>
      <c r="Y58" s="243">
        <f t="shared" si="9"/>
        <v>0.95499999999999996</v>
      </c>
      <c r="Z58" s="243">
        <f t="shared" si="10"/>
        <v>0.98</v>
      </c>
      <c r="AA58" s="251">
        <v>1</v>
      </c>
      <c r="AB58" s="239">
        <v>1</v>
      </c>
      <c r="AC58" s="239">
        <v>1</v>
      </c>
      <c r="AD58" s="252">
        <v>1</v>
      </c>
      <c r="AE58" s="245">
        <f t="shared" si="11"/>
        <v>0.98</v>
      </c>
      <c r="AF58" s="239">
        <f t="shared" si="12"/>
        <v>0.95499999999999996</v>
      </c>
      <c r="AH58" s="59">
        <f t="shared" si="29"/>
        <v>0</v>
      </c>
      <c r="AI58" s="59">
        <f t="shared" si="29"/>
        <v>0</v>
      </c>
      <c r="AJ58" s="59">
        <f t="shared" si="29"/>
        <v>0</v>
      </c>
      <c r="AK58" s="59">
        <f t="shared" si="29"/>
        <v>0</v>
      </c>
      <c r="AL58" s="59">
        <f t="shared" si="29"/>
        <v>0</v>
      </c>
      <c r="AM58" s="59">
        <f t="shared" si="29"/>
        <v>0</v>
      </c>
      <c r="AN58" s="59">
        <f t="shared" si="29"/>
        <v>0</v>
      </c>
      <c r="AO58" s="59">
        <f t="shared" si="29"/>
        <v>0</v>
      </c>
      <c r="AP58" s="59">
        <f t="shared" si="29"/>
        <v>0</v>
      </c>
      <c r="AQ58" s="59">
        <f t="shared" si="29"/>
        <v>0</v>
      </c>
      <c r="AS58" s="5">
        <f t="shared" si="14"/>
        <v>0</v>
      </c>
    </row>
    <row r="59" spans="2:45" x14ac:dyDescent="0.25">
      <c r="B59" s="50">
        <v>4891</v>
      </c>
      <c r="C59" s="50"/>
      <c r="D59" s="55">
        <v>48</v>
      </c>
      <c r="E59" s="50" t="s">
        <v>49</v>
      </c>
      <c r="F59" s="50">
        <v>12</v>
      </c>
      <c r="G59" s="55" t="s">
        <v>51</v>
      </c>
      <c r="I59" s="186">
        <f t="shared" si="30"/>
        <v>692</v>
      </c>
      <c r="J59" s="55">
        <f>(VLOOKUP(J$8,'[1]I-12'!$T$6:$AN$63,MATCH(Inputs_PM!$G59,'[1]I-12'!$T$6:$AN$6,0),FALSE))*4</f>
        <v>692</v>
      </c>
      <c r="K59" s="55">
        <f>(VLOOKUP(K$8,'[1]I-12'!$T$6:$AN$63,MATCH(Inputs_PM!$G59,'[1]I-12'!$T$6:$AN$6,0),FALSE))*4</f>
        <v>704</v>
      </c>
      <c r="L59" s="55">
        <f>(VLOOKUP(L$8,'[1]I-12'!$T$6:$AN$63,MATCH(Inputs_PM!$G59,'[1]I-12'!$T$6:$AN$6,0),FALSE))*4</f>
        <v>740</v>
      </c>
      <c r="M59" s="55">
        <f>(VLOOKUP(M$8,'[1]I-12'!$T$6:$AN$63,MATCH(Inputs_PM!$G59,'[1]I-12'!$T$6:$AN$6,0),FALSE))*4</f>
        <v>596</v>
      </c>
      <c r="N59" s="55">
        <f>(VLOOKUP(N$8,'[1]I-12'!$T$6:$AN$63,MATCH(Inputs_PM!$G59,'[1]I-12'!$T$6:$AN$6,0),FALSE))*4</f>
        <v>808</v>
      </c>
      <c r="O59" s="55">
        <f>(VLOOKUP(O$8,'[1]I-12'!$T$6:$AN$63,MATCH(Inputs_PM!$G59,'[1]I-12'!$T$6:$AN$6,0),FALSE))*4</f>
        <v>652</v>
      </c>
      <c r="P59" s="55">
        <f>(VLOOKUP(P$8,'[1]I-12'!$T$6:$AN$63,MATCH(Inputs_PM!$G59,'[1]I-12'!$T$6:$AN$6,0),FALSE))*4</f>
        <v>676</v>
      </c>
      <c r="Q59" s="55">
        <f>(VLOOKUP(Q$8,'[1]I-12'!$T$6:$AN$63,MATCH(Inputs_PM!$G59,'[1]I-12'!$T$6:$AN$6,0),FALSE))*4</f>
        <v>548</v>
      </c>
      <c r="R59" s="55">
        <f>(VLOOKUP(R$8,'[1]I-12'!$T$6:$AN$63,MATCH(Inputs_PM!$G59,'[1]I-12'!$T$6:$AN$6,0),FALSE))*4</f>
        <v>728</v>
      </c>
      <c r="T59" s="57">
        <f t="shared" si="22"/>
        <v>683</v>
      </c>
      <c r="U59" s="5">
        <f>INDEX(PM_Balanced_VISTRO!$A$1:$AP$64,MATCH(Inputs_PM!D59,PM_Balanced_VISTRO!$A$1:$A$64,0),MATCH(Inputs_PM!E59,PM_Balanced_VISTRO!$A$1:$AP$1,0))</f>
        <v>69</v>
      </c>
      <c r="W59" s="243">
        <f t="shared" si="7"/>
        <v>0.8899999999999999</v>
      </c>
      <c r="X59" s="243">
        <f t="shared" si="8"/>
        <v>0.92499999999999993</v>
      </c>
      <c r="Y59" s="243">
        <f t="shared" si="9"/>
        <v>0.95499999999999996</v>
      </c>
      <c r="Z59" s="243">
        <f t="shared" si="10"/>
        <v>0.98</v>
      </c>
      <c r="AA59" s="251">
        <v>1</v>
      </c>
      <c r="AB59" s="239">
        <v>1</v>
      </c>
      <c r="AC59" s="239">
        <v>1</v>
      </c>
      <c r="AD59" s="252">
        <v>1</v>
      </c>
      <c r="AE59" s="245">
        <f t="shared" si="11"/>
        <v>0.98</v>
      </c>
      <c r="AF59" s="239">
        <f t="shared" si="12"/>
        <v>0.95499999999999996</v>
      </c>
      <c r="AH59" s="59">
        <f t="shared" si="29"/>
        <v>61.41</v>
      </c>
      <c r="AI59" s="59">
        <f t="shared" si="29"/>
        <v>63.824999999999996</v>
      </c>
      <c r="AJ59" s="59">
        <f t="shared" si="29"/>
        <v>65.894999999999996</v>
      </c>
      <c r="AK59" s="59">
        <f t="shared" si="29"/>
        <v>67.62</v>
      </c>
      <c r="AL59" s="59">
        <f t="shared" si="29"/>
        <v>69</v>
      </c>
      <c r="AM59" s="59">
        <f t="shared" si="29"/>
        <v>69</v>
      </c>
      <c r="AN59" s="59">
        <f t="shared" si="29"/>
        <v>69</v>
      </c>
      <c r="AO59" s="59">
        <f t="shared" si="29"/>
        <v>69</v>
      </c>
      <c r="AP59" s="59">
        <f t="shared" si="29"/>
        <v>67.62</v>
      </c>
      <c r="AQ59" s="59">
        <f t="shared" si="29"/>
        <v>65.894999999999996</v>
      </c>
      <c r="AS59" s="5">
        <f t="shared" si="14"/>
        <v>0</v>
      </c>
    </row>
    <row r="60" spans="2:45" x14ac:dyDescent="0.25">
      <c r="B60" s="5">
        <v>5092</v>
      </c>
      <c r="C60" s="5"/>
      <c r="D60" s="55">
        <v>50</v>
      </c>
      <c r="E60" s="50" t="s">
        <v>50</v>
      </c>
      <c r="F60" s="50">
        <v>9</v>
      </c>
      <c r="G60" s="55" t="s">
        <v>52</v>
      </c>
      <c r="I60" s="186">
        <f t="shared" si="30"/>
        <v>656</v>
      </c>
      <c r="J60" s="55">
        <f>(VLOOKUP(J$8,'[1]I-9'!$T$6:$AN$63,MATCH(Inputs_PM!$G60,'[1]I-9'!$T$6:$AN$6,0),FALSE))*4</f>
        <v>656</v>
      </c>
      <c r="K60" s="55">
        <f>(VLOOKUP(K$8,'[1]I-9'!$T$6:$AN$63,MATCH(Inputs_PM!$G60,'[1]I-9'!$T$6:$AN$6,0),FALSE))*4</f>
        <v>844</v>
      </c>
      <c r="L60" s="55">
        <f>(VLOOKUP(L$8,'[1]I-9'!$T$6:$AN$63,MATCH(Inputs_PM!$G60,'[1]I-9'!$T$6:$AN$6,0),FALSE))*4</f>
        <v>820</v>
      </c>
      <c r="M60" s="55">
        <f>(VLOOKUP(M$8,'[1]I-9'!$T$6:$AN$63,MATCH(Inputs_PM!$G60,'[1]I-9'!$T$6:$AN$6,0),FALSE))*4</f>
        <v>720</v>
      </c>
      <c r="N60" s="55">
        <f>(VLOOKUP(N$8,'[1]I-9'!$T$6:$AN$63,MATCH(Inputs_PM!$G60,'[1]I-9'!$T$6:$AN$6,0),FALSE))*4</f>
        <v>592</v>
      </c>
      <c r="O60" s="55">
        <f>(VLOOKUP(O$8,'[1]I-9'!$T$6:$AN$63,MATCH(Inputs_PM!$G60,'[1]I-9'!$T$6:$AN$6,0),FALSE))*4</f>
        <v>752</v>
      </c>
      <c r="P60" s="55">
        <f>(VLOOKUP(P$8,'[1]I-9'!$T$6:$AN$63,MATCH(Inputs_PM!$G60,'[1]I-9'!$T$6:$AN$6,0),FALSE))*4</f>
        <v>648</v>
      </c>
      <c r="Q60" s="55">
        <f>(VLOOKUP(Q$8,'[1]I-9'!$T$6:$AN$63,MATCH(Inputs_PM!$G60,'[1]I-9'!$T$6:$AN$6,0),FALSE))*4</f>
        <v>880</v>
      </c>
      <c r="R60" s="55">
        <f>(VLOOKUP(R$8,'[1]I-9'!$T$6:$AN$63,MATCH(Inputs_PM!$G60,'[1]I-9'!$T$6:$AN$6,0),FALSE))*4</f>
        <v>648</v>
      </c>
      <c r="S60" s="39"/>
      <c r="T60" s="57">
        <f t="shared" si="22"/>
        <v>678</v>
      </c>
      <c r="U60" s="5">
        <f>INDEX(PM_Balanced_VISTRO!$A$1:$AP$64,MATCH(Inputs_PM!D60,PM_Balanced_VISTRO!$A$1:$A$64,0),MATCH(Inputs_PM!E60,PM_Balanced_VISTRO!$A$1:$AP$1,0))</f>
        <v>18</v>
      </c>
      <c r="W60" s="243">
        <f t="shared" si="7"/>
        <v>0.8899999999999999</v>
      </c>
      <c r="X60" s="243">
        <f t="shared" si="8"/>
        <v>0.92499999999999993</v>
      </c>
      <c r="Y60" s="243">
        <f t="shared" si="9"/>
        <v>0.95499999999999996</v>
      </c>
      <c r="Z60" s="243">
        <f t="shared" si="10"/>
        <v>0.98</v>
      </c>
      <c r="AA60" s="251">
        <v>1</v>
      </c>
      <c r="AB60" s="239">
        <v>1</v>
      </c>
      <c r="AC60" s="239">
        <v>1</v>
      </c>
      <c r="AD60" s="252">
        <v>1</v>
      </c>
      <c r="AE60" s="245">
        <f t="shared" si="11"/>
        <v>0.98</v>
      </c>
      <c r="AF60" s="239">
        <f t="shared" si="12"/>
        <v>0.95499999999999996</v>
      </c>
      <c r="AH60" s="59">
        <f t="shared" si="29"/>
        <v>16.02</v>
      </c>
      <c r="AI60" s="59">
        <f t="shared" si="29"/>
        <v>16.649999999999999</v>
      </c>
      <c r="AJ60" s="59">
        <f t="shared" si="29"/>
        <v>17.189999999999998</v>
      </c>
      <c r="AK60" s="59">
        <f t="shared" si="29"/>
        <v>17.64</v>
      </c>
      <c r="AL60" s="59">
        <f t="shared" si="29"/>
        <v>18</v>
      </c>
      <c r="AM60" s="59">
        <f t="shared" si="29"/>
        <v>18</v>
      </c>
      <c r="AN60" s="59">
        <f t="shared" si="29"/>
        <v>18</v>
      </c>
      <c r="AO60" s="59">
        <f t="shared" si="29"/>
        <v>18</v>
      </c>
      <c r="AP60" s="59">
        <f t="shared" si="29"/>
        <v>17.64</v>
      </c>
      <c r="AQ60" s="59">
        <f t="shared" si="29"/>
        <v>17.189999999999998</v>
      </c>
      <c r="AS60" s="5">
        <f t="shared" si="14"/>
        <v>0</v>
      </c>
    </row>
    <row r="61" spans="2:45" x14ac:dyDescent="0.25">
      <c r="B61" s="5">
        <v>5292</v>
      </c>
      <c r="C61" s="5"/>
      <c r="D61" s="55">
        <v>52</v>
      </c>
      <c r="E61" s="50" t="s">
        <v>50</v>
      </c>
      <c r="F61" s="50">
        <v>12</v>
      </c>
      <c r="G61" s="55" t="s">
        <v>52</v>
      </c>
      <c r="I61" s="186">
        <f t="shared" si="30"/>
        <v>408</v>
      </c>
      <c r="J61" s="55">
        <f>(VLOOKUP(J$8,'[1]I-12'!$T$6:$AN$63,MATCH(Inputs_PM!$G61,'[1]I-12'!$T$6:$AN$6,0),FALSE))*4</f>
        <v>408</v>
      </c>
      <c r="K61" s="55">
        <f>(VLOOKUP(K$8,'[1]I-12'!$T$6:$AN$63,MATCH(Inputs_PM!$G61,'[1]I-12'!$T$6:$AN$6,0),FALSE))*4</f>
        <v>528</v>
      </c>
      <c r="L61" s="55">
        <f>(VLOOKUP(L$8,'[1]I-12'!$T$6:$AN$63,MATCH(Inputs_PM!$G61,'[1]I-12'!$T$6:$AN$6,0),FALSE))*4</f>
        <v>468</v>
      </c>
      <c r="M61" s="55">
        <f>(VLOOKUP(M$8,'[1]I-12'!$T$6:$AN$63,MATCH(Inputs_PM!$G61,'[1]I-12'!$T$6:$AN$6,0),FALSE))*4</f>
        <v>396</v>
      </c>
      <c r="N61" s="55">
        <f>(VLOOKUP(N$8,'[1]I-12'!$T$6:$AN$63,MATCH(Inputs_PM!$G61,'[1]I-12'!$T$6:$AN$6,0),FALSE))*4</f>
        <v>404</v>
      </c>
      <c r="O61" s="55">
        <f>(VLOOKUP(O$8,'[1]I-12'!$T$6:$AN$63,MATCH(Inputs_PM!$G61,'[1]I-12'!$T$6:$AN$6,0),FALSE))*4</f>
        <v>472</v>
      </c>
      <c r="P61" s="55">
        <f>(VLOOKUP(P$8,'[1]I-12'!$T$6:$AN$63,MATCH(Inputs_PM!$G61,'[1]I-12'!$T$6:$AN$6,0),FALSE))*4</f>
        <v>592</v>
      </c>
      <c r="Q61" s="55">
        <f>(VLOOKUP(Q$8,'[1]I-12'!$T$6:$AN$63,MATCH(Inputs_PM!$G61,'[1]I-12'!$T$6:$AN$6,0),FALSE))*4</f>
        <v>264</v>
      </c>
      <c r="R61" s="55">
        <f>(VLOOKUP(R$8,'[1]I-12'!$T$6:$AN$63,MATCH(Inputs_PM!$G61,'[1]I-12'!$T$6:$AN$6,0),FALSE))*4</f>
        <v>352</v>
      </c>
      <c r="T61" s="57">
        <f t="shared" si="22"/>
        <v>466</v>
      </c>
      <c r="U61" s="5">
        <f>INDEX(PM_Balanced_VISTRO!$A$1:$AP$64,MATCH(Inputs_PM!D61,PM_Balanced_VISTRO!$A$1:$A$64,0),MATCH(Inputs_PM!E61,PM_Balanced_VISTRO!$A$1:$AP$1,0))</f>
        <v>17</v>
      </c>
      <c r="W61" s="243">
        <f t="shared" si="7"/>
        <v>0.8899999999999999</v>
      </c>
      <c r="X61" s="243">
        <f t="shared" si="8"/>
        <v>0.92499999999999993</v>
      </c>
      <c r="Y61" s="243">
        <f t="shared" si="9"/>
        <v>0.95499999999999996</v>
      </c>
      <c r="Z61" s="243">
        <f t="shared" si="10"/>
        <v>0.98</v>
      </c>
      <c r="AA61" s="251">
        <v>1</v>
      </c>
      <c r="AB61" s="239">
        <v>1</v>
      </c>
      <c r="AC61" s="239">
        <v>1</v>
      </c>
      <c r="AD61" s="252">
        <v>1</v>
      </c>
      <c r="AE61" s="245">
        <f t="shared" si="11"/>
        <v>0.98</v>
      </c>
      <c r="AF61" s="239">
        <f t="shared" si="12"/>
        <v>0.95499999999999996</v>
      </c>
      <c r="AH61" s="59">
        <f t="shared" si="29"/>
        <v>15.129999999999999</v>
      </c>
      <c r="AI61" s="59">
        <f t="shared" si="29"/>
        <v>15.725</v>
      </c>
      <c r="AJ61" s="59">
        <f t="shared" si="29"/>
        <v>16.234999999999999</v>
      </c>
      <c r="AK61" s="59">
        <f t="shared" si="29"/>
        <v>16.66</v>
      </c>
      <c r="AL61" s="59">
        <f t="shared" si="29"/>
        <v>17</v>
      </c>
      <c r="AM61" s="59">
        <f t="shared" si="29"/>
        <v>17</v>
      </c>
      <c r="AN61" s="59">
        <f t="shared" si="29"/>
        <v>17</v>
      </c>
      <c r="AO61" s="59">
        <f t="shared" si="29"/>
        <v>17</v>
      </c>
      <c r="AP61" s="59">
        <f t="shared" si="29"/>
        <v>16.66</v>
      </c>
      <c r="AQ61" s="59">
        <f t="shared" si="29"/>
        <v>16.234999999999999</v>
      </c>
      <c r="AS61" s="5">
        <f t="shared" si="14"/>
        <v>0</v>
      </c>
    </row>
    <row r="62" spans="2:45" x14ac:dyDescent="0.25">
      <c r="B62" s="5">
        <v>5391</v>
      </c>
      <c r="C62" s="5"/>
      <c r="D62" s="55">
        <v>53</v>
      </c>
      <c r="E62" s="50" t="s">
        <v>49</v>
      </c>
      <c r="F62" s="50">
        <v>12</v>
      </c>
      <c r="G62" s="55" t="s">
        <v>51</v>
      </c>
      <c r="I62" s="186">
        <f t="shared" si="30"/>
        <v>692</v>
      </c>
      <c r="J62" s="55">
        <f>(VLOOKUP(J$8,'[1]I-12'!$T$6:$AN$63,MATCH(Inputs_PM!$G62,'[1]I-12'!$T$6:$AN$6,0),FALSE))*4</f>
        <v>692</v>
      </c>
      <c r="K62" s="55">
        <f>(VLOOKUP(K$8,'[1]I-12'!$T$6:$AN$63,MATCH(Inputs_PM!$G62,'[1]I-12'!$T$6:$AN$6,0),FALSE))*4</f>
        <v>704</v>
      </c>
      <c r="L62" s="55">
        <f>(VLOOKUP(L$8,'[1]I-12'!$T$6:$AN$63,MATCH(Inputs_PM!$G62,'[1]I-12'!$T$6:$AN$6,0),FALSE))*4</f>
        <v>740</v>
      </c>
      <c r="M62" s="55">
        <f>(VLOOKUP(M$8,'[1]I-12'!$T$6:$AN$63,MATCH(Inputs_PM!$G62,'[1]I-12'!$T$6:$AN$6,0),FALSE))*4</f>
        <v>596</v>
      </c>
      <c r="N62" s="55">
        <f>(VLOOKUP(N$8,'[1]I-12'!$T$6:$AN$63,MATCH(Inputs_PM!$G62,'[1]I-12'!$T$6:$AN$6,0),FALSE))*4</f>
        <v>808</v>
      </c>
      <c r="O62" s="55">
        <f>(VLOOKUP(O$8,'[1]I-12'!$T$6:$AN$63,MATCH(Inputs_PM!$G62,'[1]I-12'!$T$6:$AN$6,0),FALSE))*4</f>
        <v>652</v>
      </c>
      <c r="P62" s="55">
        <f>(VLOOKUP(P$8,'[1]I-12'!$T$6:$AN$63,MATCH(Inputs_PM!$G62,'[1]I-12'!$T$6:$AN$6,0),FALSE))*4</f>
        <v>676</v>
      </c>
      <c r="Q62" s="55">
        <f>(VLOOKUP(Q$8,'[1]I-12'!$T$6:$AN$63,MATCH(Inputs_PM!$G62,'[1]I-12'!$T$6:$AN$6,0),FALSE))*4</f>
        <v>548</v>
      </c>
      <c r="R62" s="55">
        <f>(VLOOKUP(R$8,'[1]I-12'!$T$6:$AN$63,MATCH(Inputs_PM!$G62,'[1]I-12'!$T$6:$AN$6,0),FALSE))*4</f>
        <v>728</v>
      </c>
      <c r="T62" s="57">
        <f t="shared" si="22"/>
        <v>683</v>
      </c>
      <c r="U62" s="5">
        <f>INDEX(PM_Balanced_VISTRO!$A$1:$AP$64,MATCH(Inputs_PM!D62,PM_Balanced_VISTRO!$A$1:$A$64,0),MATCH(Inputs_PM!E62,PM_Balanced_VISTRO!$A$1:$AP$1,0))</f>
        <v>3</v>
      </c>
      <c r="W62" s="243">
        <f t="shared" si="7"/>
        <v>0.8899999999999999</v>
      </c>
      <c r="X62" s="243">
        <f t="shared" si="8"/>
        <v>0.92499999999999993</v>
      </c>
      <c r="Y62" s="243">
        <f t="shared" si="9"/>
        <v>0.95499999999999996</v>
      </c>
      <c r="Z62" s="243">
        <f t="shared" si="10"/>
        <v>0.98</v>
      </c>
      <c r="AA62" s="251">
        <v>1</v>
      </c>
      <c r="AB62" s="239">
        <v>1</v>
      </c>
      <c r="AC62" s="239">
        <v>1</v>
      </c>
      <c r="AD62" s="252">
        <v>1</v>
      </c>
      <c r="AE62" s="245">
        <f t="shared" si="11"/>
        <v>0.98</v>
      </c>
      <c r="AF62" s="239">
        <f t="shared" si="12"/>
        <v>0.95499999999999996</v>
      </c>
      <c r="AH62" s="59">
        <f t="shared" si="29"/>
        <v>2.67</v>
      </c>
      <c r="AI62" s="59">
        <f t="shared" si="29"/>
        <v>2.7749999999999999</v>
      </c>
      <c r="AJ62" s="59">
        <f t="shared" si="29"/>
        <v>2.8649999999999998</v>
      </c>
      <c r="AK62" s="59">
        <f t="shared" si="29"/>
        <v>2.94</v>
      </c>
      <c r="AL62" s="59">
        <f t="shared" si="29"/>
        <v>3</v>
      </c>
      <c r="AM62" s="59">
        <f t="shared" si="29"/>
        <v>3</v>
      </c>
      <c r="AN62" s="59">
        <f t="shared" si="29"/>
        <v>3</v>
      </c>
      <c r="AO62" s="59">
        <f t="shared" si="29"/>
        <v>3</v>
      </c>
      <c r="AP62" s="59">
        <f t="shared" si="29"/>
        <v>2.94</v>
      </c>
      <c r="AQ62" s="59">
        <f t="shared" si="29"/>
        <v>2.8649999999999998</v>
      </c>
      <c r="AS62" s="5">
        <f t="shared" si="14"/>
        <v>0</v>
      </c>
    </row>
    <row r="63" spans="2:45" x14ac:dyDescent="0.25">
      <c r="B63" s="5">
        <v>9993691</v>
      </c>
      <c r="C63" s="5"/>
      <c r="D63" s="55">
        <v>99936</v>
      </c>
      <c r="E63" s="50" t="s">
        <v>49</v>
      </c>
      <c r="F63" s="50">
        <v>2</v>
      </c>
      <c r="G63" s="55" t="s">
        <v>51</v>
      </c>
      <c r="I63" s="186">
        <f t="shared" si="30"/>
        <v>436</v>
      </c>
      <c r="J63" s="55">
        <f>(VLOOKUP(J$8,'[1]I-2'!$T$6:$AN$63,MATCH(Inputs_PM!$G63,'[1]I-2'!$T$6:$AN$6,0),FALSE))*4</f>
        <v>436</v>
      </c>
      <c r="K63" s="55">
        <f>(VLOOKUP(K$8,'[1]I-2'!$T$6:$AN$63,MATCH(Inputs_PM!$G63,'[1]I-2'!$T$6:$AN$6,0),FALSE))*4</f>
        <v>288</v>
      </c>
      <c r="L63" s="55">
        <f>(VLOOKUP(L$8,'[1]I-2'!$T$6:$AN$63,MATCH(Inputs_PM!$G63,'[1]I-2'!$T$6:$AN$6,0),FALSE))*4</f>
        <v>376</v>
      </c>
      <c r="M63" s="55">
        <f>(VLOOKUP(M$8,'[1]I-2'!$T$6:$AN$63,MATCH(Inputs_PM!$G63,'[1]I-2'!$T$6:$AN$6,0),FALSE))*4</f>
        <v>296</v>
      </c>
      <c r="N63" s="55">
        <f>(VLOOKUP(N$8,'[1]I-2'!$T$6:$AN$63,MATCH(Inputs_PM!$G63,'[1]I-2'!$T$6:$AN$6,0),FALSE))*4</f>
        <v>268</v>
      </c>
      <c r="O63" s="55">
        <f>(VLOOKUP(O$8,'[1]I-2'!$T$6:$AN$63,MATCH(Inputs_PM!$G63,'[1]I-2'!$T$6:$AN$6,0),FALSE))*4</f>
        <v>304</v>
      </c>
      <c r="P63" s="55">
        <f>(VLOOKUP(P$8,'[1]I-2'!$T$6:$AN$63,MATCH(Inputs_PM!$G63,'[1]I-2'!$T$6:$AN$6,0),FALSE))*4</f>
        <v>284</v>
      </c>
      <c r="Q63" s="55">
        <f>(VLOOKUP(Q$8,'[1]I-2'!$T$6:$AN$63,MATCH(Inputs_PM!$G63,'[1]I-2'!$T$6:$AN$6,0),FALSE))*4</f>
        <v>324</v>
      </c>
      <c r="R63" s="55">
        <f>(VLOOKUP(R$8,'[1]I-2'!$T$6:$AN$63,MATCH(Inputs_PM!$G63,'[1]I-2'!$T$6:$AN$6,0),FALSE))*4</f>
        <v>352</v>
      </c>
      <c r="T63" s="57">
        <f t="shared" si="22"/>
        <v>288</v>
      </c>
      <c r="U63" s="5">
        <f>INDEX(PM_Balanced_VISTRO!$A$1:$AP$64,MATCH(Inputs_PM!D63,PM_Balanced_VISTRO!$A$1:$A$64,0),MATCH(Inputs_PM!E63,PM_Balanced_VISTRO!$A$1:$AP$1,0))</f>
        <v>0</v>
      </c>
      <c r="W63" s="243">
        <f t="shared" si="7"/>
        <v>0.8899999999999999</v>
      </c>
      <c r="X63" s="243">
        <f t="shared" si="8"/>
        <v>0.92499999999999993</v>
      </c>
      <c r="Y63" s="243">
        <f t="shared" si="9"/>
        <v>0.95499999999999996</v>
      </c>
      <c r="Z63" s="243">
        <f t="shared" si="10"/>
        <v>0.98</v>
      </c>
      <c r="AA63" s="251">
        <v>1</v>
      </c>
      <c r="AB63" s="239">
        <v>1</v>
      </c>
      <c r="AC63" s="239">
        <v>1</v>
      </c>
      <c r="AD63" s="252">
        <v>1</v>
      </c>
      <c r="AE63" s="245">
        <f t="shared" si="11"/>
        <v>0.98</v>
      </c>
      <c r="AF63" s="239">
        <f t="shared" si="12"/>
        <v>0.95499999999999996</v>
      </c>
      <c r="AH63" s="59">
        <f t="shared" si="29"/>
        <v>0</v>
      </c>
      <c r="AI63" s="59">
        <f t="shared" si="29"/>
        <v>0</v>
      </c>
      <c r="AJ63" s="59">
        <f t="shared" si="29"/>
        <v>0</v>
      </c>
      <c r="AK63" s="59">
        <f t="shared" si="29"/>
        <v>0</v>
      </c>
      <c r="AL63" s="59">
        <f t="shared" si="29"/>
        <v>0</v>
      </c>
      <c r="AM63" s="59">
        <f t="shared" si="29"/>
        <v>0</v>
      </c>
      <c r="AN63" s="59">
        <f t="shared" si="29"/>
        <v>0</v>
      </c>
      <c r="AO63" s="59">
        <f t="shared" si="29"/>
        <v>0</v>
      </c>
      <c r="AP63" s="59">
        <f t="shared" si="29"/>
        <v>0</v>
      </c>
      <c r="AQ63" s="59">
        <f t="shared" si="29"/>
        <v>0</v>
      </c>
      <c r="AS63" s="5">
        <f t="shared" si="14"/>
        <v>0</v>
      </c>
    </row>
    <row r="64" spans="2:45" x14ac:dyDescent="0.25">
      <c r="B64" s="5">
        <v>9993692</v>
      </c>
      <c r="C64" s="5"/>
      <c r="D64" s="55">
        <v>99936</v>
      </c>
      <c r="E64" s="50" t="s">
        <v>50</v>
      </c>
      <c r="F64" s="50">
        <v>12</v>
      </c>
      <c r="G64" s="55" t="s">
        <v>52</v>
      </c>
      <c r="I64" s="186">
        <f t="shared" si="30"/>
        <v>408</v>
      </c>
      <c r="J64" s="55">
        <f>(VLOOKUP(J$8,'[1]I-12'!$T$6:$AN$63,MATCH(Inputs_PM!$G64,'[1]I-12'!$T$6:$AN$6,0),FALSE))*4</f>
        <v>408</v>
      </c>
      <c r="K64" s="55">
        <f>(VLOOKUP(K$8,'[1]I-12'!$T$6:$AN$63,MATCH(Inputs_PM!$G64,'[1]I-12'!$T$6:$AN$6,0),FALSE))*4</f>
        <v>528</v>
      </c>
      <c r="L64" s="55">
        <f>(VLOOKUP(L$8,'[1]I-12'!$T$6:$AN$63,MATCH(Inputs_PM!$G64,'[1]I-12'!$T$6:$AN$6,0),FALSE))*4</f>
        <v>468</v>
      </c>
      <c r="M64" s="55">
        <f>(VLOOKUP(M$8,'[1]I-12'!$T$6:$AN$63,MATCH(Inputs_PM!$G64,'[1]I-12'!$T$6:$AN$6,0),FALSE))*4</f>
        <v>396</v>
      </c>
      <c r="N64" s="55">
        <f>(VLOOKUP(N$8,'[1]I-12'!$T$6:$AN$63,MATCH(Inputs_PM!$G64,'[1]I-12'!$T$6:$AN$6,0),FALSE))*4</f>
        <v>404</v>
      </c>
      <c r="O64" s="55">
        <f>(VLOOKUP(O$8,'[1]I-12'!$T$6:$AN$63,MATCH(Inputs_PM!$G64,'[1]I-12'!$T$6:$AN$6,0),FALSE))*4</f>
        <v>472</v>
      </c>
      <c r="P64" s="55">
        <f>(VLOOKUP(P$8,'[1]I-12'!$T$6:$AN$63,MATCH(Inputs_PM!$G64,'[1]I-12'!$T$6:$AN$6,0),FALSE))*4</f>
        <v>592</v>
      </c>
      <c r="Q64" s="55">
        <f>(VLOOKUP(Q$8,'[1]I-12'!$T$6:$AN$63,MATCH(Inputs_PM!$G64,'[1]I-12'!$T$6:$AN$6,0),FALSE))*4</f>
        <v>264</v>
      </c>
      <c r="R64" s="55">
        <f>(VLOOKUP(R$8,'[1]I-12'!$T$6:$AN$63,MATCH(Inputs_PM!$G64,'[1]I-12'!$T$6:$AN$6,0),FALSE))*4</f>
        <v>352</v>
      </c>
      <c r="T64" s="57">
        <f t="shared" si="22"/>
        <v>466</v>
      </c>
      <c r="U64" s="5">
        <f>INDEX(PM_Balanced_VISTRO!$A$1:$AP$64,MATCH(Inputs_PM!D64,PM_Balanced_VISTRO!$A$1:$A$64,0),MATCH(Inputs_PM!E64,PM_Balanced_VISTRO!$A$1:$AP$1,0))</f>
        <v>7</v>
      </c>
      <c r="W64" s="243">
        <f t="shared" si="7"/>
        <v>0.8899999999999999</v>
      </c>
      <c r="X64" s="243">
        <f t="shared" si="8"/>
        <v>0.92499999999999993</v>
      </c>
      <c r="Y64" s="243">
        <f t="shared" si="9"/>
        <v>0.95499999999999996</v>
      </c>
      <c r="Z64" s="243">
        <f t="shared" si="10"/>
        <v>0.98</v>
      </c>
      <c r="AA64" s="251">
        <v>1</v>
      </c>
      <c r="AB64" s="239">
        <v>1</v>
      </c>
      <c r="AC64" s="239">
        <v>1</v>
      </c>
      <c r="AD64" s="252">
        <v>1</v>
      </c>
      <c r="AE64" s="245">
        <f t="shared" si="11"/>
        <v>0.98</v>
      </c>
      <c r="AF64" s="239">
        <f t="shared" si="12"/>
        <v>0.95499999999999996</v>
      </c>
      <c r="AH64" s="59">
        <f t="shared" si="29"/>
        <v>6.2299999999999995</v>
      </c>
      <c r="AI64" s="59">
        <f t="shared" si="29"/>
        <v>6.4749999999999996</v>
      </c>
      <c r="AJ64" s="59">
        <f t="shared" si="29"/>
        <v>6.6849999999999996</v>
      </c>
      <c r="AK64" s="59">
        <f t="shared" si="29"/>
        <v>6.8599999999999994</v>
      </c>
      <c r="AL64" s="59">
        <f t="shared" si="29"/>
        <v>7</v>
      </c>
      <c r="AM64" s="59">
        <f t="shared" si="29"/>
        <v>7</v>
      </c>
      <c r="AN64" s="59">
        <f t="shared" si="29"/>
        <v>7</v>
      </c>
      <c r="AO64" s="59">
        <f t="shared" si="29"/>
        <v>7</v>
      </c>
      <c r="AP64" s="59">
        <f t="shared" si="29"/>
        <v>6.8599999999999994</v>
      </c>
      <c r="AQ64" s="59">
        <f t="shared" si="29"/>
        <v>6.6849999999999996</v>
      </c>
      <c r="AS64" s="5">
        <f t="shared" si="14"/>
        <v>0</v>
      </c>
    </row>
    <row r="65" spans="2:45" x14ac:dyDescent="0.25">
      <c r="B65" s="5">
        <v>9994391</v>
      </c>
      <c r="C65" s="5"/>
      <c r="D65" s="55">
        <v>99943</v>
      </c>
      <c r="E65" s="50" t="s">
        <v>49</v>
      </c>
      <c r="F65" s="50">
        <v>12</v>
      </c>
      <c r="G65" s="55" t="s">
        <v>51</v>
      </c>
      <c r="I65" s="186">
        <f t="shared" si="30"/>
        <v>692</v>
      </c>
      <c r="J65" s="55">
        <f>(VLOOKUP(J$8,'[1]I-12'!$T$6:$AN$63,MATCH(Inputs_PM!$G65,'[1]I-12'!$T$6:$AN$6,0),FALSE))*4</f>
        <v>692</v>
      </c>
      <c r="K65" s="55">
        <f>(VLOOKUP(K$8,'[1]I-12'!$T$6:$AN$63,MATCH(Inputs_PM!$G65,'[1]I-12'!$T$6:$AN$6,0),FALSE))*4</f>
        <v>704</v>
      </c>
      <c r="L65" s="55">
        <f>(VLOOKUP(L$8,'[1]I-12'!$T$6:$AN$63,MATCH(Inputs_PM!$G65,'[1]I-12'!$T$6:$AN$6,0),FALSE))*4</f>
        <v>740</v>
      </c>
      <c r="M65" s="55">
        <f>(VLOOKUP(M$8,'[1]I-12'!$T$6:$AN$63,MATCH(Inputs_PM!$G65,'[1]I-12'!$T$6:$AN$6,0),FALSE))*4</f>
        <v>596</v>
      </c>
      <c r="N65" s="55">
        <f>(VLOOKUP(N$8,'[1]I-12'!$T$6:$AN$63,MATCH(Inputs_PM!$G65,'[1]I-12'!$T$6:$AN$6,0),FALSE))*4</f>
        <v>808</v>
      </c>
      <c r="O65" s="55">
        <f>(VLOOKUP(O$8,'[1]I-12'!$T$6:$AN$63,MATCH(Inputs_PM!$G65,'[1]I-12'!$T$6:$AN$6,0),FALSE))*4</f>
        <v>652</v>
      </c>
      <c r="P65" s="55">
        <f>(VLOOKUP(P$8,'[1]I-12'!$T$6:$AN$63,MATCH(Inputs_PM!$G65,'[1]I-12'!$T$6:$AN$6,0),FALSE))*4</f>
        <v>676</v>
      </c>
      <c r="Q65" s="55">
        <f>(VLOOKUP(Q$8,'[1]I-12'!$T$6:$AN$63,MATCH(Inputs_PM!$G65,'[1]I-12'!$T$6:$AN$6,0),FALSE))*4</f>
        <v>548</v>
      </c>
      <c r="R65" s="55">
        <f>(VLOOKUP(R$8,'[1]I-12'!$T$6:$AN$63,MATCH(Inputs_PM!$G65,'[1]I-12'!$T$6:$AN$6,0),FALSE))*4</f>
        <v>728</v>
      </c>
      <c r="T65" s="57">
        <f t="shared" si="22"/>
        <v>683</v>
      </c>
      <c r="U65" s="5">
        <f>INDEX(PM_Balanced_VISTRO!$A$1:$AP$64,MATCH(Inputs_PM!D65,PM_Balanced_VISTRO!$A$1:$A$64,0),MATCH(Inputs_PM!E65,PM_Balanced_VISTRO!$A$1:$AP$1,0))</f>
        <v>0</v>
      </c>
      <c r="W65" s="243">
        <f t="shared" si="7"/>
        <v>0.8899999999999999</v>
      </c>
      <c r="X65" s="243">
        <f t="shared" si="8"/>
        <v>0.92499999999999993</v>
      </c>
      <c r="Y65" s="243">
        <f t="shared" si="9"/>
        <v>0.95499999999999996</v>
      </c>
      <c r="Z65" s="243">
        <f t="shared" si="10"/>
        <v>0.98</v>
      </c>
      <c r="AA65" s="251">
        <v>1</v>
      </c>
      <c r="AB65" s="239">
        <v>1</v>
      </c>
      <c r="AC65" s="239">
        <v>1</v>
      </c>
      <c r="AD65" s="252">
        <v>1</v>
      </c>
      <c r="AE65" s="245">
        <f t="shared" si="11"/>
        <v>0.98</v>
      </c>
      <c r="AF65" s="239">
        <f t="shared" si="12"/>
        <v>0.95499999999999996</v>
      </c>
      <c r="AH65" s="59">
        <f t="shared" si="29"/>
        <v>0</v>
      </c>
      <c r="AI65" s="59">
        <f t="shared" si="29"/>
        <v>0</v>
      </c>
      <c r="AJ65" s="59">
        <f t="shared" si="29"/>
        <v>0</v>
      </c>
      <c r="AK65" s="59">
        <f t="shared" si="29"/>
        <v>0</v>
      </c>
      <c r="AL65" s="59">
        <f t="shared" si="29"/>
        <v>0</v>
      </c>
      <c r="AM65" s="59">
        <f t="shared" si="29"/>
        <v>0</v>
      </c>
      <c r="AN65" s="59">
        <f t="shared" si="29"/>
        <v>0</v>
      </c>
      <c r="AO65" s="59">
        <f t="shared" si="29"/>
        <v>0</v>
      </c>
      <c r="AP65" s="59">
        <f t="shared" si="29"/>
        <v>0</v>
      </c>
      <c r="AQ65" s="59">
        <f t="shared" si="29"/>
        <v>0</v>
      </c>
      <c r="AS65" s="5">
        <f t="shared" si="14"/>
        <v>0</v>
      </c>
    </row>
    <row r="66" spans="2:45" x14ac:dyDescent="0.25">
      <c r="B66" s="5">
        <v>9994392</v>
      </c>
      <c r="C66" s="5"/>
      <c r="D66" s="55">
        <v>99943</v>
      </c>
      <c r="E66" s="50" t="s">
        <v>50</v>
      </c>
      <c r="F66" s="50">
        <v>14</v>
      </c>
      <c r="G66" s="55" t="s">
        <v>52</v>
      </c>
      <c r="I66" s="186">
        <f t="shared" si="30"/>
        <v>172</v>
      </c>
      <c r="J66" s="55">
        <f>(VLOOKUP(J$8,'[1]I-14'!$T$6:$AN$63,MATCH(Inputs_PM!$G66,'[1]I-14'!$T$6:$AN$6,0),FALSE))*4</f>
        <v>172</v>
      </c>
      <c r="K66" s="55">
        <f>(VLOOKUP(K$8,'[1]I-14'!$T$6:$AN$63,MATCH(Inputs_PM!$G66,'[1]I-14'!$T$6:$AN$6,0),FALSE))*4</f>
        <v>188</v>
      </c>
      <c r="L66" s="55">
        <f>(VLOOKUP(L$8,'[1]I-14'!$T$6:$AN$63,MATCH(Inputs_PM!$G66,'[1]I-14'!$T$6:$AN$6,0),FALSE))*4</f>
        <v>168</v>
      </c>
      <c r="M66" s="55">
        <f>(VLOOKUP(M$8,'[1]I-14'!$T$6:$AN$63,MATCH(Inputs_PM!$G66,'[1]I-14'!$T$6:$AN$6,0),FALSE))*4</f>
        <v>192</v>
      </c>
      <c r="N66" s="55">
        <f>(VLOOKUP(N$8,'[1]I-14'!$T$6:$AN$63,MATCH(Inputs_PM!$G66,'[1]I-14'!$T$6:$AN$6,0),FALSE))*4</f>
        <v>132</v>
      </c>
      <c r="O66" s="55">
        <f>(VLOOKUP(O$8,'[1]I-14'!$T$6:$AN$63,MATCH(Inputs_PM!$G66,'[1]I-14'!$T$6:$AN$6,0),FALSE))*4</f>
        <v>188</v>
      </c>
      <c r="P66" s="55">
        <f>(VLOOKUP(P$8,'[1]I-14'!$T$6:$AN$63,MATCH(Inputs_PM!$G66,'[1]I-14'!$T$6:$AN$6,0),FALSE))*4</f>
        <v>232</v>
      </c>
      <c r="Q66" s="55">
        <f>(VLOOKUP(Q$8,'[1]I-14'!$T$6:$AN$63,MATCH(Inputs_PM!$G66,'[1]I-14'!$T$6:$AN$6,0),FALSE))*4</f>
        <v>208</v>
      </c>
      <c r="R66" s="55">
        <f>(VLOOKUP(R$8,'[1]I-14'!$T$6:$AN$63,MATCH(Inputs_PM!$G66,'[1]I-14'!$T$6:$AN$6,0),FALSE))*4</f>
        <v>188</v>
      </c>
      <c r="T66" s="57">
        <f t="shared" si="22"/>
        <v>186</v>
      </c>
      <c r="U66" s="5">
        <f>INDEX(PM_Balanced_VISTRO!$A$1:$AP$64,MATCH(Inputs_PM!D66,PM_Balanced_VISTRO!$A$1:$A$64,0),MATCH(Inputs_PM!E66,PM_Balanced_VISTRO!$A$1:$AP$1,0))</f>
        <v>49</v>
      </c>
      <c r="W66" s="243">
        <f t="shared" si="7"/>
        <v>0.8899999999999999</v>
      </c>
      <c r="X66" s="243">
        <f t="shared" si="8"/>
        <v>0.92499999999999993</v>
      </c>
      <c r="Y66" s="243">
        <f t="shared" si="9"/>
        <v>0.95499999999999996</v>
      </c>
      <c r="Z66" s="243">
        <f t="shared" si="10"/>
        <v>0.98</v>
      </c>
      <c r="AA66" s="251">
        <v>1</v>
      </c>
      <c r="AB66" s="239">
        <v>1</v>
      </c>
      <c r="AC66" s="239">
        <v>1</v>
      </c>
      <c r="AD66" s="252">
        <v>1</v>
      </c>
      <c r="AE66" s="245">
        <f t="shared" si="11"/>
        <v>0.98</v>
      </c>
      <c r="AF66" s="239">
        <f t="shared" si="12"/>
        <v>0.95499999999999996</v>
      </c>
      <c r="AH66" s="59">
        <f t="shared" si="29"/>
        <v>43.609999999999992</v>
      </c>
      <c r="AI66" s="59">
        <f t="shared" si="29"/>
        <v>45.324999999999996</v>
      </c>
      <c r="AJ66" s="59">
        <f t="shared" si="29"/>
        <v>46.794999999999995</v>
      </c>
      <c r="AK66" s="59">
        <f t="shared" si="29"/>
        <v>48.019999999999996</v>
      </c>
      <c r="AL66" s="59">
        <f t="shared" si="29"/>
        <v>49</v>
      </c>
      <c r="AM66" s="59">
        <f t="shared" si="29"/>
        <v>49</v>
      </c>
      <c r="AN66" s="59">
        <f t="shared" si="29"/>
        <v>49</v>
      </c>
      <c r="AO66" s="59">
        <f t="shared" si="29"/>
        <v>49</v>
      </c>
      <c r="AP66" s="59">
        <f t="shared" si="29"/>
        <v>48.019999999999996</v>
      </c>
      <c r="AQ66" s="59">
        <f t="shared" si="29"/>
        <v>46.794999999999995</v>
      </c>
      <c r="AS66" s="5">
        <f t="shared" si="14"/>
        <v>0</v>
      </c>
    </row>
    <row r="67" spans="2:45" x14ac:dyDescent="0.25">
      <c r="B67" s="5">
        <v>9994691</v>
      </c>
      <c r="C67" s="5"/>
      <c r="D67" s="55">
        <v>99946</v>
      </c>
      <c r="E67" s="50" t="s">
        <v>49</v>
      </c>
      <c r="F67" s="50">
        <v>14</v>
      </c>
      <c r="G67" s="55" t="s">
        <v>51</v>
      </c>
      <c r="I67" s="186">
        <f t="shared" si="30"/>
        <v>584</v>
      </c>
      <c r="J67" s="55">
        <f>(VLOOKUP(J$8,'[1]I-14'!$T$6:$AN$63,MATCH(Inputs_PM!$G67,'[1]I-14'!$T$6:$AN$6,0),FALSE))*4</f>
        <v>584</v>
      </c>
      <c r="K67" s="55">
        <f>(VLOOKUP(K$8,'[1]I-14'!$T$6:$AN$63,MATCH(Inputs_PM!$G67,'[1]I-14'!$T$6:$AN$6,0),FALSE))*4</f>
        <v>468</v>
      </c>
      <c r="L67" s="55">
        <f>(VLOOKUP(L$8,'[1]I-14'!$T$6:$AN$63,MATCH(Inputs_PM!$G67,'[1]I-14'!$T$6:$AN$6,0),FALSE))*4</f>
        <v>468</v>
      </c>
      <c r="M67" s="55">
        <f>(VLOOKUP(M$8,'[1]I-14'!$T$6:$AN$63,MATCH(Inputs_PM!$G67,'[1]I-14'!$T$6:$AN$6,0),FALSE))*4</f>
        <v>456</v>
      </c>
      <c r="N67" s="55">
        <f>(VLOOKUP(N$8,'[1]I-14'!$T$6:$AN$63,MATCH(Inputs_PM!$G67,'[1]I-14'!$T$6:$AN$6,0),FALSE))*4</f>
        <v>692</v>
      </c>
      <c r="O67" s="55">
        <f>(VLOOKUP(O$8,'[1]I-14'!$T$6:$AN$63,MATCH(Inputs_PM!$G67,'[1]I-14'!$T$6:$AN$6,0),FALSE))*4</f>
        <v>420</v>
      </c>
      <c r="P67" s="55">
        <f>(VLOOKUP(P$8,'[1]I-14'!$T$6:$AN$63,MATCH(Inputs_PM!$G67,'[1]I-14'!$T$6:$AN$6,0),FALSE))*4</f>
        <v>624</v>
      </c>
      <c r="Q67" s="55">
        <f>(VLOOKUP(Q$8,'[1]I-14'!$T$6:$AN$63,MATCH(Inputs_PM!$G67,'[1]I-14'!$T$6:$AN$6,0),FALSE))*4</f>
        <v>580</v>
      </c>
      <c r="R67" s="55">
        <f>(VLOOKUP(R$8,'[1]I-14'!$T$6:$AN$63,MATCH(Inputs_PM!$G67,'[1]I-14'!$T$6:$AN$6,0),FALSE))*4</f>
        <v>732</v>
      </c>
      <c r="T67" s="57">
        <f t="shared" si="22"/>
        <v>548</v>
      </c>
      <c r="U67" s="5">
        <f>INDEX(PM_Balanced_VISTRO!$A$1:$AP$64,MATCH(Inputs_PM!D67,PM_Balanced_VISTRO!$A$1:$A$64,0),MATCH(Inputs_PM!E67,PM_Balanced_VISTRO!$A$1:$AP$1,0))</f>
        <v>17</v>
      </c>
      <c r="W67" s="243">
        <f t="shared" si="7"/>
        <v>0.8899999999999999</v>
      </c>
      <c r="X67" s="243">
        <f t="shared" si="8"/>
        <v>0.92499999999999993</v>
      </c>
      <c r="Y67" s="243">
        <f t="shared" si="9"/>
        <v>0.95499999999999996</v>
      </c>
      <c r="Z67" s="243">
        <f t="shared" si="10"/>
        <v>0.98</v>
      </c>
      <c r="AA67" s="251">
        <v>1</v>
      </c>
      <c r="AB67" s="239">
        <v>1</v>
      </c>
      <c r="AC67" s="239">
        <v>1</v>
      </c>
      <c r="AD67" s="252">
        <v>1</v>
      </c>
      <c r="AE67" s="245">
        <f t="shared" si="11"/>
        <v>0.98</v>
      </c>
      <c r="AF67" s="239">
        <f t="shared" si="12"/>
        <v>0.95499999999999996</v>
      </c>
      <c r="AH67" s="59">
        <f t="shared" si="29"/>
        <v>15.129999999999999</v>
      </c>
      <c r="AI67" s="59">
        <f t="shared" si="29"/>
        <v>15.725</v>
      </c>
      <c r="AJ67" s="59">
        <f t="shared" si="29"/>
        <v>16.234999999999999</v>
      </c>
      <c r="AK67" s="59">
        <f t="shared" si="29"/>
        <v>16.66</v>
      </c>
      <c r="AL67" s="59">
        <f t="shared" si="29"/>
        <v>17</v>
      </c>
      <c r="AM67" s="59">
        <f t="shared" si="29"/>
        <v>17</v>
      </c>
      <c r="AN67" s="59">
        <f t="shared" si="29"/>
        <v>17</v>
      </c>
      <c r="AO67" s="59">
        <f t="shared" si="29"/>
        <v>17</v>
      </c>
      <c r="AP67" s="59">
        <f t="shared" si="29"/>
        <v>16.66</v>
      </c>
      <c r="AQ67" s="59">
        <f t="shared" si="29"/>
        <v>16.234999999999999</v>
      </c>
      <c r="AS67" s="5">
        <f t="shared" si="14"/>
        <v>0</v>
      </c>
    </row>
    <row r="68" spans="2:45" x14ac:dyDescent="0.25">
      <c r="B68" s="5">
        <v>9994692</v>
      </c>
      <c r="C68" s="5"/>
      <c r="D68" s="55">
        <v>99946</v>
      </c>
      <c r="E68" s="50" t="s">
        <v>50</v>
      </c>
      <c r="F68" s="50">
        <v>14</v>
      </c>
      <c r="G68" s="55" t="s">
        <v>52</v>
      </c>
      <c r="I68" s="186">
        <f t="shared" si="30"/>
        <v>172</v>
      </c>
      <c r="J68" s="55">
        <f>(VLOOKUP(J$8,'[1]I-14'!$T$6:$AN$63,MATCH(Inputs_PM!$G68,'[1]I-14'!$T$6:$AN$6,0),FALSE))*4</f>
        <v>172</v>
      </c>
      <c r="K68" s="55">
        <f>(VLOOKUP(K$8,'[1]I-14'!$T$6:$AN$63,MATCH(Inputs_PM!$G68,'[1]I-14'!$T$6:$AN$6,0),FALSE))*4</f>
        <v>188</v>
      </c>
      <c r="L68" s="55">
        <f>(VLOOKUP(L$8,'[1]I-14'!$T$6:$AN$63,MATCH(Inputs_PM!$G68,'[1]I-14'!$T$6:$AN$6,0),FALSE))*4</f>
        <v>168</v>
      </c>
      <c r="M68" s="55">
        <f>(VLOOKUP(M$8,'[1]I-14'!$T$6:$AN$63,MATCH(Inputs_PM!$G68,'[1]I-14'!$T$6:$AN$6,0),FALSE))*4</f>
        <v>192</v>
      </c>
      <c r="N68" s="55">
        <f>(VLOOKUP(N$8,'[1]I-14'!$T$6:$AN$63,MATCH(Inputs_PM!$G68,'[1]I-14'!$T$6:$AN$6,0),FALSE))*4</f>
        <v>132</v>
      </c>
      <c r="O68" s="55">
        <f>(VLOOKUP(O$8,'[1]I-14'!$T$6:$AN$63,MATCH(Inputs_PM!$G68,'[1]I-14'!$T$6:$AN$6,0),FALSE))*4</f>
        <v>188</v>
      </c>
      <c r="P68" s="55">
        <f>(VLOOKUP(P$8,'[1]I-14'!$T$6:$AN$63,MATCH(Inputs_PM!$G68,'[1]I-14'!$T$6:$AN$6,0),FALSE))*4</f>
        <v>232</v>
      </c>
      <c r="Q68" s="55">
        <f>(VLOOKUP(Q$8,'[1]I-14'!$T$6:$AN$63,MATCH(Inputs_PM!$G68,'[1]I-14'!$T$6:$AN$6,0),FALSE))*4</f>
        <v>208</v>
      </c>
      <c r="R68" s="55">
        <f>(VLOOKUP(R$8,'[1]I-14'!$T$6:$AN$63,MATCH(Inputs_PM!$G68,'[1]I-14'!$T$6:$AN$6,0),FALSE))*4</f>
        <v>188</v>
      </c>
      <c r="T68" s="57">
        <f t="shared" si="22"/>
        <v>186</v>
      </c>
      <c r="U68" s="5">
        <f>INDEX(PM_Balanced_VISTRO!$A$1:$AP$64,MATCH(Inputs_PM!D68,PM_Balanced_VISTRO!$A$1:$A$64,0),MATCH(Inputs_PM!E68,PM_Balanced_VISTRO!$A$1:$AP$1,0))</f>
        <v>19</v>
      </c>
      <c r="W68" s="243">
        <f t="shared" si="7"/>
        <v>0.8899999999999999</v>
      </c>
      <c r="X68" s="243">
        <f t="shared" si="8"/>
        <v>0.92499999999999993</v>
      </c>
      <c r="Y68" s="243">
        <f t="shared" si="9"/>
        <v>0.95499999999999996</v>
      </c>
      <c r="Z68" s="243">
        <f t="shared" si="10"/>
        <v>0.98</v>
      </c>
      <c r="AA68" s="251">
        <v>1</v>
      </c>
      <c r="AB68" s="239">
        <v>1</v>
      </c>
      <c r="AC68" s="239">
        <v>1</v>
      </c>
      <c r="AD68" s="252">
        <v>1</v>
      </c>
      <c r="AE68" s="245">
        <f t="shared" si="11"/>
        <v>0.98</v>
      </c>
      <c r="AF68" s="239">
        <f t="shared" si="12"/>
        <v>0.95499999999999996</v>
      </c>
      <c r="AH68" s="59">
        <f t="shared" si="29"/>
        <v>16.909999999999997</v>
      </c>
      <c r="AI68" s="59">
        <f t="shared" si="29"/>
        <v>17.574999999999999</v>
      </c>
      <c r="AJ68" s="59">
        <f t="shared" si="29"/>
        <v>18.145</v>
      </c>
      <c r="AK68" s="59">
        <f t="shared" si="29"/>
        <v>18.62</v>
      </c>
      <c r="AL68" s="59">
        <f t="shared" si="29"/>
        <v>19</v>
      </c>
      <c r="AM68" s="59">
        <f t="shared" si="29"/>
        <v>19</v>
      </c>
      <c r="AN68" s="59">
        <f t="shared" si="29"/>
        <v>19</v>
      </c>
      <c r="AO68" s="59">
        <f t="shared" si="29"/>
        <v>19</v>
      </c>
      <c r="AP68" s="59">
        <f t="shared" si="29"/>
        <v>18.62</v>
      </c>
      <c r="AQ68" s="59">
        <f t="shared" si="29"/>
        <v>18.145</v>
      </c>
      <c r="AS68" s="5">
        <f t="shared" si="14"/>
        <v>0</v>
      </c>
    </row>
    <row r="69" spans="2:45" x14ac:dyDescent="0.25">
      <c r="B69" s="5">
        <v>9996592</v>
      </c>
      <c r="C69" s="5"/>
      <c r="D69" s="55">
        <v>99965</v>
      </c>
      <c r="E69" s="50" t="s">
        <v>50</v>
      </c>
      <c r="F69" s="50">
        <v>14</v>
      </c>
      <c r="G69" s="55" t="s">
        <v>52</v>
      </c>
      <c r="I69" s="186">
        <f t="shared" si="30"/>
        <v>172</v>
      </c>
      <c r="J69" s="55">
        <f>(VLOOKUP(J$8,'[1]I-14'!$T$6:$AN$63,MATCH(Inputs_PM!$G69,'[1]I-14'!$T$6:$AN$6,0),FALSE))*4</f>
        <v>172</v>
      </c>
      <c r="K69" s="55">
        <f>(VLOOKUP(K$8,'[1]I-14'!$T$6:$AN$63,MATCH(Inputs_PM!$G69,'[1]I-14'!$T$6:$AN$6,0),FALSE))*4</f>
        <v>188</v>
      </c>
      <c r="L69" s="55">
        <f>(VLOOKUP(L$8,'[1]I-14'!$T$6:$AN$63,MATCH(Inputs_PM!$G69,'[1]I-14'!$T$6:$AN$6,0),FALSE))*4</f>
        <v>168</v>
      </c>
      <c r="M69" s="55">
        <f>(VLOOKUP(M$8,'[1]I-14'!$T$6:$AN$63,MATCH(Inputs_PM!$G69,'[1]I-14'!$T$6:$AN$6,0),FALSE))*4</f>
        <v>192</v>
      </c>
      <c r="N69" s="55">
        <f>(VLOOKUP(N$8,'[1]I-14'!$T$6:$AN$63,MATCH(Inputs_PM!$G69,'[1]I-14'!$T$6:$AN$6,0),FALSE))*4</f>
        <v>132</v>
      </c>
      <c r="O69" s="55">
        <f>(VLOOKUP(O$8,'[1]I-14'!$T$6:$AN$63,MATCH(Inputs_PM!$G69,'[1]I-14'!$T$6:$AN$6,0),FALSE))*4</f>
        <v>188</v>
      </c>
      <c r="P69" s="55">
        <f>(VLOOKUP(P$8,'[1]I-14'!$T$6:$AN$63,MATCH(Inputs_PM!$G69,'[1]I-14'!$T$6:$AN$6,0),FALSE))*4</f>
        <v>232</v>
      </c>
      <c r="Q69" s="55">
        <f>(VLOOKUP(Q$8,'[1]I-14'!$T$6:$AN$63,MATCH(Inputs_PM!$G69,'[1]I-14'!$T$6:$AN$6,0),FALSE))*4</f>
        <v>208</v>
      </c>
      <c r="R69" s="55">
        <f>(VLOOKUP(R$8,'[1]I-14'!$T$6:$AN$63,MATCH(Inputs_PM!$G69,'[1]I-14'!$T$6:$AN$6,0),FALSE))*4</f>
        <v>188</v>
      </c>
      <c r="T69" s="57">
        <f t="shared" si="22"/>
        <v>186</v>
      </c>
      <c r="U69" s="5">
        <f>INDEX(PM_Balanced_VISTRO!$A$1:$AP$64,MATCH(Inputs_PM!D69,PM_Balanced_VISTRO!$A$1:$A$64,0),MATCH(Inputs_PM!E69,PM_Balanced_VISTRO!$A$1:$AP$1,0))</f>
        <v>42</v>
      </c>
      <c r="W69" s="243">
        <f t="shared" si="7"/>
        <v>0.8899999999999999</v>
      </c>
      <c r="X69" s="243">
        <f t="shared" si="8"/>
        <v>0.92499999999999993</v>
      </c>
      <c r="Y69" s="243">
        <f t="shared" si="9"/>
        <v>0.95499999999999996</v>
      </c>
      <c r="Z69" s="243">
        <f t="shared" si="10"/>
        <v>0.98</v>
      </c>
      <c r="AA69" s="251">
        <v>1</v>
      </c>
      <c r="AB69" s="239">
        <v>1</v>
      </c>
      <c r="AC69" s="239">
        <v>1</v>
      </c>
      <c r="AD69" s="252">
        <v>1</v>
      </c>
      <c r="AE69" s="245">
        <f t="shared" si="11"/>
        <v>0.98</v>
      </c>
      <c r="AF69" s="239">
        <f t="shared" si="12"/>
        <v>0.95499999999999996</v>
      </c>
      <c r="AH69" s="59">
        <f t="shared" si="29"/>
        <v>37.379999999999995</v>
      </c>
      <c r="AI69" s="59">
        <f t="shared" si="29"/>
        <v>38.849999999999994</v>
      </c>
      <c r="AJ69" s="59">
        <f t="shared" si="29"/>
        <v>40.11</v>
      </c>
      <c r="AK69" s="59">
        <f t="shared" si="29"/>
        <v>41.16</v>
      </c>
      <c r="AL69" s="59">
        <f t="shared" si="29"/>
        <v>42</v>
      </c>
      <c r="AM69" s="59">
        <f t="shared" si="29"/>
        <v>42</v>
      </c>
      <c r="AN69" s="59">
        <f t="shared" si="29"/>
        <v>42</v>
      </c>
      <c r="AO69" s="59">
        <f t="shared" si="29"/>
        <v>42</v>
      </c>
      <c r="AP69" s="59">
        <f t="shared" si="29"/>
        <v>41.16</v>
      </c>
      <c r="AQ69" s="59">
        <f t="shared" si="29"/>
        <v>40.11</v>
      </c>
      <c r="AS69" s="5">
        <f t="shared" si="14"/>
        <v>0</v>
      </c>
    </row>
    <row r="70" spans="2:45" x14ac:dyDescent="0.25">
      <c r="B70" s="5">
        <v>9996891</v>
      </c>
      <c r="C70" s="5"/>
      <c r="D70" s="55">
        <v>99968</v>
      </c>
      <c r="E70" s="5" t="s">
        <v>49</v>
      </c>
      <c r="F70" s="50">
        <v>2</v>
      </c>
      <c r="G70" s="55" t="s">
        <v>50</v>
      </c>
      <c r="I70" s="186">
        <f t="shared" si="30"/>
        <v>636</v>
      </c>
      <c r="J70" s="55">
        <f>(VLOOKUP(J$8,'[1]I-2'!$T$6:$AN$63,MATCH(Inputs_PM!$G70,'[1]I-2'!$T$6:$AN$6,0),FALSE))*4</f>
        <v>636</v>
      </c>
      <c r="K70" s="55">
        <f>(VLOOKUP(K$8,'[1]I-2'!$T$6:$AN$63,MATCH(Inputs_PM!$G70,'[1]I-2'!$T$6:$AN$6,0),FALSE))*4</f>
        <v>740</v>
      </c>
      <c r="L70" s="55">
        <f>(VLOOKUP(L$8,'[1]I-2'!$T$6:$AN$63,MATCH(Inputs_PM!$G70,'[1]I-2'!$T$6:$AN$6,0),FALSE))*4</f>
        <v>692</v>
      </c>
      <c r="M70" s="55">
        <f>(VLOOKUP(M$8,'[1]I-2'!$T$6:$AN$63,MATCH(Inputs_PM!$G70,'[1]I-2'!$T$6:$AN$6,0),FALSE))*4</f>
        <v>1004</v>
      </c>
      <c r="N70" s="55">
        <f>(VLOOKUP(N$8,'[1]I-2'!$T$6:$AN$63,MATCH(Inputs_PM!$G70,'[1]I-2'!$T$6:$AN$6,0),FALSE))*4</f>
        <v>640</v>
      </c>
      <c r="O70" s="55">
        <f>(VLOOKUP(O$8,'[1]I-2'!$T$6:$AN$63,MATCH(Inputs_PM!$G70,'[1]I-2'!$T$6:$AN$6,0),FALSE))*4</f>
        <v>816</v>
      </c>
      <c r="P70" s="55">
        <f>(VLOOKUP(P$8,'[1]I-2'!$T$6:$AN$63,MATCH(Inputs_PM!$G70,'[1]I-2'!$T$6:$AN$6,0),FALSE))*4</f>
        <v>712</v>
      </c>
      <c r="Q70" s="55">
        <f>(VLOOKUP(Q$8,'[1]I-2'!$T$6:$AN$63,MATCH(Inputs_PM!$G70,'[1]I-2'!$T$6:$AN$6,0),FALSE))*4</f>
        <v>796</v>
      </c>
      <c r="R70" s="55">
        <f>(VLOOKUP(R$8,'[1]I-2'!$T$6:$AN$63,MATCH(Inputs_PM!$G70,'[1]I-2'!$T$6:$AN$6,0),FALSE))*4</f>
        <v>816</v>
      </c>
      <c r="T70" s="57">
        <f t="shared" si="22"/>
        <v>793</v>
      </c>
      <c r="U70" s="5">
        <f>INDEX(PM_Balanced_VISTRO!$A$1:$AP$64,MATCH(Inputs_PM!D70,PM_Balanced_VISTRO!$A$1:$A$64,0),MATCH(Inputs_PM!E70,PM_Balanced_VISTRO!$A$1:$AP$1,0))</f>
        <v>23</v>
      </c>
      <c r="W70" s="243">
        <f t="shared" si="7"/>
        <v>0.8899999999999999</v>
      </c>
      <c r="X70" s="243">
        <f t="shared" si="8"/>
        <v>0.92499999999999993</v>
      </c>
      <c r="Y70" s="243">
        <f t="shared" si="9"/>
        <v>0.95499999999999996</v>
      </c>
      <c r="Z70" s="243">
        <f t="shared" si="10"/>
        <v>0.98</v>
      </c>
      <c r="AA70" s="251">
        <v>1</v>
      </c>
      <c r="AB70" s="239">
        <v>1</v>
      </c>
      <c r="AC70" s="239">
        <v>1</v>
      </c>
      <c r="AD70" s="252">
        <v>1</v>
      </c>
      <c r="AE70" s="245">
        <f t="shared" si="11"/>
        <v>0.98</v>
      </c>
      <c r="AF70" s="239">
        <f t="shared" si="12"/>
        <v>0.95499999999999996</v>
      </c>
      <c r="AH70" s="59">
        <f t="shared" si="29"/>
        <v>20.47</v>
      </c>
      <c r="AI70" s="59">
        <f t="shared" si="29"/>
        <v>21.274999999999999</v>
      </c>
      <c r="AJ70" s="59">
        <f t="shared" si="29"/>
        <v>21.965</v>
      </c>
      <c r="AK70" s="59">
        <f t="shared" si="29"/>
        <v>22.54</v>
      </c>
      <c r="AL70" s="59">
        <f t="shared" si="29"/>
        <v>23</v>
      </c>
      <c r="AM70" s="59">
        <f t="shared" si="29"/>
        <v>23</v>
      </c>
      <c r="AN70" s="59">
        <f t="shared" si="29"/>
        <v>23</v>
      </c>
      <c r="AO70" s="59">
        <f t="shared" si="29"/>
        <v>23</v>
      </c>
      <c r="AP70" s="59">
        <f t="shared" si="29"/>
        <v>22.54</v>
      </c>
      <c r="AQ70" s="59">
        <f t="shared" si="29"/>
        <v>21.965</v>
      </c>
      <c r="AS70" s="5">
        <f t="shared" si="14"/>
        <v>0</v>
      </c>
    </row>
    <row r="71" spans="2:45" ht="15.75" thickBot="1" x14ac:dyDescent="0.3">
      <c r="B71" s="5">
        <v>9998091</v>
      </c>
      <c r="C71" s="5"/>
      <c r="D71" s="55">
        <v>99980</v>
      </c>
      <c r="E71" s="5" t="s">
        <v>49</v>
      </c>
      <c r="F71" s="50">
        <v>9</v>
      </c>
      <c r="G71" s="55" t="s">
        <v>51</v>
      </c>
      <c r="I71" s="186">
        <f t="shared" si="30"/>
        <v>800</v>
      </c>
      <c r="J71" s="55">
        <f>(VLOOKUP(J$8,'[1]I-9'!$T$6:$AN$63,MATCH(Inputs_PM!$G71,'[1]I-9'!$T$6:$AN$6,0),FALSE))*4</f>
        <v>800</v>
      </c>
      <c r="K71" s="55">
        <f>(VLOOKUP(K$8,'[1]I-9'!$T$6:$AN$63,MATCH(Inputs_PM!$G71,'[1]I-9'!$T$6:$AN$6,0),FALSE))*4</f>
        <v>768</v>
      </c>
      <c r="L71" s="55">
        <f>(VLOOKUP(L$8,'[1]I-9'!$T$6:$AN$63,MATCH(Inputs_PM!$G71,'[1]I-9'!$T$6:$AN$6,0),FALSE))*4</f>
        <v>784</v>
      </c>
      <c r="M71" s="55">
        <f>(VLOOKUP(M$8,'[1]I-9'!$T$6:$AN$63,MATCH(Inputs_PM!$G71,'[1]I-9'!$T$6:$AN$6,0),FALSE))*4</f>
        <v>756</v>
      </c>
      <c r="N71" s="55">
        <f>(VLOOKUP(N$8,'[1]I-9'!$T$6:$AN$63,MATCH(Inputs_PM!$G71,'[1]I-9'!$T$6:$AN$6,0),FALSE))*4</f>
        <v>756</v>
      </c>
      <c r="O71" s="55">
        <f>(VLOOKUP(O$8,'[1]I-9'!$T$6:$AN$63,MATCH(Inputs_PM!$G71,'[1]I-9'!$T$6:$AN$6,0),FALSE))*4</f>
        <v>756</v>
      </c>
      <c r="P71" s="55">
        <f>(VLOOKUP(P$8,'[1]I-9'!$T$6:$AN$63,MATCH(Inputs_PM!$G71,'[1]I-9'!$T$6:$AN$6,0),FALSE))*4</f>
        <v>944</v>
      </c>
      <c r="Q71" s="55">
        <f>(VLOOKUP(Q$8,'[1]I-9'!$T$6:$AN$63,MATCH(Inputs_PM!$G71,'[1]I-9'!$T$6:$AN$6,0),FALSE))*4</f>
        <v>660</v>
      </c>
      <c r="R71" s="55">
        <f>(VLOOKUP(R$8,'[1]I-9'!$T$6:$AN$63,MATCH(Inputs_PM!$G71,'[1]I-9'!$T$6:$AN$6,0),FALSE))*4</f>
        <v>868</v>
      </c>
      <c r="T71" s="57">
        <f t="shared" si="22"/>
        <v>803</v>
      </c>
      <c r="U71" s="5">
        <f>INDEX(PM_Balanced_VISTRO!$A$1:$AP$64,MATCH(Inputs_PM!D71,PM_Balanced_VISTRO!$A$1:$A$64,0),MATCH(Inputs_PM!E71,PM_Balanced_VISTRO!$A$1:$AP$1,0))</f>
        <v>220</v>
      </c>
      <c r="W71" s="243">
        <f t="shared" si="7"/>
        <v>0.8899999999999999</v>
      </c>
      <c r="X71" s="243">
        <f t="shared" si="8"/>
        <v>0.92499999999999993</v>
      </c>
      <c r="Y71" s="243">
        <f t="shared" si="9"/>
        <v>0.95499999999999996</v>
      </c>
      <c r="Z71" s="243">
        <f t="shared" si="10"/>
        <v>0.98</v>
      </c>
      <c r="AA71" s="255">
        <v>1</v>
      </c>
      <c r="AB71" s="256">
        <v>1</v>
      </c>
      <c r="AC71" s="256">
        <v>1</v>
      </c>
      <c r="AD71" s="257">
        <v>1</v>
      </c>
      <c r="AE71" s="245">
        <f t="shared" si="11"/>
        <v>0.98</v>
      </c>
      <c r="AF71" s="239">
        <f t="shared" si="12"/>
        <v>0.95499999999999996</v>
      </c>
      <c r="AH71" s="59">
        <f t="shared" si="29"/>
        <v>195.79999999999998</v>
      </c>
      <c r="AI71" s="59">
        <f t="shared" si="29"/>
        <v>203.49999999999997</v>
      </c>
      <c r="AJ71" s="59">
        <f t="shared" si="29"/>
        <v>210.1</v>
      </c>
      <c r="AK71" s="59">
        <f t="shared" si="29"/>
        <v>215.6</v>
      </c>
      <c r="AL71" s="59">
        <f t="shared" si="29"/>
        <v>220</v>
      </c>
      <c r="AM71" s="59">
        <f t="shared" si="29"/>
        <v>220</v>
      </c>
      <c r="AN71" s="59">
        <f t="shared" si="29"/>
        <v>220</v>
      </c>
      <c r="AO71" s="59">
        <f t="shared" si="29"/>
        <v>220</v>
      </c>
      <c r="AP71" s="59">
        <f t="shared" si="29"/>
        <v>215.6</v>
      </c>
      <c r="AQ71" s="59">
        <f t="shared" si="29"/>
        <v>210.1</v>
      </c>
      <c r="AS71" s="5">
        <f t="shared" si="14"/>
        <v>0</v>
      </c>
    </row>
    <row r="75" spans="2:45" x14ac:dyDescent="0.25">
      <c r="P75" s="39"/>
      <c r="Q75" s="39"/>
      <c r="R75" s="39"/>
    </row>
    <row r="76" spans="2:45" x14ac:dyDescent="0.25">
      <c r="P76" s="39"/>
      <c r="Q76" s="39"/>
      <c r="R76" s="39"/>
    </row>
  </sheetData>
  <mergeCells count="16">
    <mergeCell ref="B1:C4"/>
    <mergeCell ref="I2:R2"/>
    <mergeCell ref="W2:AF2"/>
    <mergeCell ref="I3:R3"/>
    <mergeCell ref="W3:AF3"/>
    <mergeCell ref="I4:R4"/>
    <mergeCell ref="W4:AF4"/>
    <mergeCell ref="D5:F5"/>
    <mergeCell ref="AH6:AQ6"/>
    <mergeCell ref="B7:G7"/>
    <mergeCell ref="I7:R7"/>
    <mergeCell ref="T7:U7"/>
    <mergeCell ref="W7:AF7"/>
    <mergeCell ref="AH7:AQ7"/>
    <mergeCell ref="I5:R5"/>
    <mergeCell ref="W5:AF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2857-DBE3-43CC-9365-F3F97E890B49}">
  <sheetPr codeName="Sheet7">
    <tabColor theme="9"/>
  </sheetPr>
  <dimension ref="A1:Q71"/>
  <sheetViews>
    <sheetView topLeftCell="A7" zoomScale="85" zoomScaleNormal="85" workbookViewId="0">
      <selection activeCell="AE16" sqref="AE16"/>
    </sheetView>
  </sheetViews>
  <sheetFormatPr defaultRowHeight="15" x14ac:dyDescent="0.25"/>
  <cols>
    <col min="2" max="2" width="10" style="41" bestFit="1" customWidth="1"/>
    <col min="3" max="3" width="25.85546875" style="41" bestFit="1" customWidth="1"/>
    <col min="4" max="13" width="11.140625" style="41" customWidth="1"/>
    <col min="14" max="14" width="9.140625" style="41"/>
  </cols>
  <sheetData>
    <row r="1" spans="2:14" s="15" customFormat="1" ht="15" hidden="1" customHeight="1" x14ac:dyDescent="0.25">
      <c r="B1" s="297" t="s">
        <v>373</v>
      </c>
      <c r="C1" s="297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2:14" s="15" customFormat="1" ht="15" hidden="1" customHeight="1" x14ac:dyDescent="0.25">
      <c r="B2" s="297"/>
      <c r="C2" s="297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2:14" s="15" customFormat="1" ht="15" hidden="1" customHeight="1" x14ac:dyDescent="0.25">
      <c r="B3" s="297"/>
      <c r="C3" s="297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2:14" s="15" customFormat="1" ht="15" hidden="1" customHeight="1" x14ac:dyDescent="0.25">
      <c r="B4" s="297"/>
      <c r="C4" s="297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spans="2:14" s="15" customFormat="1" ht="15" hidden="1" customHeight="1" x14ac:dyDescent="0.25">
      <c r="B5" s="258"/>
      <c r="C5" s="258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</row>
    <row r="6" spans="2:14" ht="21" hidden="1" x14ac:dyDescent="0.25">
      <c r="D6" s="290" t="s">
        <v>14</v>
      </c>
      <c r="E6" s="290"/>
      <c r="F6" s="290"/>
      <c r="G6" s="290"/>
      <c r="H6" s="290"/>
      <c r="I6" s="290"/>
      <c r="J6" s="290"/>
      <c r="K6" s="290"/>
      <c r="L6" s="290"/>
      <c r="M6" s="290"/>
    </row>
    <row r="7" spans="2:14" s="60" customFormat="1" ht="54.75" customHeight="1" x14ac:dyDescent="0.25">
      <c r="B7" s="291" t="s">
        <v>376</v>
      </c>
      <c r="C7" s="292"/>
      <c r="D7" s="299" t="s">
        <v>375</v>
      </c>
      <c r="E7" s="299"/>
      <c r="F7" s="299"/>
      <c r="G7" s="299"/>
      <c r="H7" s="299"/>
      <c r="I7" s="299"/>
      <c r="J7" s="299"/>
      <c r="K7" s="299"/>
      <c r="L7" s="299"/>
      <c r="M7" s="299"/>
      <c r="N7" s="61"/>
    </row>
    <row r="8" spans="2:14" s="46" customFormat="1" x14ac:dyDescent="0.25">
      <c r="B8" s="56" t="s">
        <v>12</v>
      </c>
      <c r="C8" s="56" t="s">
        <v>13</v>
      </c>
      <c r="D8" s="48">
        <v>0.3125</v>
      </c>
      <c r="E8" s="48">
        <v>0.32291666666666669</v>
      </c>
      <c r="F8" s="48">
        <v>0.33333333333333298</v>
      </c>
      <c r="G8" s="48">
        <v>0.34375</v>
      </c>
      <c r="H8" s="49">
        <v>0.35416666666666702</v>
      </c>
      <c r="I8" s="49">
        <v>0.36458333333333298</v>
      </c>
      <c r="J8" s="49">
        <v>0.375</v>
      </c>
      <c r="K8" s="49">
        <v>0.38541666666666702</v>
      </c>
      <c r="L8" s="48">
        <v>0.39583333333333398</v>
      </c>
      <c r="M8" s="48">
        <v>0.406250000000001</v>
      </c>
    </row>
    <row r="9" spans="2:14" x14ac:dyDescent="0.25">
      <c r="B9" s="50">
        <v>103</v>
      </c>
      <c r="C9" s="5" t="s">
        <v>92</v>
      </c>
      <c r="D9" s="59">
        <f>Inputs_PM!AH9</f>
        <v>229.59115015974439</v>
      </c>
      <c r="E9" s="59">
        <f>Inputs_PM!AI9</f>
        <v>239.3561501597444</v>
      </c>
      <c r="F9" s="59">
        <f>Inputs_PM!AJ9</f>
        <v>247.72615015974441</v>
      </c>
      <c r="G9" s="59">
        <f>Inputs_PM!AK9</f>
        <v>254.7011501597444</v>
      </c>
      <c r="H9" s="59">
        <f>Inputs_PM!AL9</f>
        <v>260.28115015974441</v>
      </c>
      <c r="I9" s="59">
        <f>Inputs_PM!AM9</f>
        <v>270.9776357827476</v>
      </c>
      <c r="J9" s="59">
        <f>Inputs_PM!AN9</f>
        <v>292.37060702875402</v>
      </c>
      <c r="K9" s="59">
        <f>Inputs_PM!AO9</f>
        <v>292.37060702875402</v>
      </c>
      <c r="L9" s="59">
        <f>Inputs_PM!AP9</f>
        <v>286.79060702875398</v>
      </c>
      <c r="M9" s="59">
        <f>Inputs_PM!AQ9</f>
        <v>279.81560702875402</v>
      </c>
    </row>
    <row r="10" spans="2:14" x14ac:dyDescent="0.25">
      <c r="B10" s="50">
        <v>103</v>
      </c>
      <c r="C10" s="5" t="s">
        <v>93</v>
      </c>
      <c r="D10" s="59">
        <f>Inputs_PM!AH10</f>
        <v>228.75131313131311</v>
      </c>
      <c r="E10" s="59">
        <f>Inputs_PM!AI10</f>
        <v>237.78131313131311</v>
      </c>
      <c r="F10" s="59">
        <f>Inputs_PM!AJ10</f>
        <v>245.52131313131312</v>
      </c>
      <c r="G10" s="59">
        <f>Inputs_PM!AK10</f>
        <v>251.97131313131314</v>
      </c>
      <c r="H10" s="59">
        <f>Inputs_PM!AL10</f>
        <v>257.13131313131316</v>
      </c>
      <c r="I10" s="59">
        <f>Inputs_PM!AM10</f>
        <v>264.08080808080808</v>
      </c>
      <c r="J10" s="59">
        <f>Inputs_PM!AN10</f>
        <v>264.08080808080808</v>
      </c>
      <c r="K10" s="59">
        <f>Inputs_PM!AO10</f>
        <v>246.7070707070707</v>
      </c>
      <c r="L10" s="59">
        <f>Inputs_PM!AP10</f>
        <v>241.5470707070707</v>
      </c>
      <c r="M10" s="59">
        <f>Inputs_PM!AQ10</f>
        <v>235.09707070707069</v>
      </c>
    </row>
    <row r="11" spans="2:14" x14ac:dyDescent="0.25">
      <c r="B11" s="50">
        <v>193</v>
      </c>
      <c r="C11" s="5" t="s">
        <v>94</v>
      </c>
      <c r="D11" s="59">
        <f>Inputs_PM!AH11</f>
        <v>103.67999999999999</v>
      </c>
      <c r="E11" s="59">
        <f>Inputs_PM!AI11</f>
        <v>108.16</v>
      </c>
      <c r="F11" s="59">
        <f>Inputs_PM!AJ11</f>
        <v>112</v>
      </c>
      <c r="G11" s="59">
        <f>Inputs_PM!AK11</f>
        <v>115.2</v>
      </c>
      <c r="H11" s="59">
        <f>Inputs_PM!AL11</f>
        <v>117.76</v>
      </c>
      <c r="I11" s="59">
        <f>Inputs_PM!AM11</f>
        <v>138.24</v>
      </c>
      <c r="J11" s="59">
        <f>Inputs_PM!AN11</f>
        <v>143.36000000000001</v>
      </c>
      <c r="K11" s="59">
        <f>Inputs_PM!AO11</f>
        <v>113.92</v>
      </c>
      <c r="L11" s="59">
        <f>Inputs_PM!AP11</f>
        <v>111.36</v>
      </c>
      <c r="M11" s="59">
        <f>Inputs_PM!AQ11</f>
        <v>108.16</v>
      </c>
    </row>
    <row r="12" spans="2:14" x14ac:dyDescent="0.25">
      <c r="B12" s="50">
        <v>301</v>
      </c>
      <c r="C12" s="5" t="s">
        <v>95</v>
      </c>
      <c r="D12" s="59">
        <f>Inputs_PM!AH12</f>
        <v>518.87464471403803</v>
      </c>
      <c r="E12" s="59">
        <f>Inputs_PM!AI12</f>
        <v>541.23964471403804</v>
      </c>
      <c r="F12" s="59">
        <f>Inputs_PM!AJ12</f>
        <v>560.40964471403811</v>
      </c>
      <c r="G12" s="59">
        <f>Inputs_PM!AK12</f>
        <v>576.38464471403813</v>
      </c>
      <c r="H12" s="59">
        <f>Inputs_PM!AL12</f>
        <v>589.1646447140381</v>
      </c>
      <c r="I12" s="59">
        <f>Inputs_PM!AM12</f>
        <v>589.1646447140381</v>
      </c>
      <c r="J12" s="59">
        <f>Inputs_PM!AN12</f>
        <v>651.18197573656846</v>
      </c>
      <c r="K12" s="59">
        <f>Inputs_PM!AO12</f>
        <v>726.48873483535522</v>
      </c>
      <c r="L12" s="59">
        <f>Inputs_PM!AP12</f>
        <v>713.70873483535524</v>
      </c>
      <c r="M12" s="59">
        <f>Inputs_PM!AQ12</f>
        <v>697.73373483535534</v>
      </c>
    </row>
    <row r="13" spans="2:14" x14ac:dyDescent="0.25">
      <c r="B13" s="50">
        <v>402</v>
      </c>
      <c r="C13" s="5" t="s">
        <v>96</v>
      </c>
      <c r="D13" s="59">
        <f>Inputs_PM!AH13</f>
        <v>839.28025522041764</v>
      </c>
      <c r="E13" s="59">
        <f>Inputs_PM!AI13</f>
        <v>870.11525522041768</v>
      </c>
      <c r="F13" s="59">
        <f>Inputs_PM!AJ13</f>
        <v>896.54525522041763</v>
      </c>
      <c r="G13" s="59">
        <f>Inputs_PM!AK13</f>
        <v>918.57025522041761</v>
      </c>
      <c r="H13" s="59">
        <f>Inputs_PM!AL13</f>
        <v>936.19025522041761</v>
      </c>
      <c r="I13" s="59">
        <f>Inputs_PM!AM13</f>
        <v>936.19025522041761</v>
      </c>
      <c r="J13" s="59">
        <f>Inputs_PM!AN13</f>
        <v>825.80974477958239</v>
      </c>
      <c r="K13" s="59">
        <f>Inputs_PM!AO13</f>
        <v>825.80974477958239</v>
      </c>
      <c r="L13" s="59">
        <f>Inputs_PM!AP13</f>
        <v>808.18974477958238</v>
      </c>
      <c r="M13" s="59">
        <f>Inputs_PM!AQ13</f>
        <v>786.16474477958229</v>
      </c>
    </row>
    <row r="14" spans="2:14" x14ac:dyDescent="0.25">
      <c r="B14" s="50">
        <v>501</v>
      </c>
      <c r="C14" s="5" t="s">
        <v>97</v>
      </c>
      <c r="D14" s="59">
        <f>Inputs_PM!AH14</f>
        <v>691.34826589595366</v>
      </c>
      <c r="E14" s="59">
        <f>Inputs_PM!AI14</f>
        <v>716.72326589595377</v>
      </c>
      <c r="F14" s="59">
        <f>Inputs_PM!AJ14</f>
        <v>738.47326589595377</v>
      </c>
      <c r="G14" s="59">
        <f>Inputs_PM!AK14</f>
        <v>756.59826589595366</v>
      </c>
      <c r="H14" s="59">
        <f>Inputs_PM!AL14</f>
        <v>771.09826589595366</v>
      </c>
      <c r="I14" s="59">
        <f>Inputs_PM!AM14</f>
        <v>754.33526011560684</v>
      </c>
      <c r="J14" s="59">
        <f>Inputs_PM!AN14</f>
        <v>687.28323699421958</v>
      </c>
      <c r="K14" s="59">
        <f>Inputs_PM!AO14</f>
        <v>687.28323699421958</v>
      </c>
      <c r="L14" s="59">
        <f>Inputs_PM!AP14</f>
        <v>672.78323699421958</v>
      </c>
      <c r="M14" s="59">
        <f>Inputs_PM!AQ14</f>
        <v>654.65823699421958</v>
      </c>
    </row>
    <row r="15" spans="2:14" x14ac:dyDescent="0.25">
      <c r="B15" s="50">
        <v>701</v>
      </c>
      <c r="C15" s="5" t="s">
        <v>98</v>
      </c>
      <c r="D15" s="59">
        <f>Inputs_PM!AH15</f>
        <v>163.03623655913975</v>
      </c>
      <c r="E15" s="59">
        <f>Inputs_PM!AI15</f>
        <v>169.37123655913976</v>
      </c>
      <c r="F15" s="59">
        <f>Inputs_PM!AJ15</f>
        <v>174.80123655913977</v>
      </c>
      <c r="G15" s="59">
        <f>Inputs_PM!AK15</f>
        <v>179.32623655913977</v>
      </c>
      <c r="H15" s="59">
        <f>Inputs_PM!AL15</f>
        <v>182.94623655913978</v>
      </c>
      <c r="I15" s="59">
        <f>Inputs_PM!AM15</f>
        <v>182.94623655913978</v>
      </c>
      <c r="J15" s="59">
        <f>Inputs_PM!AN15</f>
        <v>182.94623655913978</v>
      </c>
      <c r="K15" s="59">
        <f>Inputs_PM!AO15</f>
        <v>175.16129032258064</v>
      </c>
      <c r="L15" s="59">
        <f>Inputs_PM!AP15</f>
        <v>171.54129032258064</v>
      </c>
      <c r="M15" s="59">
        <f>Inputs_PM!AQ15</f>
        <v>167.01629032258063</v>
      </c>
    </row>
    <row r="16" spans="2:14" x14ac:dyDescent="0.25">
      <c r="B16" s="50">
        <v>702</v>
      </c>
      <c r="C16" s="5" t="s">
        <v>370</v>
      </c>
      <c r="D16" s="59">
        <f>Inputs_PM!AH16</f>
        <v>266.29358208955216</v>
      </c>
      <c r="E16" s="59">
        <f>Inputs_PM!AI16</f>
        <v>277.8085820895522</v>
      </c>
      <c r="F16" s="59">
        <f>Inputs_PM!AJ16</f>
        <v>287.67858208955221</v>
      </c>
      <c r="G16" s="59">
        <f>Inputs_PM!AK16</f>
        <v>295.90358208955223</v>
      </c>
      <c r="H16" s="59">
        <f>Inputs_PM!AL16</f>
        <v>302.48358208955221</v>
      </c>
      <c r="I16" s="59">
        <f>Inputs_PM!AM16</f>
        <v>329.98208955223879</v>
      </c>
      <c r="J16" s="59">
        <f>Inputs_PM!AN16</f>
        <v>329.98208955223879</v>
      </c>
      <c r="K16" s="59">
        <f>Inputs_PM!AO16</f>
        <v>353.55223880597015</v>
      </c>
      <c r="L16" s="59">
        <f>Inputs_PM!AP16</f>
        <v>346.97223880597016</v>
      </c>
      <c r="M16" s="59">
        <f>Inputs_PM!AQ16</f>
        <v>338.7472388059702</v>
      </c>
    </row>
    <row r="17" spans="1:17" x14ac:dyDescent="0.25">
      <c r="B17" s="50">
        <v>901</v>
      </c>
      <c r="C17" s="5" t="s">
        <v>117</v>
      </c>
      <c r="D17" s="59">
        <f>Inputs_PM!AH17</f>
        <v>244.98021857923493</v>
      </c>
      <c r="E17" s="59">
        <f>Inputs_PM!AI17</f>
        <v>258.07021857923496</v>
      </c>
      <c r="F17" s="59">
        <f>Inputs_PM!AJ17</f>
        <v>269.29021857923493</v>
      </c>
      <c r="G17" s="59">
        <f>Inputs_PM!AK17</f>
        <v>278.64021857923495</v>
      </c>
      <c r="H17" s="59">
        <f>Inputs_PM!AL17</f>
        <v>286.12021857923497</v>
      </c>
      <c r="I17" s="59">
        <f>Inputs_PM!AM17</f>
        <v>343.34426229508199</v>
      </c>
      <c r="J17" s="59">
        <f>Inputs_PM!AN17</f>
        <v>384.21857923497271</v>
      </c>
      <c r="K17" s="59">
        <f>Inputs_PM!AO17</f>
        <v>482.31693989071044</v>
      </c>
      <c r="L17" s="59">
        <f>Inputs_PM!AP17</f>
        <v>474.83693989071043</v>
      </c>
      <c r="M17" s="59">
        <f>Inputs_PM!AQ17</f>
        <v>465.48693989071046</v>
      </c>
    </row>
    <row r="18" spans="1:17" x14ac:dyDescent="0.25">
      <c r="B18" s="50">
        <v>1001</v>
      </c>
      <c r="C18" s="5" t="s">
        <v>100</v>
      </c>
      <c r="D18" s="59">
        <f>Inputs_PM!AH18</f>
        <v>234.35999999999996</v>
      </c>
      <c r="E18" s="59">
        <f>Inputs_PM!AI18</f>
        <v>244.12499999999997</v>
      </c>
      <c r="F18" s="59">
        <f>Inputs_PM!AJ18</f>
        <v>252.49499999999998</v>
      </c>
      <c r="G18" s="59">
        <f>Inputs_PM!AK18</f>
        <v>259.46999999999997</v>
      </c>
      <c r="H18" s="59">
        <f>Inputs_PM!AL18</f>
        <v>265.05</v>
      </c>
      <c r="I18" s="59">
        <f>Inputs_PM!AM18</f>
        <v>269.7</v>
      </c>
      <c r="J18" s="59">
        <f>Inputs_PM!AN18</f>
        <v>269.7</v>
      </c>
      <c r="K18" s="59">
        <f>Inputs_PM!AO18</f>
        <v>311.55</v>
      </c>
      <c r="L18" s="59">
        <f>Inputs_PM!AP18</f>
        <v>305.97000000000003</v>
      </c>
      <c r="M18" s="59">
        <f>Inputs_PM!AQ18</f>
        <v>298.995</v>
      </c>
    </row>
    <row r="19" spans="1:17" x14ac:dyDescent="0.25">
      <c r="B19" s="50">
        <v>1002</v>
      </c>
      <c r="C19" s="5" t="s">
        <v>101</v>
      </c>
      <c r="D19" s="59">
        <f>Inputs_PM!AH19</f>
        <v>140.33225806451611</v>
      </c>
      <c r="E19" s="59">
        <f>Inputs_PM!AI19</f>
        <v>146.2822580645161</v>
      </c>
      <c r="F19" s="59">
        <f>Inputs_PM!AJ19</f>
        <v>151.38225806451612</v>
      </c>
      <c r="G19" s="59">
        <f>Inputs_PM!AK19</f>
        <v>155.63225806451612</v>
      </c>
      <c r="H19" s="59">
        <f>Inputs_PM!AL19</f>
        <v>159.03225806451613</v>
      </c>
      <c r="I19" s="59">
        <f>Inputs_PM!AM19</f>
        <v>159.03225806451613</v>
      </c>
      <c r="J19" s="59">
        <f>Inputs_PM!AN19</f>
        <v>180.96774193548387</v>
      </c>
      <c r="K19" s="59">
        <f>Inputs_PM!AO19</f>
        <v>180.96774193548387</v>
      </c>
      <c r="L19" s="59">
        <f>Inputs_PM!AP19</f>
        <v>177.56774193548387</v>
      </c>
      <c r="M19" s="59">
        <f>Inputs_PM!AQ19</f>
        <v>173.31774193548387</v>
      </c>
    </row>
    <row r="20" spans="1:17" x14ac:dyDescent="0.25">
      <c r="B20" s="50">
        <v>1201</v>
      </c>
      <c r="C20" s="5" t="s">
        <v>102</v>
      </c>
      <c r="D20" s="59">
        <f>Inputs_PM!AH20</f>
        <v>562.57662650602401</v>
      </c>
      <c r="E20" s="59">
        <f>Inputs_PM!AI20</f>
        <v>586.30662650602403</v>
      </c>
      <c r="F20" s="59">
        <f>Inputs_PM!AJ20</f>
        <v>606.64662650602406</v>
      </c>
      <c r="G20" s="59">
        <f>Inputs_PM!AK20</f>
        <v>623.59662650602411</v>
      </c>
      <c r="H20" s="59">
        <f>Inputs_PM!AL20</f>
        <v>637.15662650602417</v>
      </c>
      <c r="I20" s="59">
        <f>Inputs_PM!AM20</f>
        <v>637.15662650602417</v>
      </c>
      <c r="J20" s="59">
        <f>Inputs_PM!AN20</f>
        <v>690.25301204819277</v>
      </c>
      <c r="K20" s="59">
        <f>Inputs_PM!AO20</f>
        <v>747.43373493975901</v>
      </c>
      <c r="L20" s="59">
        <f>Inputs_PM!AP20</f>
        <v>733.87373493975895</v>
      </c>
      <c r="M20" s="59">
        <f>Inputs_PM!AQ20</f>
        <v>716.92373493975902</v>
      </c>
    </row>
    <row r="21" spans="1:17" x14ac:dyDescent="0.25">
      <c r="B21" s="50">
        <v>1202</v>
      </c>
      <c r="C21" s="5" t="s">
        <v>103</v>
      </c>
      <c r="D21" s="59">
        <f>Inputs_PM!AH21</f>
        <v>562.01400907715572</v>
      </c>
      <c r="E21" s="59">
        <f>Inputs_PM!AI21</f>
        <v>586.3040090771558</v>
      </c>
      <c r="F21" s="59">
        <f>Inputs_PM!AJ21</f>
        <v>607.12400907715585</v>
      </c>
      <c r="G21" s="59">
        <f>Inputs_PM!AK21</f>
        <v>624.47400907715576</v>
      </c>
      <c r="H21" s="59">
        <f>Inputs_PM!AL21</f>
        <v>638.35400907715587</v>
      </c>
      <c r="I21" s="59">
        <f>Inputs_PM!AM21</f>
        <v>734.94704992435697</v>
      </c>
      <c r="J21" s="59">
        <f>Inputs_PM!AN21</f>
        <v>701.34947049924369</v>
      </c>
      <c r="K21" s="59">
        <f>Inputs_PM!AO21</f>
        <v>701.34947049924369</v>
      </c>
      <c r="L21" s="59">
        <f>Inputs_PM!AP21</f>
        <v>687.46947049924358</v>
      </c>
      <c r="M21" s="59">
        <f>Inputs_PM!AQ21</f>
        <v>670.11947049924356</v>
      </c>
    </row>
    <row r="22" spans="1:17" x14ac:dyDescent="0.25">
      <c r="B22" s="50">
        <v>1301</v>
      </c>
      <c r="C22" s="5" t="s">
        <v>104</v>
      </c>
      <c r="D22" s="59">
        <f>Inputs_PM!AH22</f>
        <v>737.63009501187639</v>
      </c>
      <c r="E22" s="59">
        <f>Inputs_PM!AI22</f>
        <v>768.53509501187648</v>
      </c>
      <c r="F22" s="59">
        <f>Inputs_PM!AJ22</f>
        <v>795.02509501187649</v>
      </c>
      <c r="G22" s="59">
        <f>Inputs_PM!AK22</f>
        <v>817.10009501187653</v>
      </c>
      <c r="H22" s="59">
        <f>Inputs_PM!AL22</f>
        <v>834.7600950118765</v>
      </c>
      <c r="I22" s="59">
        <f>Inputs_PM!AM22</f>
        <v>834.7600950118765</v>
      </c>
      <c r="J22" s="59">
        <f>Inputs_PM!AN22</f>
        <v>901.87648456057013</v>
      </c>
      <c r="K22" s="59">
        <f>Inputs_PM!AO22</f>
        <v>960.60332541567698</v>
      </c>
      <c r="L22" s="59">
        <f>Inputs_PM!AP22</f>
        <v>942.94332541567701</v>
      </c>
      <c r="M22" s="59">
        <f>Inputs_PM!AQ22</f>
        <v>920.86832541567708</v>
      </c>
    </row>
    <row r="23" spans="1:17" x14ac:dyDescent="0.25">
      <c r="B23" s="50">
        <v>1401</v>
      </c>
      <c r="C23" s="5" t="s">
        <v>105</v>
      </c>
      <c r="D23" s="59">
        <f>Inputs_PM!AH23</f>
        <v>330.81378995433784</v>
      </c>
      <c r="E23" s="59">
        <f>Inputs_PM!AI23</f>
        <v>346.28378995433786</v>
      </c>
      <c r="F23" s="59">
        <f>Inputs_PM!AJ23</f>
        <v>359.54378995433785</v>
      </c>
      <c r="G23" s="59">
        <f>Inputs_PM!AK23</f>
        <v>370.59378995433786</v>
      </c>
      <c r="H23" s="59">
        <f>Inputs_PM!AL23</f>
        <v>379.4337899543379</v>
      </c>
      <c r="I23" s="59">
        <f>Inputs_PM!AM23</f>
        <v>468.23744292237438</v>
      </c>
      <c r="J23" s="59">
        <f>Inputs_PM!AN23</f>
        <v>468.23744292237438</v>
      </c>
      <c r="K23" s="59">
        <f>Inputs_PM!AO23</f>
        <v>452.09132420091322</v>
      </c>
      <c r="L23" s="59">
        <f>Inputs_PM!AP23</f>
        <v>443.25132420091319</v>
      </c>
      <c r="M23" s="59">
        <f>Inputs_PM!AQ23</f>
        <v>432.20132420091318</v>
      </c>
    </row>
    <row r="24" spans="1:17" x14ac:dyDescent="0.25">
      <c r="B24" s="50">
        <v>1402</v>
      </c>
      <c r="C24" s="5" t="s">
        <v>106</v>
      </c>
      <c r="D24" s="59">
        <f>Inputs_PM!AH24</f>
        <v>413.11007633587781</v>
      </c>
      <c r="E24" s="59">
        <f>Inputs_PM!AI24</f>
        <v>431.94007633587785</v>
      </c>
      <c r="F24" s="59">
        <f>Inputs_PM!AJ24</f>
        <v>448.08007633587783</v>
      </c>
      <c r="G24" s="59">
        <f>Inputs_PM!AK24</f>
        <v>461.53007633587788</v>
      </c>
      <c r="H24" s="59">
        <f>Inputs_PM!AL24</f>
        <v>472.29007633587787</v>
      </c>
      <c r="I24" s="59">
        <f>Inputs_PM!AM24</f>
        <v>550.32061068702285</v>
      </c>
      <c r="J24" s="59">
        <f>Inputs_PM!AN24</f>
        <v>607.81679389312978</v>
      </c>
      <c r="K24" s="59">
        <f>Inputs_PM!AO24</f>
        <v>521.57251908396938</v>
      </c>
      <c r="L24" s="59">
        <f>Inputs_PM!AP24</f>
        <v>510.81251908396945</v>
      </c>
      <c r="M24" s="59">
        <f>Inputs_PM!AQ24</f>
        <v>497.3625190839694</v>
      </c>
    </row>
    <row r="25" spans="1:17" x14ac:dyDescent="0.25">
      <c r="B25" s="50">
        <v>1502</v>
      </c>
      <c r="C25" s="5" t="s">
        <v>107</v>
      </c>
      <c r="D25" s="59">
        <f>Inputs_PM!AH25</f>
        <v>401.02762863534667</v>
      </c>
      <c r="E25" s="59">
        <f>Inputs_PM!AI25</f>
        <v>416.60262863534672</v>
      </c>
      <c r="F25" s="59">
        <f>Inputs_PM!AJ25</f>
        <v>429.95262863534674</v>
      </c>
      <c r="G25" s="59">
        <f>Inputs_PM!AK25</f>
        <v>441.07762863534674</v>
      </c>
      <c r="H25" s="59">
        <f>Inputs_PM!AL25</f>
        <v>449.97762863534672</v>
      </c>
      <c r="I25" s="59">
        <f>Inputs_PM!AM25</f>
        <v>449.97762863534672</v>
      </c>
      <c r="J25" s="59">
        <f>Inputs_PM!AN25</f>
        <v>449.97762863534672</v>
      </c>
      <c r="K25" s="59">
        <f>Inputs_PM!AO25</f>
        <v>430.06711409395973</v>
      </c>
      <c r="L25" s="59">
        <f>Inputs_PM!AP25</f>
        <v>421.16711409395975</v>
      </c>
      <c r="M25" s="59">
        <f>Inputs_PM!AQ25</f>
        <v>410.04211409395975</v>
      </c>
    </row>
    <row r="26" spans="1:17" x14ac:dyDescent="0.25">
      <c r="A26" s="12"/>
      <c r="B26" s="50">
        <v>1602</v>
      </c>
      <c r="C26" s="50" t="s">
        <v>108</v>
      </c>
      <c r="D26" s="59">
        <f>Inputs_PM!AH26</f>
        <v>755.36898876404484</v>
      </c>
      <c r="E26" s="59">
        <f>Inputs_PM!AI26</f>
        <v>785.60898876404485</v>
      </c>
      <c r="F26" s="59">
        <f>Inputs_PM!AJ26</f>
        <v>811.52898876404493</v>
      </c>
      <c r="G26" s="59">
        <f>Inputs_PM!AK26</f>
        <v>833.12898876404495</v>
      </c>
      <c r="H26" s="59">
        <f>Inputs_PM!AL26</f>
        <v>850.40898876404492</v>
      </c>
      <c r="I26" s="59">
        <f>Inputs_PM!AM26</f>
        <v>850.40898876404492</v>
      </c>
      <c r="J26" s="59">
        <f>Inputs_PM!AN26</f>
        <v>885.35730337078644</v>
      </c>
      <c r="K26" s="59">
        <f>Inputs_PM!AO26</f>
        <v>869.82471910112361</v>
      </c>
      <c r="L26" s="59">
        <f>Inputs_PM!AP26</f>
        <v>852.54471910112363</v>
      </c>
      <c r="M26" s="59">
        <f>Inputs_PM!AQ26</f>
        <v>830.94471910112361</v>
      </c>
    </row>
    <row r="27" spans="1:17" x14ac:dyDescent="0.25">
      <c r="A27" s="12"/>
      <c r="B27" s="50">
        <v>1702</v>
      </c>
      <c r="C27" s="50" t="s">
        <v>353</v>
      </c>
      <c r="D27" s="59">
        <f>Inputs_PM!AH27</f>
        <v>780.237037037037</v>
      </c>
      <c r="E27" s="59">
        <f>Inputs_PM!AI27</f>
        <v>811.03703703703695</v>
      </c>
      <c r="F27" s="59">
        <f>Inputs_PM!AJ27</f>
        <v>837.43703703703704</v>
      </c>
      <c r="G27" s="59">
        <f>Inputs_PM!AK27</f>
        <v>859.43703703703704</v>
      </c>
      <c r="H27" s="59">
        <f>Inputs_PM!AL27</f>
        <v>877.03703703703707</v>
      </c>
      <c r="I27" s="59">
        <f>Inputs_PM!AM27</f>
        <v>900.74074074074076</v>
      </c>
      <c r="J27" s="59">
        <f>Inputs_PM!AN27</f>
        <v>900.74074074074076</v>
      </c>
      <c r="K27" s="59">
        <f>Inputs_PM!AO27</f>
        <v>841.48148148148141</v>
      </c>
      <c r="L27" s="59">
        <f>Inputs_PM!AP27</f>
        <v>823.8814814814815</v>
      </c>
      <c r="M27" s="59">
        <f>Inputs_PM!AQ27</f>
        <v>801.88148148148139</v>
      </c>
      <c r="Q27" t="s">
        <v>417</v>
      </c>
    </row>
    <row r="28" spans="1:17" x14ac:dyDescent="0.25">
      <c r="A28" s="12"/>
      <c r="B28" s="50">
        <v>1703</v>
      </c>
      <c r="C28" s="50" t="s">
        <v>354</v>
      </c>
      <c r="D28" s="59">
        <f>Inputs_PM!AH28</f>
        <v>582.51787878787877</v>
      </c>
      <c r="E28" s="59">
        <f>Inputs_PM!AI28</f>
        <v>605.51287878787878</v>
      </c>
      <c r="F28" s="59">
        <f>Inputs_PM!AJ28</f>
        <v>625.22287878787881</v>
      </c>
      <c r="G28" s="59">
        <f>Inputs_PM!AK28</f>
        <v>641.64787878787877</v>
      </c>
      <c r="H28" s="59">
        <f>Inputs_PM!AL28</f>
        <v>654.78787878787875</v>
      </c>
      <c r="I28" s="59">
        <f>Inputs_PM!AM28</f>
        <v>672.4848484848485</v>
      </c>
      <c r="J28" s="59">
        <f>Inputs_PM!AN28</f>
        <v>672.4848484848485</v>
      </c>
      <c r="K28" s="59">
        <f>Inputs_PM!AO28</f>
        <v>628.24242424242425</v>
      </c>
      <c r="L28" s="59">
        <f>Inputs_PM!AP28</f>
        <v>615.10242424242426</v>
      </c>
      <c r="M28" s="59">
        <f>Inputs_PM!AQ28</f>
        <v>598.67742424242419</v>
      </c>
    </row>
    <row r="29" spans="1:17" x14ac:dyDescent="0.25">
      <c r="B29" s="50">
        <v>1803</v>
      </c>
      <c r="C29" s="50" t="s">
        <v>110</v>
      </c>
      <c r="D29" s="59">
        <f>Inputs_PM!AH29</f>
        <v>579.85797979797974</v>
      </c>
      <c r="E29" s="59">
        <f>Inputs_PM!AI29</f>
        <v>602.74797979797972</v>
      </c>
      <c r="F29" s="59">
        <f>Inputs_PM!AJ29</f>
        <v>622.36797979797973</v>
      </c>
      <c r="G29" s="59">
        <f>Inputs_PM!AK29</f>
        <v>638.71797979797975</v>
      </c>
      <c r="H29" s="59">
        <f>Inputs_PM!AL29</f>
        <v>651.79797979797979</v>
      </c>
      <c r="I29" s="59">
        <f>Inputs_PM!AM29</f>
        <v>669.41414141414145</v>
      </c>
      <c r="J29" s="59">
        <f>Inputs_PM!AN29</f>
        <v>669.41414141414145</v>
      </c>
      <c r="K29" s="59">
        <f>Inputs_PM!AO29</f>
        <v>625.37373737373741</v>
      </c>
      <c r="L29" s="59">
        <f>Inputs_PM!AP29</f>
        <v>612.29373737373737</v>
      </c>
      <c r="M29" s="59">
        <f>Inputs_PM!AQ29</f>
        <v>595.94373737373735</v>
      </c>
    </row>
    <row r="30" spans="1:17" x14ac:dyDescent="0.25">
      <c r="B30" s="50">
        <v>1804</v>
      </c>
      <c r="C30" s="50" t="s">
        <v>111</v>
      </c>
      <c r="D30" s="59">
        <f>Inputs_PM!AH30</f>
        <v>731.47222222222217</v>
      </c>
      <c r="E30" s="59">
        <f>Inputs_PM!AI30</f>
        <v>760.34722222222217</v>
      </c>
      <c r="F30" s="59">
        <f>Inputs_PM!AJ30</f>
        <v>785.09722222222217</v>
      </c>
      <c r="G30" s="59">
        <f>Inputs_PM!AK30</f>
        <v>805.72222222222217</v>
      </c>
      <c r="H30" s="59">
        <f>Inputs_PM!AL30</f>
        <v>822.22222222222229</v>
      </c>
      <c r="I30" s="59">
        <f>Inputs_PM!AM30</f>
        <v>844.44444444444446</v>
      </c>
      <c r="J30" s="59">
        <f>Inputs_PM!AN30</f>
        <v>844.44444444444446</v>
      </c>
      <c r="K30" s="59">
        <f>Inputs_PM!AO30</f>
        <v>788.88888888888891</v>
      </c>
      <c r="L30" s="59">
        <f>Inputs_PM!AP30</f>
        <v>772.3888888888888</v>
      </c>
      <c r="M30" s="59">
        <f>Inputs_PM!AQ30</f>
        <v>751.7638888888888</v>
      </c>
    </row>
    <row r="31" spans="1:17" x14ac:dyDescent="0.25">
      <c r="B31" s="50">
        <v>1805</v>
      </c>
      <c r="C31" s="50" t="s">
        <v>112</v>
      </c>
      <c r="D31" s="59">
        <f>Inputs_PM!AH31</f>
        <v>441.5432323232323</v>
      </c>
      <c r="E31" s="59">
        <f>Inputs_PM!AI31</f>
        <v>458.97323232323231</v>
      </c>
      <c r="F31" s="59">
        <f>Inputs_PM!AJ31</f>
        <v>473.91323232323231</v>
      </c>
      <c r="G31" s="59">
        <f>Inputs_PM!AK31</f>
        <v>486.3632323232323</v>
      </c>
      <c r="H31" s="59">
        <f>Inputs_PM!AL31</f>
        <v>496.32323232323233</v>
      </c>
      <c r="I31" s="59">
        <f>Inputs_PM!AM31</f>
        <v>509.73737373737373</v>
      </c>
      <c r="J31" s="59">
        <f>Inputs_PM!AN31</f>
        <v>509.73737373737373</v>
      </c>
      <c r="K31" s="59">
        <f>Inputs_PM!AO31</f>
        <v>476.20202020202021</v>
      </c>
      <c r="L31" s="59">
        <f>Inputs_PM!AP31</f>
        <v>466.24202020202017</v>
      </c>
      <c r="M31" s="59">
        <f>Inputs_PM!AQ31</f>
        <v>453.79202020202018</v>
      </c>
    </row>
    <row r="32" spans="1:17" x14ac:dyDescent="0.25">
      <c r="B32" s="50">
        <v>1902</v>
      </c>
      <c r="C32" s="50" t="s">
        <v>341</v>
      </c>
      <c r="D32" s="59">
        <f>Inputs_PM!AH32</f>
        <v>648.59243697478985</v>
      </c>
      <c r="E32" s="59">
        <f>Inputs_PM!AI32</f>
        <v>674.84243697478985</v>
      </c>
      <c r="F32" s="59">
        <f>Inputs_PM!AJ32</f>
        <v>697.34243697478985</v>
      </c>
      <c r="G32" s="59">
        <f>Inputs_PM!AK32</f>
        <v>716.09243697478985</v>
      </c>
      <c r="H32" s="59">
        <f>Inputs_PM!AL32</f>
        <v>731.09243697478985</v>
      </c>
      <c r="I32" s="59">
        <f>Inputs_PM!AM32</f>
        <v>731.09243697478985</v>
      </c>
      <c r="J32" s="59">
        <f>Inputs_PM!AN32</f>
        <v>768.90756302521004</v>
      </c>
      <c r="K32" s="59">
        <f>Inputs_PM!AO32</f>
        <v>768.90756302521004</v>
      </c>
      <c r="L32" s="59">
        <f>Inputs_PM!AP32</f>
        <v>753.90756302521004</v>
      </c>
      <c r="M32" s="59">
        <f>Inputs_PM!AQ32</f>
        <v>735.15756302521004</v>
      </c>
    </row>
    <row r="33" spans="2:13" x14ac:dyDescent="0.25">
      <c r="B33" s="50">
        <v>1903</v>
      </c>
      <c r="C33" s="50" t="s">
        <v>113</v>
      </c>
      <c r="D33" s="59">
        <f>Inputs_PM!AH33</f>
        <v>923.5956302521007</v>
      </c>
      <c r="E33" s="59">
        <f>Inputs_PM!AI33</f>
        <v>960.9756302521007</v>
      </c>
      <c r="F33" s="59">
        <f>Inputs_PM!AJ33</f>
        <v>993.01563025210078</v>
      </c>
      <c r="G33" s="59">
        <f>Inputs_PM!AK33</f>
        <v>1019.7156302521008</v>
      </c>
      <c r="H33" s="59">
        <f>Inputs_PM!AL33</f>
        <v>1041.0756302521008</v>
      </c>
      <c r="I33" s="59">
        <f>Inputs_PM!AM33</f>
        <v>1041.0756302521008</v>
      </c>
      <c r="J33" s="59">
        <f>Inputs_PM!AN33</f>
        <v>1094.9243697478992</v>
      </c>
      <c r="K33" s="59">
        <f>Inputs_PM!AO33</f>
        <v>1094.9243697478992</v>
      </c>
      <c r="L33" s="59">
        <f>Inputs_PM!AP33</f>
        <v>1073.564369747899</v>
      </c>
      <c r="M33" s="59">
        <f>Inputs_PM!AQ33</f>
        <v>1046.864369747899</v>
      </c>
    </row>
    <row r="34" spans="2:13" x14ac:dyDescent="0.25">
      <c r="B34" s="50">
        <v>2001</v>
      </c>
      <c r="C34" s="50" t="s">
        <v>98</v>
      </c>
      <c r="D34" s="59">
        <f>Inputs_PM!AH34</f>
        <v>511.09084033613436</v>
      </c>
      <c r="E34" s="59">
        <f>Inputs_PM!AI34</f>
        <v>531.77584033613437</v>
      </c>
      <c r="F34" s="59">
        <f>Inputs_PM!AJ34</f>
        <v>549.50584033613438</v>
      </c>
      <c r="G34" s="59">
        <f>Inputs_PM!AK34</f>
        <v>564.28084033613447</v>
      </c>
      <c r="H34" s="59">
        <f>Inputs_PM!AL34</f>
        <v>576.10084033613441</v>
      </c>
      <c r="I34" s="59">
        <f>Inputs_PM!AM34</f>
        <v>576.10084033613441</v>
      </c>
      <c r="J34" s="59">
        <f>Inputs_PM!AN34</f>
        <v>605.89915966386548</v>
      </c>
      <c r="K34" s="59">
        <f>Inputs_PM!AO34</f>
        <v>605.89915966386548</v>
      </c>
      <c r="L34" s="59">
        <f>Inputs_PM!AP34</f>
        <v>594.07915966386554</v>
      </c>
      <c r="M34" s="59">
        <f>Inputs_PM!AQ34</f>
        <v>579.30415966386545</v>
      </c>
    </row>
    <row r="35" spans="2:13" x14ac:dyDescent="0.25">
      <c r="B35" s="50">
        <v>2004</v>
      </c>
      <c r="C35" s="50" t="s">
        <v>114</v>
      </c>
      <c r="D35" s="59">
        <f>Inputs_PM!AH35</f>
        <v>992.77882352941162</v>
      </c>
      <c r="E35" s="59">
        <f>Inputs_PM!AI35</f>
        <v>1032.9588235294116</v>
      </c>
      <c r="F35" s="59">
        <f>Inputs_PM!AJ35</f>
        <v>1067.3988235294116</v>
      </c>
      <c r="G35" s="59">
        <f>Inputs_PM!AK35</f>
        <v>1096.0988235294117</v>
      </c>
      <c r="H35" s="59">
        <f>Inputs_PM!AL35</f>
        <v>1119.0588235294117</v>
      </c>
      <c r="I35" s="59">
        <f>Inputs_PM!AM35</f>
        <v>1119.0588235294117</v>
      </c>
      <c r="J35" s="59">
        <f>Inputs_PM!AN35</f>
        <v>1176.9411764705881</v>
      </c>
      <c r="K35" s="59">
        <f>Inputs_PM!AO35</f>
        <v>1176.9411764705881</v>
      </c>
      <c r="L35" s="59">
        <f>Inputs_PM!AP35</f>
        <v>1153.981176470588</v>
      </c>
      <c r="M35" s="59">
        <f>Inputs_PM!AQ35</f>
        <v>1125.281176470588</v>
      </c>
    </row>
    <row r="36" spans="2:13" x14ac:dyDescent="0.25">
      <c r="B36" s="50">
        <v>2102</v>
      </c>
      <c r="C36" s="50" t="s">
        <v>115</v>
      </c>
      <c r="D36" s="59">
        <f>Inputs_PM!AH36</f>
        <v>463.29683706070284</v>
      </c>
      <c r="E36" s="59">
        <f>Inputs_PM!AI36</f>
        <v>483.00183706070283</v>
      </c>
      <c r="F36" s="59">
        <f>Inputs_PM!AJ36</f>
        <v>499.89183706070287</v>
      </c>
      <c r="G36" s="59">
        <f>Inputs_PM!AK36</f>
        <v>513.96683706070291</v>
      </c>
      <c r="H36" s="59">
        <f>Inputs_PM!AL36</f>
        <v>525.22683706070291</v>
      </c>
      <c r="I36" s="59">
        <f>Inputs_PM!AM36</f>
        <v>546.81150159744402</v>
      </c>
      <c r="J36" s="59">
        <f>Inputs_PM!AN36</f>
        <v>589.98083067092659</v>
      </c>
      <c r="K36" s="59">
        <f>Inputs_PM!AO36</f>
        <v>589.98083067092659</v>
      </c>
      <c r="L36" s="59">
        <f>Inputs_PM!AP36</f>
        <v>578.72083067092649</v>
      </c>
      <c r="M36" s="59">
        <f>Inputs_PM!AQ36</f>
        <v>564.64583067092656</v>
      </c>
    </row>
    <row r="37" spans="2:13" x14ac:dyDescent="0.25">
      <c r="B37" s="50">
        <v>2103</v>
      </c>
      <c r="C37" s="50" t="s">
        <v>116</v>
      </c>
      <c r="D37" s="59">
        <f>Inputs_PM!AH37</f>
        <v>795.75140575079865</v>
      </c>
      <c r="E37" s="59">
        <f>Inputs_PM!AI37</f>
        <v>829.59640575079868</v>
      </c>
      <c r="F37" s="59">
        <f>Inputs_PM!AJ37</f>
        <v>858.60640575079867</v>
      </c>
      <c r="G37" s="59">
        <f>Inputs_PM!AK37</f>
        <v>882.78140575079874</v>
      </c>
      <c r="H37" s="59">
        <f>Inputs_PM!AL37</f>
        <v>902.12140575079877</v>
      </c>
      <c r="I37" s="59">
        <f>Inputs_PM!AM37</f>
        <v>939.19488817891374</v>
      </c>
      <c r="J37" s="59">
        <f>Inputs_PM!AN37</f>
        <v>1013.3418530351438</v>
      </c>
      <c r="K37" s="59">
        <f>Inputs_PM!AO37</f>
        <v>1013.3418530351438</v>
      </c>
      <c r="L37" s="59">
        <f>Inputs_PM!AP37</f>
        <v>994.00185303514377</v>
      </c>
      <c r="M37" s="59">
        <f>Inputs_PM!AQ37</f>
        <v>969.82685303514393</v>
      </c>
    </row>
    <row r="38" spans="2:13" x14ac:dyDescent="0.25">
      <c r="B38" s="50">
        <v>2201</v>
      </c>
      <c r="C38" s="50" t="s">
        <v>99</v>
      </c>
      <c r="D38" s="59">
        <f>Inputs_PM!AH38</f>
        <v>170.34182108626197</v>
      </c>
      <c r="E38" s="59">
        <f>Inputs_PM!AI38</f>
        <v>177.58682108626198</v>
      </c>
      <c r="F38" s="59">
        <f>Inputs_PM!AJ38</f>
        <v>183.79682108626199</v>
      </c>
      <c r="G38" s="59">
        <f>Inputs_PM!AK38</f>
        <v>188.97182108626197</v>
      </c>
      <c r="H38" s="59">
        <f>Inputs_PM!AL38</f>
        <v>193.11182108626198</v>
      </c>
      <c r="I38" s="59">
        <f>Inputs_PM!AM38</f>
        <v>201.04792332268369</v>
      </c>
      <c r="J38" s="59">
        <f>Inputs_PM!AN38</f>
        <v>216.92012779552718</v>
      </c>
      <c r="K38" s="59">
        <f>Inputs_PM!AO38</f>
        <v>216.92012779552718</v>
      </c>
      <c r="L38" s="59">
        <f>Inputs_PM!AP38</f>
        <v>212.78012779552716</v>
      </c>
      <c r="M38" s="59">
        <f>Inputs_PM!AQ38</f>
        <v>207.60512779552718</v>
      </c>
    </row>
    <row r="39" spans="2:13" x14ac:dyDescent="0.25">
      <c r="B39" s="50">
        <v>2204</v>
      </c>
      <c r="C39" s="50" t="s">
        <v>118</v>
      </c>
      <c r="D39" s="59">
        <f>Inputs_PM!AH39</f>
        <v>794.10559105431298</v>
      </c>
      <c r="E39" s="59">
        <f>Inputs_PM!AI39</f>
        <v>827.88059105431307</v>
      </c>
      <c r="F39" s="59">
        <f>Inputs_PM!AJ39</f>
        <v>856.83059105431312</v>
      </c>
      <c r="G39" s="59">
        <f>Inputs_PM!AK39</f>
        <v>880.95559105431312</v>
      </c>
      <c r="H39" s="59">
        <f>Inputs_PM!AL39</f>
        <v>900.25559105431307</v>
      </c>
      <c r="I39" s="59">
        <f>Inputs_PM!AM39</f>
        <v>937.25239616613419</v>
      </c>
      <c r="J39" s="59">
        <f>Inputs_PM!AN39</f>
        <v>1011.2460063897764</v>
      </c>
      <c r="K39" s="59">
        <f>Inputs_PM!AO39</f>
        <v>1011.2460063897764</v>
      </c>
      <c r="L39" s="59">
        <f>Inputs_PM!AP39</f>
        <v>991.94600638977636</v>
      </c>
      <c r="M39" s="59">
        <f>Inputs_PM!AQ39</f>
        <v>967.82100638977647</v>
      </c>
    </row>
    <row r="40" spans="2:13" x14ac:dyDescent="0.25">
      <c r="B40" s="50">
        <v>2302</v>
      </c>
      <c r="C40" s="50" t="s">
        <v>119</v>
      </c>
      <c r="D40" s="59">
        <f>Inputs_PM!AH40</f>
        <v>173.6334504792332</v>
      </c>
      <c r="E40" s="59">
        <f>Inputs_PM!AI40</f>
        <v>181.01845047923322</v>
      </c>
      <c r="F40" s="59">
        <f>Inputs_PM!AJ40</f>
        <v>187.34845047923324</v>
      </c>
      <c r="G40" s="59">
        <f>Inputs_PM!AK40</f>
        <v>192.62345047923321</v>
      </c>
      <c r="H40" s="59">
        <f>Inputs_PM!AL40</f>
        <v>196.84345047923324</v>
      </c>
      <c r="I40" s="59">
        <f>Inputs_PM!AM40</f>
        <v>204.93290734824279</v>
      </c>
      <c r="J40" s="59">
        <f>Inputs_PM!AN40</f>
        <v>221.11182108626198</v>
      </c>
      <c r="K40" s="59">
        <f>Inputs_PM!AO40</f>
        <v>221.11182108626198</v>
      </c>
      <c r="L40" s="59">
        <f>Inputs_PM!AP40</f>
        <v>216.89182108626198</v>
      </c>
      <c r="M40" s="59">
        <f>Inputs_PM!AQ40</f>
        <v>211.61682108626201</v>
      </c>
    </row>
    <row r="41" spans="2:13" x14ac:dyDescent="0.25">
      <c r="B41" s="50">
        <v>2402</v>
      </c>
      <c r="C41" s="50" t="s">
        <v>120</v>
      </c>
      <c r="D41" s="59">
        <f>Inputs_PM!AH41</f>
        <v>560.26817204301074</v>
      </c>
      <c r="E41" s="59">
        <f>Inputs_PM!AI41</f>
        <v>582.03817204301072</v>
      </c>
      <c r="F41" s="59">
        <f>Inputs_PM!AJ41</f>
        <v>600.69817204301069</v>
      </c>
      <c r="G41" s="59">
        <f>Inputs_PM!AK41</f>
        <v>616.24817204301075</v>
      </c>
      <c r="H41" s="59">
        <f>Inputs_PM!AL41</f>
        <v>628.6881720430107</v>
      </c>
      <c r="I41" s="59">
        <f>Inputs_PM!AM41</f>
        <v>628.6881720430107</v>
      </c>
      <c r="J41" s="59">
        <f>Inputs_PM!AN41</f>
        <v>628.6881720430107</v>
      </c>
      <c r="K41" s="59">
        <f>Inputs_PM!AO41</f>
        <v>601.9354838709678</v>
      </c>
      <c r="L41" s="59">
        <f>Inputs_PM!AP41</f>
        <v>589.49548387096775</v>
      </c>
      <c r="M41" s="59">
        <f>Inputs_PM!AQ41</f>
        <v>573.94548387096779</v>
      </c>
    </row>
    <row r="42" spans="2:13" x14ac:dyDescent="0.25">
      <c r="B42" s="50">
        <v>2403</v>
      </c>
      <c r="C42" s="50" t="s">
        <v>121</v>
      </c>
      <c r="D42" s="59">
        <f>Inputs_PM!AH42</f>
        <v>865.62333333333322</v>
      </c>
      <c r="E42" s="59">
        <f>Inputs_PM!AI42</f>
        <v>899.25833333333321</v>
      </c>
      <c r="F42" s="59">
        <f>Inputs_PM!AJ42</f>
        <v>928.08833333333325</v>
      </c>
      <c r="G42" s="59">
        <f>Inputs_PM!AK42</f>
        <v>952.11333333333334</v>
      </c>
      <c r="H42" s="59">
        <f>Inputs_PM!AL42</f>
        <v>971.33333333333337</v>
      </c>
      <c r="I42" s="59">
        <f>Inputs_PM!AM42</f>
        <v>971.33333333333337</v>
      </c>
      <c r="J42" s="59">
        <f>Inputs_PM!AN42</f>
        <v>971.33333333333337</v>
      </c>
      <c r="K42" s="59">
        <f>Inputs_PM!AO42</f>
        <v>930</v>
      </c>
      <c r="L42" s="59">
        <f>Inputs_PM!AP42</f>
        <v>910.78</v>
      </c>
      <c r="M42" s="59">
        <f>Inputs_PM!AQ42</f>
        <v>886.755</v>
      </c>
    </row>
    <row r="43" spans="2:13" x14ac:dyDescent="0.25">
      <c r="B43" s="50">
        <v>2501</v>
      </c>
      <c r="C43" s="50" t="s">
        <v>122</v>
      </c>
      <c r="D43" s="59">
        <f>Inputs_PM!AH43</f>
        <v>804.85416184971086</v>
      </c>
      <c r="E43" s="59">
        <f>Inputs_PM!AI43</f>
        <v>837.78916184971092</v>
      </c>
      <c r="F43" s="59">
        <f>Inputs_PM!AJ43</f>
        <v>866.01916184971094</v>
      </c>
      <c r="G43" s="59">
        <f>Inputs_PM!AK43</f>
        <v>889.54416184971103</v>
      </c>
      <c r="H43" s="59">
        <f>Inputs_PM!AL43</f>
        <v>908.36416184971097</v>
      </c>
      <c r="I43" s="59">
        <f>Inputs_PM!AM43</f>
        <v>992.67341040462418</v>
      </c>
      <c r="J43" s="59">
        <f>Inputs_PM!AN43</f>
        <v>992.67341040462418</v>
      </c>
      <c r="K43" s="59">
        <f>Inputs_PM!AO43</f>
        <v>870.28901734104045</v>
      </c>
      <c r="L43" s="59">
        <f>Inputs_PM!AP43</f>
        <v>851.4690173410404</v>
      </c>
      <c r="M43" s="59">
        <f>Inputs_PM!AQ43</f>
        <v>827.94401734104042</v>
      </c>
    </row>
    <row r="44" spans="2:13" x14ac:dyDescent="0.25">
      <c r="B44" s="50">
        <v>2504</v>
      </c>
      <c r="C44" s="50" t="s">
        <v>123</v>
      </c>
      <c r="D44" s="59">
        <f>Inputs_PM!AH44</f>
        <v>660.44999999999993</v>
      </c>
      <c r="E44" s="59">
        <f>Inputs_PM!AI44</f>
        <v>687.64499999999987</v>
      </c>
      <c r="F44" s="59">
        <f>Inputs_PM!AJ44</f>
        <v>710.95499999999993</v>
      </c>
      <c r="G44" s="59">
        <f>Inputs_PM!AK44</f>
        <v>730.38</v>
      </c>
      <c r="H44" s="59">
        <f>Inputs_PM!AL44</f>
        <v>745.92</v>
      </c>
      <c r="I44" s="59">
        <f>Inputs_PM!AM44</f>
        <v>745.92</v>
      </c>
      <c r="J44" s="59">
        <f>Inputs_PM!AN44</f>
        <v>772.56000000000006</v>
      </c>
      <c r="K44" s="59">
        <f>Inputs_PM!AO44</f>
        <v>843.59999999999991</v>
      </c>
      <c r="L44" s="59">
        <f>Inputs_PM!AP44</f>
        <v>828.06</v>
      </c>
      <c r="M44" s="59">
        <f>Inputs_PM!AQ44</f>
        <v>808.63499999999999</v>
      </c>
    </row>
    <row r="45" spans="2:13" x14ac:dyDescent="0.25">
      <c r="B45" s="50">
        <v>2792</v>
      </c>
      <c r="C45" s="50"/>
      <c r="D45" s="59">
        <f>Inputs_PM!AH45</f>
        <v>187.79</v>
      </c>
      <c r="E45" s="59">
        <f>Inputs_PM!AI45</f>
        <v>195.17499999999998</v>
      </c>
      <c r="F45" s="59">
        <f>Inputs_PM!AJ45</f>
        <v>201.505</v>
      </c>
      <c r="G45" s="59">
        <f>Inputs_PM!AK45</f>
        <v>206.78</v>
      </c>
      <c r="H45" s="59">
        <f>Inputs_PM!AL45</f>
        <v>211</v>
      </c>
      <c r="I45" s="59">
        <f>Inputs_PM!AM45</f>
        <v>211</v>
      </c>
      <c r="J45" s="59">
        <f>Inputs_PM!AN45</f>
        <v>211</v>
      </c>
      <c r="K45" s="59">
        <f>Inputs_PM!AO45</f>
        <v>211</v>
      </c>
      <c r="L45" s="59">
        <f>Inputs_PM!AP45</f>
        <v>206.78</v>
      </c>
      <c r="M45" s="59">
        <f>Inputs_PM!AQ45</f>
        <v>201.505</v>
      </c>
    </row>
    <row r="46" spans="2:13" x14ac:dyDescent="0.25">
      <c r="B46" s="50">
        <v>2891</v>
      </c>
      <c r="C46" s="50"/>
      <c r="D46" s="59">
        <f>Inputs_PM!AH46</f>
        <v>0</v>
      </c>
      <c r="E46" s="59">
        <f>Inputs_PM!AI46</f>
        <v>0</v>
      </c>
      <c r="F46" s="59">
        <f>Inputs_PM!AJ46</f>
        <v>0</v>
      </c>
      <c r="G46" s="59">
        <f>Inputs_PM!AK46</f>
        <v>0</v>
      </c>
      <c r="H46" s="59">
        <f>Inputs_PM!AL46</f>
        <v>0</v>
      </c>
      <c r="I46" s="59">
        <f>Inputs_PM!AM46</f>
        <v>0</v>
      </c>
      <c r="J46" s="59">
        <f>Inputs_PM!AN46</f>
        <v>0</v>
      </c>
      <c r="K46" s="59">
        <f>Inputs_PM!AO46</f>
        <v>0</v>
      </c>
      <c r="L46" s="59">
        <f>Inputs_PM!AP46</f>
        <v>0</v>
      </c>
      <c r="M46" s="59">
        <f>Inputs_PM!AQ46</f>
        <v>0</v>
      </c>
    </row>
    <row r="47" spans="2:13" x14ac:dyDescent="0.25">
      <c r="B47" s="50">
        <v>3092</v>
      </c>
      <c r="C47" s="50"/>
      <c r="D47" s="59">
        <f>Inputs_PM!AH47</f>
        <v>9.7899999999999991</v>
      </c>
      <c r="E47" s="59">
        <f>Inputs_PM!AI47</f>
        <v>10.174999999999999</v>
      </c>
      <c r="F47" s="59">
        <f>Inputs_PM!AJ47</f>
        <v>10.504999999999999</v>
      </c>
      <c r="G47" s="59">
        <f>Inputs_PM!AK47</f>
        <v>10.78</v>
      </c>
      <c r="H47" s="59">
        <f>Inputs_PM!AL47</f>
        <v>11</v>
      </c>
      <c r="I47" s="59">
        <f>Inputs_PM!AM47</f>
        <v>11</v>
      </c>
      <c r="J47" s="59">
        <f>Inputs_PM!AN47</f>
        <v>11</v>
      </c>
      <c r="K47" s="59">
        <f>Inputs_PM!AO47</f>
        <v>11</v>
      </c>
      <c r="L47" s="59">
        <f>Inputs_PM!AP47</f>
        <v>10.78</v>
      </c>
      <c r="M47" s="59">
        <f>Inputs_PM!AQ47</f>
        <v>10.504999999999999</v>
      </c>
    </row>
    <row r="48" spans="2:13" x14ac:dyDescent="0.25">
      <c r="B48" s="5">
        <v>3191</v>
      </c>
      <c r="C48" s="5"/>
      <c r="D48" s="59">
        <f>Inputs_PM!AH48</f>
        <v>75.649999999999991</v>
      </c>
      <c r="E48" s="59">
        <f>Inputs_PM!AI48</f>
        <v>78.625</v>
      </c>
      <c r="F48" s="59">
        <f>Inputs_PM!AJ48</f>
        <v>81.174999999999997</v>
      </c>
      <c r="G48" s="59">
        <f>Inputs_PM!AK48</f>
        <v>83.3</v>
      </c>
      <c r="H48" s="59">
        <f>Inputs_PM!AL48</f>
        <v>85</v>
      </c>
      <c r="I48" s="59">
        <f>Inputs_PM!AM48</f>
        <v>85</v>
      </c>
      <c r="J48" s="59">
        <f>Inputs_PM!AN48</f>
        <v>85</v>
      </c>
      <c r="K48" s="59">
        <f>Inputs_PM!AO48</f>
        <v>85</v>
      </c>
      <c r="L48" s="59">
        <f>Inputs_PM!AP48</f>
        <v>83.3</v>
      </c>
      <c r="M48" s="59">
        <f>Inputs_PM!AQ48</f>
        <v>81.174999999999997</v>
      </c>
    </row>
    <row r="49" spans="2:13" x14ac:dyDescent="0.25">
      <c r="B49" s="5">
        <v>3392</v>
      </c>
      <c r="C49" s="5"/>
      <c r="D49" s="59">
        <f>Inputs_PM!AH49</f>
        <v>62.29999999999999</v>
      </c>
      <c r="E49" s="59">
        <f>Inputs_PM!AI49</f>
        <v>64.75</v>
      </c>
      <c r="F49" s="59">
        <f>Inputs_PM!AJ49</f>
        <v>66.849999999999994</v>
      </c>
      <c r="G49" s="59">
        <f>Inputs_PM!AK49</f>
        <v>68.599999999999994</v>
      </c>
      <c r="H49" s="59">
        <f>Inputs_PM!AL49</f>
        <v>70</v>
      </c>
      <c r="I49" s="59">
        <f>Inputs_PM!AM49</f>
        <v>70</v>
      </c>
      <c r="J49" s="59">
        <f>Inputs_PM!AN49</f>
        <v>70</v>
      </c>
      <c r="K49" s="59">
        <f>Inputs_PM!AO49</f>
        <v>70</v>
      </c>
      <c r="L49" s="59">
        <f>Inputs_PM!AP49</f>
        <v>68.599999999999994</v>
      </c>
      <c r="M49" s="59">
        <f>Inputs_PM!AQ49</f>
        <v>66.849999999999994</v>
      </c>
    </row>
    <row r="50" spans="2:13" x14ac:dyDescent="0.25">
      <c r="B50" s="5">
        <v>3491</v>
      </c>
      <c r="C50" s="5"/>
      <c r="D50" s="59">
        <f>Inputs_PM!AH50</f>
        <v>13.349999999999998</v>
      </c>
      <c r="E50" s="59">
        <f>Inputs_PM!AI50</f>
        <v>13.874999999999998</v>
      </c>
      <c r="F50" s="59">
        <f>Inputs_PM!AJ50</f>
        <v>14.324999999999999</v>
      </c>
      <c r="G50" s="59">
        <f>Inputs_PM!AK50</f>
        <v>14.7</v>
      </c>
      <c r="H50" s="59">
        <f>Inputs_PM!AL50</f>
        <v>15</v>
      </c>
      <c r="I50" s="59">
        <f>Inputs_PM!AM50</f>
        <v>15</v>
      </c>
      <c r="J50" s="59">
        <f>Inputs_PM!AN50</f>
        <v>15</v>
      </c>
      <c r="K50" s="59">
        <f>Inputs_PM!AO50</f>
        <v>15</v>
      </c>
      <c r="L50" s="59">
        <f>Inputs_PM!AP50</f>
        <v>14.7</v>
      </c>
      <c r="M50" s="59">
        <f>Inputs_PM!AQ50</f>
        <v>14.324999999999999</v>
      </c>
    </row>
    <row r="51" spans="2:13" x14ac:dyDescent="0.25">
      <c r="B51" s="5">
        <v>3692</v>
      </c>
      <c r="C51" s="5"/>
      <c r="D51" s="59">
        <f>Inputs_PM!AH51</f>
        <v>0</v>
      </c>
      <c r="E51" s="59">
        <f>Inputs_PM!AI51</f>
        <v>0</v>
      </c>
      <c r="F51" s="59">
        <f>Inputs_PM!AJ51</f>
        <v>0</v>
      </c>
      <c r="G51" s="59">
        <f>Inputs_PM!AK51</f>
        <v>0</v>
      </c>
      <c r="H51" s="59">
        <f>Inputs_PM!AL51</f>
        <v>0</v>
      </c>
      <c r="I51" s="59">
        <f>Inputs_PM!AM51</f>
        <v>0</v>
      </c>
      <c r="J51" s="59">
        <f>Inputs_PM!AN51</f>
        <v>0</v>
      </c>
      <c r="K51" s="59">
        <f>Inputs_PM!AO51</f>
        <v>0</v>
      </c>
      <c r="L51" s="59">
        <f>Inputs_PM!AP51</f>
        <v>0</v>
      </c>
      <c r="M51" s="59">
        <f>Inputs_PM!AQ51</f>
        <v>0</v>
      </c>
    </row>
    <row r="52" spans="2:13" x14ac:dyDescent="0.25">
      <c r="B52" s="50">
        <v>3791</v>
      </c>
      <c r="C52" s="50"/>
      <c r="D52" s="59">
        <f>Inputs_PM!AH52</f>
        <v>212.70999999999998</v>
      </c>
      <c r="E52" s="59">
        <f>Inputs_PM!AI52</f>
        <v>221.07499999999999</v>
      </c>
      <c r="F52" s="59">
        <f>Inputs_PM!AJ52</f>
        <v>228.245</v>
      </c>
      <c r="G52" s="59">
        <f>Inputs_PM!AK52</f>
        <v>234.22</v>
      </c>
      <c r="H52" s="59">
        <f>Inputs_PM!AL52</f>
        <v>239</v>
      </c>
      <c r="I52" s="59">
        <f>Inputs_PM!AM52</f>
        <v>239</v>
      </c>
      <c r="J52" s="59">
        <f>Inputs_PM!AN52</f>
        <v>239</v>
      </c>
      <c r="K52" s="59">
        <f>Inputs_PM!AO52</f>
        <v>239</v>
      </c>
      <c r="L52" s="59">
        <f>Inputs_PM!AP52</f>
        <v>234.22</v>
      </c>
      <c r="M52" s="59">
        <f>Inputs_PM!AQ52</f>
        <v>228.245</v>
      </c>
    </row>
    <row r="53" spans="2:13" ht="13.5" customHeight="1" x14ac:dyDescent="0.25">
      <c r="B53" s="50">
        <v>4092</v>
      </c>
      <c r="C53" s="50"/>
      <c r="D53" s="59">
        <f>Inputs_PM!AH53</f>
        <v>162.86999999999998</v>
      </c>
      <c r="E53" s="59">
        <f>Inputs_PM!AI53</f>
        <v>169.27499999999998</v>
      </c>
      <c r="F53" s="59">
        <f>Inputs_PM!AJ53</f>
        <v>174.76499999999999</v>
      </c>
      <c r="G53" s="59">
        <f>Inputs_PM!AK53</f>
        <v>179.34</v>
      </c>
      <c r="H53" s="59">
        <f>Inputs_PM!AL53</f>
        <v>183</v>
      </c>
      <c r="I53" s="59">
        <f>Inputs_PM!AM53</f>
        <v>183</v>
      </c>
      <c r="J53" s="59">
        <f>Inputs_PM!AN53</f>
        <v>183</v>
      </c>
      <c r="K53" s="59">
        <f>Inputs_PM!AO53</f>
        <v>183</v>
      </c>
      <c r="L53" s="59">
        <f>Inputs_PM!AP53</f>
        <v>179.34</v>
      </c>
      <c r="M53" s="59">
        <f>Inputs_PM!AQ53</f>
        <v>174.76499999999999</v>
      </c>
    </row>
    <row r="54" spans="2:13" ht="13.5" customHeight="1" x14ac:dyDescent="0.25">
      <c r="B54" s="50">
        <v>4191</v>
      </c>
      <c r="C54" s="50"/>
      <c r="D54" s="59">
        <f>Inputs_PM!AH54</f>
        <v>0</v>
      </c>
      <c r="E54" s="59">
        <f>Inputs_PM!AI54</f>
        <v>0</v>
      </c>
      <c r="F54" s="59">
        <f>Inputs_PM!AJ54</f>
        <v>0</v>
      </c>
      <c r="G54" s="59">
        <f>Inputs_PM!AK54</f>
        <v>0</v>
      </c>
      <c r="H54" s="59">
        <f>Inputs_PM!AL54</f>
        <v>0</v>
      </c>
      <c r="I54" s="59">
        <f>Inputs_PM!AM54</f>
        <v>0</v>
      </c>
      <c r="J54" s="59">
        <f>Inputs_PM!AN54</f>
        <v>0</v>
      </c>
      <c r="K54" s="59">
        <f>Inputs_PM!AO54</f>
        <v>0</v>
      </c>
      <c r="L54" s="59">
        <f>Inputs_PM!AP54</f>
        <v>0</v>
      </c>
      <c r="M54" s="59">
        <f>Inputs_PM!AQ54</f>
        <v>0</v>
      </c>
    </row>
    <row r="55" spans="2:13" ht="13.5" customHeight="1" x14ac:dyDescent="0.25">
      <c r="B55" s="50">
        <v>4392</v>
      </c>
      <c r="C55" s="50"/>
      <c r="D55" s="59">
        <f>Inputs_PM!AH55</f>
        <v>0</v>
      </c>
      <c r="E55" s="59">
        <f>Inputs_PM!AI55</f>
        <v>0</v>
      </c>
      <c r="F55" s="59">
        <f>Inputs_PM!AJ55</f>
        <v>0</v>
      </c>
      <c r="G55" s="59">
        <f>Inputs_PM!AK55</f>
        <v>0</v>
      </c>
      <c r="H55" s="59">
        <f>Inputs_PM!AL55</f>
        <v>0</v>
      </c>
      <c r="I55" s="59">
        <f>Inputs_PM!AM55</f>
        <v>0</v>
      </c>
      <c r="J55" s="59">
        <f>Inputs_PM!AN55</f>
        <v>0</v>
      </c>
      <c r="K55" s="59">
        <f>Inputs_PM!AO55</f>
        <v>0</v>
      </c>
      <c r="L55" s="59">
        <f>Inputs_PM!AP55</f>
        <v>0</v>
      </c>
      <c r="M55" s="59">
        <f>Inputs_PM!AQ55</f>
        <v>0</v>
      </c>
    </row>
    <row r="56" spans="2:13" ht="13.5" customHeight="1" x14ac:dyDescent="0.25">
      <c r="B56" s="50">
        <v>4491</v>
      </c>
      <c r="C56" s="50"/>
      <c r="D56" s="59">
        <f>Inputs_PM!AH56</f>
        <v>72.97999999999999</v>
      </c>
      <c r="E56" s="59">
        <f>Inputs_PM!AI56</f>
        <v>75.849999999999994</v>
      </c>
      <c r="F56" s="59">
        <f>Inputs_PM!AJ56</f>
        <v>78.31</v>
      </c>
      <c r="G56" s="59">
        <f>Inputs_PM!AK56</f>
        <v>80.36</v>
      </c>
      <c r="H56" s="59">
        <f>Inputs_PM!AL56</f>
        <v>82</v>
      </c>
      <c r="I56" s="59">
        <f>Inputs_PM!AM56</f>
        <v>82</v>
      </c>
      <c r="J56" s="59">
        <f>Inputs_PM!AN56</f>
        <v>82</v>
      </c>
      <c r="K56" s="59">
        <f>Inputs_PM!AO56</f>
        <v>82</v>
      </c>
      <c r="L56" s="59">
        <f>Inputs_PM!AP56</f>
        <v>80.36</v>
      </c>
      <c r="M56" s="59">
        <f>Inputs_PM!AQ56</f>
        <v>78.31</v>
      </c>
    </row>
    <row r="57" spans="2:13" ht="13.5" customHeight="1" x14ac:dyDescent="0.25">
      <c r="B57" s="50">
        <v>4592</v>
      </c>
      <c r="C57" s="50"/>
      <c r="D57" s="59">
        <f>Inputs_PM!AH57</f>
        <v>0</v>
      </c>
      <c r="E57" s="59">
        <f>Inputs_PM!AI57</f>
        <v>0</v>
      </c>
      <c r="F57" s="59">
        <f>Inputs_PM!AJ57</f>
        <v>0</v>
      </c>
      <c r="G57" s="59">
        <f>Inputs_PM!AK57</f>
        <v>0</v>
      </c>
      <c r="H57" s="59">
        <f>Inputs_PM!AL57</f>
        <v>0</v>
      </c>
      <c r="I57" s="59">
        <f>Inputs_PM!AM57</f>
        <v>0</v>
      </c>
      <c r="J57" s="59">
        <f>Inputs_PM!AN57</f>
        <v>0</v>
      </c>
      <c r="K57" s="59">
        <f>Inputs_PM!AO57</f>
        <v>0</v>
      </c>
      <c r="L57" s="59">
        <f>Inputs_PM!AP57</f>
        <v>0</v>
      </c>
      <c r="M57" s="59">
        <f>Inputs_PM!AQ57</f>
        <v>0</v>
      </c>
    </row>
    <row r="58" spans="2:13" x14ac:dyDescent="0.25">
      <c r="B58" s="50">
        <v>4792</v>
      </c>
      <c r="C58" s="50"/>
      <c r="D58" s="59">
        <f>Inputs_PM!AH58</f>
        <v>0</v>
      </c>
      <c r="E58" s="59">
        <f>Inputs_PM!AI58</f>
        <v>0</v>
      </c>
      <c r="F58" s="59">
        <f>Inputs_PM!AJ58</f>
        <v>0</v>
      </c>
      <c r="G58" s="59">
        <f>Inputs_PM!AK58</f>
        <v>0</v>
      </c>
      <c r="H58" s="59">
        <f>Inputs_PM!AL58</f>
        <v>0</v>
      </c>
      <c r="I58" s="59">
        <f>Inputs_PM!AM58</f>
        <v>0</v>
      </c>
      <c r="J58" s="59">
        <f>Inputs_PM!AN58</f>
        <v>0</v>
      </c>
      <c r="K58" s="59">
        <f>Inputs_PM!AO58</f>
        <v>0</v>
      </c>
      <c r="L58" s="59">
        <f>Inputs_PM!AP58</f>
        <v>0</v>
      </c>
      <c r="M58" s="59">
        <f>Inputs_PM!AQ58</f>
        <v>0</v>
      </c>
    </row>
    <row r="59" spans="2:13" x14ac:dyDescent="0.25">
      <c r="B59" s="50">
        <v>4891</v>
      </c>
      <c r="C59" s="50"/>
      <c r="D59" s="59">
        <f>Inputs_PM!AH59</f>
        <v>61.41</v>
      </c>
      <c r="E59" s="59">
        <f>Inputs_PM!AI59</f>
        <v>63.824999999999996</v>
      </c>
      <c r="F59" s="59">
        <f>Inputs_PM!AJ59</f>
        <v>65.894999999999996</v>
      </c>
      <c r="G59" s="59">
        <f>Inputs_PM!AK59</f>
        <v>67.62</v>
      </c>
      <c r="H59" s="59">
        <f>Inputs_PM!AL59</f>
        <v>69</v>
      </c>
      <c r="I59" s="59">
        <f>Inputs_PM!AM59</f>
        <v>69</v>
      </c>
      <c r="J59" s="59">
        <f>Inputs_PM!AN59</f>
        <v>69</v>
      </c>
      <c r="K59" s="59">
        <f>Inputs_PM!AO59</f>
        <v>69</v>
      </c>
      <c r="L59" s="59">
        <f>Inputs_PM!AP59</f>
        <v>67.62</v>
      </c>
      <c r="M59" s="59">
        <f>Inputs_PM!AQ59</f>
        <v>65.894999999999996</v>
      </c>
    </row>
    <row r="60" spans="2:13" x14ac:dyDescent="0.25">
      <c r="B60" s="5">
        <v>5092</v>
      </c>
      <c r="C60" s="5"/>
      <c r="D60" s="59">
        <f>Inputs_PM!AH60</f>
        <v>16.02</v>
      </c>
      <c r="E60" s="59">
        <f>Inputs_PM!AI60</f>
        <v>16.649999999999999</v>
      </c>
      <c r="F60" s="59">
        <f>Inputs_PM!AJ60</f>
        <v>17.189999999999998</v>
      </c>
      <c r="G60" s="59">
        <f>Inputs_PM!AK60</f>
        <v>17.64</v>
      </c>
      <c r="H60" s="59">
        <f>Inputs_PM!AL60</f>
        <v>18</v>
      </c>
      <c r="I60" s="59">
        <f>Inputs_PM!AM60</f>
        <v>18</v>
      </c>
      <c r="J60" s="59">
        <f>Inputs_PM!AN60</f>
        <v>18</v>
      </c>
      <c r="K60" s="59">
        <f>Inputs_PM!AO60</f>
        <v>18</v>
      </c>
      <c r="L60" s="59">
        <f>Inputs_PM!AP60</f>
        <v>17.64</v>
      </c>
      <c r="M60" s="59">
        <f>Inputs_PM!AQ60</f>
        <v>17.189999999999998</v>
      </c>
    </row>
    <row r="61" spans="2:13" x14ac:dyDescent="0.25">
      <c r="B61" s="5">
        <v>5292</v>
      </c>
      <c r="C61" s="5"/>
      <c r="D61" s="59">
        <f>Inputs_PM!AH61</f>
        <v>15.129999999999999</v>
      </c>
      <c r="E61" s="59">
        <f>Inputs_PM!AI61</f>
        <v>15.725</v>
      </c>
      <c r="F61" s="59">
        <f>Inputs_PM!AJ61</f>
        <v>16.234999999999999</v>
      </c>
      <c r="G61" s="59">
        <f>Inputs_PM!AK61</f>
        <v>16.66</v>
      </c>
      <c r="H61" s="59">
        <f>Inputs_PM!AL61</f>
        <v>17</v>
      </c>
      <c r="I61" s="59">
        <f>Inputs_PM!AM61</f>
        <v>17</v>
      </c>
      <c r="J61" s="59">
        <f>Inputs_PM!AN61</f>
        <v>17</v>
      </c>
      <c r="K61" s="59">
        <f>Inputs_PM!AO61</f>
        <v>17</v>
      </c>
      <c r="L61" s="59">
        <f>Inputs_PM!AP61</f>
        <v>16.66</v>
      </c>
      <c r="M61" s="59">
        <f>Inputs_PM!AQ61</f>
        <v>16.234999999999999</v>
      </c>
    </row>
    <row r="62" spans="2:13" x14ac:dyDescent="0.25">
      <c r="B62" s="5">
        <v>5391</v>
      </c>
      <c r="C62" s="5"/>
      <c r="D62" s="59">
        <f>Inputs_PM!AH62</f>
        <v>2.67</v>
      </c>
      <c r="E62" s="59">
        <f>Inputs_PM!AI62</f>
        <v>2.7749999999999999</v>
      </c>
      <c r="F62" s="59">
        <f>Inputs_PM!AJ62</f>
        <v>2.8649999999999998</v>
      </c>
      <c r="G62" s="59">
        <f>Inputs_PM!AK62</f>
        <v>2.94</v>
      </c>
      <c r="H62" s="59">
        <f>Inputs_PM!AL62</f>
        <v>3</v>
      </c>
      <c r="I62" s="59">
        <f>Inputs_PM!AM62</f>
        <v>3</v>
      </c>
      <c r="J62" s="59">
        <f>Inputs_PM!AN62</f>
        <v>3</v>
      </c>
      <c r="K62" s="59">
        <f>Inputs_PM!AO62</f>
        <v>3</v>
      </c>
      <c r="L62" s="59">
        <f>Inputs_PM!AP62</f>
        <v>2.94</v>
      </c>
      <c r="M62" s="59">
        <f>Inputs_PM!AQ62</f>
        <v>2.8649999999999998</v>
      </c>
    </row>
    <row r="63" spans="2:13" x14ac:dyDescent="0.25">
      <c r="B63" s="5">
        <v>9991391</v>
      </c>
      <c r="C63" s="5"/>
      <c r="D63" s="59">
        <f>Inputs_PM!AH63</f>
        <v>0</v>
      </c>
      <c r="E63" s="59">
        <f>Inputs_PM!AI63</f>
        <v>0</v>
      </c>
      <c r="F63" s="59">
        <f>Inputs_PM!AJ63</f>
        <v>0</v>
      </c>
      <c r="G63" s="59">
        <f>Inputs_PM!AK63</f>
        <v>0</v>
      </c>
      <c r="H63" s="59">
        <f>Inputs_PM!AL63</f>
        <v>0</v>
      </c>
      <c r="I63" s="59">
        <f>Inputs_PM!AM63</f>
        <v>0</v>
      </c>
      <c r="J63" s="59">
        <f>Inputs_PM!AN63</f>
        <v>0</v>
      </c>
      <c r="K63" s="59">
        <f>Inputs_PM!AO63</f>
        <v>0</v>
      </c>
      <c r="L63" s="59">
        <f>Inputs_PM!AP63</f>
        <v>0</v>
      </c>
      <c r="M63" s="59">
        <f>Inputs_PM!AQ63</f>
        <v>0</v>
      </c>
    </row>
    <row r="64" spans="2:13" x14ac:dyDescent="0.25">
      <c r="B64" s="5">
        <v>9991392</v>
      </c>
      <c r="C64" s="5"/>
      <c r="D64" s="59">
        <f>Inputs_PM!AH64</f>
        <v>6.2299999999999995</v>
      </c>
      <c r="E64" s="59">
        <f>Inputs_PM!AI64</f>
        <v>6.4749999999999996</v>
      </c>
      <c r="F64" s="59">
        <f>Inputs_PM!AJ64</f>
        <v>6.6849999999999996</v>
      </c>
      <c r="G64" s="59">
        <f>Inputs_PM!AK64</f>
        <v>6.8599999999999994</v>
      </c>
      <c r="H64" s="59">
        <f>Inputs_PM!AL64</f>
        <v>7</v>
      </c>
      <c r="I64" s="59">
        <f>Inputs_PM!AM64</f>
        <v>7</v>
      </c>
      <c r="J64" s="59">
        <f>Inputs_PM!AN64</f>
        <v>7</v>
      </c>
      <c r="K64" s="59">
        <f>Inputs_PM!AO64</f>
        <v>7</v>
      </c>
      <c r="L64" s="59">
        <f>Inputs_PM!AP64</f>
        <v>6.8599999999999994</v>
      </c>
      <c r="M64" s="59">
        <f>Inputs_PM!AQ64</f>
        <v>6.6849999999999996</v>
      </c>
    </row>
    <row r="65" spans="2:13" x14ac:dyDescent="0.25">
      <c r="B65" s="5">
        <v>9991691</v>
      </c>
      <c r="C65" s="5"/>
      <c r="D65" s="59">
        <f>Inputs_PM!AH65</f>
        <v>0</v>
      </c>
      <c r="E65" s="59">
        <f>Inputs_PM!AI65</f>
        <v>0</v>
      </c>
      <c r="F65" s="59">
        <f>Inputs_PM!AJ65</f>
        <v>0</v>
      </c>
      <c r="G65" s="59">
        <f>Inputs_PM!AK65</f>
        <v>0</v>
      </c>
      <c r="H65" s="59">
        <f>Inputs_PM!AL65</f>
        <v>0</v>
      </c>
      <c r="I65" s="59">
        <f>Inputs_PM!AM65</f>
        <v>0</v>
      </c>
      <c r="J65" s="59">
        <f>Inputs_PM!AN65</f>
        <v>0</v>
      </c>
      <c r="K65" s="59">
        <f>Inputs_PM!AO65</f>
        <v>0</v>
      </c>
      <c r="L65" s="59">
        <f>Inputs_PM!AP65</f>
        <v>0</v>
      </c>
      <c r="M65" s="59">
        <f>Inputs_PM!AQ65</f>
        <v>0</v>
      </c>
    </row>
    <row r="66" spans="2:13" x14ac:dyDescent="0.25">
      <c r="B66" s="5">
        <v>9991692</v>
      </c>
      <c r="C66" s="5"/>
      <c r="D66" s="59">
        <f>Inputs_PM!AH66</f>
        <v>43.609999999999992</v>
      </c>
      <c r="E66" s="59">
        <f>Inputs_PM!AI66</f>
        <v>45.324999999999996</v>
      </c>
      <c r="F66" s="59">
        <f>Inputs_PM!AJ66</f>
        <v>46.794999999999995</v>
      </c>
      <c r="G66" s="59">
        <f>Inputs_PM!AK66</f>
        <v>48.019999999999996</v>
      </c>
      <c r="H66" s="59">
        <f>Inputs_PM!AL66</f>
        <v>49</v>
      </c>
      <c r="I66" s="59">
        <f>Inputs_PM!AM66</f>
        <v>49</v>
      </c>
      <c r="J66" s="59">
        <f>Inputs_PM!AN66</f>
        <v>49</v>
      </c>
      <c r="K66" s="59">
        <f>Inputs_PM!AO66</f>
        <v>49</v>
      </c>
      <c r="L66" s="59">
        <f>Inputs_PM!AP66</f>
        <v>48.019999999999996</v>
      </c>
      <c r="M66" s="59">
        <f>Inputs_PM!AQ66</f>
        <v>46.794999999999995</v>
      </c>
    </row>
    <row r="67" spans="2:13" x14ac:dyDescent="0.25">
      <c r="B67" s="5">
        <v>9991991</v>
      </c>
      <c r="C67" s="5"/>
      <c r="D67" s="59">
        <f>Inputs_PM!AH67</f>
        <v>15.129999999999999</v>
      </c>
      <c r="E67" s="59">
        <f>Inputs_PM!AI67</f>
        <v>15.725</v>
      </c>
      <c r="F67" s="59">
        <f>Inputs_PM!AJ67</f>
        <v>16.234999999999999</v>
      </c>
      <c r="G67" s="59">
        <f>Inputs_PM!AK67</f>
        <v>16.66</v>
      </c>
      <c r="H67" s="59">
        <f>Inputs_PM!AL67</f>
        <v>17</v>
      </c>
      <c r="I67" s="59">
        <f>Inputs_PM!AM67</f>
        <v>17</v>
      </c>
      <c r="J67" s="59">
        <f>Inputs_PM!AN67</f>
        <v>17</v>
      </c>
      <c r="K67" s="59">
        <f>Inputs_PM!AO67</f>
        <v>17</v>
      </c>
      <c r="L67" s="59">
        <f>Inputs_PM!AP67</f>
        <v>16.66</v>
      </c>
      <c r="M67" s="59">
        <f>Inputs_PM!AQ67</f>
        <v>16.234999999999999</v>
      </c>
    </row>
    <row r="68" spans="2:13" x14ac:dyDescent="0.25">
      <c r="B68" s="5">
        <v>9991992</v>
      </c>
      <c r="C68" s="5"/>
      <c r="D68" s="59">
        <f>Inputs_PM!AH68</f>
        <v>16.909999999999997</v>
      </c>
      <c r="E68" s="59">
        <f>Inputs_PM!AI68</f>
        <v>17.574999999999999</v>
      </c>
      <c r="F68" s="59">
        <f>Inputs_PM!AJ68</f>
        <v>18.145</v>
      </c>
      <c r="G68" s="59">
        <f>Inputs_PM!AK68</f>
        <v>18.62</v>
      </c>
      <c r="H68" s="59">
        <f>Inputs_PM!AL68</f>
        <v>19</v>
      </c>
      <c r="I68" s="59">
        <f>Inputs_PM!AM68</f>
        <v>19</v>
      </c>
      <c r="J68" s="59">
        <f>Inputs_PM!AN68</f>
        <v>19</v>
      </c>
      <c r="K68" s="59">
        <f>Inputs_PM!AO68</f>
        <v>19</v>
      </c>
      <c r="L68" s="59">
        <f>Inputs_PM!AP68</f>
        <v>18.62</v>
      </c>
      <c r="M68" s="59">
        <f>Inputs_PM!AQ68</f>
        <v>18.145</v>
      </c>
    </row>
    <row r="69" spans="2:13" x14ac:dyDescent="0.25">
      <c r="B69" s="5">
        <v>9997192</v>
      </c>
      <c r="C69" s="5"/>
      <c r="D69" s="59">
        <f>Inputs_PM!AH69</f>
        <v>37.379999999999995</v>
      </c>
      <c r="E69" s="59">
        <f>Inputs_PM!AI69</f>
        <v>38.849999999999994</v>
      </c>
      <c r="F69" s="59">
        <f>Inputs_PM!AJ69</f>
        <v>40.11</v>
      </c>
      <c r="G69" s="59">
        <f>Inputs_PM!AK69</f>
        <v>41.16</v>
      </c>
      <c r="H69" s="59">
        <f>Inputs_PM!AL69</f>
        <v>42</v>
      </c>
      <c r="I69" s="59">
        <f>Inputs_PM!AM69</f>
        <v>42</v>
      </c>
      <c r="J69" s="59">
        <f>Inputs_PM!AN69</f>
        <v>42</v>
      </c>
      <c r="K69" s="59">
        <f>Inputs_PM!AO69</f>
        <v>42</v>
      </c>
      <c r="L69" s="59">
        <f>Inputs_PM!AP69</f>
        <v>41.16</v>
      </c>
      <c r="M69" s="59">
        <f>Inputs_PM!AQ69</f>
        <v>40.11</v>
      </c>
    </row>
    <row r="70" spans="2:13" x14ac:dyDescent="0.25">
      <c r="B70" s="5">
        <v>9997491</v>
      </c>
      <c r="C70" s="5"/>
      <c r="D70" s="59">
        <f>Inputs_PM!AH70</f>
        <v>20.47</v>
      </c>
      <c r="E70" s="59">
        <f>Inputs_PM!AI70</f>
        <v>21.274999999999999</v>
      </c>
      <c r="F70" s="59">
        <f>Inputs_PM!AJ70</f>
        <v>21.965</v>
      </c>
      <c r="G70" s="59">
        <f>Inputs_PM!AK70</f>
        <v>22.54</v>
      </c>
      <c r="H70" s="59">
        <f>Inputs_PM!AL70</f>
        <v>23</v>
      </c>
      <c r="I70" s="59">
        <f>Inputs_PM!AM70</f>
        <v>23</v>
      </c>
      <c r="J70" s="59">
        <f>Inputs_PM!AN70</f>
        <v>23</v>
      </c>
      <c r="K70" s="59">
        <f>Inputs_PM!AO70</f>
        <v>23</v>
      </c>
      <c r="L70" s="59">
        <f>Inputs_PM!AP70</f>
        <v>22.54</v>
      </c>
      <c r="M70" s="59">
        <f>Inputs_PM!AQ70</f>
        <v>21.965</v>
      </c>
    </row>
    <row r="71" spans="2:13" x14ac:dyDescent="0.25">
      <c r="B71" s="5">
        <v>9997791</v>
      </c>
      <c r="C71" s="5"/>
      <c r="D71" s="59">
        <f>Inputs_PM!AH71</f>
        <v>195.79999999999998</v>
      </c>
      <c r="E71" s="59">
        <f>Inputs_PM!AI71</f>
        <v>203.49999999999997</v>
      </c>
      <c r="F71" s="59">
        <f>Inputs_PM!AJ71</f>
        <v>210.1</v>
      </c>
      <c r="G71" s="59">
        <f>Inputs_PM!AK71</f>
        <v>215.6</v>
      </c>
      <c r="H71" s="59">
        <f>Inputs_PM!AL71</f>
        <v>220</v>
      </c>
      <c r="I71" s="59">
        <f>Inputs_PM!AM71</f>
        <v>220</v>
      </c>
      <c r="J71" s="59">
        <f>Inputs_PM!AN71</f>
        <v>220</v>
      </c>
      <c r="K71" s="59">
        <f>Inputs_PM!AO71</f>
        <v>220</v>
      </c>
      <c r="L71" s="59">
        <f>Inputs_PM!AP71</f>
        <v>215.6</v>
      </c>
      <c r="M71" s="59">
        <f>Inputs_PM!AQ71</f>
        <v>210.1</v>
      </c>
    </row>
  </sheetData>
  <mergeCells count="4">
    <mergeCell ref="B1:C4"/>
    <mergeCell ref="D6:M6"/>
    <mergeCell ref="B7:C7"/>
    <mergeCell ref="D7:M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63B3-03ED-4AF2-A89D-4EEBAFC1935E}">
  <sheetPr codeName="Sheet9">
    <tabColor theme="7"/>
  </sheetPr>
  <dimension ref="A1:R488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42578125" style="41" customWidth="1"/>
    <col min="2" max="2" width="12" style="41" customWidth="1"/>
    <col min="3" max="3" width="9.140625" style="41"/>
    <col min="4" max="4" width="11.42578125" style="41" customWidth="1"/>
    <col min="5" max="5" width="17.5703125" style="41" bestFit="1" customWidth="1"/>
    <col min="6" max="6" width="9.140625" style="41"/>
    <col min="7" max="7" width="47" style="41" customWidth="1"/>
  </cols>
  <sheetData>
    <row r="1" spans="1:18" ht="15.75" thickBot="1" x14ac:dyDescent="0.3">
      <c r="G1" s="70" t="s">
        <v>380</v>
      </c>
    </row>
    <row r="2" spans="1:18" s="67" customFormat="1" ht="24.75" customHeight="1" thickBot="1" x14ac:dyDescent="0.3">
      <c r="A2" s="118" t="s">
        <v>41</v>
      </c>
      <c r="B2" s="119" t="s">
        <v>42</v>
      </c>
      <c r="C2" s="119" t="s">
        <v>25</v>
      </c>
      <c r="D2" s="119" t="s">
        <v>26</v>
      </c>
      <c r="E2" s="119" t="s">
        <v>20</v>
      </c>
      <c r="F2" s="134" t="s">
        <v>21</v>
      </c>
      <c r="G2" s="142" t="s">
        <v>22</v>
      </c>
      <c r="H2" s="66"/>
      <c r="I2" s="66"/>
      <c r="J2" s="66"/>
    </row>
    <row r="3" spans="1:18" x14ac:dyDescent="0.25">
      <c r="A3" s="128">
        <f>IF(LEN(E3)=3,INT(LEFT(E3,1)),IF(LEN(E3)=6,INT(LEFT(E3,5)),IF(LEN(E3)=5,INT(LEFT(E3,2)),IF(LEN(E3)=4,INT(LEFT(E3,2)),INT(LEFT(E3,3))))))</f>
        <v>2</v>
      </c>
      <c r="B3" s="129">
        <f>INT(RIGHT(E3,1))</f>
        <v>2</v>
      </c>
      <c r="C3" s="129" t="str">
        <f>INDEX('Numbering Conventions'!$H$6:$H$13,MATCH(B3,'Numbering Conventions'!$I$6:$I$13,0))</f>
        <v>S</v>
      </c>
      <c r="D3" s="129" t="str">
        <f>VLOOKUP(F3,'Numbering Conventions'!$E$6:$F$39,2,0)</f>
        <v>SBL2</v>
      </c>
      <c r="E3" s="129">
        <v>202</v>
      </c>
      <c r="F3" s="135">
        <v>6</v>
      </c>
      <c r="G3" s="143">
        <f>VLOOKUP(A3,PM_Balanced_VISTRO!$A$1:$AH$64,MATCH(D3,PM_Balanced_VISTRO!$A$1:$AH$1,0),0)</f>
        <v>63</v>
      </c>
      <c r="H3" s="12"/>
      <c r="I3" s="12"/>
      <c r="J3" s="12"/>
    </row>
    <row r="4" spans="1:18" x14ac:dyDescent="0.25">
      <c r="A4" s="130">
        <f t="shared" ref="A4:A67" si="0">IF(LEN(E4)=3,INT(LEFT(E4,1)),IF(LEN(E4)=6,INT(LEFT(E4,5)),IF(LEN(E4)=5,INT(LEFT(E4,2)),IF(LEN(E4)=4,INT(LEFT(E4,2)),INT(LEFT(E4,3))))))</f>
        <v>2</v>
      </c>
      <c r="B4" s="120">
        <f t="shared" ref="B4:B67" si="1">INT(RIGHT(E4,1))</f>
        <v>2</v>
      </c>
      <c r="C4" s="120" t="str">
        <f>INDEX('Numbering Conventions'!$H$6:$H$13,MATCH(B4,'Numbering Conventions'!$I$6:$I$13,0))</f>
        <v>S</v>
      </c>
      <c r="D4" s="120" t="str">
        <f>VLOOKUP(F4,'Numbering Conventions'!$E$6:$F$39,2,0)</f>
        <v>SBL</v>
      </c>
      <c r="E4" s="120">
        <v>202</v>
      </c>
      <c r="F4" s="136">
        <v>7</v>
      </c>
      <c r="G4" s="144">
        <f>VLOOKUP(A4,PM_Balanced_VISTRO!$A$1:$AH$64,MATCH(D4,PM_Balanced_VISTRO!$A$1:$AH$1,0),0)</f>
        <v>33</v>
      </c>
      <c r="H4" s="12"/>
      <c r="I4" s="12"/>
      <c r="J4" s="12"/>
    </row>
    <row r="5" spans="1:18" x14ac:dyDescent="0.25">
      <c r="A5" s="130">
        <f t="shared" si="0"/>
        <v>2</v>
      </c>
      <c r="B5" s="120">
        <f t="shared" si="1"/>
        <v>2</v>
      </c>
      <c r="C5" s="120" t="str">
        <f>INDEX('Numbering Conventions'!$H$6:$H$13,MATCH(B5,'Numbering Conventions'!$I$6:$I$13,0))</f>
        <v>S</v>
      </c>
      <c r="D5" s="120" t="str">
        <f>VLOOKUP(F5,'Numbering Conventions'!$E$6:$F$39,2,0)</f>
        <v>SBT</v>
      </c>
      <c r="E5" s="120">
        <v>202</v>
      </c>
      <c r="F5" s="136">
        <v>8</v>
      </c>
      <c r="G5" s="144">
        <f>VLOOKUP(A5,PM_Balanced_VISTRO!$A$1:$AH$64,MATCH(D5,PM_Balanced_VISTRO!$A$1:$AH$1,0),0)</f>
        <v>516</v>
      </c>
      <c r="H5" s="12"/>
      <c r="I5" s="12"/>
      <c r="J5" s="12"/>
    </row>
    <row r="6" spans="1:18" x14ac:dyDescent="0.25">
      <c r="A6" s="130">
        <f t="shared" si="0"/>
        <v>2</v>
      </c>
      <c r="B6" s="120">
        <f t="shared" si="1"/>
        <v>2</v>
      </c>
      <c r="C6" s="120" t="str">
        <f>INDEX('Numbering Conventions'!$H$6:$H$13,MATCH(B6,'Numbering Conventions'!$I$6:$I$13,0))</f>
        <v>S</v>
      </c>
      <c r="D6" s="120" t="str">
        <f>VLOOKUP(F6,'Numbering Conventions'!$E$6:$F$39,2,0)</f>
        <v>SBR</v>
      </c>
      <c r="E6" s="120">
        <v>202</v>
      </c>
      <c r="F6" s="136">
        <v>9</v>
      </c>
      <c r="G6" s="144">
        <f>VLOOKUP(A6,PM_Balanced_VISTRO!$A$1:$AH$64,MATCH(D6,PM_Balanced_VISTRO!$A$1:$AH$1,0),0)</f>
        <v>203</v>
      </c>
      <c r="H6" s="12"/>
      <c r="I6" s="12"/>
      <c r="J6" s="12"/>
      <c r="L6" s="81"/>
      <c r="M6" s="82"/>
      <c r="N6" s="82"/>
      <c r="O6" s="82"/>
      <c r="P6" s="82"/>
      <c r="Q6" s="82"/>
      <c r="R6" s="82"/>
    </row>
    <row r="7" spans="1:18" x14ac:dyDescent="0.25">
      <c r="A7" s="130">
        <f t="shared" si="0"/>
        <v>2</v>
      </c>
      <c r="B7" s="120">
        <f t="shared" si="1"/>
        <v>2</v>
      </c>
      <c r="C7" s="120" t="str">
        <f>INDEX('Numbering Conventions'!$H$6:$H$13,MATCH(B7,'Numbering Conventions'!$I$6:$I$13,0))</f>
        <v>S</v>
      </c>
      <c r="D7" s="120" t="str">
        <f>VLOOKUP(F7,'Numbering Conventions'!$E$6:$F$39,2,0)</f>
        <v>SBR2</v>
      </c>
      <c r="E7" s="120">
        <v>202</v>
      </c>
      <c r="F7" s="136">
        <v>10</v>
      </c>
      <c r="G7" s="144">
        <f>VLOOKUP(A7,PM_Balanced_VISTRO!$A$1:$AH$64,MATCH(D7,PM_Balanced_VISTRO!$A$1:$AH$1,0),0)</f>
        <v>42</v>
      </c>
      <c r="H7" s="12"/>
      <c r="I7" s="12"/>
      <c r="J7" s="12"/>
      <c r="L7" s="82"/>
      <c r="M7" s="82"/>
      <c r="N7" s="82"/>
      <c r="O7" s="82"/>
      <c r="P7" s="82"/>
      <c r="Q7" s="82"/>
      <c r="R7" s="82"/>
    </row>
    <row r="8" spans="1:18" x14ac:dyDescent="0.25">
      <c r="A8" s="130">
        <f t="shared" si="0"/>
        <v>2</v>
      </c>
      <c r="B8" s="120">
        <f t="shared" si="1"/>
        <v>3</v>
      </c>
      <c r="C8" s="120" t="str">
        <f>INDEX('Numbering Conventions'!$H$6:$H$13,MATCH(B8,'Numbering Conventions'!$I$6:$I$13,0))</f>
        <v>E</v>
      </c>
      <c r="D8" s="120" t="str">
        <f>VLOOKUP(F8,'Numbering Conventions'!$E$6:$F$39,2,0)</f>
        <v>EBT</v>
      </c>
      <c r="E8" s="120">
        <v>203</v>
      </c>
      <c r="F8" s="136">
        <v>12</v>
      </c>
      <c r="G8" s="144">
        <f>VLOOKUP(A8,PM_Balanced_VISTRO!$A$1:$AH$64,MATCH(D8,PM_Balanced_VISTRO!$A$1:$AH$1,0),0)</f>
        <v>258</v>
      </c>
      <c r="H8" s="12"/>
      <c r="I8" s="12"/>
      <c r="J8" s="12"/>
    </row>
    <row r="9" spans="1:18" ht="15" customHeight="1" x14ac:dyDescent="0.25">
      <c r="A9" s="130">
        <f t="shared" si="0"/>
        <v>2</v>
      </c>
      <c r="B9" s="120">
        <f t="shared" si="1"/>
        <v>3</v>
      </c>
      <c r="C9" s="120" t="str">
        <f>INDEX('Numbering Conventions'!$H$6:$H$13,MATCH(B9,'Numbering Conventions'!$I$6:$I$13,0))</f>
        <v>E</v>
      </c>
      <c r="D9" s="120" t="str">
        <f>VLOOKUP(F9,'Numbering Conventions'!$E$6:$F$39,2,0)</f>
        <v>EBR</v>
      </c>
      <c r="E9" s="120">
        <v>203</v>
      </c>
      <c r="F9" s="136">
        <v>13</v>
      </c>
      <c r="G9" s="144">
        <f>VLOOKUP(A9,PM_Balanced_VISTRO!$A$1:$AH$64,MATCH(D9,PM_Balanced_VISTRO!$A$1:$AH$1,0),0)</f>
        <v>0</v>
      </c>
      <c r="H9" s="12"/>
      <c r="I9" s="12"/>
      <c r="J9" s="12"/>
      <c r="L9" s="301" t="s">
        <v>371</v>
      </c>
      <c r="M9" s="302"/>
      <c r="N9" s="302"/>
      <c r="O9" s="302"/>
      <c r="P9" s="302"/>
      <c r="Q9" s="302"/>
      <c r="R9" s="302"/>
    </row>
    <row r="10" spans="1:18" x14ac:dyDescent="0.25">
      <c r="A10" s="130">
        <f t="shared" si="0"/>
        <v>2</v>
      </c>
      <c r="B10" s="120">
        <f t="shared" si="1"/>
        <v>3</v>
      </c>
      <c r="C10" s="120" t="str">
        <f>INDEX('Numbering Conventions'!$H$6:$H$13,MATCH(B10,'Numbering Conventions'!$I$6:$I$13,0))</f>
        <v>E</v>
      </c>
      <c r="D10" s="120" t="str">
        <f>VLOOKUP(F10,'Numbering Conventions'!$E$6:$F$39,2,0)</f>
        <v>EBR2</v>
      </c>
      <c r="E10" s="120">
        <v>203</v>
      </c>
      <c r="F10" s="136">
        <v>14</v>
      </c>
      <c r="G10" s="144">
        <f>VLOOKUP(A10,PM_Balanced_VISTRO!$A$1:$AH$64,MATCH(D10,PM_Balanced_VISTRO!$A$1:$AH$1,0),0)</f>
        <v>0</v>
      </c>
      <c r="H10" s="12"/>
      <c r="I10" s="12"/>
      <c r="J10" s="12"/>
      <c r="L10" s="302"/>
      <c r="M10" s="302"/>
      <c r="N10" s="302"/>
      <c r="O10" s="302"/>
      <c r="P10" s="302"/>
      <c r="Q10" s="302"/>
      <c r="R10" s="302"/>
    </row>
    <row r="11" spans="1:18" x14ac:dyDescent="0.25">
      <c r="A11" s="130">
        <f t="shared" si="0"/>
        <v>2</v>
      </c>
      <c r="B11" s="120">
        <f t="shared" si="1"/>
        <v>4</v>
      </c>
      <c r="C11" s="120" t="str">
        <f>INDEX('Numbering Conventions'!$H$6:$H$13,MATCH(B11,'Numbering Conventions'!$I$6:$I$13,0))</f>
        <v>W</v>
      </c>
      <c r="D11" s="120" t="str">
        <f>VLOOKUP(F11,'Numbering Conventions'!$E$6:$F$39,2,0)</f>
        <v>WBL</v>
      </c>
      <c r="E11" s="120">
        <v>204</v>
      </c>
      <c r="F11" s="136">
        <v>15</v>
      </c>
      <c r="G11" s="144">
        <f>VLOOKUP(A11,PM_Balanced_VISTRO!$A$1:$AH$64,MATCH(D11,PM_Balanced_VISTRO!$A$1:$AH$1,0),0)</f>
        <v>5</v>
      </c>
      <c r="H11" s="12"/>
      <c r="I11" s="12"/>
      <c r="J11" s="12"/>
    </row>
    <row r="12" spans="1:18" x14ac:dyDescent="0.25">
      <c r="A12" s="130">
        <f t="shared" si="0"/>
        <v>2</v>
      </c>
      <c r="B12" s="120">
        <f t="shared" si="1"/>
        <v>4</v>
      </c>
      <c r="C12" s="120" t="str">
        <f>INDEX('Numbering Conventions'!$H$6:$H$13,MATCH(B12,'Numbering Conventions'!$I$6:$I$13,0))</f>
        <v>W</v>
      </c>
      <c r="D12" s="120" t="str">
        <f>VLOOKUP(F12,'Numbering Conventions'!$E$6:$F$39,2,0)</f>
        <v>WBT</v>
      </c>
      <c r="E12" s="120">
        <v>204</v>
      </c>
      <c r="F12" s="136">
        <v>16</v>
      </c>
      <c r="G12" s="144">
        <f>VLOOKUP(A12,PM_Balanced_VISTRO!$A$1:$AH$64,MATCH(D12,PM_Balanced_VISTRO!$A$1:$AH$1,0),0)</f>
        <v>1000</v>
      </c>
      <c r="H12" s="12"/>
      <c r="I12" s="12"/>
      <c r="J12" s="12"/>
    </row>
    <row r="13" spans="1:18" x14ac:dyDescent="0.25">
      <c r="A13" s="130">
        <f t="shared" si="0"/>
        <v>2</v>
      </c>
      <c r="B13" s="120">
        <f t="shared" si="1"/>
        <v>4</v>
      </c>
      <c r="C13" s="120" t="str">
        <f>INDEX('Numbering Conventions'!$H$6:$H$13,MATCH(B13,'Numbering Conventions'!$I$6:$I$13,0))</f>
        <v>W</v>
      </c>
      <c r="D13" s="120" t="str">
        <f>VLOOKUP(F13,'Numbering Conventions'!$E$6:$F$39,2,0)</f>
        <v>WBR</v>
      </c>
      <c r="E13" s="120">
        <v>204</v>
      </c>
      <c r="F13" s="136">
        <v>17</v>
      </c>
      <c r="G13" s="144">
        <f>VLOOKUP(A13,PM_Balanced_VISTRO!$A$1:$AH$64,MATCH(D13,PM_Balanced_VISTRO!$A$1:$AH$1,0),0)</f>
        <v>44</v>
      </c>
      <c r="H13" s="12"/>
      <c r="I13" s="12"/>
      <c r="J13" s="12"/>
    </row>
    <row r="14" spans="1:18" x14ac:dyDescent="0.25">
      <c r="A14" s="130">
        <f t="shared" si="0"/>
        <v>2</v>
      </c>
      <c r="B14" s="120">
        <f t="shared" si="1"/>
        <v>3</v>
      </c>
      <c r="C14" s="120" t="str">
        <f>INDEX('Numbering Conventions'!$H$6:$H$13,MATCH(B14,'Numbering Conventions'!$I$6:$I$13,0))</f>
        <v>E</v>
      </c>
      <c r="D14" s="120" t="str">
        <f>VLOOKUP(F14,'Numbering Conventions'!$E$6:$F$39,2,0)</f>
        <v>NET</v>
      </c>
      <c r="E14" s="120">
        <v>293</v>
      </c>
      <c r="F14" s="136">
        <v>20</v>
      </c>
      <c r="G14" s="144">
        <f>VLOOKUP(A14,PM_Balanced_VISTRO!$A$1:$AH$64,MATCH(D14,PM_Balanced_VISTRO!$A$1:$AH$1,0),0)</f>
        <v>44</v>
      </c>
      <c r="H14" s="12"/>
      <c r="I14" s="12"/>
      <c r="J14" s="12"/>
    </row>
    <row r="15" spans="1:18" x14ac:dyDescent="0.25">
      <c r="A15" s="130">
        <f t="shared" si="0"/>
        <v>2</v>
      </c>
      <c r="B15" s="120">
        <f t="shared" si="1"/>
        <v>3</v>
      </c>
      <c r="C15" s="120" t="str">
        <f>INDEX('Numbering Conventions'!$H$6:$H$13,MATCH(B15,'Numbering Conventions'!$I$6:$I$13,0))</f>
        <v>E</v>
      </c>
      <c r="D15" s="120" t="str">
        <f>VLOOKUP(F15,'Numbering Conventions'!$E$6:$F$39,2,0)</f>
        <v>NER</v>
      </c>
      <c r="E15" s="120">
        <v>293</v>
      </c>
      <c r="F15" s="136">
        <v>21</v>
      </c>
      <c r="G15" s="144">
        <f>VLOOKUP(A15,PM_Balanced_VISTRO!$A$1:$AH$64,MATCH(D15,PM_Balanced_VISTRO!$A$1:$AH$1,0),0)</f>
        <v>83</v>
      </c>
      <c r="H15" s="12"/>
      <c r="I15" s="12"/>
      <c r="J15" s="12"/>
    </row>
    <row r="16" spans="1:18" x14ac:dyDescent="0.25">
      <c r="A16" s="130">
        <f t="shared" si="0"/>
        <v>2</v>
      </c>
      <c r="B16" s="120">
        <f t="shared" si="1"/>
        <v>3</v>
      </c>
      <c r="C16" s="120" t="str">
        <f>INDEX('Numbering Conventions'!$H$6:$H$13,MATCH(B16,'Numbering Conventions'!$I$6:$I$13,0))</f>
        <v>E</v>
      </c>
      <c r="D16" s="120" t="str">
        <f>VLOOKUP(F16,'Numbering Conventions'!$E$6:$F$39,2,0)</f>
        <v>NER2</v>
      </c>
      <c r="E16" s="120">
        <v>293</v>
      </c>
      <c r="F16" s="136">
        <v>22</v>
      </c>
      <c r="G16" s="144">
        <f>VLOOKUP(A16,PM_Balanced_VISTRO!$A$1:$AH$64,MATCH(D16,PM_Balanced_VISTRO!$A$1:$AH$1,0),0)</f>
        <v>106</v>
      </c>
      <c r="H16" s="12"/>
      <c r="I16" s="12"/>
      <c r="J16" s="12"/>
    </row>
    <row r="17" spans="1:10" x14ac:dyDescent="0.25">
      <c r="A17" s="130">
        <f t="shared" si="0"/>
        <v>2</v>
      </c>
      <c r="B17" s="120">
        <f t="shared" si="1"/>
        <v>4</v>
      </c>
      <c r="C17" s="120" t="str">
        <f>INDEX('Numbering Conventions'!$H$6:$H$13,MATCH(B17,'Numbering Conventions'!$I$6:$I$13,0))</f>
        <v>W</v>
      </c>
      <c r="D17" s="120" t="str">
        <f>VLOOKUP(F17,'Numbering Conventions'!$E$6:$F$39,2,0)</f>
        <v>SWT</v>
      </c>
      <c r="E17" s="120">
        <v>294</v>
      </c>
      <c r="F17" s="136">
        <v>23</v>
      </c>
      <c r="G17" s="144">
        <f>VLOOKUP(A17,PM_Balanced_VISTRO!$A$1:$AH$64,MATCH(D17,PM_Balanced_VISTRO!$A$1:$AH$1,0),0)</f>
        <v>1</v>
      </c>
      <c r="H17" s="12"/>
      <c r="I17" s="12"/>
      <c r="J17" s="12"/>
    </row>
    <row r="18" spans="1:10" ht="15.75" thickBot="1" x14ac:dyDescent="0.3">
      <c r="A18" s="131">
        <f t="shared" si="0"/>
        <v>2</v>
      </c>
      <c r="B18" s="122">
        <f t="shared" si="1"/>
        <v>4</v>
      </c>
      <c r="C18" s="122" t="str">
        <f>INDEX('Numbering Conventions'!$H$6:$H$13,MATCH(B18,'Numbering Conventions'!$I$6:$I$13,0))</f>
        <v>W</v>
      </c>
      <c r="D18" s="122" t="str">
        <f>VLOOKUP(F18,'Numbering Conventions'!$E$6:$F$39,2,0)</f>
        <v>SWR</v>
      </c>
      <c r="E18" s="122">
        <v>294</v>
      </c>
      <c r="F18" s="137">
        <v>24</v>
      </c>
      <c r="G18" s="145">
        <f>VLOOKUP(A18,PM_Balanced_VISTRO!$A$1:$AH$64,MATCH(D18,PM_Balanced_VISTRO!$A$1:$AH$1,0),0)</f>
        <v>214</v>
      </c>
      <c r="H18" s="12"/>
      <c r="I18" s="12"/>
      <c r="J18" s="12"/>
    </row>
    <row r="19" spans="1:10" x14ac:dyDescent="0.25">
      <c r="A19" s="123">
        <f t="shared" si="0"/>
        <v>3</v>
      </c>
      <c r="B19" s="124">
        <f t="shared" si="1"/>
        <v>1</v>
      </c>
      <c r="C19" s="124" t="str">
        <f>INDEX('Numbering Conventions'!$H$6:$H$13,MATCH(B19,'Numbering Conventions'!$I$6:$I$13,0))</f>
        <v>N</v>
      </c>
      <c r="D19" s="124" t="str">
        <f>VLOOKUP(F19,'Numbering Conventions'!$E$6:$F$39,2,0)</f>
        <v>NBL2</v>
      </c>
      <c r="E19" s="124">
        <v>301</v>
      </c>
      <c r="F19" s="138">
        <v>1</v>
      </c>
      <c r="G19" s="146">
        <f>VLOOKUP(A19,PM_Balanced_VISTRO!$A$1:$AH$64,MATCH(D19,PM_Balanced_VISTRO!$A$1:$AH$1,0),0)</f>
        <v>122</v>
      </c>
      <c r="H19" s="12"/>
      <c r="I19" s="12"/>
      <c r="J19" s="12"/>
    </row>
    <row r="20" spans="1:10" x14ac:dyDescent="0.25">
      <c r="A20" s="125">
        <f t="shared" si="0"/>
        <v>3</v>
      </c>
      <c r="B20" s="121">
        <f t="shared" si="1"/>
        <v>1</v>
      </c>
      <c r="C20" s="121" t="str">
        <f>INDEX('Numbering Conventions'!$H$6:$H$13,MATCH(B20,'Numbering Conventions'!$I$6:$I$13,0))</f>
        <v>N</v>
      </c>
      <c r="D20" s="121" t="str">
        <f>VLOOKUP(F20,'Numbering Conventions'!$E$6:$F$39,2,0)</f>
        <v>NBL</v>
      </c>
      <c r="E20" s="121">
        <v>301</v>
      </c>
      <c r="F20" s="139">
        <v>2</v>
      </c>
      <c r="G20" s="147">
        <f>VLOOKUP(A20,PM_Balanced_VISTRO!$A$1:$AH$64,MATCH(D20,PM_Balanced_VISTRO!$A$1:$AH$1,0),0)</f>
        <v>11</v>
      </c>
      <c r="H20" s="12"/>
      <c r="I20" s="12"/>
      <c r="J20" s="12"/>
    </row>
    <row r="21" spans="1:10" x14ac:dyDescent="0.25">
      <c r="A21" s="125">
        <f t="shared" si="0"/>
        <v>3</v>
      </c>
      <c r="B21" s="121">
        <f t="shared" si="1"/>
        <v>1</v>
      </c>
      <c r="C21" s="121" t="str">
        <f>INDEX('Numbering Conventions'!$H$6:$H$13,MATCH(B21,'Numbering Conventions'!$I$6:$I$13,0))</f>
        <v>N</v>
      </c>
      <c r="D21" s="121" t="str">
        <f>VLOOKUP(F21,'Numbering Conventions'!$E$6:$F$39,2,0)</f>
        <v>NBT</v>
      </c>
      <c r="E21" s="121">
        <v>301</v>
      </c>
      <c r="F21" s="139">
        <v>3</v>
      </c>
      <c r="G21" s="147">
        <f>VLOOKUP(A21,PM_Balanced_VISTRO!$A$1:$AH$64,MATCH(D21,PM_Balanced_VISTRO!$A$1:$AH$1,0),0)</f>
        <v>385</v>
      </c>
      <c r="H21" s="12"/>
      <c r="I21" s="12"/>
      <c r="J21" s="12"/>
    </row>
    <row r="22" spans="1:10" x14ac:dyDescent="0.25">
      <c r="A22" s="125">
        <f t="shared" si="0"/>
        <v>3</v>
      </c>
      <c r="B22" s="121">
        <f t="shared" si="1"/>
        <v>1</v>
      </c>
      <c r="C22" s="121" t="str">
        <f>INDEX('Numbering Conventions'!$H$6:$H$13,MATCH(B22,'Numbering Conventions'!$I$6:$I$13,0))</f>
        <v>N</v>
      </c>
      <c r="D22" s="121" t="str">
        <f>VLOOKUP(F22,'Numbering Conventions'!$E$6:$F$39,2,0)</f>
        <v>NBR</v>
      </c>
      <c r="E22" s="121">
        <v>301</v>
      </c>
      <c r="F22" s="139">
        <v>4</v>
      </c>
      <c r="G22" s="147">
        <f>VLOOKUP(A22,PM_Balanced_VISTRO!$A$1:$AH$64,MATCH(D22,PM_Balanced_VISTRO!$A$1:$AH$1,0),0)</f>
        <v>62</v>
      </c>
      <c r="H22" s="12"/>
      <c r="I22" s="12"/>
      <c r="J22" s="12"/>
    </row>
    <row r="23" spans="1:10" x14ac:dyDescent="0.25">
      <c r="A23" s="125">
        <f t="shared" si="0"/>
        <v>3</v>
      </c>
      <c r="B23" s="121">
        <f t="shared" si="1"/>
        <v>1</v>
      </c>
      <c r="C23" s="121" t="str">
        <f>INDEX('Numbering Conventions'!$H$6:$H$13,MATCH(B23,'Numbering Conventions'!$I$6:$I$13,0))</f>
        <v>N</v>
      </c>
      <c r="D23" s="121" t="str">
        <f>VLOOKUP(F23,'Numbering Conventions'!$E$6:$F$39,2,0)</f>
        <v>NBR2</v>
      </c>
      <c r="E23" s="121">
        <v>301</v>
      </c>
      <c r="F23" s="139">
        <v>5</v>
      </c>
      <c r="G23" s="147">
        <f>VLOOKUP(A23,PM_Balanced_VISTRO!$A$1:$AH$64,MATCH(D23,PM_Balanced_VISTRO!$A$1:$AH$1,0),0)</f>
        <v>59</v>
      </c>
      <c r="H23" s="12"/>
      <c r="I23" s="12"/>
      <c r="J23" s="12"/>
    </row>
    <row r="24" spans="1:10" x14ac:dyDescent="0.25">
      <c r="A24" s="125">
        <f t="shared" si="0"/>
        <v>3</v>
      </c>
      <c r="B24" s="121">
        <f t="shared" si="1"/>
        <v>3</v>
      </c>
      <c r="C24" s="121" t="str">
        <f>INDEX('Numbering Conventions'!$H$6:$H$13,MATCH(B24,'Numbering Conventions'!$I$6:$I$13,0))</f>
        <v>E</v>
      </c>
      <c r="D24" s="121" t="str">
        <f>VLOOKUP(F24,'Numbering Conventions'!$E$6:$F$39,2,0)</f>
        <v>EBL</v>
      </c>
      <c r="E24" s="121">
        <v>303</v>
      </c>
      <c r="F24" s="139">
        <v>11</v>
      </c>
      <c r="G24" s="147">
        <f>VLOOKUP(A24,PM_Balanced_VISTRO!$A$1:$AH$64,MATCH(D24,PM_Balanced_VISTRO!$A$1:$AH$1,0),0)</f>
        <v>18</v>
      </c>
      <c r="H24" s="12"/>
      <c r="I24" s="12"/>
      <c r="J24" s="12"/>
    </row>
    <row r="25" spans="1:10" x14ac:dyDescent="0.25">
      <c r="A25" s="125">
        <f t="shared" si="0"/>
        <v>3</v>
      </c>
      <c r="B25" s="121">
        <f t="shared" si="1"/>
        <v>3</v>
      </c>
      <c r="C25" s="121" t="str">
        <f>INDEX('Numbering Conventions'!$H$6:$H$13,MATCH(B25,'Numbering Conventions'!$I$6:$I$13,0))</f>
        <v>E</v>
      </c>
      <c r="D25" s="121" t="str">
        <f>VLOOKUP(F25,'Numbering Conventions'!$E$6:$F$39,2,0)</f>
        <v>EBT</v>
      </c>
      <c r="E25" s="121">
        <v>303</v>
      </c>
      <c r="F25" s="139">
        <v>12</v>
      </c>
      <c r="G25" s="147">
        <f>VLOOKUP(A25,PM_Balanced_VISTRO!$A$1:$AH$64,MATCH(D25,PM_Balanced_VISTRO!$A$1:$AH$1,0),0)</f>
        <v>369</v>
      </c>
      <c r="H25" s="12"/>
      <c r="I25" s="12"/>
      <c r="J25" s="12"/>
    </row>
    <row r="26" spans="1:10" x14ac:dyDescent="0.25">
      <c r="A26" s="125">
        <f t="shared" si="0"/>
        <v>3</v>
      </c>
      <c r="B26" s="121">
        <f t="shared" si="1"/>
        <v>3</v>
      </c>
      <c r="C26" s="121" t="str">
        <f>INDEX('Numbering Conventions'!$H$6:$H$13,MATCH(B26,'Numbering Conventions'!$I$6:$I$13,0))</f>
        <v>E</v>
      </c>
      <c r="D26" s="121" t="str">
        <f>VLOOKUP(F26,'Numbering Conventions'!$E$6:$F$39,2,0)</f>
        <v>EBR</v>
      </c>
      <c r="E26" s="121">
        <v>303</v>
      </c>
      <c r="F26" s="139">
        <v>13</v>
      </c>
      <c r="G26" s="147">
        <f>VLOOKUP(A26,PM_Balanced_VISTRO!$A$1:$AH$64,MATCH(D26,PM_Balanced_VISTRO!$A$1:$AH$1,0),0)</f>
        <v>5</v>
      </c>
      <c r="H26" s="12"/>
      <c r="I26" s="12"/>
      <c r="J26" s="12"/>
    </row>
    <row r="27" spans="1:10" x14ac:dyDescent="0.25">
      <c r="A27" s="125">
        <f t="shared" si="0"/>
        <v>3</v>
      </c>
      <c r="B27" s="121">
        <f t="shared" si="1"/>
        <v>4</v>
      </c>
      <c r="C27" s="121" t="str">
        <f>INDEX('Numbering Conventions'!$H$6:$H$13,MATCH(B27,'Numbering Conventions'!$I$6:$I$13,0))</f>
        <v>W</v>
      </c>
      <c r="D27" s="121" t="str">
        <f>VLOOKUP(F27,'Numbering Conventions'!$E$6:$F$39,2,0)</f>
        <v>WBT</v>
      </c>
      <c r="E27" s="121">
        <v>304</v>
      </c>
      <c r="F27" s="139">
        <v>16</v>
      </c>
      <c r="G27" s="147">
        <f>VLOOKUP(A27,PM_Balanced_VISTRO!$A$1:$AH$64,MATCH(D27,PM_Balanced_VISTRO!$A$1:$AH$1,0),0)</f>
        <v>874</v>
      </c>
      <c r="H27" s="12"/>
      <c r="I27" s="12"/>
      <c r="J27" s="12"/>
    </row>
    <row r="28" spans="1:10" x14ac:dyDescent="0.25">
      <c r="A28" s="125">
        <f t="shared" si="0"/>
        <v>3</v>
      </c>
      <c r="B28" s="121">
        <f t="shared" si="1"/>
        <v>4</v>
      </c>
      <c r="C28" s="121" t="str">
        <f>INDEX('Numbering Conventions'!$H$6:$H$13,MATCH(B28,'Numbering Conventions'!$I$6:$I$13,0))</f>
        <v>W</v>
      </c>
      <c r="D28" s="121" t="str">
        <f>VLOOKUP(F28,'Numbering Conventions'!$E$6:$F$39,2,0)</f>
        <v>WBR</v>
      </c>
      <c r="E28" s="121">
        <v>304</v>
      </c>
      <c r="F28" s="139">
        <v>17</v>
      </c>
      <c r="G28" s="147">
        <f>VLOOKUP(A28,PM_Balanced_VISTRO!$A$1:$AH$64,MATCH(D28,PM_Balanced_VISTRO!$A$1:$AH$1,0),0)</f>
        <v>5</v>
      </c>
      <c r="H28" s="12"/>
      <c r="I28" s="12"/>
      <c r="J28" s="12"/>
    </row>
    <row r="29" spans="1:10" x14ac:dyDescent="0.25">
      <c r="A29" s="125">
        <f t="shared" si="0"/>
        <v>3</v>
      </c>
      <c r="B29" s="121">
        <f t="shared" si="1"/>
        <v>4</v>
      </c>
      <c r="C29" s="121" t="str">
        <f>INDEX('Numbering Conventions'!$H$6:$H$13,MATCH(B29,'Numbering Conventions'!$I$6:$I$13,0))</f>
        <v>W</v>
      </c>
      <c r="D29" s="121" t="str">
        <f>VLOOKUP(F29,'Numbering Conventions'!$E$6:$F$39,2,0)</f>
        <v>WBR2</v>
      </c>
      <c r="E29" s="121">
        <v>304</v>
      </c>
      <c r="F29" s="139">
        <v>18</v>
      </c>
      <c r="G29" s="147">
        <f>VLOOKUP(A29,PM_Balanced_VISTRO!$A$1:$AH$64,MATCH(D29,PM_Balanced_VISTRO!$A$1:$AH$1,0),0)</f>
        <v>6</v>
      </c>
      <c r="H29" s="12"/>
      <c r="I29" s="12"/>
      <c r="J29" s="12"/>
    </row>
    <row r="30" spans="1:10" x14ac:dyDescent="0.25">
      <c r="A30" s="125">
        <f t="shared" si="0"/>
        <v>3</v>
      </c>
      <c r="B30" s="121">
        <f t="shared" si="1"/>
        <v>3</v>
      </c>
      <c r="C30" s="121" t="str">
        <f>INDEX('Numbering Conventions'!$H$6:$H$13,MATCH(B30,'Numbering Conventions'!$I$6:$I$13,0))</f>
        <v>E</v>
      </c>
      <c r="D30" s="121" t="str">
        <f>VLOOKUP(F30,'Numbering Conventions'!$E$6:$F$39,2,0)</f>
        <v>NET</v>
      </c>
      <c r="E30" s="121">
        <v>393</v>
      </c>
      <c r="F30" s="139">
        <v>20</v>
      </c>
      <c r="G30" s="147">
        <f>VLOOKUP(A30,PM_Balanced_VISTRO!$A$1:$AH$64,MATCH(D30,PM_Balanced_VISTRO!$A$1:$AH$1,0),0)</f>
        <v>3</v>
      </c>
      <c r="H30" s="12"/>
      <c r="I30" s="12"/>
      <c r="J30" s="12"/>
    </row>
    <row r="31" spans="1:10" x14ac:dyDescent="0.25">
      <c r="A31" s="125">
        <f t="shared" si="0"/>
        <v>3</v>
      </c>
      <c r="B31" s="121">
        <f t="shared" si="1"/>
        <v>3</v>
      </c>
      <c r="C31" s="121" t="str">
        <f>INDEX('Numbering Conventions'!$H$6:$H$13,MATCH(B31,'Numbering Conventions'!$I$6:$I$13,0))</f>
        <v>E</v>
      </c>
      <c r="D31" s="121" t="str">
        <f>VLOOKUP(F31,'Numbering Conventions'!$E$6:$F$39,2,0)</f>
        <v>NER</v>
      </c>
      <c r="E31" s="121">
        <v>393</v>
      </c>
      <c r="F31" s="139">
        <v>21</v>
      </c>
      <c r="G31" s="147">
        <f>VLOOKUP(A31,PM_Balanced_VISTRO!$A$1:$AH$64,MATCH(D31,PM_Balanced_VISTRO!$A$1:$AH$1,0),0)</f>
        <v>71</v>
      </c>
      <c r="H31" s="12"/>
      <c r="I31" s="12"/>
      <c r="J31" s="12"/>
    </row>
    <row r="32" spans="1:10" x14ac:dyDescent="0.25">
      <c r="A32" s="125">
        <f t="shared" si="0"/>
        <v>3</v>
      </c>
      <c r="B32" s="121">
        <f t="shared" si="1"/>
        <v>4</v>
      </c>
      <c r="C32" s="121" t="str">
        <f>INDEX('Numbering Conventions'!$H$6:$H$13,MATCH(B32,'Numbering Conventions'!$I$6:$I$13,0))</f>
        <v>W</v>
      </c>
      <c r="D32" s="121" t="str">
        <f>VLOOKUP(F32,'Numbering Conventions'!$E$6:$F$39,2,0)</f>
        <v>SWT</v>
      </c>
      <c r="E32" s="121">
        <v>394</v>
      </c>
      <c r="F32" s="139">
        <v>23</v>
      </c>
      <c r="G32" s="147">
        <f>VLOOKUP(A32,PM_Balanced_VISTRO!$A$1:$AH$64,MATCH(D32,PM_Balanced_VISTRO!$A$1:$AH$1,0),0)</f>
        <v>1</v>
      </c>
      <c r="H32" s="12"/>
      <c r="I32" s="12"/>
      <c r="J32" s="12"/>
    </row>
    <row r="33" spans="1:10" x14ac:dyDescent="0.25">
      <c r="A33" s="125">
        <f t="shared" si="0"/>
        <v>3</v>
      </c>
      <c r="B33" s="121">
        <f t="shared" si="1"/>
        <v>4</v>
      </c>
      <c r="C33" s="121" t="str">
        <f>INDEX('Numbering Conventions'!$H$6:$H$13,MATCH(B33,'Numbering Conventions'!$I$6:$I$13,0))</f>
        <v>W</v>
      </c>
      <c r="D33" s="121" t="str">
        <f>VLOOKUP(F33,'Numbering Conventions'!$E$6:$F$39,2,0)</f>
        <v>SWR</v>
      </c>
      <c r="E33" s="121">
        <v>394</v>
      </c>
      <c r="F33" s="139">
        <v>24</v>
      </c>
      <c r="G33" s="147">
        <f>VLOOKUP(A33,PM_Balanced_VISTRO!$A$1:$AH$64,MATCH(D33,PM_Balanced_VISTRO!$A$1:$AH$1,0),0)</f>
        <v>40</v>
      </c>
      <c r="H33" s="12"/>
      <c r="I33" s="12"/>
      <c r="J33" s="12"/>
    </row>
    <row r="34" spans="1:10" ht="15.75" thickBot="1" x14ac:dyDescent="0.3">
      <c r="A34" s="126">
        <f t="shared" si="0"/>
        <v>3</v>
      </c>
      <c r="B34" s="127">
        <f t="shared" si="1"/>
        <v>4</v>
      </c>
      <c r="C34" s="127" t="str">
        <f>INDEX('Numbering Conventions'!$H$6:$H$13,MATCH(B34,'Numbering Conventions'!$I$6:$I$13,0))</f>
        <v>W</v>
      </c>
      <c r="D34" s="127" t="str">
        <f>VLOOKUP(F34,'Numbering Conventions'!$E$6:$F$39,2,0)</f>
        <v>SWR2</v>
      </c>
      <c r="E34" s="127">
        <v>394</v>
      </c>
      <c r="F34" s="140">
        <v>25</v>
      </c>
      <c r="G34" s="148">
        <f>VLOOKUP(A34,PM_Balanced_VISTRO!$A$1:$AH$64,MATCH(D34,PM_Balanced_VISTRO!$A$1:$AH$1,0),0)</f>
        <v>176</v>
      </c>
      <c r="H34" s="12"/>
      <c r="I34" s="12"/>
      <c r="J34" s="12"/>
    </row>
    <row r="35" spans="1:10" x14ac:dyDescent="0.25">
      <c r="A35" s="132">
        <f t="shared" si="0"/>
        <v>4</v>
      </c>
      <c r="B35" s="133">
        <f t="shared" si="1"/>
        <v>2</v>
      </c>
      <c r="C35" s="133" t="str">
        <f>INDEX('Numbering Conventions'!$H$6:$H$13,MATCH(B35,'Numbering Conventions'!$I$6:$I$13,0))</f>
        <v>S</v>
      </c>
      <c r="D35" s="133" t="str">
        <f>VLOOKUP(F35,'Numbering Conventions'!$E$6:$F$39,2,0)</f>
        <v>SBL2</v>
      </c>
      <c r="E35" s="133">
        <v>402</v>
      </c>
      <c r="F35" s="141">
        <v>6</v>
      </c>
      <c r="G35" s="149">
        <f>VLOOKUP(A35,PM_Balanced_VISTRO!$A$1:$AH$64,MATCH(D35,PM_Balanced_VISTRO!$A$1:$AH$1,0),0)</f>
        <v>54</v>
      </c>
      <c r="H35" s="12"/>
      <c r="I35" s="12"/>
      <c r="J35" s="12"/>
    </row>
    <row r="36" spans="1:10" x14ac:dyDescent="0.25">
      <c r="A36" s="130">
        <f t="shared" si="0"/>
        <v>4</v>
      </c>
      <c r="B36" s="120">
        <f t="shared" si="1"/>
        <v>2</v>
      </c>
      <c r="C36" s="120" t="str">
        <f>INDEX('Numbering Conventions'!$H$6:$H$13,MATCH(B36,'Numbering Conventions'!$I$6:$I$13,0))</f>
        <v>S</v>
      </c>
      <c r="D36" s="120" t="str">
        <f>VLOOKUP(F36,'Numbering Conventions'!$E$6:$F$39,2,0)</f>
        <v>SBL</v>
      </c>
      <c r="E36" s="120">
        <v>402</v>
      </c>
      <c r="F36" s="136">
        <v>7</v>
      </c>
      <c r="G36" s="144">
        <f>VLOOKUP(A36,PM_Balanced_VISTRO!$A$1:$AH$64,MATCH(D36,PM_Balanced_VISTRO!$A$1:$AH$1,0),0)</f>
        <v>6</v>
      </c>
      <c r="H36" s="12"/>
      <c r="I36" s="12"/>
      <c r="J36" s="12"/>
    </row>
    <row r="37" spans="1:10" x14ac:dyDescent="0.25">
      <c r="A37" s="130">
        <f t="shared" si="0"/>
        <v>4</v>
      </c>
      <c r="B37" s="120">
        <f t="shared" si="1"/>
        <v>2</v>
      </c>
      <c r="C37" s="120" t="str">
        <f>INDEX('Numbering Conventions'!$H$6:$H$13,MATCH(B37,'Numbering Conventions'!$I$6:$I$13,0))</f>
        <v>S</v>
      </c>
      <c r="D37" s="120" t="str">
        <f>VLOOKUP(F37,'Numbering Conventions'!$E$6:$F$39,2,0)</f>
        <v>SBT</v>
      </c>
      <c r="E37" s="120">
        <v>402</v>
      </c>
      <c r="F37" s="136">
        <v>8</v>
      </c>
      <c r="G37" s="144">
        <f>VLOOKUP(A37,PM_Balanced_VISTRO!$A$1:$AH$64,MATCH(D37,PM_Balanced_VISTRO!$A$1:$AH$1,0),0)</f>
        <v>683</v>
      </c>
      <c r="H37" s="12"/>
      <c r="I37" s="12"/>
      <c r="J37" s="12"/>
    </row>
    <row r="38" spans="1:10" x14ac:dyDescent="0.25">
      <c r="A38" s="130">
        <f t="shared" si="0"/>
        <v>4</v>
      </c>
      <c r="B38" s="120">
        <f t="shared" si="1"/>
        <v>2</v>
      </c>
      <c r="C38" s="120" t="str">
        <f>INDEX('Numbering Conventions'!$H$6:$H$13,MATCH(B38,'Numbering Conventions'!$I$6:$I$13,0))</f>
        <v>S</v>
      </c>
      <c r="D38" s="120" t="str">
        <f>VLOOKUP(F38,'Numbering Conventions'!$E$6:$F$39,2,0)</f>
        <v>SBR</v>
      </c>
      <c r="E38" s="120">
        <v>402</v>
      </c>
      <c r="F38" s="136">
        <v>9</v>
      </c>
      <c r="G38" s="144">
        <f>VLOOKUP(A38,PM_Balanced_VISTRO!$A$1:$AH$64,MATCH(D38,PM_Balanced_VISTRO!$A$1:$AH$1,0),0)</f>
        <v>74</v>
      </c>
      <c r="H38" s="12"/>
      <c r="I38" s="12"/>
      <c r="J38" s="12"/>
    </row>
    <row r="39" spans="1:10" x14ac:dyDescent="0.25">
      <c r="A39" s="130">
        <f t="shared" si="0"/>
        <v>4</v>
      </c>
      <c r="B39" s="120">
        <f t="shared" si="1"/>
        <v>2</v>
      </c>
      <c r="C39" s="120" t="str">
        <f>INDEX('Numbering Conventions'!$H$6:$H$13,MATCH(B39,'Numbering Conventions'!$I$6:$I$13,0))</f>
        <v>S</v>
      </c>
      <c r="D39" s="120" t="str">
        <f>VLOOKUP(F39,'Numbering Conventions'!$E$6:$F$39,2,0)</f>
        <v>SBR2</v>
      </c>
      <c r="E39" s="120">
        <v>402</v>
      </c>
      <c r="F39" s="136">
        <v>10</v>
      </c>
      <c r="G39" s="144">
        <f>VLOOKUP(A39,PM_Balanced_VISTRO!$A$1:$AH$64,MATCH(D39,PM_Balanced_VISTRO!$A$1:$AH$1,0),0)</f>
        <v>64</v>
      </c>
      <c r="H39" s="12"/>
      <c r="I39" s="12"/>
      <c r="J39" s="12"/>
    </row>
    <row r="40" spans="1:10" x14ac:dyDescent="0.25">
      <c r="A40" s="130">
        <f t="shared" si="0"/>
        <v>4</v>
      </c>
      <c r="B40" s="120">
        <f t="shared" si="1"/>
        <v>3</v>
      </c>
      <c r="C40" s="120" t="str">
        <f>INDEX('Numbering Conventions'!$H$6:$H$13,MATCH(B40,'Numbering Conventions'!$I$6:$I$13,0))</f>
        <v>E</v>
      </c>
      <c r="D40" s="120" t="str">
        <f>VLOOKUP(F40,'Numbering Conventions'!$E$6:$F$39,2,0)</f>
        <v>EBT</v>
      </c>
      <c r="E40" s="120">
        <v>403</v>
      </c>
      <c r="F40" s="136">
        <v>12</v>
      </c>
      <c r="G40" s="144">
        <f>VLOOKUP(A40,PM_Balanced_VISTRO!$A$1:$AH$64,MATCH(D40,PM_Balanced_VISTRO!$A$1:$AH$1,0),0)</f>
        <v>429</v>
      </c>
      <c r="H40" s="12"/>
      <c r="I40" s="12"/>
      <c r="J40" s="12"/>
    </row>
    <row r="41" spans="1:10" x14ac:dyDescent="0.25">
      <c r="A41" s="130">
        <f t="shared" si="0"/>
        <v>4</v>
      </c>
      <c r="B41" s="120">
        <f t="shared" si="1"/>
        <v>3</v>
      </c>
      <c r="C41" s="120" t="str">
        <f>INDEX('Numbering Conventions'!$H$6:$H$13,MATCH(B41,'Numbering Conventions'!$I$6:$I$13,0))</f>
        <v>E</v>
      </c>
      <c r="D41" s="120" t="str">
        <f>VLOOKUP(F41,'Numbering Conventions'!$E$6:$F$39,2,0)</f>
        <v>EBR</v>
      </c>
      <c r="E41" s="120">
        <v>403</v>
      </c>
      <c r="F41" s="136">
        <v>13</v>
      </c>
      <c r="G41" s="144">
        <f>VLOOKUP(A41,PM_Balanced_VISTRO!$A$1:$AH$64,MATCH(D41,PM_Balanced_VISTRO!$A$1:$AH$1,0),0)</f>
        <v>6</v>
      </c>
      <c r="H41" s="12"/>
      <c r="I41" s="12"/>
      <c r="J41" s="12"/>
    </row>
    <row r="42" spans="1:10" x14ac:dyDescent="0.25">
      <c r="A42" s="130">
        <f t="shared" si="0"/>
        <v>4</v>
      </c>
      <c r="B42" s="120">
        <f t="shared" si="1"/>
        <v>3</v>
      </c>
      <c r="C42" s="120" t="str">
        <f>INDEX('Numbering Conventions'!$H$6:$H$13,MATCH(B42,'Numbering Conventions'!$I$6:$I$13,0))</f>
        <v>E</v>
      </c>
      <c r="D42" s="120" t="str">
        <f>VLOOKUP(F42,'Numbering Conventions'!$E$6:$F$39,2,0)</f>
        <v>EBR2</v>
      </c>
      <c r="E42" s="120">
        <v>403</v>
      </c>
      <c r="F42" s="136">
        <v>14</v>
      </c>
      <c r="G42" s="144">
        <f>VLOOKUP(A42,PM_Balanced_VISTRO!$A$1:$AH$64,MATCH(D42,PM_Balanced_VISTRO!$A$1:$AH$1,0),0)</f>
        <v>3</v>
      </c>
      <c r="H42" s="12"/>
      <c r="I42" s="12"/>
      <c r="J42" s="12"/>
    </row>
    <row r="43" spans="1:10" x14ac:dyDescent="0.25">
      <c r="A43" s="130">
        <f t="shared" si="0"/>
        <v>4</v>
      </c>
      <c r="B43" s="120">
        <f t="shared" si="1"/>
        <v>4</v>
      </c>
      <c r="C43" s="120" t="str">
        <f>INDEX('Numbering Conventions'!$H$6:$H$13,MATCH(B43,'Numbering Conventions'!$I$6:$I$13,0))</f>
        <v>W</v>
      </c>
      <c r="D43" s="120" t="str">
        <f>VLOOKUP(F43,'Numbering Conventions'!$E$6:$F$39,2,0)</f>
        <v>WBL</v>
      </c>
      <c r="E43" s="120">
        <v>404</v>
      </c>
      <c r="F43" s="136">
        <v>15</v>
      </c>
      <c r="G43" s="144">
        <f>VLOOKUP(A43,PM_Balanced_VISTRO!$A$1:$AH$64,MATCH(D43,PM_Balanced_VISTRO!$A$1:$AH$1,0),0)</f>
        <v>18</v>
      </c>
      <c r="H43" s="12"/>
      <c r="I43" s="12"/>
      <c r="J43" s="12"/>
    </row>
    <row r="44" spans="1:10" x14ac:dyDescent="0.25">
      <c r="A44" s="130">
        <f t="shared" si="0"/>
        <v>4</v>
      </c>
      <c r="B44" s="120">
        <f t="shared" si="1"/>
        <v>4</v>
      </c>
      <c r="C44" s="120" t="str">
        <f>INDEX('Numbering Conventions'!$H$6:$H$13,MATCH(B44,'Numbering Conventions'!$I$6:$I$13,0))</f>
        <v>W</v>
      </c>
      <c r="D44" s="120" t="str">
        <f>VLOOKUP(F44,'Numbering Conventions'!$E$6:$F$39,2,0)</f>
        <v>WBT</v>
      </c>
      <c r="E44" s="120">
        <v>404</v>
      </c>
      <c r="F44" s="136">
        <v>16</v>
      </c>
      <c r="G44" s="144">
        <f>VLOOKUP(A44,PM_Balanced_VISTRO!$A$1:$AH$64,MATCH(D44,PM_Balanced_VISTRO!$A$1:$AH$1,0),0)</f>
        <v>825</v>
      </c>
      <c r="H44" s="12"/>
      <c r="I44" s="12"/>
      <c r="J44" s="12"/>
    </row>
    <row r="45" spans="1:10" x14ac:dyDescent="0.25">
      <c r="A45" s="130">
        <f t="shared" si="0"/>
        <v>4</v>
      </c>
      <c r="B45" s="120">
        <f t="shared" si="1"/>
        <v>4</v>
      </c>
      <c r="C45" s="120" t="str">
        <f>INDEX('Numbering Conventions'!$H$6:$H$13,MATCH(B45,'Numbering Conventions'!$I$6:$I$13,0))</f>
        <v>W</v>
      </c>
      <c r="D45" s="120" t="str">
        <f>VLOOKUP(F45,'Numbering Conventions'!$E$6:$F$39,2,0)</f>
        <v>WBR</v>
      </c>
      <c r="E45" s="120">
        <v>404</v>
      </c>
      <c r="F45" s="136">
        <v>17</v>
      </c>
      <c r="G45" s="144">
        <f>VLOOKUP(A45,PM_Balanced_VISTRO!$A$1:$AH$64,MATCH(D45,PM_Balanced_VISTRO!$A$1:$AH$1,0),0)</f>
        <v>26</v>
      </c>
      <c r="H45" s="12"/>
      <c r="I45" s="12"/>
      <c r="J45" s="12"/>
    </row>
    <row r="46" spans="1:10" x14ac:dyDescent="0.25">
      <c r="A46" s="130">
        <f t="shared" si="0"/>
        <v>4</v>
      </c>
      <c r="B46" s="120">
        <f t="shared" si="1"/>
        <v>3</v>
      </c>
      <c r="C46" s="120" t="str">
        <f>INDEX('Numbering Conventions'!$H$6:$H$13,MATCH(B46,'Numbering Conventions'!$I$6:$I$13,0))</f>
        <v>E</v>
      </c>
      <c r="D46" s="120" t="str">
        <f>VLOOKUP(F46,'Numbering Conventions'!$E$6:$F$39,2,0)</f>
        <v>NET</v>
      </c>
      <c r="E46" s="120">
        <v>493</v>
      </c>
      <c r="F46" s="136">
        <v>20</v>
      </c>
      <c r="G46" s="144">
        <f>VLOOKUP(A46,PM_Balanced_VISTRO!$A$1:$AH$64,MATCH(D46,PM_Balanced_VISTRO!$A$1:$AH$1,0),0)</f>
        <v>0</v>
      </c>
      <c r="H46" s="12"/>
      <c r="I46" s="12"/>
      <c r="J46" s="12"/>
    </row>
    <row r="47" spans="1:10" x14ac:dyDescent="0.25">
      <c r="A47" s="130">
        <f t="shared" si="0"/>
        <v>4</v>
      </c>
      <c r="B47" s="120">
        <f t="shared" si="1"/>
        <v>3</v>
      </c>
      <c r="C47" s="120" t="str">
        <f>INDEX('Numbering Conventions'!$H$6:$H$13,MATCH(B47,'Numbering Conventions'!$I$6:$I$13,0))</f>
        <v>E</v>
      </c>
      <c r="D47" s="120" t="str">
        <f>VLOOKUP(F47,'Numbering Conventions'!$E$6:$F$39,2,0)</f>
        <v>NER</v>
      </c>
      <c r="E47" s="120">
        <v>493</v>
      </c>
      <c r="F47" s="136">
        <v>21</v>
      </c>
      <c r="G47" s="144">
        <f>VLOOKUP(A47,PM_Balanced_VISTRO!$A$1:$AH$64,MATCH(D47,PM_Balanced_VISTRO!$A$1:$AH$1,0),0)</f>
        <v>40</v>
      </c>
      <c r="H47" s="12"/>
      <c r="I47" s="12"/>
      <c r="J47" s="12"/>
    </row>
    <row r="48" spans="1:10" x14ac:dyDescent="0.25">
      <c r="A48" s="130">
        <f t="shared" si="0"/>
        <v>4</v>
      </c>
      <c r="B48" s="120">
        <f t="shared" si="1"/>
        <v>3</v>
      </c>
      <c r="C48" s="120" t="str">
        <f>INDEX('Numbering Conventions'!$H$6:$H$13,MATCH(B48,'Numbering Conventions'!$I$6:$I$13,0))</f>
        <v>E</v>
      </c>
      <c r="D48" s="120" t="str">
        <f>VLOOKUP(F48,'Numbering Conventions'!$E$6:$F$39,2,0)</f>
        <v>NER2</v>
      </c>
      <c r="E48" s="120">
        <v>493</v>
      </c>
      <c r="F48" s="136">
        <v>22</v>
      </c>
      <c r="G48" s="144">
        <f>VLOOKUP(A48,PM_Balanced_VISTRO!$A$1:$AH$64,MATCH(D48,PM_Balanced_VISTRO!$A$1:$AH$1,0),0)</f>
        <v>176</v>
      </c>
      <c r="H48" s="12"/>
      <c r="I48" s="12"/>
      <c r="J48" s="12"/>
    </row>
    <row r="49" spans="1:10" x14ac:dyDescent="0.25">
      <c r="A49" s="130">
        <f t="shared" si="0"/>
        <v>4</v>
      </c>
      <c r="B49" s="120">
        <f t="shared" si="1"/>
        <v>4</v>
      </c>
      <c r="C49" s="120" t="str">
        <f>INDEX('Numbering Conventions'!$H$6:$H$13,MATCH(B49,'Numbering Conventions'!$I$6:$I$13,0))</f>
        <v>W</v>
      </c>
      <c r="D49" s="120" t="str">
        <f>VLOOKUP(F49,'Numbering Conventions'!$E$6:$F$39,2,0)</f>
        <v>SWT</v>
      </c>
      <c r="E49" s="120">
        <v>494</v>
      </c>
      <c r="F49" s="136">
        <v>23</v>
      </c>
      <c r="G49" s="144">
        <f>VLOOKUP(A49,PM_Balanced_VISTRO!$A$1:$AH$64,MATCH(D49,PM_Balanced_VISTRO!$A$1:$AH$1,0),0)</f>
        <v>0</v>
      </c>
      <c r="H49" s="12"/>
      <c r="I49" s="12"/>
      <c r="J49" s="12"/>
    </row>
    <row r="50" spans="1:10" ht="15.75" thickBot="1" x14ac:dyDescent="0.3">
      <c r="A50" s="131">
        <f t="shared" si="0"/>
        <v>4</v>
      </c>
      <c r="B50" s="122">
        <f t="shared" si="1"/>
        <v>4</v>
      </c>
      <c r="C50" s="122" t="str">
        <f>INDEX('Numbering Conventions'!$H$6:$H$13,MATCH(B50,'Numbering Conventions'!$I$6:$I$13,0))</f>
        <v>W</v>
      </c>
      <c r="D50" s="122" t="str">
        <f>VLOOKUP(F50,'Numbering Conventions'!$E$6:$F$39,2,0)</f>
        <v>SWR</v>
      </c>
      <c r="E50" s="122">
        <v>494</v>
      </c>
      <c r="F50" s="137">
        <v>24</v>
      </c>
      <c r="G50" s="145">
        <f>VLOOKUP(A50,PM_Balanced_VISTRO!$A$1:$AH$64,MATCH(D50,PM_Balanced_VISTRO!$A$1:$AH$1,0),0)</f>
        <v>102</v>
      </c>
      <c r="H50" s="12"/>
      <c r="I50" s="12"/>
      <c r="J50" s="12"/>
    </row>
    <row r="51" spans="1:10" x14ac:dyDescent="0.25">
      <c r="A51" s="123">
        <f t="shared" si="0"/>
        <v>5</v>
      </c>
      <c r="B51" s="124">
        <f t="shared" si="1"/>
        <v>1</v>
      </c>
      <c r="C51" s="124" t="str">
        <f>INDEX('Numbering Conventions'!$H$6:$H$13,MATCH(B51,'Numbering Conventions'!$I$6:$I$13,0))</f>
        <v>N</v>
      </c>
      <c r="D51" s="124" t="str">
        <f>VLOOKUP(F51,'Numbering Conventions'!$E$6:$F$39,2,0)</f>
        <v>NBL2</v>
      </c>
      <c r="E51" s="124">
        <v>501</v>
      </c>
      <c r="F51" s="138">
        <v>1</v>
      </c>
      <c r="G51" s="146">
        <f>VLOOKUP(A51,PM_Balanced_VISTRO!$A$1:$AH$64,MATCH(D51,PM_Balanced_VISTRO!$A$1:$AH$1,0),0)</f>
        <v>131</v>
      </c>
      <c r="H51" s="12"/>
      <c r="I51" s="12"/>
      <c r="J51" s="12"/>
    </row>
    <row r="52" spans="1:10" x14ac:dyDescent="0.25">
      <c r="A52" s="125">
        <f t="shared" si="0"/>
        <v>5</v>
      </c>
      <c r="B52" s="121">
        <f t="shared" si="1"/>
        <v>1</v>
      </c>
      <c r="C52" s="121" t="str">
        <f>INDEX('Numbering Conventions'!$H$6:$H$13,MATCH(B52,'Numbering Conventions'!$I$6:$I$13,0))</f>
        <v>N</v>
      </c>
      <c r="D52" s="121" t="str">
        <f>VLOOKUP(F52,'Numbering Conventions'!$E$6:$F$39,2,0)</f>
        <v>NBL</v>
      </c>
      <c r="E52" s="121">
        <v>501</v>
      </c>
      <c r="F52" s="139">
        <v>2</v>
      </c>
      <c r="G52" s="147">
        <f>VLOOKUP(A52,PM_Balanced_VISTRO!$A$1:$AH$64,MATCH(D52,PM_Balanced_VISTRO!$A$1:$AH$1,0),0)</f>
        <v>1</v>
      </c>
      <c r="H52" s="12"/>
      <c r="I52" s="12"/>
      <c r="J52" s="12"/>
    </row>
    <row r="53" spans="1:10" x14ac:dyDescent="0.25">
      <c r="A53" s="125">
        <f t="shared" si="0"/>
        <v>5</v>
      </c>
      <c r="B53" s="121">
        <f t="shared" si="1"/>
        <v>1</v>
      </c>
      <c r="C53" s="121" t="str">
        <f>INDEX('Numbering Conventions'!$H$6:$H$13,MATCH(B53,'Numbering Conventions'!$I$6:$I$13,0))</f>
        <v>N</v>
      </c>
      <c r="D53" s="121" t="str">
        <f>VLOOKUP(F53,'Numbering Conventions'!$E$6:$F$39,2,0)</f>
        <v>NBT</v>
      </c>
      <c r="E53" s="121">
        <v>501</v>
      </c>
      <c r="F53" s="139">
        <v>3</v>
      </c>
      <c r="G53" s="147">
        <f>VLOOKUP(A53,PM_Balanced_VISTRO!$A$1:$AH$64,MATCH(D53,PM_Balanced_VISTRO!$A$1:$AH$1,0),0)</f>
        <v>486</v>
      </c>
      <c r="H53" s="12"/>
      <c r="I53" s="12"/>
      <c r="J53" s="12"/>
    </row>
    <row r="54" spans="1:10" x14ac:dyDescent="0.25">
      <c r="A54" s="125">
        <f t="shared" si="0"/>
        <v>5</v>
      </c>
      <c r="B54" s="121">
        <f t="shared" si="1"/>
        <v>1</v>
      </c>
      <c r="C54" s="121" t="str">
        <f>INDEX('Numbering Conventions'!$H$6:$H$13,MATCH(B54,'Numbering Conventions'!$I$6:$I$13,0))</f>
        <v>N</v>
      </c>
      <c r="D54" s="121" t="str">
        <f>VLOOKUP(F54,'Numbering Conventions'!$E$6:$F$39,2,0)</f>
        <v>NBR</v>
      </c>
      <c r="E54" s="121">
        <v>501</v>
      </c>
      <c r="F54" s="139">
        <v>4</v>
      </c>
      <c r="G54" s="147">
        <f>VLOOKUP(A54,PM_Balanced_VISTRO!$A$1:$AH$64,MATCH(D54,PM_Balanced_VISTRO!$A$1:$AH$1,0),0)</f>
        <v>70</v>
      </c>
      <c r="H54" s="12"/>
      <c r="I54" s="12"/>
      <c r="J54" s="12"/>
    </row>
    <row r="55" spans="1:10" x14ac:dyDescent="0.25">
      <c r="A55" s="125">
        <f t="shared" si="0"/>
        <v>5</v>
      </c>
      <c r="B55" s="121">
        <f t="shared" si="1"/>
        <v>1</v>
      </c>
      <c r="C55" s="121" t="str">
        <f>INDEX('Numbering Conventions'!$H$6:$H$13,MATCH(B55,'Numbering Conventions'!$I$6:$I$13,0))</f>
        <v>N</v>
      </c>
      <c r="D55" s="121" t="str">
        <f>VLOOKUP(F55,'Numbering Conventions'!$E$6:$F$39,2,0)</f>
        <v>NBR2</v>
      </c>
      <c r="E55" s="121">
        <v>501</v>
      </c>
      <c r="F55" s="139">
        <v>5</v>
      </c>
      <c r="G55" s="147">
        <f>VLOOKUP(A55,PM_Balanced_VISTRO!$A$1:$AH$64,MATCH(D55,PM_Balanced_VISTRO!$A$1:$AH$1,0),0)</f>
        <v>37</v>
      </c>
      <c r="H55" s="12"/>
      <c r="I55" s="12"/>
      <c r="J55" s="12"/>
    </row>
    <row r="56" spans="1:10" x14ac:dyDescent="0.25">
      <c r="A56" s="125">
        <f t="shared" si="0"/>
        <v>5</v>
      </c>
      <c r="B56" s="121">
        <f t="shared" si="1"/>
        <v>3</v>
      </c>
      <c r="C56" s="121" t="str">
        <f>INDEX('Numbering Conventions'!$H$6:$H$13,MATCH(B56,'Numbering Conventions'!$I$6:$I$13,0))</f>
        <v>E</v>
      </c>
      <c r="D56" s="121" t="str">
        <f>VLOOKUP(F56,'Numbering Conventions'!$E$6:$F$39,2,0)</f>
        <v>EBL</v>
      </c>
      <c r="E56" s="121">
        <v>503</v>
      </c>
      <c r="F56" s="139">
        <v>11</v>
      </c>
      <c r="G56" s="147">
        <f>VLOOKUP(A56,PM_Balanced_VISTRO!$A$1:$AH$64,MATCH(D56,PM_Balanced_VISTRO!$A$1:$AH$1,0),0)</f>
        <v>1</v>
      </c>
      <c r="H56" s="12"/>
      <c r="I56" s="12"/>
      <c r="J56" s="12"/>
    </row>
    <row r="57" spans="1:10" x14ac:dyDescent="0.25">
      <c r="A57" s="125">
        <f t="shared" si="0"/>
        <v>5</v>
      </c>
      <c r="B57" s="121">
        <f t="shared" si="1"/>
        <v>3</v>
      </c>
      <c r="C57" s="121" t="str">
        <f>INDEX('Numbering Conventions'!$H$6:$H$13,MATCH(B57,'Numbering Conventions'!$I$6:$I$13,0))</f>
        <v>E</v>
      </c>
      <c r="D57" s="121" t="str">
        <f>VLOOKUP(F57,'Numbering Conventions'!$E$6:$F$39,2,0)</f>
        <v>EBT</v>
      </c>
      <c r="E57" s="121">
        <v>503</v>
      </c>
      <c r="F57" s="139">
        <v>12</v>
      </c>
      <c r="G57" s="147">
        <f>VLOOKUP(A57,PM_Balanced_VISTRO!$A$1:$AH$64,MATCH(D57,PM_Balanced_VISTRO!$A$1:$AH$1,0),0)</f>
        <v>467</v>
      </c>
      <c r="H57" s="12"/>
      <c r="I57" s="12"/>
      <c r="J57" s="12"/>
    </row>
    <row r="58" spans="1:10" x14ac:dyDescent="0.25">
      <c r="A58" s="125">
        <f t="shared" si="0"/>
        <v>5</v>
      </c>
      <c r="B58" s="121">
        <f t="shared" si="1"/>
        <v>3</v>
      </c>
      <c r="C58" s="121" t="str">
        <f>INDEX('Numbering Conventions'!$H$6:$H$13,MATCH(B58,'Numbering Conventions'!$I$6:$I$13,0))</f>
        <v>E</v>
      </c>
      <c r="D58" s="121" t="str">
        <f>VLOOKUP(F58,'Numbering Conventions'!$E$6:$F$39,2,0)</f>
        <v>EBR</v>
      </c>
      <c r="E58" s="121">
        <v>503</v>
      </c>
      <c r="F58" s="139">
        <v>13</v>
      </c>
      <c r="G58" s="147">
        <f>VLOOKUP(A58,PM_Balanced_VISTRO!$A$1:$AH$64,MATCH(D58,PM_Balanced_VISTRO!$A$1:$AH$1,0),0)</f>
        <v>8</v>
      </c>
      <c r="H58" s="12"/>
      <c r="I58" s="12"/>
      <c r="J58" s="12"/>
    </row>
    <row r="59" spans="1:10" x14ac:dyDescent="0.25">
      <c r="A59" s="125">
        <f t="shared" si="0"/>
        <v>5</v>
      </c>
      <c r="B59" s="121">
        <f t="shared" si="1"/>
        <v>4</v>
      </c>
      <c r="C59" s="121" t="str">
        <f>INDEX('Numbering Conventions'!$H$6:$H$13,MATCH(B59,'Numbering Conventions'!$I$6:$I$13,0))</f>
        <v>W</v>
      </c>
      <c r="D59" s="121" t="str">
        <f>VLOOKUP(F59,'Numbering Conventions'!$E$6:$F$39,2,0)</f>
        <v>WBT</v>
      </c>
      <c r="E59" s="121">
        <v>504</v>
      </c>
      <c r="F59" s="139">
        <v>16</v>
      </c>
      <c r="G59" s="147">
        <f>VLOOKUP(A59,PM_Balanced_VISTRO!$A$1:$AH$64,MATCH(D59,PM_Balanced_VISTRO!$A$1:$AH$1,0),0)</f>
        <v>811</v>
      </c>
      <c r="H59" s="12"/>
      <c r="I59" s="12"/>
      <c r="J59" s="12"/>
    </row>
    <row r="60" spans="1:10" x14ac:dyDescent="0.25">
      <c r="A60" s="125">
        <f t="shared" si="0"/>
        <v>5</v>
      </c>
      <c r="B60" s="121">
        <f t="shared" si="1"/>
        <v>4</v>
      </c>
      <c r="C60" s="121" t="str">
        <f>INDEX('Numbering Conventions'!$H$6:$H$13,MATCH(B60,'Numbering Conventions'!$I$6:$I$13,0))</f>
        <v>W</v>
      </c>
      <c r="D60" s="121" t="str">
        <f>VLOOKUP(F60,'Numbering Conventions'!$E$6:$F$39,2,0)</f>
        <v>WBR</v>
      </c>
      <c r="E60" s="121">
        <v>504</v>
      </c>
      <c r="F60" s="139">
        <v>17</v>
      </c>
      <c r="G60" s="147">
        <f>VLOOKUP(A60,PM_Balanced_VISTRO!$A$1:$AH$64,MATCH(D60,PM_Balanced_VISTRO!$A$1:$AH$1,0),0)</f>
        <v>1</v>
      </c>
      <c r="H60" s="12"/>
      <c r="I60" s="12"/>
      <c r="J60" s="12"/>
    </row>
    <row r="61" spans="1:10" x14ac:dyDescent="0.25">
      <c r="A61" s="125">
        <f t="shared" si="0"/>
        <v>5</v>
      </c>
      <c r="B61" s="121">
        <f t="shared" si="1"/>
        <v>4</v>
      </c>
      <c r="C61" s="121" t="str">
        <f>INDEX('Numbering Conventions'!$H$6:$H$13,MATCH(B61,'Numbering Conventions'!$I$6:$I$13,0))</f>
        <v>W</v>
      </c>
      <c r="D61" s="121" t="str">
        <f>VLOOKUP(F61,'Numbering Conventions'!$E$6:$F$39,2,0)</f>
        <v>WBR2</v>
      </c>
      <c r="E61" s="121">
        <v>504</v>
      </c>
      <c r="F61" s="139">
        <v>18</v>
      </c>
      <c r="G61" s="147">
        <f>VLOOKUP(A61,PM_Balanced_VISTRO!$A$1:$AH$64,MATCH(D61,PM_Balanced_VISTRO!$A$1:$AH$1,0),0)</f>
        <v>1</v>
      </c>
      <c r="H61" s="12"/>
      <c r="I61" s="12"/>
      <c r="J61" s="12"/>
    </row>
    <row r="62" spans="1:10" x14ac:dyDescent="0.25">
      <c r="A62" s="125">
        <f t="shared" si="0"/>
        <v>5</v>
      </c>
      <c r="B62" s="121">
        <f t="shared" si="1"/>
        <v>3</v>
      </c>
      <c r="C62" s="121" t="str">
        <f>INDEX('Numbering Conventions'!$H$6:$H$13,MATCH(B62,'Numbering Conventions'!$I$6:$I$13,0))</f>
        <v>E</v>
      </c>
      <c r="D62" s="121" t="str">
        <f>VLOOKUP(F62,'Numbering Conventions'!$E$6:$F$39,2,0)</f>
        <v>NET</v>
      </c>
      <c r="E62" s="121">
        <v>593</v>
      </c>
      <c r="F62" s="139">
        <v>20</v>
      </c>
      <c r="G62" s="147">
        <f>VLOOKUP(A62,PM_Balanced_VISTRO!$A$1:$AH$64,MATCH(D62,PM_Balanced_VISTRO!$A$1:$AH$1,0),0)</f>
        <v>3</v>
      </c>
      <c r="H62" s="12"/>
      <c r="I62" s="12"/>
      <c r="J62" s="12"/>
    </row>
    <row r="63" spans="1:10" x14ac:dyDescent="0.25">
      <c r="A63" s="125">
        <f t="shared" si="0"/>
        <v>5</v>
      </c>
      <c r="B63" s="121">
        <f t="shared" si="1"/>
        <v>3</v>
      </c>
      <c r="C63" s="121" t="str">
        <f>INDEX('Numbering Conventions'!$H$6:$H$13,MATCH(B63,'Numbering Conventions'!$I$6:$I$13,0))</f>
        <v>E</v>
      </c>
      <c r="D63" s="121" t="str">
        <f>VLOOKUP(F63,'Numbering Conventions'!$E$6:$F$39,2,0)</f>
        <v>NER</v>
      </c>
      <c r="E63" s="121">
        <v>593</v>
      </c>
      <c r="F63" s="139">
        <v>21</v>
      </c>
      <c r="G63" s="147">
        <f>VLOOKUP(A63,PM_Balanced_VISTRO!$A$1:$AH$64,MATCH(D63,PM_Balanced_VISTRO!$A$1:$AH$1,0),0)</f>
        <v>46</v>
      </c>
      <c r="H63" s="12"/>
      <c r="I63" s="12"/>
      <c r="J63" s="12"/>
    </row>
    <row r="64" spans="1:10" x14ac:dyDescent="0.25">
      <c r="A64" s="125">
        <f t="shared" si="0"/>
        <v>5</v>
      </c>
      <c r="B64" s="121">
        <f t="shared" si="1"/>
        <v>4</v>
      </c>
      <c r="C64" s="121" t="str">
        <f>INDEX('Numbering Conventions'!$H$6:$H$13,MATCH(B64,'Numbering Conventions'!$I$6:$I$13,0))</f>
        <v>W</v>
      </c>
      <c r="D64" s="121" t="str">
        <f>VLOOKUP(F64,'Numbering Conventions'!$E$6:$F$39,2,0)</f>
        <v>SWT</v>
      </c>
      <c r="E64" s="121">
        <v>594</v>
      </c>
      <c r="F64" s="139">
        <v>23</v>
      </c>
      <c r="G64" s="147">
        <f>VLOOKUP(A64,PM_Balanced_VISTRO!$A$1:$AH$64,MATCH(D64,PM_Balanced_VISTRO!$A$1:$AH$1,0),0)</f>
        <v>0</v>
      </c>
      <c r="H64" s="12"/>
      <c r="I64" s="12"/>
      <c r="J64" s="12"/>
    </row>
    <row r="65" spans="1:10" x14ac:dyDescent="0.25">
      <c r="A65" s="125">
        <f t="shared" si="0"/>
        <v>5</v>
      </c>
      <c r="B65" s="121">
        <f t="shared" si="1"/>
        <v>4</v>
      </c>
      <c r="C65" s="121" t="str">
        <f>INDEX('Numbering Conventions'!$H$6:$H$13,MATCH(B65,'Numbering Conventions'!$I$6:$I$13,0))</f>
        <v>W</v>
      </c>
      <c r="D65" s="121" t="str">
        <f>VLOOKUP(F65,'Numbering Conventions'!$E$6:$F$39,2,0)</f>
        <v>SWR</v>
      </c>
      <c r="E65" s="121">
        <v>594</v>
      </c>
      <c r="F65" s="139">
        <v>24</v>
      </c>
      <c r="G65" s="147">
        <f>VLOOKUP(A65,PM_Balanced_VISTRO!$A$1:$AH$64,MATCH(D65,PM_Balanced_VISTRO!$A$1:$AH$1,0),0)</f>
        <v>10</v>
      </c>
      <c r="H65" s="12"/>
      <c r="I65" s="12"/>
      <c r="J65" s="12"/>
    </row>
    <row r="66" spans="1:10" ht="15.75" thickBot="1" x14ac:dyDescent="0.3">
      <c r="A66" s="126">
        <f t="shared" si="0"/>
        <v>5</v>
      </c>
      <c r="B66" s="127">
        <f t="shared" si="1"/>
        <v>4</v>
      </c>
      <c r="C66" s="127" t="str">
        <f>INDEX('Numbering Conventions'!$H$6:$H$13,MATCH(B66,'Numbering Conventions'!$I$6:$I$13,0))</f>
        <v>W</v>
      </c>
      <c r="D66" s="127" t="str">
        <f>VLOOKUP(F66,'Numbering Conventions'!$E$6:$F$39,2,0)</f>
        <v>SWR2</v>
      </c>
      <c r="E66" s="127">
        <v>594</v>
      </c>
      <c r="F66" s="140">
        <v>25</v>
      </c>
      <c r="G66" s="148">
        <f>VLOOKUP(A66,PM_Balanced_VISTRO!$A$1:$AH$64,MATCH(D66,PM_Balanced_VISTRO!$A$1:$AH$1,0),0)</f>
        <v>94</v>
      </c>
      <c r="H66" s="12"/>
      <c r="I66" s="12"/>
      <c r="J66" s="12"/>
    </row>
    <row r="67" spans="1:10" x14ac:dyDescent="0.25">
      <c r="A67" s="132">
        <f t="shared" si="0"/>
        <v>6</v>
      </c>
      <c r="B67" s="133">
        <f t="shared" si="1"/>
        <v>1</v>
      </c>
      <c r="C67" s="133" t="str">
        <f>INDEX('Numbering Conventions'!$H$6:$H$13,MATCH(B67,'Numbering Conventions'!$I$6:$I$13,0))</f>
        <v>N</v>
      </c>
      <c r="D67" s="133" t="str">
        <f>VLOOKUP(F67,'Numbering Conventions'!$E$6:$F$39,2,0)</f>
        <v>NBL</v>
      </c>
      <c r="E67" s="133">
        <v>601</v>
      </c>
      <c r="F67" s="141">
        <v>2</v>
      </c>
      <c r="G67" s="149">
        <f>VLOOKUP(A67,PM_Balanced_VISTRO!$A$1:$AH$64,MATCH(D67,PM_Balanced_VISTRO!$A$1:$AH$1,0),0)</f>
        <v>2</v>
      </c>
      <c r="H67" s="12"/>
      <c r="I67" s="12"/>
      <c r="J67" s="12"/>
    </row>
    <row r="68" spans="1:10" x14ac:dyDescent="0.25">
      <c r="A68" s="130">
        <f t="shared" ref="A68:A131" si="2">IF(LEN(E68)=3,INT(LEFT(E68,1)),IF(LEN(E68)=6,INT(LEFT(E68,5)),IF(LEN(E68)=5,INT(LEFT(E68,2)),IF(LEN(E68)=4,INT(LEFT(E68,2)),INT(LEFT(E68,3))))))</f>
        <v>6</v>
      </c>
      <c r="B68" s="120">
        <f t="shared" ref="B68:B116" si="3">INT(RIGHT(E68,1))</f>
        <v>1</v>
      </c>
      <c r="C68" s="120" t="str">
        <f>INDEX('Numbering Conventions'!$H$6:$H$13,MATCH(B68,'Numbering Conventions'!$I$6:$I$13,0))</f>
        <v>N</v>
      </c>
      <c r="D68" s="120" t="str">
        <f>VLOOKUP(F68,'Numbering Conventions'!$E$6:$F$39,2,0)</f>
        <v>NBT</v>
      </c>
      <c r="E68" s="120">
        <v>601</v>
      </c>
      <c r="F68" s="136">
        <v>3</v>
      </c>
      <c r="G68" s="144">
        <f>VLOOKUP(A68,PM_Balanced_VISTRO!$A$1:$AH$64,MATCH(D68,PM_Balanced_VISTRO!$A$1:$AH$1,0),0)</f>
        <v>589</v>
      </c>
      <c r="H68" s="12"/>
      <c r="I68" s="12"/>
      <c r="J68" s="12"/>
    </row>
    <row r="69" spans="1:10" x14ac:dyDescent="0.25">
      <c r="A69" s="130">
        <f t="shared" si="2"/>
        <v>6</v>
      </c>
      <c r="B69" s="120">
        <f t="shared" si="3"/>
        <v>1</v>
      </c>
      <c r="C69" s="120" t="str">
        <f>INDEX('Numbering Conventions'!$H$6:$H$13,MATCH(B69,'Numbering Conventions'!$I$6:$I$13,0))</f>
        <v>N</v>
      </c>
      <c r="D69" s="120" t="str">
        <f>VLOOKUP(F69,'Numbering Conventions'!$E$6:$F$39,2,0)</f>
        <v>NBR</v>
      </c>
      <c r="E69" s="120">
        <v>601</v>
      </c>
      <c r="F69" s="136">
        <v>4</v>
      </c>
      <c r="G69" s="144">
        <f>VLOOKUP(A69,PM_Balanced_VISTRO!$A$1:$AH$64,MATCH(D69,PM_Balanced_VISTRO!$A$1:$AH$1,0),0)</f>
        <v>56</v>
      </c>
      <c r="H69" s="12"/>
      <c r="I69" s="12"/>
      <c r="J69" s="12"/>
    </row>
    <row r="70" spans="1:10" x14ac:dyDescent="0.25">
      <c r="A70" s="130">
        <f t="shared" si="2"/>
        <v>6</v>
      </c>
      <c r="B70" s="120">
        <f t="shared" si="3"/>
        <v>2</v>
      </c>
      <c r="C70" s="120" t="str">
        <f>INDEX('Numbering Conventions'!$H$6:$H$13,MATCH(B70,'Numbering Conventions'!$I$6:$I$13,0))</f>
        <v>S</v>
      </c>
      <c r="D70" s="120" t="str">
        <f>VLOOKUP(F70,'Numbering Conventions'!$E$6:$F$39,2,0)</f>
        <v>SBL</v>
      </c>
      <c r="E70" s="120">
        <v>602</v>
      </c>
      <c r="F70" s="136">
        <v>7</v>
      </c>
      <c r="G70" s="144">
        <f>VLOOKUP(A70,PM_Balanced_VISTRO!$A$1:$AH$64,MATCH(D70,PM_Balanced_VISTRO!$A$1:$AH$1,0),0)</f>
        <v>12</v>
      </c>
      <c r="H70" s="12"/>
      <c r="I70" s="12"/>
      <c r="J70" s="12"/>
    </row>
    <row r="71" spans="1:10" x14ac:dyDescent="0.25">
      <c r="A71" s="130">
        <f t="shared" si="2"/>
        <v>6</v>
      </c>
      <c r="B71" s="120">
        <f t="shared" si="3"/>
        <v>2</v>
      </c>
      <c r="C71" s="120" t="str">
        <f>INDEX('Numbering Conventions'!$H$6:$H$13,MATCH(B71,'Numbering Conventions'!$I$6:$I$13,0))</f>
        <v>S</v>
      </c>
      <c r="D71" s="120" t="str">
        <f>VLOOKUP(F71,'Numbering Conventions'!$E$6:$F$39,2,0)</f>
        <v>SBT</v>
      </c>
      <c r="E71" s="120">
        <v>602</v>
      </c>
      <c r="F71" s="136">
        <v>8</v>
      </c>
      <c r="G71" s="144">
        <f>VLOOKUP(A71,PM_Balanced_VISTRO!$A$1:$AH$64,MATCH(D71,PM_Balanced_VISTRO!$A$1:$AH$1,0),0)</f>
        <v>712</v>
      </c>
      <c r="H71" s="12"/>
      <c r="I71" s="12"/>
      <c r="J71" s="12"/>
    </row>
    <row r="72" spans="1:10" x14ac:dyDescent="0.25">
      <c r="A72" s="130">
        <f t="shared" si="2"/>
        <v>6</v>
      </c>
      <c r="B72" s="120">
        <f t="shared" si="3"/>
        <v>2</v>
      </c>
      <c r="C72" s="120" t="str">
        <f>INDEX('Numbering Conventions'!$H$6:$H$13,MATCH(B72,'Numbering Conventions'!$I$6:$I$13,0))</f>
        <v>S</v>
      </c>
      <c r="D72" s="120" t="str">
        <f>VLOOKUP(F72,'Numbering Conventions'!$E$6:$F$39,2,0)</f>
        <v>SBR</v>
      </c>
      <c r="E72" s="120">
        <v>602</v>
      </c>
      <c r="F72" s="136">
        <v>9</v>
      </c>
      <c r="G72" s="144">
        <f>VLOOKUP(A72,PM_Balanced_VISTRO!$A$1:$AH$64,MATCH(D72,PM_Balanced_VISTRO!$A$1:$AH$1,0),0)</f>
        <v>74</v>
      </c>
      <c r="H72" s="12"/>
      <c r="I72" s="12"/>
      <c r="J72" s="12"/>
    </row>
    <row r="73" spans="1:10" x14ac:dyDescent="0.25">
      <c r="A73" s="130">
        <f t="shared" si="2"/>
        <v>6</v>
      </c>
      <c r="B73" s="120">
        <f t="shared" si="3"/>
        <v>2</v>
      </c>
      <c r="C73" s="120" t="str">
        <f>INDEX('Numbering Conventions'!$H$6:$H$13,MATCH(B73,'Numbering Conventions'!$I$6:$I$13,0))</f>
        <v>S</v>
      </c>
      <c r="D73" s="120" t="str">
        <f>VLOOKUP(F73,'Numbering Conventions'!$E$6:$F$39,2,0)</f>
        <v>SBR2</v>
      </c>
      <c r="E73" s="120">
        <v>602</v>
      </c>
      <c r="F73" s="136">
        <v>10</v>
      </c>
      <c r="G73" s="144">
        <f>VLOOKUP(A73,PM_Balanced_VISTRO!$A$1:$AH$64,MATCH(D73,PM_Balanced_VISTRO!$A$1:$AH$1,0),0)</f>
        <v>81</v>
      </c>
      <c r="H73" s="12"/>
      <c r="I73" s="12"/>
      <c r="J73" s="12"/>
    </row>
    <row r="74" spans="1:10" x14ac:dyDescent="0.25">
      <c r="A74" s="130">
        <f t="shared" si="2"/>
        <v>6</v>
      </c>
      <c r="B74" s="120">
        <f t="shared" si="3"/>
        <v>3</v>
      </c>
      <c r="C74" s="120" t="str">
        <f>INDEX('Numbering Conventions'!$H$6:$H$13,MATCH(B74,'Numbering Conventions'!$I$6:$I$13,0))</f>
        <v>E</v>
      </c>
      <c r="D74" s="120" t="str">
        <f>VLOOKUP(F74,'Numbering Conventions'!$E$6:$F$39,2,0)</f>
        <v>EBL</v>
      </c>
      <c r="E74" s="120">
        <v>603</v>
      </c>
      <c r="F74" s="136">
        <v>11</v>
      </c>
      <c r="G74" s="144">
        <f>VLOOKUP(A74,PM_Balanced_VISTRO!$A$1:$AH$64,MATCH(D74,PM_Balanced_VISTRO!$A$1:$AH$1,0),0)</f>
        <v>1</v>
      </c>
      <c r="H74" s="12"/>
      <c r="I74" s="12"/>
      <c r="J74" s="12"/>
    </row>
    <row r="75" spans="1:10" x14ac:dyDescent="0.25">
      <c r="A75" s="130">
        <f t="shared" si="2"/>
        <v>6</v>
      </c>
      <c r="B75" s="120">
        <f t="shared" si="3"/>
        <v>3</v>
      </c>
      <c r="C75" s="120" t="str">
        <f>INDEX('Numbering Conventions'!$H$6:$H$13,MATCH(B75,'Numbering Conventions'!$I$6:$I$13,0))</f>
        <v>E</v>
      </c>
      <c r="D75" s="120" t="str">
        <f>VLOOKUP(F75,'Numbering Conventions'!$E$6:$F$39,2,0)</f>
        <v>EBT</v>
      </c>
      <c r="E75" s="120">
        <v>603</v>
      </c>
      <c r="F75" s="136">
        <v>12</v>
      </c>
      <c r="G75" s="144">
        <f>VLOOKUP(A75,PM_Balanced_VISTRO!$A$1:$AH$64,MATCH(D75,PM_Balanced_VISTRO!$A$1:$AH$1,0),0)</f>
        <v>728</v>
      </c>
      <c r="H75" s="12"/>
      <c r="I75" s="12"/>
      <c r="J75" s="12"/>
    </row>
    <row r="76" spans="1:10" x14ac:dyDescent="0.25">
      <c r="A76" s="130">
        <f t="shared" si="2"/>
        <v>6</v>
      </c>
      <c r="B76" s="120">
        <f t="shared" si="3"/>
        <v>3</v>
      </c>
      <c r="C76" s="120" t="str">
        <f>INDEX('Numbering Conventions'!$H$6:$H$13,MATCH(B76,'Numbering Conventions'!$I$6:$I$13,0))</f>
        <v>E</v>
      </c>
      <c r="D76" s="120" t="str">
        <f>VLOOKUP(F76,'Numbering Conventions'!$E$6:$F$39,2,0)</f>
        <v>EBR</v>
      </c>
      <c r="E76" s="120">
        <v>603</v>
      </c>
      <c r="F76" s="136">
        <v>13</v>
      </c>
      <c r="G76" s="144">
        <f>VLOOKUP(A76,PM_Balanced_VISTRO!$A$1:$AH$64,MATCH(D76,PM_Balanced_VISTRO!$A$1:$AH$1,0),0)</f>
        <v>6</v>
      </c>
      <c r="H76" s="12"/>
      <c r="I76" s="12"/>
      <c r="J76" s="12"/>
    </row>
    <row r="77" spans="1:10" x14ac:dyDescent="0.25">
      <c r="A77" s="130">
        <f t="shared" si="2"/>
        <v>6</v>
      </c>
      <c r="B77" s="120">
        <f t="shared" si="3"/>
        <v>4</v>
      </c>
      <c r="C77" s="120" t="str">
        <f>INDEX('Numbering Conventions'!$H$6:$H$13,MATCH(B77,'Numbering Conventions'!$I$6:$I$13,0))</f>
        <v>W</v>
      </c>
      <c r="D77" s="120" t="str">
        <f>VLOOKUP(F77,'Numbering Conventions'!$E$6:$F$39,2,0)</f>
        <v>WBL</v>
      </c>
      <c r="E77" s="120">
        <v>604</v>
      </c>
      <c r="F77" s="136">
        <v>15</v>
      </c>
      <c r="G77" s="144">
        <f>VLOOKUP(A77,PM_Balanced_VISTRO!$A$1:$AH$64,MATCH(D77,PM_Balanced_VISTRO!$A$1:$AH$1,0),0)</f>
        <v>28</v>
      </c>
      <c r="H77" s="12"/>
      <c r="I77" s="12"/>
      <c r="J77" s="12"/>
    </row>
    <row r="78" spans="1:10" x14ac:dyDescent="0.25">
      <c r="A78" s="130">
        <f t="shared" si="2"/>
        <v>6</v>
      </c>
      <c r="B78" s="120">
        <f t="shared" si="3"/>
        <v>4</v>
      </c>
      <c r="C78" s="120" t="str">
        <f>INDEX('Numbering Conventions'!$H$6:$H$13,MATCH(B78,'Numbering Conventions'!$I$6:$I$13,0))</f>
        <v>W</v>
      </c>
      <c r="D78" s="120" t="str">
        <f>VLOOKUP(F78,'Numbering Conventions'!$E$6:$F$39,2,0)</f>
        <v>WBT</v>
      </c>
      <c r="E78" s="120">
        <v>604</v>
      </c>
      <c r="F78" s="136">
        <v>16</v>
      </c>
      <c r="G78" s="144">
        <f>VLOOKUP(A78,PM_Balanced_VISTRO!$A$1:$AH$64,MATCH(D78,PM_Balanced_VISTRO!$A$1:$AH$1,0),0)</f>
        <v>807</v>
      </c>
      <c r="H78" s="12"/>
      <c r="I78" s="12"/>
      <c r="J78" s="12"/>
    </row>
    <row r="79" spans="1:10" x14ac:dyDescent="0.25">
      <c r="A79" s="130">
        <f t="shared" si="2"/>
        <v>6</v>
      </c>
      <c r="B79" s="120">
        <f t="shared" si="3"/>
        <v>4</v>
      </c>
      <c r="C79" s="120" t="str">
        <f>INDEX('Numbering Conventions'!$H$6:$H$13,MATCH(B79,'Numbering Conventions'!$I$6:$I$13,0))</f>
        <v>W</v>
      </c>
      <c r="D79" s="120" t="str">
        <f>VLOOKUP(F79,'Numbering Conventions'!$E$6:$F$39,2,0)</f>
        <v>WBR</v>
      </c>
      <c r="E79" s="120">
        <v>604</v>
      </c>
      <c r="F79" s="136">
        <v>17</v>
      </c>
      <c r="G79" s="144">
        <f>VLOOKUP(A79,PM_Balanced_VISTRO!$A$1:$AH$64,MATCH(D79,PM_Balanced_VISTRO!$A$1:$AH$1,0),0)</f>
        <v>96</v>
      </c>
      <c r="H79" s="12"/>
      <c r="I79" s="12"/>
      <c r="J79" s="12"/>
    </row>
    <row r="80" spans="1:10" x14ac:dyDescent="0.25">
      <c r="A80" s="130">
        <f t="shared" si="2"/>
        <v>6</v>
      </c>
      <c r="B80" s="120">
        <f t="shared" si="3"/>
        <v>4</v>
      </c>
      <c r="C80" s="120" t="str">
        <f>INDEX('Numbering Conventions'!$H$6:$H$13,MATCH(B80,'Numbering Conventions'!$I$6:$I$13,0))</f>
        <v>W</v>
      </c>
      <c r="D80" s="120" t="str">
        <f>VLOOKUP(F80,'Numbering Conventions'!$E$6:$F$39,2,0)</f>
        <v>WBR2</v>
      </c>
      <c r="E80" s="120">
        <v>604</v>
      </c>
      <c r="F80" s="136">
        <v>18</v>
      </c>
      <c r="G80" s="144">
        <f>VLOOKUP(A80,PM_Balanced_VISTRO!$A$1:$AH$64,MATCH(D80,PM_Balanced_VISTRO!$A$1:$AH$1,0),0)</f>
        <v>2</v>
      </c>
      <c r="H80" s="12"/>
      <c r="I80" s="12"/>
      <c r="J80" s="12"/>
    </row>
    <row r="81" spans="1:10" x14ac:dyDescent="0.25">
      <c r="A81" s="130">
        <f t="shared" si="2"/>
        <v>6</v>
      </c>
      <c r="B81" s="120">
        <f t="shared" si="3"/>
        <v>3</v>
      </c>
      <c r="C81" s="120" t="str">
        <f>INDEX('Numbering Conventions'!$H$6:$H$13,MATCH(B81,'Numbering Conventions'!$I$6:$I$13,0))</f>
        <v>E</v>
      </c>
      <c r="D81" s="120" t="str">
        <f>VLOOKUP(F81,'Numbering Conventions'!$E$6:$F$39,2,0)</f>
        <v>NET</v>
      </c>
      <c r="E81" s="120">
        <v>693</v>
      </c>
      <c r="F81" s="136">
        <v>20</v>
      </c>
      <c r="G81" s="144">
        <f>VLOOKUP(A81,PM_Balanced_VISTRO!$A$1:$AH$64,MATCH(D81,PM_Balanced_VISTRO!$A$1:$AH$1,0),0)</f>
        <v>0</v>
      </c>
      <c r="H81" s="12"/>
      <c r="I81" s="12"/>
      <c r="J81" s="12"/>
    </row>
    <row r="82" spans="1:10" x14ac:dyDescent="0.25">
      <c r="A82" s="130">
        <f t="shared" si="2"/>
        <v>6</v>
      </c>
      <c r="B82" s="120">
        <f t="shared" si="3"/>
        <v>3</v>
      </c>
      <c r="C82" s="120" t="str">
        <f>INDEX('Numbering Conventions'!$H$6:$H$13,MATCH(B82,'Numbering Conventions'!$I$6:$I$13,0))</f>
        <v>E</v>
      </c>
      <c r="D82" s="120" t="str">
        <f>VLOOKUP(F82,'Numbering Conventions'!$E$6:$F$39,2,0)</f>
        <v>NER</v>
      </c>
      <c r="E82" s="120">
        <v>693</v>
      </c>
      <c r="F82" s="136">
        <v>21</v>
      </c>
      <c r="G82" s="144">
        <f>VLOOKUP(A82,PM_Balanced_VISTRO!$A$1:$AH$64,MATCH(D82,PM_Balanced_VISTRO!$A$1:$AH$1,0),0)</f>
        <v>135</v>
      </c>
      <c r="H82" s="12"/>
      <c r="I82" s="12"/>
      <c r="J82" s="12"/>
    </row>
    <row r="83" spans="1:10" ht="15.75" thickBot="1" x14ac:dyDescent="0.3">
      <c r="A83" s="131">
        <f t="shared" si="2"/>
        <v>6</v>
      </c>
      <c r="B83" s="122">
        <f t="shared" si="3"/>
        <v>4</v>
      </c>
      <c r="C83" s="122" t="str">
        <f>INDEX('Numbering Conventions'!$H$6:$H$13,MATCH(B83,'Numbering Conventions'!$I$6:$I$13,0))</f>
        <v>W</v>
      </c>
      <c r="D83" s="122" t="str">
        <f>VLOOKUP(F83,'Numbering Conventions'!$E$6:$F$39,2,0)</f>
        <v>SWR</v>
      </c>
      <c r="E83" s="122">
        <v>694</v>
      </c>
      <c r="F83" s="137">
        <v>24</v>
      </c>
      <c r="G83" s="145">
        <f>VLOOKUP(A83,PM_Balanced_VISTRO!$A$1:$AH$64,MATCH(D83,PM_Balanced_VISTRO!$A$1:$AH$1,0),0)</f>
        <v>0</v>
      </c>
      <c r="H83" s="12"/>
      <c r="I83" s="12"/>
      <c r="J83" s="12"/>
    </row>
    <row r="84" spans="1:10" x14ac:dyDescent="0.25">
      <c r="A84" s="123">
        <f t="shared" si="2"/>
        <v>7</v>
      </c>
      <c r="B84" s="124">
        <f t="shared" si="3"/>
        <v>1</v>
      </c>
      <c r="C84" s="124" t="str">
        <f>INDEX('Numbering Conventions'!$H$6:$H$13,MATCH(B84,'Numbering Conventions'!$I$6:$I$13,0))</f>
        <v>N</v>
      </c>
      <c r="D84" s="124" t="str">
        <f>VLOOKUP(F84,'Numbering Conventions'!$E$6:$F$39,2,0)</f>
        <v>NBL2</v>
      </c>
      <c r="E84" s="124">
        <v>701</v>
      </c>
      <c r="F84" s="138">
        <v>1</v>
      </c>
      <c r="G84" s="146">
        <f>VLOOKUP(A84,PM_Balanced_VISTRO!$A$1:$AH$64,MATCH(D84,PM_Balanced_VISTRO!$A$1:$AH$1,0),0)</f>
        <v>28</v>
      </c>
      <c r="H84" s="12"/>
      <c r="I84" s="12"/>
      <c r="J84" s="12"/>
    </row>
    <row r="85" spans="1:10" x14ac:dyDescent="0.25">
      <c r="A85" s="125">
        <f t="shared" si="2"/>
        <v>7</v>
      </c>
      <c r="B85" s="121">
        <f t="shared" si="3"/>
        <v>1</v>
      </c>
      <c r="C85" s="121" t="str">
        <f>INDEX('Numbering Conventions'!$H$6:$H$13,MATCH(B85,'Numbering Conventions'!$I$6:$I$13,0))</f>
        <v>N</v>
      </c>
      <c r="D85" s="121" t="str">
        <f>VLOOKUP(F85,'Numbering Conventions'!$E$6:$F$39,2,0)</f>
        <v>NBL</v>
      </c>
      <c r="E85" s="121">
        <v>701</v>
      </c>
      <c r="F85" s="139">
        <v>2</v>
      </c>
      <c r="G85" s="147">
        <f>VLOOKUP(A85,PM_Balanced_VISTRO!$A$1:$AH$64,MATCH(D85,PM_Balanced_VISTRO!$A$1:$AH$1,0),0)</f>
        <v>9</v>
      </c>
      <c r="H85" s="12"/>
      <c r="I85" s="12"/>
      <c r="J85" s="12"/>
    </row>
    <row r="86" spans="1:10" x14ac:dyDescent="0.25">
      <c r="A86" s="125">
        <f t="shared" si="2"/>
        <v>7</v>
      </c>
      <c r="B86" s="121">
        <f t="shared" si="3"/>
        <v>1</v>
      </c>
      <c r="C86" s="121" t="str">
        <f>INDEX('Numbering Conventions'!$H$6:$H$13,MATCH(B86,'Numbering Conventions'!$I$6:$I$13,0))</f>
        <v>N</v>
      </c>
      <c r="D86" s="121" t="str">
        <f>VLOOKUP(F86,'Numbering Conventions'!$E$6:$F$39,2,0)</f>
        <v>NBT</v>
      </c>
      <c r="E86" s="121">
        <v>701</v>
      </c>
      <c r="F86" s="139">
        <v>3</v>
      </c>
      <c r="G86" s="147">
        <f>VLOOKUP(A86,PM_Balanced_VISTRO!$A$1:$AH$64,MATCH(D86,PM_Balanced_VISTRO!$A$1:$AH$1,0),0)</f>
        <v>120</v>
      </c>
      <c r="H86" s="12"/>
      <c r="I86" s="12"/>
      <c r="J86" s="12"/>
    </row>
    <row r="87" spans="1:10" x14ac:dyDescent="0.25">
      <c r="A87" s="125">
        <f t="shared" si="2"/>
        <v>7</v>
      </c>
      <c r="B87" s="121">
        <f t="shared" si="3"/>
        <v>1</v>
      </c>
      <c r="C87" s="121" t="str">
        <f>INDEX('Numbering Conventions'!$H$6:$H$13,MATCH(B87,'Numbering Conventions'!$I$6:$I$13,0))</f>
        <v>N</v>
      </c>
      <c r="D87" s="121" t="str">
        <f>VLOOKUP(F87,'Numbering Conventions'!$E$6:$F$39,2,0)</f>
        <v>NBR</v>
      </c>
      <c r="E87" s="121">
        <v>701</v>
      </c>
      <c r="F87" s="139">
        <v>4</v>
      </c>
      <c r="G87" s="147">
        <f>VLOOKUP(A87,PM_Balanced_VISTRO!$A$1:$AH$64,MATCH(D87,PM_Balanced_VISTRO!$A$1:$AH$1,0),0)</f>
        <v>10</v>
      </c>
      <c r="H87" s="12"/>
      <c r="I87" s="12"/>
      <c r="J87" s="12"/>
    </row>
    <row r="88" spans="1:10" x14ac:dyDescent="0.25">
      <c r="A88" s="125">
        <f t="shared" si="2"/>
        <v>7</v>
      </c>
      <c r="B88" s="121">
        <f t="shared" si="3"/>
        <v>1</v>
      </c>
      <c r="C88" s="121" t="str">
        <f>INDEX('Numbering Conventions'!$H$6:$H$13,MATCH(B88,'Numbering Conventions'!$I$6:$I$13,0))</f>
        <v>N</v>
      </c>
      <c r="D88" s="121" t="str">
        <f>VLOOKUP(F88,'Numbering Conventions'!$E$6:$F$39,2,0)</f>
        <v>NBR2</v>
      </c>
      <c r="E88" s="121">
        <v>701</v>
      </c>
      <c r="F88" s="139">
        <v>5</v>
      </c>
      <c r="G88" s="147">
        <f>VLOOKUP(A88,PM_Balanced_VISTRO!$A$1:$AH$64,MATCH(D88,PM_Balanced_VISTRO!$A$1:$AH$1,0),0)</f>
        <v>14</v>
      </c>
      <c r="H88" s="12"/>
      <c r="I88" s="12"/>
      <c r="J88" s="12"/>
    </row>
    <row r="89" spans="1:10" x14ac:dyDescent="0.25">
      <c r="A89" s="125">
        <f t="shared" si="2"/>
        <v>7</v>
      </c>
      <c r="B89" s="121">
        <f t="shared" si="3"/>
        <v>2</v>
      </c>
      <c r="C89" s="121" t="str">
        <f>INDEX('Numbering Conventions'!$H$6:$H$13,MATCH(B89,'Numbering Conventions'!$I$6:$I$13,0))</f>
        <v>S</v>
      </c>
      <c r="D89" s="121" t="str">
        <f>VLOOKUP(F89,'Numbering Conventions'!$E$6:$F$39,2,0)</f>
        <v>SBL2</v>
      </c>
      <c r="E89" s="121">
        <v>702</v>
      </c>
      <c r="F89" s="139">
        <v>6</v>
      </c>
      <c r="G89" s="147">
        <f>VLOOKUP(A89,PM_Balanced_VISTRO!$A$1:$AH$64,MATCH(D89,PM_Balanced_VISTRO!$A$1:$AH$1,0),0)</f>
        <v>38</v>
      </c>
      <c r="H89" s="12"/>
      <c r="I89" s="12"/>
      <c r="J89" s="12"/>
    </row>
    <row r="90" spans="1:10" x14ac:dyDescent="0.25">
      <c r="A90" s="125">
        <f t="shared" si="2"/>
        <v>7</v>
      </c>
      <c r="B90" s="121">
        <f t="shared" si="3"/>
        <v>2</v>
      </c>
      <c r="C90" s="121" t="str">
        <f>INDEX('Numbering Conventions'!$H$6:$H$13,MATCH(B90,'Numbering Conventions'!$I$6:$I$13,0))</f>
        <v>S</v>
      </c>
      <c r="D90" s="121" t="str">
        <f>VLOOKUP(F90,'Numbering Conventions'!$E$6:$F$39,2,0)</f>
        <v>SBL</v>
      </c>
      <c r="E90" s="121">
        <v>702</v>
      </c>
      <c r="F90" s="139">
        <v>7</v>
      </c>
      <c r="G90" s="147">
        <f>VLOOKUP(A90,PM_Balanced_VISTRO!$A$1:$AH$64,MATCH(D90,PM_Balanced_VISTRO!$A$1:$AH$1,0),0)</f>
        <v>3</v>
      </c>
      <c r="H90" s="12"/>
      <c r="I90" s="12"/>
      <c r="J90" s="12"/>
    </row>
    <row r="91" spans="1:10" x14ac:dyDescent="0.25">
      <c r="A91" s="125">
        <f t="shared" si="2"/>
        <v>7</v>
      </c>
      <c r="B91" s="121">
        <f t="shared" si="3"/>
        <v>2</v>
      </c>
      <c r="C91" s="121" t="str">
        <f>INDEX('Numbering Conventions'!$H$6:$H$13,MATCH(B91,'Numbering Conventions'!$I$6:$I$13,0))</f>
        <v>S</v>
      </c>
      <c r="D91" s="121" t="str">
        <f>VLOOKUP(F91,'Numbering Conventions'!$E$6:$F$39,2,0)</f>
        <v>SBT</v>
      </c>
      <c r="E91" s="121">
        <v>702</v>
      </c>
      <c r="F91" s="139">
        <v>8</v>
      </c>
      <c r="G91" s="147">
        <f>VLOOKUP(A91,PM_Balanced_VISTRO!$A$1:$AH$64,MATCH(D91,PM_Balanced_VISTRO!$A$1:$AH$1,0),0)</f>
        <v>169</v>
      </c>
      <c r="H91" s="12"/>
      <c r="I91" s="12"/>
      <c r="J91" s="12"/>
    </row>
    <row r="92" spans="1:10" x14ac:dyDescent="0.25">
      <c r="A92" s="125">
        <f t="shared" si="2"/>
        <v>7</v>
      </c>
      <c r="B92" s="121">
        <f t="shared" si="3"/>
        <v>2</v>
      </c>
      <c r="C92" s="121" t="str">
        <f>INDEX('Numbering Conventions'!$H$6:$H$13,MATCH(B92,'Numbering Conventions'!$I$6:$I$13,0))</f>
        <v>S</v>
      </c>
      <c r="D92" s="121" t="str">
        <f>VLOOKUP(F92,'Numbering Conventions'!$E$6:$F$39,2,0)</f>
        <v>SBR</v>
      </c>
      <c r="E92" s="121">
        <v>702</v>
      </c>
      <c r="F92" s="139">
        <v>9</v>
      </c>
      <c r="G92" s="147">
        <f>VLOOKUP(A92,PM_Balanced_VISTRO!$A$1:$AH$64,MATCH(D92,PM_Balanced_VISTRO!$A$1:$AH$1,0),0)</f>
        <v>90</v>
      </c>
      <c r="H92" s="12"/>
      <c r="I92" s="12"/>
      <c r="J92" s="12"/>
    </row>
    <row r="93" spans="1:10" x14ac:dyDescent="0.25">
      <c r="A93" s="125">
        <f t="shared" si="2"/>
        <v>7</v>
      </c>
      <c r="B93" s="121">
        <f t="shared" si="3"/>
        <v>2</v>
      </c>
      <c r="C93" s="121" t="str">
        <f>INDEX('Numbering Conventions'!$H$6:$H$13,MATCH(B93,'Numbering Conventions'!$I$6:$I$13,0))</f>
        <v>S</v>
      </c>
      <c r="D93" s="121" t="str">
        <f>VLOOKUP(F93,'Numbering Conventions'!$E$6:$F$39,2,0)</f>
        <v>SBR2</v>
      </c>
      <c r="E93" s="121">
        <v>702</v>
      </c>
      <c r="F93" s="139">
        <v>10</v>
      </c>
      <c r="G93" s="147">
        <f>VLOOKUP(A93,PM_Balanced_VISTRO!$A$1:$AH$64,MATCH(D93,PM_Balanced_VISTRO!$A$1:$AH$1,0),0)</f>
        <v>29</v>
      </c>
      <c r="H93" s="12"/>
      <c r="I93" s="12"/>
      <c r="J93" s="12"/>
    </row>
    <row r="94" spans="1:10" x14ac:dyDescent="0.25">
      <c r="A94" s="125">
        <f t="shared" si="2"/>
        <v>7</v>
      </c>
      <c r="B94" s="121">
        <f t="shared" si="3"/>
        <v>3</v>
      </c>
      <c r="C94" s="121" t="str">
        <f>INDEX('Numbering Conventions'!$H$6:$H$13,MATCH(B94,'Numbering Conventions'!$I$6:$I$13,0))</f>
        <v>E</v>
      </c>
      <c r="D94" s="121" t="str">
        <f>VLOOKUP(F94,'Numbering Conventions'!$E$6:$F$39,2,0)</f>
        <v>EBL</v>
      </c>
      <c r="E94" s="121">
        <v>703</v>
      </c>
      <c r="F94" s="139">
        <v>11</v>
      </c>
      <c r="G94" s="147">
        <f>VLOOKUP(A94,PM_Balanced_VISTRO!$A$1:$AH$64,MATCH(D94,PM_Balanced_VISTRO!$A$1:$AH$1,0),0)</f>
        <v>2</v>
      </c>
      <c r="H94" s="12"/>
      <c r="I94" s="12"/>
      <c r="J94" s="12"/>
    </row>
    <row r="95" spans="1:10" x14ac:dyDescent="0.25">
      <c r="A95" s="125">
        <f t="shared" si="2"/>
        <v>7</v>
      </c>
      <c r="B95" s="121">
        <f t="shared" si="3"/>
        <v>3</v>
      </c>
      <c r="C95" s="121" t="str">
        <f>INDEX('Numbering Conventions'!$H$6:$H$13,MATCH(B95,'Numbering Conventions'!$I$6:$I$13,0))</f>
        <v>E</v>
      </c>
      <c r="D95" s="121" t="str">
        <f>VLOOKUP(F95,'Numbering Conventions'!$E$6:$F$39,2,0)</f>
        <v>EBT</v>
      </c>
      <c r="E95" s="121">
        <v>703</v>
      </c>
      <c r="F95" s="139">
        <v>12</v>
      </c>
      <c r="G95" s="147">
        <f>VLOOKUP(A95,PM_Balanced_VISTRO!$A$1:$AH$64,MATCH(D95,PM_Balanced_VISTRO!$A$1:$AH$1,0),0)</f>
        <v>706</v>
      </c>
      <c r="H95" s="12"/>
      <c r="I95" s="12"/>
      <c r="J95" s="12"/>
    </row>
    <row r="96" spans="1:10" x14ac:dyDescent="0.25">
      <c r="A96" s="125">
        <f t="shared" si="2"/>
        <v>7</v>
      </c>
      <c r="B96" s="121">
        <f t="shared" si="3"/>
        <v>3</v>
      </c>
      <c r="C96" s="121" t="str">
        <f>INDEX('Numbering Conventions'!$H$6:$H$13,MATCH(B96,'Numbering Conventions'!$I$6:$I$13,0))</f>
        <v>E</v>
      </c>
      <c r="D96" s="121" t="str">
        <f>VLOOKUP(F96,'Numbering Conventions'!$E$6:$F$39,2,0)</f>
        <v>EBR</v>
      </c>
      <c r="E96" s="121">
        <v>703</v>
      </c>
      <c r="F96" s="139">
        <v>13</v>
      </c>
      <c r="G96" s="147">
        <f>VLOOKUP(A96,PM_Balanced_VISTRO!$A$1:$AH$64,MATCH(D96,PM_Balanced_VISTRO!$A$1:$AH$1,0),0)</f>
        <v>16</v>
      </c>
      <c r="H96" s="12"/>
      <c r="I96" s="12"/>
      <c r="J96" s="12"/>
    </row>
    <row r="97" spans="1:10" x14ac:dyDescent="0.25">
      <c r="A97" s="125">
        <f t="shared" si="2"/>
        <v>7</v>
      </c>
      <c r="B97" s="121">
        <f t="shared" si="3"/>
        <v>3</v>
      </c>
      <c r="C97" s="121" t="str">
        <f>INDEX('Numbering Conventions'!$H$6:$H$13,MATCH(B97,'Numbering Conventions'!$I$6:$I$13,0))</f>
        <v>E</v>
      </c>
      <c r="D97" s="121" t="str">
        <f>VLOOKUP(F97,'Numbering Conventions'!$E$6:$F$39,2,0)</f>
        <v>EBR2</v>
      </c>
      <c r="E97" s="121">
        <v>703</v>
      </c>
      <c r="F97" s="139">
        <v>14</v>
      </c>
      <c r="G97" s="147">
        <f>VLOOKUP(A97,PM_Balanced_VISTRO!$A$1:$AH$64,MATCH(D97,PM_Balanced_VISTRO!$A$1:$AH$1,0),0)</f>
        <v>72</v>
      </c>
      <c r="H97" s="12"/>
      <c r="I97" s="12"/>
      <c r="J97" s="12"/>
    </row>
    <row r="98" spans="1:10" x14ac:dyDescent="0.25">
      <c r="A98" s="125">
        <f t="shared" si="2"/>
        <v>7</v>
      </c>
      <c r="B98" s="121">
        <f t="shared" si="3"/>
        <v>4</v>
      </c>
      <c r="C98" s="121" t="str">
        <f>INDEX('Numbering Conventions'!$H$6:$H$13,MATCH(B98,'Numbering Conventions'!$I$6:$I$13,0))</f>
        <v>W</v>
      </c>
      <c r="D98" s="121" t="str">
        <f>VLOOKUP(F98,'Numbering Conventions'!$E$6:$F$39,2,0)</f>
        <v>WBL</v>
      </c>
      <c r="E98" s="121">
        <v>704</v>
      </c>
      <c r="F98" s="139">
        <v>15</v>
      </c>
      <c r="G98" s="147">
        <f>VLOOKUP(A98,PM_Balanced_VISTRO!$A$1:$AH$64,MATCH(D98,PM_Balanced_VISTRO!$A$1:$AH$1,0),0)</f>
        <v>0</v>
      </c>
      <c r="H98" s="12"/>
      <c r="I98" s="12"/>
      <c r="J98" s="12"/>
    </row>
    <row r="99" spans="1:10" x14ac:dyDescent="0.25">
      <c r="A99" s="125">
        <f t="shared" si="2"/>
        <v>7</v>
      </c>
      <c r="B99" s="121">
        <f t="shared" si="3"/>
        <v>4</v>
      </c>
      <c r="C99" s="121" t="str">
        <f>INDEX('Numbering Conventions'!$H$6:$H$13,MATCH(B99,'Numbering Conventions'!$I$6:$I$13,0))</f>
        <v>W</v>
      </c>
      <c r="D99" s="121" t="str">
        <f>VLOOKUP(F99,'Numbering Conventions'!$E$6:$F$39,2,0)</f>
        <v>WBT</v>
      </c>
      <c r="E99" s="121">
        <v>704</v>
      </c>
      <c r="F99" s="139">
        <v>16</v>
      </c>
      <c r="G99" s="147">
        <f>VLOOKUP(A99,PM_Balanced_VISTRO!$A$1:$AH$64,MATCH(D99,PM_Balanced_VISTRO!$A$1:$AH$1,0),0)</f>
        <v>813</v>
      </c>
      <c r="H99" s="12"/>
      <c r="I99" s="12"/>
      <c r="J99" s="12"/>
    </row>
    <row r="100" spans="1:10" x14ac:dyDescent="0.25">
      <c r="A100" s="125">
        <f t="shared" si="2"/>
        <v>7</v>
      </c>
      <c r="B100" s="121">
        <f t="shared" si="3"/>
        <v>4</v>
      </c>
      <c r="C100" s="121" t="str">
        <f>INDEX('Numbering Conventions'!$H$6:$H$13,MATCH(B100,'Numbering Conventions'!$I$6:$I$13,0))</f>
        <v>W</v>
      </c>
      <c r="D100" s="121" t="str">
        <f>VLOOKUP(F100,'Numbering Conventions'!$E$6:$F$39,2,0)</f>
        <v>WBR</v>
      </c>
      <c r="E100" s="121">
        <v>704</v>
      </c>
      <c r="F100" s="139">
        <v>17</v>
      </c>
      <c r="G100" s="147">
        <f>VLOOKUP(A100,PM_Balanced_VISTRO!$A$1:$AH$64,MATCH(D100,PM_Balanced_VISTRO!$A$1:$AH$1,0),0)</f>
        <v>39</v>
      </c>
      <c r="H100" s="12"/>
      <c r="I100" s="12"/>
      <c r="J100" s="12"/>
    </row>
    <row r="101" spans="1:10" x14ac:dyDescent="0.25">
      <c r="A101" s="125">
        <f t="shared" si="2"/>
        <v>7</v>
      </c>
      <c r="B101" s="121">
        <f t="shared" si="3"/>
        <v>4</v>
      </c>
      <c r="C101" s="121" t="str">
        <f>INDEX('Numbering Conventions'!$H$6:$H$13,MATCH(B101,'Numbering Conventions'!$I$6:$I$13,0))</f>
        <v>W</v>
      </c>
      <c r="D101" s="121" t="str">
        <f>VLOOKUP(F101,'Numbering Conventions'!$E$6:$F$39,2,0)</f>
        <v>WBR2</v>
      </c>
      <c r="E101" s="121">
        <v>704</v>
      </c>
      <c r="F101" s="139">
        <v>18</v>
      </c>
      <c r="G101" s="147">
        <f>VLOOKUP(A101,PM_Balanced_VISTRO!$A$1:$AH$64,MATCH(D101,PM_Balanced_VISTRO!$A$1:$AH$1,0),0)</f>
        <v>0</v>
      </c>
      <c r="H101" s="12"/>
      <c r="I101" s="12"/>
      <c r="J101" s="12"/>
    </row>
    <row r="102" spans="1:10" x14ac:dyDescent="0.25">
      <c r="A102" s="125">
        <f t="shared" si="2"/>
        <v>7</v>
      </c>
      <c r="B102" s="121">
        <f t="shared" si="3"/>
        <v>4</v>
      </c>
      <c r="C102" s="121" t="str">
        <f>INDEX('Numbering Conventions'!$H$6:$H$13,MATCH(B102,'Numbering Conventions'!$I$6:$I$13,0))</f>
        <v>W</v>
      </c>
      <c r="D102" s="121" t="str">
        <f>VLOOKUP(F102,'Numbering Conventions'!$E$6:$F$39,2,0)</f>
        <v>SWT</v>
      </c>
      <c r="E102" s="121">
        <v>794</v>
      </c>
      <c r="F102" s="139">
        <v>23</v>
      </c>
      <c r="G102" s="147">
        <f>VLOOKUP(A102,PM_Balanced_VISTRO!$A$1:$AH$64,MATCH(D102,PM_Balanced_VISTRO!$A$1:$AH$1,0),0)</f>
        <v>2</v>
      </c>
      <c r="H102" s="12"/>
      <c r="I102" s="12"/>
      <c r="J102" s="12"/>
    </row>
    <row r="103" spans="1:10" x14ac:dyDescent="0.25">
      <c r="A103" s="125">
        <f t="shared" si="2"/>
        <v>7</v>
      </c>
      <c r="B103" s="121">
        <f t="shared" si="3"/>
        <v>4</v>
      </c>
      <c r="C103" s="121" t="str">
        <f>INDEX('Numbering Conventions'!$H$6:$H$13,MATCH(B103,'Numbering Conventions'!$I$6:$I$13,0))</f>
        <v>W</v>
      </c>
      <c r="D103" s="121" t="str">
        <f>VLOOKUP(F103,'Numbering Conventions'!$E$6:$F$39,2,0)</f>
        <v>SWR</v>
      </c>
      <c r="E103" s="121">
        <v>794</v>
      </c>
      <c r="F103" s="139">
        <v>24</v>
      </c>
      <c r="G103" s="147">
        <f>VLOOKUP(A103,PM_Balanced_VISTRO!$A$1:$AH$64,MATCH(D103,PM_Balanced_VISTRO!$A$1:$AH$1,0),0)</f>
        <v>111</v>
      </c>
      <c r="H103" s="12"/>
      <c r="I103" s="12"/>
      <c r="J103" s="12"/>
    </row>
    <row r="104" spans="1:10" ht="15.75" thickBot="1" x14ac:dyDescent="0.3">
      <c r="A104" s="126">
        <f t="shared" si="2"/>
        <v>7</v>
      </c>
      <c r="B104" s="127">
        <f t="shared" si="3"/>
        <v>4</v>
      </c>
      <c r="C104" s="127" t="str">
        <f>INDEX('Numbering Conventions'!$H$6:$H$13,MATCH(B104,'Numbering Conventions'!$I$6:$I$13,0))</f>
        <v>W</v>
      </c>
      <c r="D104" s="127" t="str">
        <f>VLOOKUP(F104,'Numbering Conventions'!$E$6:$F$39,2,0)</f>
        <v>SWR2</v>
      </c>
      <c r="E104" s="127">
        <v>794</v>
      </c>
      <c r="F104" s="140">
        <v>25</v>
      </c>
      <c r="G104" s="148">
        <f>VLOOKUP(A104,PM_Balanced_VISTRO!$A$1:$AH$64,MATCH(D104,PM_Balanced_VISTRO!$A$1:$AH$1,0),0)</f>
        <v>70</v>
      </c>
      <c r="H104" s="12"/>
      <c r="I104" s="12"/>
      <c r="J104" s="12"/>
    </row>
    <row r="105" spans="1:10" x14ac:dyDescent="0.25">
      <c r="A105" s="132">
        <f t="shared" si="2"/>
        <v>8</v>
      </c>
      <c r="B105" s="133">
        <f t="shared" si="3"/>
        <v>1</v>
      </c>
      <c r="C105" s="133" t="str">
        <f>INDEX('Numbering Conventions'!$H$6:$H$13,MATCH(B105,'Numbering Conventions'!$I$6:$I$13,0))</f>
        <v>N</v>
      </c>
      <c r="D105" s="133" t="str">
        <f>VLOOKUP(F105,'Numbering Conventions'!$E$6:$F$39,2,0)</f>
        <v>NBL2</v>
      </c>
      <c r="E105" s="133">
        <v>801</v>
      </c>
      <c r="F105" s="141">
        <v>1</v>
      </c>
      <c r="G105" s="149">
        <f>VLOOKUP(A105,PM_Balanced_VISTRO!$A$1:$AH$64,MATCH(D105,PM_Balanced_VISTRO!$A$1:$AH$1,0),0)</f>
        <v>8</v>
      </c>
      <c r="H105" s="12"/>
      <c r="I105" s="12"/>
      <c r="J105" s="12"/>
    </row>
    <row r="106" spans="1:10" x14ac:dyDescent="0.25">
      <c r="A106" s="130">
        <f t="shared" si="2"/>
        <v>8</v>
      </c>
      <c r="B106" s="120">
        <f t="shared" si="3"/>
        <v>1</v>
      </c>
      <c r="C106" s="120" t="str">
        <f>INDEX('Numbering Conventions'!$H$6:$H$13,MATCH(B106,'Numbering Conventions'!$I$6:$I$13,0))</f>
        <v>N</v>
      </c>
      <c r="D106" s="120" t="str">
        <f>VLOOKUP(F106,'Numbering Conventions'!$E$6:$F$39,2,0)</f>
        <v>NBL</v>
      </c>
      <c r="E106" s="120">
        <v>801</v>
      </c>
      <c r="F106" s="136">
        <v>2</v>
      </c>
      <c r="G106" s="144">
        <f>VLOOKUP(A106,PM_Balanced_VISTRO!$A$1:$AH$64,MATCH(D106,PM_Balanced_VISTRO!$A$1:$AH$1,0),0)</f>
        <v>0</v>
      </c>
      <c r="H106" s="12"/>
      <c r="I106" s="12"/>
      <c r="J106" s="12"/>
    </row>
    <row r="107" spans="1:10" x14ac:dyDescent="0.25">
      <c r="A107" s="130">
        <f t="shared" si="2"/>
        <v>8</v>
      </c>
      <c r="B107" s="120">
        <f t="shared" si="3"/>
        <v>1</v>
      </c>
      <c r="C107" s="120" t="str">
        <f>INDEX('Numbering Conventions'!$H$6:$H$13,MATCH(B107,'Numbering Conventions'!$I$6:$I$13,0))</f>
        <v>N</v>
      </c>
      <c r="D107" s="120" t="str">
        <f>VLOOKUP(F107,'Numbering Conventions'!$E$6:$F$39,2,0)</f>
        <v>NBT</v>
      </c>
      <c r="E107" s="120">
        <v>801</v>
      </c>
      <c r="F107" s="136">
        <v>3</v>
      </c>
      <c r="G107" s="144">
        <f>VLOOKUP(A107,PM_Balanced_VISTRO!$A$1:$AH$64,MATCH(D107,PM_Balanced_VISTRO!$A$1:$AH$1,0),0)</f>
        <v>280</v>
      </c>
      <c r="H107" s="12"/>
      <c r="I107" s="12"/>
      <c r="J107" s="12"/>
    </row>
    <row r="108" spans="1:10" x14ac:dyDescent="0.25">
      <c r="A108" s="130">
        <f t="shared" si="2"/>
        <v>8</v>
      </c>
      <c r="B108" s="120">
        <f t="shared" si="3"/>
        <v>1</v>
      </c>
      <c r="C108" s="120" t="str">
        <f>INDEX('Numbering Conventions'!$H$6:$H$13,MATCH(B108,'Numbering Conventions'!$I$6:$I$13,0))</f>
        <v>N</v>
      </c>
      <c r="D108" s="120" t="str">
        <f>VLOOKUP(F108,'Numbering Conventions'!$E$6:$F$39,2,0)</f>
        <v>NBR</v>
      </c>
      <c r="E108" s="120">
        <v>801</v>
      </c>
      <c r="F108" s="136">
        <v>4</v>
      </c>
      <c r="G108" s="144">
        <f>VLOOKUP(A108,PM_Balanced_VISTRO!$A$1:$AH$64,MATCH(D108,PM_Balanced_VISTRO!$A$1:$AH$1,0),0)</f>
        <v>23</v>
      </c>
      <c r="H108" s="12"/>
      <c r="I108" s="12"/>
      <c r="J108" s="12"/>
    </row>
    <row r="109" spans="1:10" x14ac:dyDescent="0.25">
      <c r="A109" s="130">
        <f t="shared" si="2"/>
        <v>8</v>
      </c>
      <c r="B109" s="120">
        <f t="shared" si="3"/>
        <v>1</v>
      </c>
      <c r="C109" s="120" t="str">
        <f>INDEX('Numbering Conventions'!$H$6:$H$13,MATCH(B109,'Numbering Conventions'!$I$6:$I$13,0))</f>
        <v>N</v>
      </c>
      <c r="D109" s="120" t="str">
        <f>VLOOKUP(F109,'Numbering Conventions'!$E$6:$F$39,2,0)</f>
        <v>NBR2</v>
      </c>
      <c r="E109" s="120">
        <v>801</v>
      </c>
      <c r="F109" s="136">
        <v>5</v>
      </c>
      <c r="G109" s="144">
        <f>VLOOKUP(A109,PM_Balanced_VISTRO!$A$1:$AH$64,MATCH(D109,PM_Balanced_VISTRO!$A$1:$AH$1,0),0)</f>
        <v>19</v>
      </c>
      <c r="H109" s="12"/>
      <c r="I109" s="12"/>
      <c r="J109" s="12"/>
    </row>
    <row r="110" spans="1:10" x14ac:dyDescent="0.25">
      <c r="A110" s="130">
        <f t="shared" si="2"/>
        <v>8</v>
      </c>
      <c r="B110" s="120">
        <f t="shared" si="3"/>
        <v>2</v>
      </c>
      <c r="C110" s="120" t="str">
        <f>INDEX('Numbering Conventions'!$H$6:$H$13,MATCH(B110,'Numbering Conventions'!$I$6:$I$13,0))</f>
        <v>S</v>
      </c>
      <c r="D110" s="120" t="str">
        <f>VLOOKUP(F110,'Numbering Conventions'!$E$6:$F$39,2,0)</f>
        <v>SBL2</v>
      </c>
      <c r="E110" s="120">
        <v>802</v>
      </c>
      <c r="F110" s="136">
        <v>6</v>
      </c>
      <c r="G110" s="144">
        <f>VLOOKUP(A110,PM_Balanced_VISTRO!$A$1:$AH$64,MATCH(D110,PM_Balanced_VISTRO!$A$1:$AH$1,0),0)</f>
        <v>113</v>
      </c>
      <c r="H110" s="12"/>
      <c r="I110" s="12"/>
      <c r="J110" s="12"/>
    </row>
    <row r="111" spans="1:10" x14ac:dyDescent="0.25">
      <c r="A111" s="130">
        <f t="shared" si="2"/>
        <v>8</v>
      </c>
      <c r="B111" s="120">
        <f t="shared" si="3"/>
        <v>2</v>
      </c>
      <c r="C111" s="120" t="str">
        <f>INDEX('Numbering Conventions'!$H$6:$H$13,MATCH(B111,'Numbering Conventions'!$I$6:$I$13,0))</f>
        <v>S</v>
      </c>
      <c r="D111" s="120" t="str">
        <f>VLOOKUP(F111,'Numbering Conventions'!$E$6:$F$39,2,0)</f>
        <v>SBL</v>
      </c>
      <c r="E111" s="120">
        <v>802</v>
      </c>
      <c r="F111" s="136">
        <v>7</v>
      </c>
      <c r="G111" s="144">
        <f>VLOOKUP(A111,PM_Balanced_VISTRO!$A$1:$AH$64,MATCH(D111,PM_Balanced_VISTRO!$A$1:$AH$1,0),0)</f>
        <v>2</v>
      </c>
      <c r="H111" s="12"/>
      <c r="I111" s="12"/>
      <c r="J111" s="12"/>
    </row>
    <row r="112" spans="1:10" x14ac:dyDescent="0.25">
      <c r="A112" s="130">
        <f t="shared" si="2"/>
        <v>8</v>
      </c>
      <c r="B112" s="120">
        <f t="shared" si="3"/>
        <v>2</v>
      </c>
      <c r="C112" s="120" t="str">
        <f>INDEX('Numbering Conventions'!$H$6:$H$13,MATCH(B112,'Numbering Conventions'!$I$6:$I$13,0))</f>
        <v>S</v>
      </c>
      <c r="D112" s="120" t="str">
        <f>VLOOKUP(F112,'Numbering Conventions'!$E$6:$F$39,2,0)</f>
        <v>SBT</v>
      </c>
      <c r="E112" s="120">
        <v>802</v>
      </c>
      <c r="F112" s="136">
        <v>8</v>
      </c>
      <c r="G112" s="144">
        <f>VLOOKUP(A112,PM_Balanced_VISTRO!$A$1:$AH$64,MATCH(D112,PM_Balanced_VISTRO!$A$1:$AH$1,0),0)</f>
        <v>331</v>
      </c>
      <c r="H112" s="12"/>
      <c r="I112" s="12"/>
      <c r="J112" s="12"/>
    </row>
    <row r="113" spans="1:10" x14ac:dyDescent="0.25">
      <c r="A113" s="130">
        <f t="shared" si="2"/>
        <v>8</v>
      </c>
      <c r="B113" s="120">
        <f t="shared" si="3"/>
        <v>2</v>
      </c>
      <c r="C113" s="120" t="str">
        <f>INDEX('Numbering Conventions'!$H$6:$H$13,MATCH(B113,'Numbering Conventions'!$I$6:$I$13,0))</f>
        <v>S</v>
      </c>
      <c r="D113" s="120" t="str">
        <f>VLOOKUP(F113,'Numbering Conventions'!$E$6:$F$39,2,0)</f>
        <v>SBR</v>
      </c>
      <c r="E113" s="120">
        <v>802</v>
      </c>
      <c r="F113" s="136">
        <v>9</v>
      </c>
      <c r="G113" s="144">
        <f>VLOOKUP(A113,PM_Balanced_VISTRO!$A$1:$AH$64,MATCH(D113,PM_Balanced_VISTRO!$A$1:$AH$1,0),0)</f>
        <v>70</v>
      </c>
      <c r="H113" s="12"/>
      <c r="I113" s="12"/>
      <c r="J113" s="12"/>
    </row>
    <row r="114" spans="1:10" x14ac:dyDescent="0.25">
      <c r="A114" s="130">
        <f t="shared" si="2"/>
        <v>8</v>
      </c>
      <c r="B114" s="120">
        <f t="shared" si="3"/>
        <v>2</v>
      </c>
      <c r="C114" s="120" t="str">
        <f>INDEX('Numbering Conventions'!$H$6:$H$13,MATCH(B114,'Numbering Conventions'!$I$6:$I$13,0))</f>
        <v>S</v>
      </c>
      <c r="D114" s="120" t="str">
        <f>VLOOKUP(F114,'Numbering Conventions'!$E$6:$F$39,2,0)</f>
        <v>SBR2</v>
      </c>
      <c r="E114" s="120">
        <v>802</v>
      </c>
      <c r="F114" s="136">
        <v>10</v>
      </c>
      <c r="G114" s="144">
        <f>VLOOKUP(A114,PM_Balanced_VISTRO!$A$1:$AH$64,MATCH(D114,PM_Balanced_VISTRO!$A$1:$AH$1,0),0)</f>
        <v>35</v>
      </c>
      <c r="H114" s="12"/>
      <c r="I114" s="12"/>
      <c r="J114" s="12"/>
    </row>
    <row r="115" spans="1:10" x14ac:dyDescent="0.25">
      <c r="A115" s="130">
        <f t="shared" si="2"/>
        <v>8</v>
      </c>
      <c r="B115" s="120">
        <f t="shared" si="3"/>
        <v>3</v>
      </c>
      <c r="C115" s="120" t="str">
        <f>INDEX('Numbering Conventions'!$H$6:$H$13,MATCH(B115,'Numbering Conventions'!$I$6:$I$13,0))</f>
        <v>E</v>
      </c>
      <c r="D115" s="120" t="str">
        <f>VLOOKUP(F115,'Numbering Conventions'!$E$6:$F$39,2,0)</f>
        <v>EBL</v>
      </c>
      <c r="E115" s="120">
        <v>803</v>
      </c>
      <c r="F115" s="136">
        <v>11</v>
      </c>
      <c r="G115" s="144">
        <f>VLOOKUP(A115,PM_Balanced_VISTRO!$A$1:$AH$64,MATCH(D115,PM_Balanced_VISTRO!$A$1:$AH$1,0),0)</f>
        <v>6</v>
      </c>
      <c r="H115" s="12"/>
      <c r="I115" s="12"/>
      <c r="J115" s="12"/>
    </row>
    <row r="116" spans="1:10" x14ac:dyDescent="0.25">
      <c r="A116" s="130">
        <f t="shared" si="2"/>
        <v>8</v>
      </c>
      <c r="B116" s="120">
        <f t="shared" si="3"/>
        <v>3</v>
      </c>
      <c r="C116" s="120" t="str">
        <f>INDEX('Numbering Conventions'!$H$6:$H$13,MATCH(B116,'Numbering Conventions'!$I$6:$I$13,0))</f>
        <v>E</v>
      </c>
      <c r="D116" s="120" t="str">
        <f>VLOOKUP(F116,'Numbering Conventions'!$E$6:$F$39,2,0)</f>
        <v>EBT</v>
      </c>
      <c r="E116" s="120">
        <v>803</v>
      </c>
      <c r="F116" s="136">
        <v>12</v>
      </c>
      <c r="G116" s="144">
        <f>VLOOKUP(A116,PM_Balanced_VISTRO!$A$1:$AH$64,MATCH(D116,PM_Balanced_VISTRO!$A$1:$AH$1,0),0)</f>
        <v>606</v>
      </c>
    </row>
    <row r="117" spans="1:10" x14ac:dyDescent="0.25">
      <c r="A117" s="130">
        <f t="shared" si="2"/>
        <v>8</v>
      </c>
      <c r="B117" s="120">
        <f>INT(RIGHT(E117,1))</f>
        <v>3</v>
      </c>
      <c r="C117" s="120" t="str">
        <f>INDEX('Numbering Conventions'!$H$6:$H$13,MATCH(B117,'Numbering Conventions'!$I$6:$I$13,0))</f>
        <v>E</v>
      </c>
      <c r="D117" s="120" t="str">
        <f>VLOOKUP(F117,'Numbering Conventions'!$E$6:$F$39,2,0)</f>
        <v>EBR</v>
      </c>
      <c r="E117" s="120">
        <v>803</v>
      </c>
      <c r="F117" s="136">
        <v>13</v>
      </c>
      <c r="G117" s="144">
        <f>VLOOKUP(A117,PM_Balanced_VISTRO!$A$1:$AH$64,MATCH(D117,PM_Balanced_VISTRO!$A$1:$AH$1,0),0)</f>
        <v>3</v>
      </c>
    </row>
    <row r="118" spans="1:10" x14ac:dyDescent="0.25">
      <c r="A118" s="130">
        <f t="shared" si="2"/>
        <v>8</v>
      </c>
      <c r="B118" s="120">
        <f t="shared" ref="B118:B179" si="4">INT(RIGHT(E118,1))</f>
        <v>3</v>
      </c>
      <c r="C118" s="120" t="str">
        <f>INDEX('Numbering Conventions'!$H$6:$H$13,MATCH(B118,'Numbering Conventions'!$I$6:$I$13,0))</f>
        <v>E</v>
      </c>
      <c r="D118" s="120" t="str">
        <f>VLOOKUP(F118,'Numbering Conventions'!$E$6:$F$39,2,0)</f>
        <v>EBR2</v>
      </c>
      <c r="E118" s="120">
        <v>803</v>
      </c>
      <c r="F118" s="136">
        <v>14</v>
      </c>
      <c r="G118" s="144">
        <f>VLOOKUP(A118,PM_Balanced_VISTRO!$A$1:$AH$64,MATCH(D118,PM_Balanced_VISTRO!$A$1:$AH$1,0),0)</f>
        <v>0</v>
      </c>
    </row>
    <row r="119" spans="1:10" x14ac:dyDescent="0.25">
      <c r="A119" s="130">
        <f t="shared" si="2"/>
        <v>8</v>
      </c>
      <c r="B119" s="120">
        <f t="shared" si="4"/>
        <v>4</v>
      </c>
      <c r="C119" s="120" t="str">
        <f>INDEX('Numbering Conventions'!$H$6:$H$13,MATCH(B119,'Numbering Conventions'!$I$6:$I$13,0))</f>
        <v>W</v>
      </c>
      <c r="D119" s="120" t="str">
        <f>VLOOKUP(F119,'Numbering Conventions'!$E$6:$F$39,2,0)</f>
        <v>WBL</v>
      </c>
      <c r="E119" s="120">
        <v>804</v>
      </c>
      <c r="F119" s="136">
        <v>15</v>
      </c>
      <c r="G119" s="144">
        <f>VLOOKUP(A119,PM_Balanced_VISTRO!$A$1:$AH$64,MATCH(D119,PM_Balanced_VISTRO!$A$1:$AH$1,0),0)</f>
        <v>1</v>
      </c>
    </row>
    <row r="120" spans="1:10" x14ac:dyDescent="0.25">
      <c r="A120" s="130">
        <f t="shared" si="2"/>
        <v>8</v>
      </c>
      <c r="B120" s="120">
        <f t="shared" si="4"/>
        <v>4</v>
      </c>
      <c r="C120" s="120" t="str">
        <f>INDEX('Numbering Conventions'!$H$6:$H$13,MATCH(B120,'Numbering Conventions'!$I$6:$I$13,0))</f>
        <v>W</v>
      </c>
      <c r="D120" s="120" t="str">
        <f>VLOOKUP(F120,'Numbering Conventions'!$E$6:$F$39,2,0)</f>
        <v>WBT</v>
      </c>
      <c r="E120" s="120">
        <v>804</v>
      </c>
      <c r="F120" s="136">
        <v>16</v>
      </c>
      <c r="G120" s="144">
        <f>VLOOKUP(A120,PM_Balanced_VISTRO!$A$1:$AH$64,MATCH(D120,PM_Balanced_VISTRO!$A$1:$AH$1,0),0)</f>
        <v>607</v>
      </c>
    </row>
    <row r="121" spans="1:10" x14ac:dyDescent="0.25">
      <c r="A121" s="130">
        <f t="shared" si="2"/>
        <v>8</v>
      </c>
      <c r="B121" s="120">
        <f t="shared" si="4"/>
        <v>4</v>
      </c>
      <c r="C121" s="120" t="str">
        <f>INDEX('Numbering Conventions'!$H$6:$H$13,MATCH(B121,'Numbering Conventions'!$I$6:$I$13,0))</f>
        <v>W</v>
      </c>
      <c r="D121" s="120" t="str">
        <f>VLOOKUP(F121,'Numbering Conventions'!$E$6:$F$39,2,0)</f>
        <v>WBR</v>
      </c>
      <c r="E121" s="120">
        <v>804</v>
      </c>
      <c r="F121" s="136">
        <v>17</v>
      </c>
      <c r="G121" s="144">
        <f>VLOOKUP(A121,PM_Balanced_VISTRO!$A$1:$AH$64,MATCH(D121,PM_Balanced_VISTRO!$A$1:$AH$1,0),0)</f>
        <v>53</v>
      </c>
    </row>
    <row r="122" spans="1:10" x14ac:dyDescent="0.25">
      <c r="A122" s="130">
        <f t="shared" si="2"/>
        <v>8</v>
      </c>
      <c r="B122" s="120">
        <f t="shared" si="4"/>
        <v>4</v>
      </c>
      <c r="C122" s="120" t="str">
        <f>INDEX('Numbering Conventions'!$H$6:$H$13,MATCH(B122,'Numbering Conventions'!$I$6:$I$13,0))</f>
        <v>W</v>
      </c>
      <c r="D122" s="120" t="str">
        <f>VLOOKUP(F122,'Numbering Conventions'!$E$6:$F$39,2,0)</f>
        <v>WBR2</v>
      </c>
      <c r="E122" s="120">
        <v>804</v>
      </c>
      <c r="F122" s="136">
        <v>18</v>
      </c>
      <c r="G122" s="144">
        <f>VLOOKUP(A122,PM_Balanced_VISTRO!$A$1:$AH$64,MATCH(D122,PM_Balanced_VISTRO!$A$1:$AH$1,0),0)</f>
        <v>0</v>
      </c>
    </row>
    <row r="123" spans="1:10" x14ac:dyDescent="0.25">
      <c r="A123" s="130">
        <f t="shared" si="2"/>
        <v>8</v>
      </c>
      <c r="B123" s="120">
        <f t="shared" si="4"/>
        <v>3</v>
      </c>
      <c r="C123" s="120" t="str">
        <f>INDEX('Numbering Conventions'!$H$6:$H$13,MATCH(B123,'Numbering Conventions'!$I$6:$I$13,0))</f>
        <v>E</v>
      </c>
      <c r="D123" s="120" t="str">
        <f>VLOOKUP(F123,'Numbering Conventions'!$E$6:$F$39,2,0)</f>
        <v>NET</v>
      </c>
      <c r="E123" s="120">
        <v>893</v>
      </c>
      <c r="F123" s="136">
        <v>20</v>
      </c>
      <c r="G123" s="144">
        <f>VLOOKUP(A123,PM_Balanced_VISTRO!$A$1:$AH$64,MATCH(D123,PM_Balanced_VISTRO!$A$1:$AH$1,0),0)</f>
        <v>2</v>
      </c>
    </row>
    <row r="124" spans="1:10" x14ac:dyDescent="0.25">
      <c r="A124" s="130">
        <f t="shared" si="2"/>
        <v>8</v>
      </c>
      <c r="B124" s="120">
        <f t="shared" si="4"/>
        <v>3</v>
      </c>
      <c r="C124" s="120" t="str">
        <f>INDEX('Numbering Conventions'!$H$6:$H$13,MATCH(B124,'Numbering Conventions'!$I$6:$I$13,0))</f>
        <v>E</v>
      </c>
      <c r="D124" s="120" t="str">
        <f>VLOOKUP(F124,'Numbering Conventions'!$E$6:$F$39,2,0)</f>
        <v>NER</v>
      </c>
      <c r="E124" s="120">
        <v>893</v>
      </c>
      <c r="F124" s="136">
        <v>21</v>
      </c>
      <c r="G124" s="144">
        <f>VLOOKUP(A124,PM_Balanced_VISTRO!$A$1:$AH$64,MATCH(D124,PM_Balanced_VISTRO!$A$1:$AH$1,0),0)</f>
        <v>3</v>
      </c>
    </row>
    <row r="125" spans="1:10" x14ac:dyDescent="0.25">
      <c r="A125" s="130">
        <f t="shared" si="2"/>
        <v>8</v>
      </c>
      <c r="B125" s="120">
        <f t="shared" si="4"/>
        <v>3</v>
      </c>
      <c r="C125" s="120" t="str">
        <f>INDEX('Numbering Conventions'!$H$6:$H$13,MATCH(B125,'Numbering Conventions'!$I$6:$I$13,0))</f>
        <v>E</v>
      </c>
      <c r="D125" s="120" t="str">
        <f>VLOOKUP(F125,'Numbering Conventions'!$E$6:$F$39,2,0)</f>
        <v>NER2</v>
      </c>
      <c r="E125" s="120">
        <v>893</v>
      </c>
      <c r="F125" s="136">
        <v>22</v>
      </c>
      <c r="G125" s="144">
        <f>VLOOKUP(A125,PM_Balanced_VISTRO!$A$1:$AH$64,MATCH(D125,PM_Balanced_VISTRO!$A$1:$AH$1,0),0)</f>
        <v>37</v>
      </c>
    </row>
    <row r="126" spans="1:10" x14ac:dyDescent="0.25">
      <c r="A126" s="130">
        <f t="shared" si="2"/>
        <v>8</v>
      </c>
      <c r="B126" s="120">
        <f t="shared" si="4"/>
        <v>4</v>
      </c>
      <c r="C126" s="120" t="str">
        <f>INDEX('Numbering Conventions'!$H$6:$H$13,MATCH(B126,'Numbering Conventions'!$I$6:$I$13,0))</f>
        <v>W</v>
      </c>
      <c r="D126" s="120" t="str">
        <f>VLOOKUP(F126,'Numbering Conventions'!$E$6:$F$39,2,0)</f>
        <v>SWT</v>
      </c>
      <c r="E126" s="120">
        <v>894</v>
      </c>
      <c r="F126" s="136">
        <v>23</v>
      </c>
      <c r="G126" s="144">
        <f>VLOOKUP(A126,PM_Balanced_VISTRO!$A$1:$AH$64,MATCH(D126,PM_Balanced_VISTRO!$A$1:$AH$1,0),0)</f>
        <v>2</v>
      </c>
    </row>
    <row r="127" spans="1:10" x14ac:dyDescent="0.25">
      <c r="A127" s="130">
        <f t="shared" si="2"/>
        <v>8</v>
      </c>
      <c r="B127" s="120">
        <f t="shared" si="4"/>
        <v>4</v>
      </c>
      <c r="C127" s="120" t="str">
        <f>INDEX('Numbering Conventions'!$H$6:$H$13,MATCH(B127,'Numbering Conventions'!$I$6:$I$13,0))</f>
        <v>W</v>
      </c>
      <c r="D127" s="120" t="str">
        <f>VLOOKUP(F127,'Numbering Conventions'!$E$6:$F$39,2,0)</f>
        <v>SWR</v>
      </c>
      <c r="E127" s="120">
        <v>894</v>
      </c>
      <c r="F127" s="136">
        <v>24</v>
      </c>
      <c r="G127" s="144">
        <f>VLOOKUP(A127,PM_Balanced_VISTRO!$A$1:$AH$64,MATCH(D127,PM_Balanced_VISTRO!$A$1:$AH$1,0),0)</f>
        <v>77</v>
      </c>
    </row>
    <row r="128" spans="1:10" ht="15.75" thickBot="1" x14ac:dyDescent="0.3">
      <c r="A128" s="131">
        <f t="shared" si="2"/>
        <v>8</v>
      </c>
      <c r="B128" s="122">
        <f t="shared" si="4"/>
        <v>4</v>
      </c>
      <c r="C128" s="122" t="str">
        <f>INDEX('Numbering Conventions'!$H$6:$H$13,MATCH(B128,'Numbering Conventions'!$I$6:$I$13,0))</f>
        <v>W</v>
      </c>
      <c r="D128" s="122" t="str">
        <f>VLOOKUP(F128,'Numbering Conventions'!$E$6:$F$39,2,0)</f>
        <v>SWR2</v>
      </c>
      <c r="E128" s="122">
        <v>894</v>
      </c>
      <c r="F128" s="137">
        <v>25</v>
      </c>
      <c r="G128" s="145">
        <f>VLOOKUP(A128,PM_Balanced_VISTRO!$A$1:$AH$64,MATCH(D128,PM_Balanced_VISTRO!$A$1:$AH$1,0),0)</f>
        <v>158</v>
      </c>
    </row>
    <row r="129" spans="1:7" x14ac:dyDescent="0.25">
      <c r="A129" s="123">
        <f t="shared" si="2"/>
        <v>9</v>
      </c>
      <c r="B129" s="124">
        <f t="shared" si="4"/>
        <v>1</v>
      </c>
      <c r="C129" s="124" t="str">
        <f>INDEX('Numbering Conventions'!$H$6:$H$13,MATCH(B129,'Numbering Conventions'!$I$6:$I$13,0))</f>
        <v>N</v>
      </c>
      <c r="D129" s="124" t="str">
        <f>VLOOKUP(F129,'Numbering Conventions'!$E$6:$F$39,2,0)</f>
        <v>NBL2</v>
      </c>
      <c r="E129" s="124">
        <v>901</v>
      </c>
      <c r="F129" s="138">
        <v>1</v>
      </c>
      <c r="G129" s="146">
        <f>VLOOKUP(A129,PM_Balanced_VISTRO!$A$1:$AH$64,MATCH(D129,PM_Balanced_VISTRO!$A$1:$AH$1,0),0)</f>
        <v>40</v>
      </c>
    </row>
    <row r="130" spans="1:7" x14ac:dyDescent="0.25">
      <c r="A130" s="125">
        <f t="shared" si="2"/>
        <v>9</v>
      </c>
      <c r="B130" s="121">
        <f t="shared" si="4"/>
        <v>1</v>
      </c>
      <c r="C130" s="121" t="str">
        <f>INDEX('Numbering Conventions'!$H$6:$H$13,MATCH(B130,'Numbering Conventions'!$I$6:$I$13,0))</f>
        <v>N</v>
      </c>
      <c r="D130" s="121" t="str">
        <f>VLOOKUP(F130,'Numbering Conventions'!$E$6:$F$39,2,0)</f>
        <v>NBL</v>
      </c>
      <c r="E130" s="121">
        <v>901</v>
      </c>
      <c r="F130" s="139">
        <v>2</v>
      </c>
      <c r="G130" s="147">
        <f>VLOOKUP(A130,PM_Balanced_VISTRO!$A$1:$AH$64,MATCH(D130,PM_Balanced_VISTRO!$A$1:$AH$1,0),0)</f>
        <v>8</v>
      </c>
    </row>
    <row r="131" spans="1:7" x14ac:dyDescent="0.25">
      <c r="A131" s="125">
        <f t="shared" si="2"/>
        <v>9</v>
      </c>
      <c r="B131" s="121">
        <f t="shared" si="4"/>
        <v>1</v>
      </c>
      <c r="C131" s="121" t="str">
        <f>INDEX('Numbering Conventions'!$H$6:$H$13,MATCH(B131,'Numbering Conventions'!$I$6:$I$13,0))</f>
        <v>N</v>
      </c>
      <c r="D131" s="121" t="str">
        <f>VLOOKUP(F131,'Numbering Conventions'!$E$6:$F$39,2,0)</f>
        <v>NBT</v>
      </c>
      <c r="E131" s="121">
        <v>901</v>
      </c>
      <c r="F131" s="139">
        <v>3</v>
      </c>
      <c r="G131" s="147">
        <f>VLOOKUP(A131,PM_Balanced_VISTRO!$A$1:$AH$64,MATCH(D131,PM_Balanced_VISTRO!$A$1:$AH$1,0),0)</f>
        <v>310</v>
      </c>
    </row>
    <row r="132" spans="1:7" x14ac:dyDescent="0.25">
      <c r="A132" s="125">
        <f t="shared" ref="A132:A193" si="5">IF(LEN(E132)=3,INT(LEFT(E132,1)),IF(LEN(E132)=6,INT(LEFT(E132,5)),IF(LEN(E132)=5,INT(LEFT(E132,2)),IF(LEN(E132)=4,INT(LEFT(E132,2)),INT(LEFT(E132,3))))))</f>
        <v>9</v>
      </c>
      <c r="B132" s="121">
        <f t="shared" si="4"/>
        <v>1</v>
      </c>
      <c r="C132" s="121" t="str">
        <f>INDEX('Numbering Conventions'!$H$6:$H$13,MATCH(B132,'Numbering Conventions'!$I$6:$I$13,0))</f>
        <v>N</v>
      </c>
      <c r="D132" s="121" t="str">
        <f>VLOOKUP(F132,'Numbering Conventions'!$E$6:$F$39,2,0)</f>
        <v>NBR</v>
      </c>
      <c r="E132" s="121">
        <v>901</v>
      </c>
      <c r="F132" s="139">
        <v>4</v>
      </c>
      <c r="G132" s="147">
        <f>VLOOKUP(A132,PM_Balanced_VISTRO!$A$1:$AH$64,MATCH(D132,PM_Balanced_VISTRO!$A$1:$AH$1,0),0)</f>
        <v>16</v>
      </c>
    </row>
    <row r="133" spans="1:7" x14ac:dyDescent="0.25">
      <c r="A133" s="125">
        <f t="shared" si="5"/>
        <v>9</v>
      </c>
      <c r="B133" s="121">
        <f t="shared" si="4"/>
        <v>2</v>
      </c>
      <c r="C133" s="121" t="str">
        <f>INDEX('Numbering Conventions'!$H$6:$H$13,MATCH(B133,'Numbering Conventions'!$I$6:$I$13,0))</f>
        <v>S</v>
      </c>
      <c r="D133" s="121" t="str">
        <f>VLOOKUP(F133,'Numbering Conventions'!$E$6:$F$39,2,0)</f>
        <v>SBL</v>
      </c>
      <c r="E133" s="121">
        <v>902</v>
      </c>
      <c r="F133" s="139">
        <v>7</v>
      </c>
      <c r="G133" s="147">
        <f>VLOOKUP(A133,PM_Balanced_VISTRO!$A$1:$AH$64,MATCH(D133,PM_Balanced_VISTRO!$A$1:$AH$1,0),0)</f>
        <v>8</v>
      </c>
    </row>
    <row r="134" spans="1:7" x14ac:dyDescent="0.25">
      <c r="A134" s="125">
        <f t="shared" si="5"/>
        <v>9</v>
      </c>
      <c r="B134" s="121">
        <f t="shared" si="4"/>
        <v>2</v>
      </c>
      <c r="C134" s="121" t="str">
        <f>INDEX('Numbering Conventions'!$H$6:$H$13,MATCH(B134,'Numbering Conventions'!$I$6:$I$13,0))</f>
        <v>S</v>
      </c>
      <c r="D134" s="121" t="str">
        <f>VLOOKUP(F134,'Numbering Conventions'!$E$6:$F$39,2,0)</f>
        <v>SBT</v>
      </c>
      <c r="E134" s="121">
        <v>902</v>
      </c>
      <c r="F134" s="139">
        <v>8</v>
      </c>
      <c r="G134" s="147">
        <f>VLOOKUP(A134,PM_Balanced_VISTRO!$A$1:$AH$64,MATCH(D134,PM_Balanced_VISTRO!$A$1:$AH$1,0),0)</f>
        <v>148</v>
      </c>
    </row>
    <row r="135" spans="1:7" x14ac:dyDescent="0.25">
      <c r="A135" s="125">
        <f t="shared" si="5"/>
        <v>9</v>
      </c>
      <c r="B135" s="121">
        <f t="shared" si="4"/>
        <v>2</v>
      </c>
      <c r="C135" s="121" t="str">
        <f>INDEX('Numbering Conventions'!$H$6:$H$13,MATCH(B135,'Numbering Conventions'!$I$6:$I$13,0))</f>
        <v>S</v>
      </c>
      <c r="D135" s="121" t="str">
        <f>VLOOKUP(F135,'Numbering Conventions'!$E$6:$F$39,2,0)</f>
        <v>SBR</v>
      </c>
      <c r="E135" s="121">
        <v>902</v>
      </c>
      <c r="F135" s="139">
        <v>9</v>
      </c>
      <c r="G135" s="147">
        <f>VLOOKUP(A135,PM_Balanced_VISTRO!$A$1:$AH$64,MATCH(D135,PM_Balanced_VISTRO!$A$1:$AH$1,0),0)</f>
        <v>64</v>
      </c>
    </row>
    <row r="136" spans="1:7" x14ac:dyDescent="0.25">
      <c r="A136" s="125">
        <f t="shared" si="5"/>
        <v>9</v>
      </c>
      <c r="B136" s="121">
        <f t="shared" si="4"/>
        <v>2</v>
      </c>
      <c r="C136" s="121" t="str">
        <f>INDEX('Numbering Conventions'!$H$6:$H$13,MATCH(B136,'Numbering Conventions'!$I$6:$I$13,0))</f>
        <v>S</v>
      </c>
      <c r="D136" s="121" t="str">
        <f>VLOOKUP(F136,'Numbering Conventions'!$E$6:$F$39,2,0)</f>
        <v>SBR2</v>
      </c>
      <c r="E136" s="121">
        <v>902</v>
      </c>
      <c r="F136" s="139">
        <v>10</v>
      </c>
      <c r="G136" s="147">
        <f>VLOOKUP(A136,PM_Balanced_VISTRO!$A$1:$AH$64,MATCH(D136,PM_Balanced_VISTRO!$A$1:$AH$1,0),0)</f>
        <v>24</v>
      </c>
    </row>
    <row r="137" spans="1:7" x14ac:dyDescent="0.25">
      <c r="A137" s="125">
        <f t="shared" si="5"/>
        <v>9</v>
      </c>
      <c r="B137" s="121">
        <f t="shared" si="4"/>
        <v>3</v>
      </c>
      <c r="C137" s="121" t="str">
        <f>INDEX('Numbering Conventions'!$H$6:$H$13,MATCH(B137,'Numbering Conventions'!$I$6:$I$13,0))</f>
        <v>E</v>
      </c>
      <c r="D137" s="121" t="str">
        <f>VLOOKUP(F137,'Numbering Conventions'!$E$6:$F$39,2,0)</f>
        <v>EBL</v>
      </c>
      <c r="E137" s="121">
        <v>903</v>
      </c>
      <c r="F137" s="139">
        <v>11</v>
      </c>
      <c r="G137" s="147">
        <f>VLOOKUP(A137,PM_Balanced_VISTRO!$A$1:$AH$64,MATCH(D137,PM_Balanced_VISTRO!$A$1:$AH$1,0),0)</f>
        <v>1</v>
      </c>
    </row>
    <row r="138" spans="1:7" x14ac:dyDescent="0.25">
      <c r="A138" s="125">
        <f t="shared" si="5"/>
        <v>9</v>
      </c>
      <c r="B138" s="121">
        <f t="shared" si="4"/>
        <v>3</v>
      </c>
      <c r="C138" s="121" t="str">
        <f>INDEX('Numbering Conventions'!$H$6:$H$13,MATCH(B138,'Numbering Conventions'!$I$6:$I$13,0))</f>
        <v>E</v>
      </c>
      <c r="D138" s="121" t="str">
        <f>VLOOKUP(F138,'Numbering Conventions'!$E$6:$F$39,2,0)</f>
        <v>EBT</v>
      </c>
      <c r="E138" s="121">
        <v>903</v>
      </c>
      <c r="F138" s="139">
        <v>12</v>
      </c>
      <c r="G138" s="147">
        <f>VLOOKUP(A138,PM_Balanced_VISTRO!$A$1:$AH$64,MATCH(D138,PM_Balanced_VISTRO!$A$1:$AH$1,0),0)</f>
        <v>805</v>
      </c>
    </row>
    <row r="139" spans="1:7" x14ac:dyDescent="0.25">
      <c r="A139" s="125">
        <f t="shared" si="5"/>
        <v>9</v>
      </c>
      <c r="B139" s="121">
        <f t="shared" si="4"/>
        <v>3</v>
      </c>
      <c r="C139" s="121" t="str">
        <f>INDEX('Numbering Conventions'!$H$6:$H$13,MATCH(B139,'Numbering Conventions'!$I$6:$I$13,0))</f>
        <v>E</v>
      </c>
      <c r="D139" s="121" t="str">
        <f>VLOOKUP(F139,'Numbering Conventions'!$E$6:$F$39,2,0)</f>
        <v>EBR</v>
      </c>
      <c r="E139" s="121">
        <v>903</v>
      </c>
      <c r="F139" s="139">
        <v>13</v>
      </c>
      <c r="G139" s="147">
        <f>VLOOKUP(A139,PM_Balanced_VISTRO!$A$1:$AH$64,MATCH(D139,PM_Balanced_VISTRO!$A$1:$AH$1,0),0)</f>
        <v>17</v>
      </c>
    </row>
    <row r="140" spans="1:7" x14ac:dyDescent="0.25">
      <c r="A140" s="125">
        <f t="shared" si="5"/>
        <v>9</v>
      </c>
      <c r="B140" s="121">
        <f t="shared" si="4"/>
        <v>4</v>
      </c>
      <c r="C140" s="121" t="str">
        <f>INDEX('Numbering Conventions'!$H$6:$H$13,MATCH(B140,'Numbering Conventions'!$I$6:$I$13,0))</f>
        <v>W</v>
      </c>
      <c r="D140" s="121" t="str">
        <f>VLOOKUP(F140,'Numbering Conventions'!$E$6:$F$39,2,0)</f>
        <v>WBL</v>
      </c>
      <c r="E140" s="121">
        <v>904</v>
      </c>
      <c r="F140" s="139">
        <v>15</v>
      </c>
      <c r="G140" s="147">
        <f>VLOOKUP(A140,PM_Balanced_VISTRO!$A$1:$AH$64,MATCH(D140,PM_Balanced_VISTRO!$A$1:$AH$1,0),0)</f>
        <v>50</v>
      </c>
    </row>
    <row r="141" spans="1:7" x14ac:dyDescent="0.25">
      <c r="A141" s="125">
        <f t="shared" si="5"/>
        <v>9</v>
      </c>
      <c r="B141" s="121">
        <f t="shared" si="4"/>
        <v>4</v>
      </c>
      <c r="C141" s="121" t="str">
        <f>INDEX('Numbering Conventions'!$H$6:$H$13,MATCH(B141,'Numbering Conventions'!$I$6:$I$13,0))</f>
        <v>W</v>
      </c>
      <c r="D141" s="121" t="str">
        <f>VLOOKUP(F141,'Numbering Conventions'!$E$6:$F$39,2,0)</f>
        <v>WBT</v>
      </c>
      <c r="E141" s="121">
        <v>904</v>
      </c>
      <c r="F141" s="139">
        <v>16</v>
      </c>
      <c r="G141" s="147">
        <f>VLOOKUP(A141,PM_Balanced_VISTRO!$A$1:$AH$64,MATCH(D141,PM_Balanced_VISTRO!$A$1:$AH$1,0),0)</f>
        <v>770</v>
      </c>
    </row>
    <row r="142" spans="1:7" x14ac:dyDescent="0.25">
      <c r="A142" s="125">
        <f t="shared" si="5"/>
        <v>9</v>
      </c>
      <c r="B142" s="121">
        <f t="shared" si="4"/>
        <v>4</v>
      </c>
      <c r="C142" s="121" t="str">
        <f>INDEX('Numbering Conventions'!$H$6:$H$13,MATCH(B142,'Numbering Conventions'!$I$6:$I$13,0))</f>
        <v>W</v>
      </c>
      <c r="D142" s="121" t="str">
        <f>VLOOKUP(F142,'Numbering Conventions'!$E$6:$F$39,2,0)</f>
        <v>WBR</v>
      </c>
      <c r="E142" s="121">
        <v>904</v>
      </c>
      <c r="F142" s="139">
        <v>17</v>
      </c>
      <c r="G142" s="147">
        <f>VLOOKUP(A142,PM_Balanced_VISTRO!$A$1:$AH$64,MATCH(D142,PM_Balanced_VISTRO!$A$1:$AH$1,0),0)</f>
        <v>57</v>
      </c>
    </row>
    <row r="143" spans="1:7" x14ac:dyDescent="0.25">
      <c r="A143" s="125">
        <f t="shared" si="5"/>
        <v>9</v>
      </c>
      <c r="B143" s="121">
        <f t="shared" si="4"/>
        <v>4</v>
      </c>
      <c r="C143" s="121" t="str">
        <f>INDEX('Numbering Conventions'!$H$6:$H$13,MATCH(B143,'Numbering Conventions'!$I$6:$I$13,0))</f>
        <v>W</v>
      </c>
      <c r="D143" s="121" t="str">
        <f>VLOOKUP(F143,'Numbering Conventions'!$E$6:$F$39,2,0)</f>
        <v>WBR2</v>
      </c>
      <c r="E143" s="121">
        <v>904</v>
      </c>
      <c r="F143" s="139">
        <v>18</v>
      </c>
      <c r="G143" s="147">
        <f>VLOOKUP(A143,PM_Balanced_VISTRO!$A$1:$AH$64,MATCH(D143,PM_Balanced_VISTRO!$A$1:$AH$1,0),0)</f>
        <v>9</v>
      </c>
    </row>
    <row r="144" spans="1:7" x14ac:dyDescent="0.25">
      <c r="A144" s="125">
        <f t="shared" si="5"/>
        <v>9</v>
      </c>
      <c r="B144" s="121">
        <f t="shared" si="4"/>
        <v>3</v>
      </c>
      <c r="C144" s="121" t="str">
        <f>INDEX('Numbering Conventions'!$H$6:$H$13,MATCH(B144,'Numbering Conventions'!$I$6:$I$13,0))</f>
        <v>E</v>
      </c>
      <c r="D144" s="121" t="str">
        <f>VLOOKUP(F144,'Numbering Conventions'!$E$6:$F$39,2,0)</f>
        <v>NET</v>
      </c>
      <c r="E144" s="121">
        <v>993</v>
      </c>
      <c r="F144" s="139">
        <v>20</v>
      </c>
      <c r="G144" s="147">
        <f>VLOOKUP(A144,PM_Balanced_VISTRO!$A$1:$AH$64,MATCH(D144,PM_Balanced_VISTRO!$A$1:$AH$1,0),0)</f>
        <v>0</v>
      </c>
    </row>
    <row r="145" spans="1:7" x14ac:dyDescent="0.25">
      <c r="A145" s="125">
        <f t="shared" si="5"/>
        <v>9</v>
      </c>
      <c r="B145" s="121">
        <f t="shared" si="4"/>
        <v>3</v>
      </c>
      <c r="C145" s="121" t="str">
        <f>INDEX('Numbering Conventions'!$H$6:$H$13,MATCH(B145,'Numbering Conventions'!$I$6:$I$13,0))</f>
        <v>E</v>
      </c>
      <c r="D145" s="121" t="str">
        <f>VLOOKUP(F145,'Numbering Conventions'!$E$6:$F$39,2,0)</f>
        <v>NER</v>
      </c>
      <c r="E145" s="121">
        <v>993</v>
      </c>
      <c r="F145" s="139">
        <v>21</v>
      </c>
      <c r="G145" s="147">
        <f>VLOOKUP(A145,PM_Balanced_VISTRO!$A$1:$AH$64,MATCH(D145,PM_Balanced_VISTRO!$A$1:$AH$1,0),0)</f>
        <v>18</v>
      </c>
    </row>
    <row r="146" spans="1:7" x14ac:dyDescent="0.25">
      <c r="A146" s="125">
        <f t="shared" si="5"/>
        <v>9</v>
      </c>
      <c r="B146" s="121">
        <f t="shared" si="4"/>
        <v>4</v>
      </c>
      <c r="C146" s="121" t="str">
        <f>INDEX('Numbering Conventions'!$H$6:$H$13,MATCH(B146,'Numbering Conventions'!$I$6:$I$13,0))</f>
        <v>W</v>
      </c>
      <c r="D146" s="121" t="str">
        <f>VLOOKUP(F146,'Numbering Conventions'!$E$6:$F$39,2,0)</f>
        <v>SWT</v>
      </c>
      <c r="E146" s="121">
        <v>994</v>
      </c>
      <c r="F146" s="139">
        <v>23</v>
      </c>
      <c r="G146" s="147">
        <f>VLOOKUP(A146,PM_Balanced_VISTRO!$A$1:$AH$64,MATCH(D146,PM_Balanced_VISTRO!$A$1:$AH$1,0),0)</f>
        <v>0</v>
      </c>
    </row>
    <row r="147" spans="1:7" x14ac:dyDescent="0.25">
      <c r="A147" s="187">
        <f t="shared" si="5"/>
        <v>9</v>
      </c>
      <c r="B147" s="188">
        <f t="shared" si="4"/>
        <v>4</v>
      </c>
      <c r="C147" s="188" t="str">
        <f>INDEX('Numbering Conventions'!$H$6:$H$13,MATCH(B147,'Numbering Conventions'!$I$6:$I$13,0))</f>
        <v>W</v>
      </c>
      <c r="D147" s="188" t="str">
        <f>VLOOKUP(F147,'Numbering Conventions'!$E$6:$F$39,2,0)</f>
        <v>SWR</v>
      </c>
      <c r="E147" s="188">
        <v>994</v>
      </c>
      <c r="F147" s="189">
        <v>24</v>
      </c>
      <c r="G147" s="190">
        <f>VLOOKUP(A147,PM_Balanced_VISTRO!$A$1:$AH$64,MATCH(D147,PM_Balanced_VISTRO!$A$1:$AH$1,0),0)</f>
        <v>34</v>
      </c>
    </row>
    <row r="148" spans="1:7" ht="15.75" thickBot="1" x14ac:dyDescent="0.3">
      <c r="A148" s="188">
        <f t="shared" si="5"/>
        <v>9</v>
      </c>
      <c r="B148" s="188">
        <f t="shared" si="4"/>
        <v>4</v>
      </c>
      <c r="C148" s="188" t="str">
        <f>INDEX('Numbering Conventions'!$H$6:$H$13,MATCH(B148,'Numbering Conventions'!$I$6:$I$13,0))</f>
        <v>W</v>
      </c>
      <c r="D148" s="188" t="str">
        <f>VLOOKUP(F148,'Numbering Conventions'!$E$6:$F$39,2,0)</f>
        <v>SWR2</v>
      </c>
      <c r="E148" s="188">
        <v>994</v>
      </c>
      <c r="F148" s="189">
        <v>25</v>
      </c>
      <c r="G148" s="190">
        <f>VLOOKUP(A148,PM_Balanced_VISTRO!$A$1:$AH$64,MATCH(D148,PM_Balanced_VISTRO!$A$1:$AH$1,0),0)</f>
        <v>152</v>
      </c>
    </row>
    <row r="149" spans="1:7" x14ac:dyDescent="0.25">
      <c r="A149" s="128">
        <f t="shared" si="5"/>
        <v>10</v>
      </c>
      <c r="B149" s="129">
        <f t="shared" si="4"/>
        <v>1</v>
      </c>
      <c r="C149" s="129" t="str">
        <f>INDEX('Numbering Conventions'!$H$6:$H$13,MATCH(B149,'Numbering Conventions'!$I$6:$I$13,0))</f>
        <v>N</v>
      </c>
      <c r="D149" s="129" t="str">
        <f>VLOOKUP(F149,'Numbering Conventions'!$E$6:$F$39,2,0)</f>
        <v>NBL2</v>
      </c>
      <c r="E149" s="129">
        <v>1001</v>
      </c>
      <c r="F149" s="135">
        <v>1</v>
      </c>
      <c r="G149" s="143">
        <f>VLOOKUP(A149,PM_Balanced_VISTRO!$A$1:$AH$64,MATCH(D149,PM_Balanced_VISTRO!$A$1:$AH$1,0),0)</f>
        <v>73</v>
      </c>
    </row>
    <row r="150" spans="1:7" x14ac:dyDescent="0.25">
      <c r="A150" s="130">
        <f t="shared" si="5"/>
        <v>10</v>
      </c>
      <c r="B150" s="120">
        <f t="shared" si="4"/>
        <v>1</v>
      </c>
      <c r="C150" s="120" t="str">
        <f>INDEX('Numbering Conventions'!$H$6:$H$13,MATCH(B150,'Numbering Conventions'!$I$6:$I$13,0))</f>
        <v>N</v>
      </c>
      <c r="D150" s="120" t="str">
        <f>VLOOKUP(F150,'Numbering Conventions'!$E$6:$F$39,2,0)</f>
        <v>NBL</v>
      </c>
      <c r="E150" s="120">
        <v>1001</v>
      </c>
      <c r="F150" s="136">
        <v>2</v>
      </c>
      <c r="G150" s="144">
        <f>VLOOKUP(A150,PM_Balanced_VISTRO!$A$1:$AH$64,MATCH(D150,PM_Balanced_VISTRO!$A$1:$AH$1,0),0)</f>
        <v>19</v>
      </c>
    </row>
    <row r="151" spans="1:7" x14ac:dyDescent="0.25">
      <c r="A151" s="130">
        <f t="shared" si="5"/>
        <v>10</v>
      </c>
      <c r="B151" s="120">
        <f t="shared" si="4"/>
        <v>1</v>
      </c>
      <c r="C151" s="120" t="str">
        <f>INDEX('Numbering Conventions'!$H$6:$H$13,MATCH(B151,'Numbering Conventions'!$I$6:$I$13,0))</f>
        <v>N</v>
      </c>
      <c r="D151" s="120" t="str">
        <f>VLOOKUP(F151,'Numbering Conventions'!$E$6:$F$39,2,0)</f>
        <v>NBT</v>
      </c>
      <c r="E151" s="120">
        <v>1001</v>
      </c>
      <c r="F151" s="136">
        <v>3</v>
      </c>
      <c r="G151" s="144">
        <f>VLOOKUP(A151,PM_Balanced_VISTRO!$A$1:$AH$64,MATCH(D151,PM_Balanced_VISTRO!$A$1:$AH$1,0),0)</f>
        <v>135</v>
      </c>
    </row>
    <row r="152" spans="1:7" x14ac:dyDescent="0.25">
      <c r="A152" s="130">
        <f t="shared" si="5"/>
        <v>10</v>
      </c>
      <c r="B152" s="120">
        <f t="shared" si="4"/>
        <v>1</v>
      </c>
      <c r="C152" s="120" t="str">
        <f>INDEX('Numbering Conventions'!$H$6:$H$13,MATCH(B152,'Numbering Conventions'!$I$6:$I$13,0))</f>
        <v>N</v>
      </c>
      <c r="D152" s="120" t="str">
        <f>VLOOKUP(F152,'Numbering Conventions'!$E$6:$F$39,2,0)</f>
        <v>NBR</v>
      </c>
      <c r="E152" s="120">
        <v>1001</v>
      </c>
      <c r="F152" s="136">
        <v>4</v>
      </c>
      <c r="G152" s="144">
        <f>VLOOKUP(A152,PM_Balanced_VISTRO!$A$1:$AH$64,MATCH(D152,PM_Balanced_VISTRO!$A$1:$AH$1,0),0)</f>
        <v>30</v>
      </c>
    </row>
    <row r="153" spans="1:7" x14ac:dyDescent="0.25">
      <c r="A153" s="130">
        <f t="shared" si="5"/>
        <v>10</v>
      </c>
      <c r="B153" s="120">
        <f t="shared" si="4"/>
        <v>1</v>
      </c>
      <c r="C153" s="120" t="str">
        <f>INDEX('Numbering Conventions'!$H$6:$H$13,MATCH(B153,'Numbering Conventions'!$I$6:$I$13,0))</f>
        <v>N</v>
      </c>
      <c r="D153" s="120" t="str">
        <f>VLOOKUP(F153,'Numbering Conventions'!$E$6:$F$39,2,0)</f>
        <v>NBR2</v>
      </c>
      <c r="E153" s="120">
        <v>1001</v>
      </c>
      <c r="F153" s="136">
        <v>5</v>
      </c>
      <c r="G153" s="144">
        <f>VLOOKUP(A153,PM_Balanced_VISTRO!$A$1:$AH$64,MATCH(D153,PM_Balanced_VISTRO!$A$1:$AH$1,0),0)</f>
        <v>22</v>
      </c>
    </row>
    <row r="154" spans="1:7" x14ac:dyDescent="0.25">
      <c r="A154" s="130">
        <f t="shared" si="5"/>
        <v>10</v>
      </c>
      <c r="B154" s="120">
        <f t="shared" si="4"/>
        <v>2</v>
      </c>
      <c r="C154" s="120" t="str">
        <f>INDEX('Numbering Conventions'!$H$6:$H$13,MATCH(B154,'Numbering Conventions'!$I$6:$I$13,0))</f>
        <v>S</v>
      </c>
      <c r="D154" s="120" t="str">
        <f>VLOOKUP(F154,'Numbering Conventions'!$E$6:$F$39,2,0)</f>
        <v>SBL2</v>
      </c>
      <c r="E154" s="120">
        <v>1002</v>
      </c>
      <c r="F154" s="136">
        <v>6</v>
      </c>
      <c r="G154" s="144">
        <f>VLOOKUP(A154,PM_Balanced_VISTRO!$A$1:$AH$64,MATCH(D154,PM_Balanced_VISTRO!$A$1:$AH$1,0),0)</f>
        <v>47</v>
      </c>
    </row>
    <row r="155" spans="1:7" x14ac:dyDescent="0.25">
      <c r="A155" s="130">
        <f t="shared" si="5"/>
        <v>10</v>
      </c>
      <c r="B155" s="120">
        <f t="shared" si="4"/>
        <v>2</v>
      </c>
      <c r="C155" s="120" t="str">
        <f>INDEX('Numbering Conventions'!$H$6:$H$13,MATCH(B155,'Numbering Conventions'!$I$6:$I$13,0))</f>
        <v>S</v>
      </c>
      <c r="D155" s="120" t="str">
        <f>VLOOKUP(F155,'Numbering Conventions'!$E$6:$F$39,2,0)</f>
        <v>SBL</v>
      </c>
      <c r="E155" s="120">
        <v>1002</v>
      </c>
      <c r="F155" s="136">
        <v>7</v>
      </c>
      <c r="G155" s="144">
        <f>VLOOKUP(A155,PM_Balanced_VISTRO!$A$1:$AH$64,MATCH(D155,PM_Balanced_VISTRO!$A$1:$AH$1,0),0)</f>
        <v>33</v>
      </c>
    </row>
    <row r="156" spans="1:7" x14ac:dyDescent="0.25">
      <c r="A156" s="130">
        <f t="shared" si="5"/>
        <v>10</v>
      </c>
      <c r="B156" s="120">
        <f t="shared" si="4"/>
        <v>2</v>
      </c>
      <c r="C156" s="120" t="str">
        <f>INDEX('Numbering Conventions'!$H$6:$H$13,MATCH(B156,'Numbering Conventions'!$I$6:$I$13,0))</f>
        <v>S</v>
      </c>
      <c r="D156" s="120" t="str">
        <f>VLOOKUP(F156,'Numbering Conventions'!$E$6:$F$39,2,0)</f>
        <v>SBR</v>
      </c>
      <c r="E156" s="120">
        <v>1002</v>
      </c>
      <c r="F156" s="136">
        <v>9</v>
      </c>
      <c r="G156" s="144">
        <f>VLOOKUP(A156,PM_Balanced_VISTRO!$A$1:$AH$64,MATCH(D156,PM_Balanced_VISTRO!$A$1:$AH$1,0),0)</f>
        <v>62</v>
      </c>
    </row>
    <row r="157" spans="1:7" x14ac:dyDescent="0.25">
      <c r="A157" s="130">
        <f t="shared" si="5"/>
        <v>10</v>
      </c>
      <c r="B157" s="120">
        <f t="shared" si="4"/>
        <v>2</v>
      </c>
      <c r="C157" s="120" t="str">
        <f>INDEX('Numbering Conventions'!$H$6:$H$13,MATCH(B157,'Numbering Conventions'!$I$6:$I$13,0))</f>
        <v>S</v>
      </c>
      <c r="D157" s="120" t="str">
        <f>VLOOKUP(F157,'Numbering Conventions'!$E$6:$F$39,2,0)</f>
        <v>SBR2</v>
      </c>
      <c r="E157" s="120">
        <v>1002</v>
      </c>
      <c r="F157" s="136">
        <v>10</v>
      </c>
      <c r="G157" s="144">
        <f>VLOOKUP(A157,PM_Balanced_VISTRO!$A$1:$AH$64,MATCH(D157,PM_Balanced_VISTRO!$A$1:$AH$1,0),0)</f>
        <v>28</v>
      </c>
    </row>
    <row r="158" spans="1:7" x14ac:dyDescent="0.25">
      <c r="A158" s="130">
        <f t="shared" si="5"/>
        <v>10</v>
      </c>
      <c r="B158" s="120">
        <f t="shared" si="4"/>
        <v>3</v>
      </c>
      <c r="C158" s="120" t="str">
        <f>INDEX('Numbering Conventions'!$H$6:$H$13,MATCH(B158,'Numbering Conventions'!$I$6:$I$13,0))</f>
        <v>E</v>
      </c>
      <c r="D158" s="120" t="str">
        <f>VLOOKUP(F158,'Numbering Conventions'!$E$6:$F$39,2,0)</f>
        <v>EBL</v>
      </c>
      <c r="E158" s="120">
        <v>1003</v>
      </c>
      <c r="F158" s="136">
        <v>11</v>
      </c>
      <c r="G158" s="144">
        <f>VLOOKUP(A158,PM_Balanced_VISTRO!$A$1:$AH$64,MATCH(D158,PM_Balanced_VISTRO!$A$1:$AH$1,0),0)</f>
        <v>84</v>
      </c>
    </row>
    <row r="159" spans="1:7" x14ac:dyDescent="0.25">
      <c r="A159" s="130">
        <f t="shared" si="5"/>
        <v>10</v>
      </c>
      <c r="B159" s="120">
        <f t="shared" si="4"/>
        <v>3</v>
      </c>
      <c r="C159" s="120" t="str">
        <f>INDEX('Numbering Conventions'!$H$6:$H$13,MATCH(B159,'Numbering Conventions'!$I$6:$I$13,0))</f>
        <v>E</v>
      </c>
      <c r="D159" s="120" t="str">
        <f>VLOOKUP(F159,'Numbering Conventions'!$E$6:$F$39,2,0)</f>
        <v>EBT</v>
      </c>
      <c r="E159" s="120">
        <v>1003</v>
      </c>
      <c r="F159" s="136">
        <v>12</v>
      </c>
      <c r="G159" s="144">
        <f>VLOOKUP(A159,PM_Balanced_VISTRO!$A$1:$AH$64,MATCH(D159,PM_Balanced_VISTRO!$A$1:$AH$1,0),0)</f>
        <v>673</v>
      </c>
    </row>
    <row r="160" spans="1:7" x14ac:dyDescent="0.25">
      <c r="A160" s="130">
        <f t="shared" si="5"/>
        <v>10</v>
      </c>
      <c r="B160" s="120">
        <f t="shared" si="4"/>
        <v>3</v>
      </c>
      <c r="C160" s="120" t="str">
        <f>INDEX('Numbering Conventions'!$H$6:$H$13,MATCH(B160,'Numbering Conventions'!$I$6:$I$13,0))</f>
        <v>E</v>
      </c>
      <c r="D160" s="120" t="str">
        <f>VLOOKUP(F160,'Numbering Conventions'!$E$6:$F$39,2,0)</f>
        <v>EBR</v>
      </c>
      <c r="E160" s="120">
        <v>1003</v>
      </c>
      <c r="F160" s="136">
        <v>13</v>
      </c>
      <c r="G160" s="144">
        <f>VLOOKUP(A160,PM_Balanced_VISTRO!$A$1:$AH$64,MATCH(D160,PM_Balanced_VISTRO!$A$1:$AH$1,0),0)</f>
        <v>72</v>
      </c>
    </row>
    <row r="161" spans="1:7" x14ac:dyDescent="0.25">
      <c r="A161" s="130">
        <f t="shared" si="5"/>
        <v>10</v>
      </c>
      <c r="B161" s="120">
        <f t="shared" si="4"/>
        <v>4</v>
      </c>
      <c r="C161" s="120" t="str">
        <f>INDEX('Numbering Conventions'!$H$6:$H$13,MATCH(B161,'Numbering Conventions'!$I$6:$I$13,0))</f>
        <v>W</v>
      </c>
      <c r="D161" s="120" t="str">
        <f>VLOOKUP(F161,'Numbering Conventions'!$E$6:$F$39,2,0)</f>
        <v>WBT</v>
      </c>
      <c r="E161" s="120">
        <v>1004</v>
      </c>
      <c r="F161" s="136">
        <v>16</v>
      </c>
      <c r="G161" s="144">
        <f>VLOOKUP(A161,PM_Balanced_VISTRO!$A$1:$AH$64,MATCH(D161,PM_Balanced_VISTRO!$A$1:$AH$1,0),0)</f>
        <v>750</v>
      </c>
    </row>
    <row r="162" spans="1:7" x14ac:dyDescent="0.25">
      <c r="A162" s="130">
        <f t="shared" si="5"/>
        <v>10</v>
      </c>
      <c r="B162" s="120">
        <f t="shared" si="4"/>
        <v>4</v>
      </c>
      <c r="C162" s="120" t="str">
        <f>INDEX('Numbering Conventions'!$H$6:$H$13,MATCH(B162,'Numbering Conventions'!$I$6:$I$13,0))</f>
        <v>W</v>
      </c>
      <c r="D162" s="120" t="str">
        <f>VLOOKUP(F162,'Numbering Conventions'!$E$6:$F$39,2,0)</f>
        <v>WBR</v>
      </c>
      <c r="E162" s="120">
        <v>1004</v>
      </c>
      <c r="F162" s="136">
        <v>17</v>
      </c>
      <c r="G162" s="144">
        <f>VLOOKUP(A162,PM_Balanced_VISTRO!$A$1:$AH$64,MATCH(D162,PM_Balanced_VISTRO!$A$1:$AH$1,0),0)</f>
        <v>32</v>
      </c>
    </row>
    <row r="163" spans="1:7" x14ac:dyDescent="0.25">
      <c r="A163" s="130">
        <f t="shared" si="5"/>
        <v>10</v>
      </c>
      <c r="B163" s="120">
        <f t="shared" si="4"/>
        <v>4</v>
      </c>
      <c r="C163" s="120" t="str">
        <f>INDEX('Numbering Conventions'!$H$6:$H$13,MATCH(B163,'Numbering Conventions'!$I$6:$I$13,0))</f>
        <v>W</v>
      </c>
      <c r="D163" s="120" t="str">
        <f>VLOOKUP(F163,'Numbering Conventions'!$E$6:$F$39,2,0)</f>
        <v>WBR2</v>
      </c>
      <c r="E163" s="120">
        <v>1004</v>
      </c>
      <c r="F163" s="136">
        <v>18</v>
      </c>
      <c r="G163" s="144">
        <f>VLOOKUP(A163,PM_Balanced_VISTRO!$A$1:$AH$64,MATCH(D163,PM_Balanced_VISTRO!$A$1:$AH$1,0),0)</f>
        <v>0</v>
      </c>
    </row>
    <row r="164" spans="1:7" x14ac:dyDescent="0.25">
      <c r="A164" s="130">
        <f t="shared" si="5"/>
        <v>10</v>
      </c>
      <c r="B164" s="120">
        <f t="shared" si="4"/>
        <v>4</v>
      </c>
      <c r="C164" s="120" t="str">
        <f>INDEX('Numbering Conventions'!$H$6:$H$13,MATCH(B164,'Numbering Conventions'!$I$6:$I$13,0))</f>
        <v>W</v>
      </c>
      <c r="D164" s="120" t="str">
        <f>VLOOKUP(F164,'Numbering Conventions'!$E$6:$F$39,2,0)</f>
        <v>SWT</v>
      </c>
      <c r="E164" s="120">
        <v>1094</v>
      </c>
      <c r="F164" s="136">
        <v>23</v>
      </c>
      <c r="G164" s="144">
        <f>VLOOKUP(A164,PM_Balanced_VISTRO!$A$1:$AH$64,MATCH(D164,PM_Balanced_VISTRO!$A$1:$AH$1,0),0)</f>
        <v>1</v>
      </c>
    </row>
    <row r="165" spans="1:7" x14ac:dyDescent="0.25">
      <c r="A165" s="130">
        <f t="shared" si="5"/>
        <v>10</v>
      </c>
      <c r="B165" s="120">
        <f t="shared" si="4"/>
        <v>4</v>
      </c>
      <c r="C165" s="120" t="str">
        <f>INDEX('Numbering Conventions'!$H$6:$H$13,MATCH(B165,'Numbering Conventions'!$I$6:$I$13,0))</f>
        <v>W</v>
      </c>
      <c r="D165" s="120" t="str">
        <f>VLOOKUP(F165,'Numbering Conventions'!$E$6:$F$39,2,0)</f>
        <v>SWR</v>
      </c>
      <c r="E165" s="120">
        <v>1094</v>
      </c>
      <c r="F165" s="136">
        <v>24</v>
      </c>
      <c r="G165" s="144">
        <f>VLOOKUP(A165,PM_Balanced_VISTRO!$A$1:$AH$64,MATCH(D165,PM_Balanced_VISTRO!$A$1:$AH$1,0),0)</f>
        <v>112</v>
      </c>
    </row>
    <row r="166" spans="1:7" ht="15.75" thickBot="1" x14ac:dyDescent="0.3">
      <c r="A166" s="173">
        <f t="shared" si="5"/>
        <v>10</v>
      </c>
      <c r="B166" s="174">
        <f t="shared" si="4"/>
        <v>4</v>
      </c>
      <c r="C166" s="174" t="str">
        <f>INDEX('Numbering Conventions'!$H$6:$H$13,MATCH(B166,'Numbering Conventions'!$I$6:$I$13,0))</f>
        <v>W</v>
      </c>
      <c r="D166" s="174" t="str">
        <f>VLOOKUP(F166,'Numbering Conventions'!$E$6:$F$39,2,0)</f>
        <v>SWR2</v>
      </c>
      <c r="E166" s="174">
        <v>1094</v>
      </c>
      <c r="F166" s="191">
        <v>25</v>
      </c>
      <c r="G166" s="175">
        <f>VLOOKUP(A166,PM_Balanced_VISTRO!$A$1:$AH$64,MATCH(D166,PM_Balanced_VISTRO!$A$1:$AH$1,0),0)</f>
        <v>63</v>
      </c>
    </row>
    <row r="167" spans="1:7" x14ac:dyDescent="0.25">
      <c r="A167" s="123">
        <f t="shared" si="5"/>
        <v>11</v>
      </c>
      <c r="B167" s="124">
        <f t="shared" si="4"/>
        <v>1</v>
      </c>
      <c r="C167" s="124" t="str">
        <f>INDEX('Numbering Conventions'!$H$6:$H$13,MATCH(B167,'Numbering Conventions'!$I$6:$I$13,0))</f>
        <v>N</v>
      </c>
      <c r="D167" s="124" t="str">
        <f>VLOOKUP(F167,'Numbering Conventions'!$E$6:$F$39,2,0)</f>
        <v>NBL2</v>
      </c>
      <c r="E167" s="124">
        <v>1101</v>
      </c>
      <c r="F167" s="138">
        <v>1</v>
      </c>
      <c r="G167" s="146">
        <f>VLOOKUP(A167,PM_Balanced_VISTRO!$A$1:$AH$64,MATCH(D167,PM_Balanced_VISTRO!$A$1:$AH$1,0),0)</f>
        <v>98</v>
      </c>
    </row>
    <row r="168" spans="1:7" x14ac:dyDescent="0.25">
      <c r="A168" s="125">
        <f t="shared" si="5"/>
        <v>11</v>
      </c>
      <c r="B168" s="121">
        <f t="shared" si="4"/>
        <v>1</v>
      </c>
      <c r="C168" s="121" t="str">
        <f>INDEX('Numbering Conventions'!$H$6:$H$13,MATCH(B168,'Numbering Conventions'!$I$6:$I$13,0))</f>
        <v>N</v>
      </c>
      <c r="D168" s="121" t="str">
        <f>VLOOKUP(F168,'Numbering Conventions'!$E$6:$F$39,2,0)</f>
        <v>NBL</v>
      </c>
      <c r="E168" s="121">
        <v>1101</v>
      </c>
      <c r="F168" s="139">
        <v>2</v>
      </c>
      <c r="G168" s="147">
        <f>VLOOKUP(A168,PM_Balanced_VISTRO!$A$1:$AH$64,MATCH(D168,PM_Balanced_VISTRO!$A$1:$AH$1,0),0)</f>
        <v>27</v>
      </c>
    </row>
    <row r="169" spans="1:7" x14ac:dyDescent="0.25">
      <c r="A169" s="125">
        <f t="shared" si="5"/>
        <v>11</v>
      </c>
      <c r="B169" s="121">
        <f t="shared" si="4"/>
        <v>1</v>
      </c>
      <c r="C169" s="121" t="str">
        <f>INDEX('Numbering Conventions'!$H$6:$H$13,MATCH(B169,'Numbering Conventions'!$I$6:$I$13,0))</f>
        <v>N</v>
      </c>
      <c r="D169" s="121" t="str">
        <f>VLOOKUP(F169,'Numbering Conventions'!$E$6:$F$39,2,0)</f>
        <v>NBT</v>
      </c>
      <c r="E169" s="121">
        <v>1101</v>
      </c>
      <c r="F169" s="139">
        <v>3</v>
      </c>
      <c r="G169" s="147">
        <f>VLOOKUP(A169,PM_Balanced_VISTRO!$A$1:$AH$64,MATCH(D169,PM_Balanced_VISTRO!$A$1:$AH$1,0),0)</f>
        <v>565</v>
      </c>
    </row>
    <row r="170" spans="1:7" x14ac:dyDescent="0.25">
      <c r="A170" s="125">
        <f t="shared" si="5"/>
        <v>11</v>
      </c>
      <c r="B170" s="121">
        <f t="shared" si="4"/>
        <v>1</v>
      </c>
      <c r="C170" s="121" t="str">
        <f>INDEX('Numbering Conventions'!$H$6:$H$13,MATCH(B170,'Numbering Conventions'!$I$6:$I$13,0))</f>
        <v>N</v>
      </c>
      <c r="D170" s="121" t="str">
        <f>VLOOKUP(F170,'Numbering Conventions'!$E$6:$F$39,2,0)</f>
        <v>NBR</v>
      </c>
      <c r="E170" s="121">
        <v>1101</v>
      </c>
      <c r="F170" s="139">
        <v>4</v>
      </c>
      <c r="G170" s="147">
        <f>VLOOKUP(A170,PM_Balanced_VISTRO!$A$1:$AH$64,MATCH(D170,PM_Balanced_VISTRO!$A$1:$AH$1,0),0)</f>
        <v>39</v>
      </c>
    </row>
    <row r="171" spans="1:7" x14ac:dyDescent="0.25">
      <c r="A171" s="125">
        <f t="shared" si="5"/>
        <v>11</v>
      </c>
      <c r="B171" s="121">
        <f t="shared" si="4"/>
        <v>2</v>
      </c>
      <c r="C171" s="121" t="str">
        <f>INDEX('Numbering Conventions'!$H$6:$H$13,MATCH(B171,'Numbering Conventions'!$I$6:$I$13,0))</f>
        <v>S</v>
      </c>
      <c r="D171" s="121" t="str">
        <f>VLOOKUP(F171,'Numbering Conventions'!$E$6:$F$39,2,0)</f>
        <v>SBL</v>
      </c>
      <c r="E171" s="121">
        <v>1102</v>
      </c>
      <c r="F171" s="139">
        <v>7</v>
      </c>
      <c r="G171" s="147">
        <f>VLOOKUP(A171,PM_Balanced_VISTRO!$A$1:$AH$64,MATCH(D171,PM_Balanced_VISTRO!$A$1:$AH$1,0),0)</f>
        <v>28</v>
      </c>
    </row>
    <row r="172" spans="1:7" x14ac:dyDescent="0.25">
      <c r="A172" s="125">
        <f t="shared" si="5"/>
        <v>11</v>
      </c>
      <c r="B172" s="121">
        <f t="shared" si="4"/>
        <v>2</v>
      </c>
      <c r="C172" s="121" t="str">
        <f>INDEX('Numbering Conventions'!$H$6:$H$13,MATCH(B172,'Numbering Conventions'!$I$6:$I$13,0))</f>
        <v>S</v>
      </c>
      <c r="D172" s="121" t="str">
        <f>VLOOKUP(F172,'Numbering Conventions'!$E$6:$F$39,2,0)</f>
        <v>SBT</v>
      </c>
      <c r="E172" s="121">
        <v>1102</v>
      </c>
      <c r="F172" s="139">
        <v>8</v>
      </c>
      <c r="G172" s="147">
        <f>VLOOKUP(A172,PM_Balanced_VISTRO!$A$1:$AH$64,MATCH(D172,PM_Balanced_VISTRO!$A$1:$AH$1,0),0)</f>
        <v>629</v>
      </c>
    </row>
    <row r="173" spans="1:7" x14ac:dyDescent="0.25">
      <c r="A173" s="125">
        <f t="shared" si="5"/>
        <v>11</v>
      </c>
      <c r="B173" s="121">
        <f t="shared" si="4"/>
        <v>2</v>
      </c>
      <c r="C173" s="121" t="str">
        <f>INDEX('Numbering Conventions'!$H$6:$H$13,MATCH(B173,'Numbering Conventions'!$I$6:$I$13,0))</f>
        <v>S</v>
      </c>
      <c r="D173" s="121" t="str">
        <f>VLOOKUP(F173,'Numbering Conventions'!$E$6:$F$39,2,0)</f>
        <v>SBR</v>
      </c>
      <c r="E173" s="121">
        <v>1102</v>
      </c>
      <c r="F173" s="139">
        <v>9</v>
      </c>
      <c r="G173" s="147">
        <f>VLOOKUP(A173,PM_Balanced_VISTRO!$A$1:$AH$64,MATCH(D173,PM_Balanced_VISTRO!$A$1:$AH$1,0),0)</f>
        <v>23</v>
      </c>
    </row>
    <row r="174" spans="1:7" x14ac:dyDescent="0.25">
      <c r="A174" s="125">
        <f t="shared" si="5"/>
        <v>11</v>
      </c>
      <c r="B174" s="121">
        <f t="shared" si="4"/>
        <v>2</v>
      </c>
      <c r="C174" s="121" t="str">
        <f>INDEX('Numbering Conventions'!$H$6:$H$13,MATCH(B174,'Numbering Conventions'!$I$6:$I$13,0))</f>
        <v>S</v>
      </c>
      <c r="D174" s="121" t="str">
        <f>VLOOKUP(F174,'Numbering Conventions'!$E$6:$F$39,2,0)</f>
        <v>SBR2</v>
      </c>
      <c r="E174" s="121">
        <v>1102</v>
      </c>
      <c r="F174" s="139">
        <v>10</v>
      </c>
      <c r="G174" s="147">
        <f>VLOOKUP(A174,PM_Balanced_VISTRO!$A$1:$AH$64,MATCH(D174,PM_Balanced_VISTRO!$A$1:$AH$1,0),0)</f>
        <v>30</v>
      </c>
    </row>
    <row r="175" spans="1:7" x14ac:dyDescent="0.25">
      <c r="A175" s="125">
        <f t="shared" si="5"/>
        <v>11</v>
      </c>
      <c r="B175" s="121">
        <f t="shared" si="4"/>
        <v>3</v>
      </c>
      <c r="C175" s="121" t="str">
        <f>INDEX('Numbering Conventions'!$H$6:$H$13,MATCH(B175,'Numbering Conventions'!$I$6:$I$13,0))</f>
        <v>E</v>
      </c>
      <c r="D175" s="121" t="str">
        <f>VLOOKUP(F175,'Numbering Conventions'!$E$6:$F$39,2,0)</f>
        <v>EBL</v>
      </c>
      <c r="E175" s="121">
        <v>1103</v>
      </c>
      <c r="F175" s="139">
        <v>11</v>
      </c>
      <c r="G175" s="147">
        <f>VLOOKUP(A175,PM_Balanced_VISTRO!$A$1:$AH$64,MATCH(D175,PM_Balanced_VISTRO!$A$1:$AH$1,0),0)</f>
        <v>4</v>
      </c>
    </row>
    <row r="176" spans="1:7" x14ac:dyDescent="0.25">
      <c r="A176" s="125">
        <f t="shared" si="5"/>
        <v>11</v>
      </c>
      <c r="B176" s="121">
        <f t="shared" si="4"/>
        <v>3</v>
      </c>
      <c r="C176" s="121" t="str">
        <f>INDEX('Numbering Conventions'!$H$6:$H$13,MATCH(B176,'Numbering Conventions'!$I$6:$I$13,0))</f>
        <v>E</v>
      </c>
      <c r="D176" s="121" t="str">
        <f>VLOOKUP(F176,'Numbering Conventions'!$E$6:$F$39,2,0)</f>
        <v>EBT</v>
      </c>
      <c r="E176" s="121">
        <v>1103</v>
      </c>
      <c r="F176" s="139">
        <v>12</v>
      </c>
      <c r="G176" s="147">
        <f>VLOOKUP(A176,PM_Balanced_VISTRO!$A$1:$AH$64,MATCH(D176,PM_Balanced_VISTRO!$A$1:$AH$1,0),0)</f>
        <v>658</v>
      </c>
    </row>
    <row r="177" spans="1:7" x14ac:dyDescent="0.25">
      <c r="A177" s="125">
        <f t="shared" si="5"/>
        <v>11</v>
      </c>
      <c r="B177" s="121">
        <f t="shared" si="4"/>
        <v>3</v>
      </c>
      <c r="C177" s="121" t="str">
        <f>INDEX('Numbering Conventions'!$H$6:$H$13,MATCH(B177,'Numbering Conventions'!$I$6:$I$13,0))</f>
        <v>E</v>
      </c>
      <c r="D177" s="121" t="str">
        <f>VLOOKUP(F177,'Numbering Conventions'!$E$6:$F$39,2,0)</f>
        <v>EBR</v>
      </c>
      <c r="E177" s="121">
        <v>1103</v>
      </c>
      <c r="F177" s="139">
        <v>13</v>
      </c>
      <c r="G177" s="147">
        <f>VLOOKUP(A177,PM_Balanced_VISTRO!$A$1:$AH$64,MATCH(D177,PM_Balanced_VISTRO!$A$1:$AH$1,0),0)</f>
        <v>19</v>
      </c>
    </row>
    <row r="178" spans="1:7" x14ac:dyDescent="0.25">
      <c r="A178" s="125">
        <f t="shared" si="5"/>
        <v>11</v>
      </c>
      <c r="B178" s="121">
        <f t="shared" si="4"/>
        <v>4</v>
      </c>
      <c r="C178" s="121" t="str">
        <f>INDEX('Numbering Conventions'!$H$6:$H$13,MATCH(B178,'Numbering Conventions'!$I$6:$I$13,0))</f>
        <v>W</v>
      </c>
      <c r="D178" s="121" t="str">
        <f>VLOOKUP(F178,'Numbering Conventions'!$E$6:$F$39,2,0)</f>
        <v>WBL</v>
      </c>
      <c r="E178" s="121">
        <v>1104</v>
      </c>
      <c r="F178" s="139">
        <v>15</v>
      </c>
      <c r="G178" s="147">
        <f>VLOOKUP(A178,PM_Balanced_VISTRO!$A$1:$AH$64,MATCH(D178,PM_Balanced_VISTRO!$A$1:$AH$1,0),0)</f>
        <v>3</v>
      </c>
    </row>
    <row r="179" spans="1:7" x14ac:dyDescent="0.25">
      <c r="A179" s="125">
        <f t="shared" si="5"/>
        <v>11</v>
      </c>
      <c r="B179" s="121">
        <f t="shared" si="4"/>
        <v>4</v>
      </c>
      <c r="C179" s="121" t="str">
        <f>INDEX('Numbering Conventions'!$H$6:$H$13,MATCH(B179,'Numbering Conventions'!$I$6:$I$13,0))</f>
        <v>W</v>
      </c>
      <c r="D179" s="121" t="str">
        <f>VLOOKUP(F179,'Numbering Conventions'!$E$6:$F$39,2,0)</f>
        <v>WBT</v>
      </c>
      <c r="E179" s="121">
        <v>1104</v>
      </c>
      <c r="F179" s="139">
        <v>16</v>
      </c>
      <c r="G179" s="147">
        <f>VLOOKUP(A179,PM_Balanced_VISTRO!$A$1:$AH$64,MATCH(D179,PM_Balanced_VISTRO!$A$1:$AH$1,0),0)</f>
        <v>660</v>
      </c>
    </row>
    <row r="180" spans="1:7" x14ac:dyDescent="0.25">
      <c r="A180" s="125">
        <f t="shared" si="5"/>
        <v>11</v>
      </c>
      <c r="B180" s="121">
        <f t="shared" ref="B180:B243" si="6">INT(RIGHT(E180,1))</f>
        <v>4</v>
      </c>
      <c r="C180" s="121" t="str">
        <f>INDEX('Numbering Conventions'!$H$6:$H$13,MATCH(B180,'Numbering Conventions'!$I$6:$I$13,0))</f>
        <v>W</v>
      </c>
      <c r="D180" s="121" t="str">
        <f>VLOOKUP(F180,'Numbering Conventions'!$E$6:$F$39,2,0)</f>
        <v>WBR</v>
      </c>
      <c r="E180" s="121">
        <v>1104</v>
      </c>
      <c r="F180" s="139">
        <v>17</v>
      </c>
      <c r="G180" s="147">
        <f>VLOOKUP(A180,PM_Balanced_VISTRO!$A$1:$AH$64,MATCH(D180,PM_Balanced_VISTRO!$A$1:$AH$1,0),0)</f>
        <v>12</v>
      </c>
    </row>
    <row r="181" spans="1:7" x14ac:dyDescent="0.25">
      <c r="A181" s="125">
        <f t="shared" si="5"/>
        <v>11</v>
      </c>
      <c r="B181" s="121">
        <f t="shared" si="6"/>
        <v>4</v>
      </c>
      <c r="C181" s="121" t="str">
        <f>INDEX('Numbering Conventions'!$H$6:$H$13,MATCH(B181,'Numbering Conventions'!$I$6:$I$13,0))</f>
        <v>W</v>
      </c>
      <c r="D181" s="121" t="str">
        <f>VLOOKUP(F181,'Numbering Conventions'!$E$6:$F$39,2,0)</f>
        <v>WBR2</v>
      </c>
      <c r="E181" s="121">
        <v>1104</v>
      </c>
      <c r="F181" s="139">
        <v>18</v>
      </c>
      <c r="G181" s="147">
        <f>VLOOKUP(A181,PM_Balanced_VISTRO!$A$1:$AH$64,MATCH(D181,PM_Balanced_VISTRO!$A$1:$AH$1,0),0)</f>
        <v>2</v>
      </c>
    </row>
    <row r="182" spans="1:7" x14ac:dyDescent="0.25">
      <c r="A182" s="125">
        <f t="shared" si="5"/>
        <v>11</v>
      </c>
      <c r="B182" s="121">
        <f t="shared" si="6"/>
        <v>3</v>
      </c>
      <c r="C182" s="121" t="str">
        <f>INDEX('Numbering Conventions'!$H$6:$H$13,MATCH(B182,'Numbering Conventions'!$I$6:$I$13,0))</f>
        <v>E</v>
      </c>
      <c r="D182" s="121" t="str">
        <f>VLOOKUP(F182,'Numbering Conventions'!$E$6:$F$39,2,0)</f>
        <v>NET</v>
      </c>
      <c r="E182" s="121">
        <v>1193</v>
      </c>
      <c r="F182" s="139">
        <v>20</v>
      </c>
      <c r="G182" s="147">
        <f>VLOOKUP(A182,PM_Balanced_VISTRO!$A$1:$AH$64,MATCH(D182,PM_Balanced_VISTRO!$A$1:$AH$1,0),0)</f>
        <v>6</v>
      </c>
    </row>
    <row r="183" spans="1:7" x14ac:dyDescent="0.25">
      <c r="A183" s="125">
        <f t="shared" si="5"/>
        <v>11</v>
      </c>
      <c r="B183" s="121">
        <f t="shared" si="6"/>
        <v>3</v>
      </c>
      <c r="C183" s="121" t="str">
        <f>INDEX('Numbering Conventions'!$H$6:$H$13,MATCH(B183,'Numbering Conventions'!$I$6:$I$13,0))</f>
        <v>E</v>
      </c>
      <c r="D183" s="121" t="str">
        <f>VLOOKUP(F183,'Numbering Conventions'!$E$6:$F$39,2,0)</f>
        <v>NER</v>
      </c>
      <c r="E183" s="121">
        <v>1193</v>
      </c>
      <c r="F183" s="139">
        <v>21</v>
      </c>
      <c r="G183" s="147">
        <f>VLOOKUP(A183,PM_Balanced_VISTRO!$A$1:$AH$64,MATCH(D183,PM_Balanced_VISTRO!$A$1:$AH$1,0),0)</f>
        <v>196</v>
      </c>
    </row>
    <row r="184" spans="1:7" x14ac:dyDescent="0.25">
      <c r="A184" s="125">
        <f t="shared" si="5"/>
        <v>11</v>
      </c>
      <c r="B184" s="121">
        <f t="shared" si="6"/>
        <v>4</v>
      </c>
      <c r="C184" s="121" t="str">
        <f>INDEX('Numbering Conventions'!$H$6:$H$13,MATCH(B184,'Numbering Conventions'!$I$6:$I$13,0))</f>
        <v>W</v>
      </c>
      <c r="D184" s="121" t="str">
        <f>VLOOKUP(F184,'Numbering Conventions'!$E$6:$F$39,2,0)</f>
        <v>SWT</v>
      </c>
      <c r="E184" s="121">
        <v>1194</v>
      </c>
      <c r="F184" s="139">
        <v>23</v>
      </c>
      <c r="G184" s="147">
        <f>VLOOKUP(A184,PM_Balanced_VISTRO!$A$1:$AH$64,MATCH(D184,PM_Balanced_VISTRO!$A$1:$AH$1,0),0)</f>
        <v>1</v>
      </c>
    </row>
    <row r="185" spans="1:7" x14ac:dyDescent="0.25">
      <c r="A185" s="125">
        <f t="shared" si="5"/>
        <v>11</v>
      </c>
      <c r="B185" s="121">
        <f t="shared" si="6"/>
        <v>4</v>
      </c>
      <c r="C185" s="121" t="str">
        <f>INDEX('Numbering Conventions'!$H$6:$H$13,MATCH(B185,'Numbering Conventions'!$I$6:$I$13,0))</f>
        <v>W</v>
      </c>
      <c r="D185" s="121" t="str">
        <f>VLOOKUP(F185,'Numbering Conventions'!$E$6:$F$39,2,0)</f>
        <v>SWR</v>
      </c>
      <c r="E185" s="121">
        <v>1194</v>
      </c>
      <c r="F185" s="139">
        <v>24</v>
      </c>
      <c r="G185" s="147">
        <f>VLOOKUP(A185,PM_Balanced_VISTRO!$A$1:$AH$64,MATCH(D185,PM_Balanced_VISTRO!$A$1:$AH$1,0),0)</f>
        <v>116</v>
      </c>
    </row>
    <row r="186" spans="1:7" ht="15.75" thickBot="1" x14ac:dyDescent="0.3">
      <c r="A186" s="126">
        <f t="shared" si="5"/>
        <v>11</v>
      </c>
      <c r="B186" s="127">
        <f t="shared" si="6"/>
        <v>4</v>
      </c>
      <c r="C186" s="127" t="str">
        <f>INDEX('Numbering Conventions'!$H$6:$H$13,MATCH(B186,'Numbering Conventions'!$I$6:$I$13,0))</f>
        <v>W</v>
      </c>
      <c r="D186" s="127" t="str">
        <f>VLOOKUP(F186,'Numbering Conventions'!$E$6:$F$39,2,0)</f>
        <v>SWR2</v>
      </c>
      <c r="E186" s="127">
        <v>1194</v>
      </c>
      <c r="F186" s="140">
        <v>25</v>
      </c>
      <c r="G186" s="148">
        <f>VLOOKUP(A186,PM_Balanced_VISTRO!$A$1:$AH$64,MATCH(D186,PM_Balanced_VISTRO!$A$1:$AH$1,0),0)</f>
        <v>66</v>
      </c>
    </row>
    <row r="187" spans="1:7" x14ac:dyDescent="0.25">
      <c r="A187" s="128">
        <f t="shared" si="5"/>
        <v>12</v>
      </c>
      <c r="B187" s="129">
        <f t="shared" si="6"/>
        <v>1</v>
      </c>
      <c r="C187" s="129" t="str">
        <f>INDEX('Numbering Conventions'!$H$6:$H$13,MATCH(B187,'Numbering Conventions'!$I$6:$I$13,0))</f>
        <v>N</v>
      </c>
      <c r="D187" s="129" t="str">
        <f>VLOOKUP(F187,'Numbering Conventions'!$E$6:$F$39,2,0)</f>
        <v>NBL2</v>
      </c>
      <c r="E187" s="129">
        <v>1201</v>
      </c>
      <c r="F187" s="135">
        <v>1</v>
      </c>
      <c r="G187" s="143">
        <f>VLOOKUP(A187,PM_Balanced_VISTRO!$A$1:$AH$64,MATCH(D187,PM_Balanced_VISTRO!$A$1:$AH$1,0),0)</f>
        <v>170</v>
      </c>
    </row>
    <row r="188" spans="1:7" x14ac:dyDescent="0.25">
      <c r="A188" s="130">
        <f t="shared" si="5"/>
        <v>12</v>
      </c>
      <c r="B188" s="120">
        <f t="shared" si="6"/>
        <v>1</v>
      </c>
      <c r="C188" s="120" t="str">
        <f>INDEX('Numbering Conventions'!$H$6:$H$13,MATCH(B188,'Numbering Conventions'!$I$6:$I$13,0))</f>
        <v>N</v>
      </c>
      <c r="D188" s="120" t="str">
        <f>VLOOKUP(F188,'Numbering Conventions'!$E$6:$F$39,2,0)</f>
        <v>NBL</v>
      </c>
      <c r="E188" s="120">
        <v>1201</v>
      </c>
      <c r="F188" s="136">
        <v>2</v>
      </c>
      <c r="G188" s="144">
        <f>VLOOKUP(A188,PM_Balanced_VISTRO!$A$1:$AH$64,MATCH(D188,PM_Balanced_VISTRO!$A$1:$AH$1,0),0)</f>
        <v>18</v>
      </c>
    </row>
    <row r="189" spans="1:7" x14ac:dyDescent="0.25">
      <c r="A189" s="130">
        <f t="shared" si="5"/>
        <v>12</v>
      </c>
      <c r="B189" s="120">
        <f t="shared" si="6"/>
        <v>1</v>
      </c>
      <c r="C189" s="120" t="str">
        <f>INDEX('Numbering Conventions'!$H$6:$H$13,MATCH(B189,'Numbering Conventions'!$I$6:$I$13,0))</f>
        <v>N</v>
      </c>
      <c r="D189" s="120" t="str">
        <f>VLOOKUP(F189,'Numbering Conventions'!$E$6:$F$39,2,0)</f>
        <v>NBT</v>
      </c>
      <c r="E189" s="120">
        <v>1201</v>
      </c>
      <c r="F189" s="136">
        <v>3</v>
      </c>
      <c r="G189" s="144">
        <f>VLOOKUP(A189,PM_Balanced_VISTRO!$A$1:$AH$64,MATCH(D189,PM_Balanced_VISTRO!$A$1:$AH$1,0),0)</f>
        <v>473</v>
      </c>
    </row>
    <row r="190" spans="1:7" x14ac:dyDescent="0.25">
      <c r="A190" s="130">
        <f t="shared" si="5"/>
        <v>12</v>
      </c>
      <c r="B190" s="120">
        <f t="shared" si="6"/>
        <v>1</v>
      </c>
      <c r="C190" s="120" t="str">
        <f>INDEX('Numbering Conventions'!$H$6:$H$13,MATCH(B190,'Numbering Conventions'!$I$6:$I$13,0))</f>
        <v>N</v>
      </c>
      <c r="D190" s="120" t="str">
        <f>VLOOKUP(F190,'Numbering Conventions'!$E$6:$F$39,2,0)</f>
        <v>NBR</v>
      </c>
      <c r="E190" s="120">
        <v>1201</v>
      </c>
      <c r="F190" s="136">
        <v>4</v>
      </c>
      <c r="G190" s="144">
        <f>VLOOKUP(A190,PM_Balanced_VISTRO!$A$1:$AH$64,MATCH(D190,PM_Balanced_VISTRO!$A$1:$AH$1,0),0)</f>
        <v>14</v>
      </c>
    </row>
    <row r="191" spans="1:7" x14ac:dyDescent="0.25">
      <c r="A191" s="130">
        <f t="shared" si="5"/>
        <v>12</v>
      </c>
      <c r="B191" s="120">
        <f t="shared" si="6"/>
        <v>1</v>
      </c>
      <c r="C191" s="120" t="str">
        <f>INDEX('Numbering Conventions'!$H$6:$H$13,MATCH(B191,'Numbering Conventions'!$I$6:$I$13,0))</f>
        <v>N</v>
      </c>
      <c r="D191" s="120" t="str">
        <f>VLOOKUP(F191,'Numbering Conventions'!$E$6:$F$39,2,0)</f>
        <v>NBR2</v>
      </c>
      <c r="E191" s="120">
        <v>1201</v>
      </c>
      <c r="F191" s="136">
        <v>5</v>
      </c>
      <c r="G191" s="144">
        <f>VLOOKUP(A191,PM_Balanced_VISTRO!$A$1:$AH$64,MATCH(D191,PM_Balanced_VISTRO!$A$1:$AH$1,0),0)</f>
        <v>3</v>
      </c>
    </row>
    <row r="192" spans="1:7" x14ac:dyDescent="0.25">
      <c r="A192" s="130">
        <f t="shared" si="5"/>
        <v>12</v>
      </c>
      <c r="B192" s="120">
        <f t="shared" si="6"/>
        <v>2</v>
      </c>
      <c r="C192" s="120" t="str">
        <f>INDEX('Numbering Conventions'!$H$6:$H$13,MATCH(B192,'Numbering Conventions'!$I$6:$I$13,0))</f>
        <v>S</v>
      </c>
      <c r="D192" s="120" t="str">
        <f>VLOOKUP(F192,'Numbering Conventions'!$E$6:$F$39,2,0)</f>
        <v>SBL</v>
      </c>
      <c r="E192" s="120">
        <v>1202</v>
      </c>
      <c r="F192" s="136">
        <v>7</v>
      </c>
      <c r="G192" s="144">
        <f>VLOOKUP(A192,PM_Balanced_VISTRO!$A$1:$AH$64,MATCH(D192,PM_Balanced_VISTRO!$A$1:$AH$1,0),0)</f>
        <v>26</v>
      </c>
    </row>
    <row r="193" spans="1:7" x14ac:dyDescent="0.25">
      <c r="A193" s="130">
        <f t="shared" si="5"/>
        <v>12</v>
      </c>
      <c r="B193" s="120">
        <f t="shared" si="6"/>
        <v>2</v>
      </c>
      <c r="C193" s="120" t="str">
        <f>INDEX('Numbering Conventions'!$H$6:$H$13,MATCH(B193,'Numbering Conventions'!$I$6:$I$13,0))</f>
        <v>S</v>
      </c>
      <c r="D193" s="120" t="str">
        <f>VLOOKUP(F193,'Numbering Conventions'!$E$6:$F$39,2,0)</f>
        <v>SBT</v>
      </c>
      <c r="E193" s="120">
        <v>1202</v>
      </c>
      <c r="F193" s="136">
        <v>8</v>
      </c>
      <c r="G193" s="144">
        <f>VLOOKUP(A193,PM_Balanced_VISTRO!$A$1:$AH$64,MATCH(D193,PM_Balanced_VISTRO!$A$1:$AH$1,0),0)</f>
        <v>552</v>
      </c>
    </row>
    <row r="194" spans="1:7" x14ac:dyDescent="0.25">
      <c r="A194" s="130">
        <f t="shared" ref="A194:A259" si="7">IF(LEN(E194)=3,INT(LEFT(E194,1)),IF(LEN(E194)=6,INT(LEFT(E194,5)),IF(LEN(E194)=5,INT(LEFT(E194,2)),IF(LEN(E194)=4,INT(LEFT(E194,2)),INT(LEFT(E194,3))))))</f>
        <v>12</v>
      </c>
      <c r="B194" s="120">
        <f t="shared" si="6"/>
        <v>2</v>
      </c>
      <c r="C194" s="120" t="str">
        <f>INDEX('Numbering Conventions'!$H$6:$H$13,MATCH(B194,'Numbering Conventions'!$I$6:$I$13,0))</f>
        <v>S</v>
      </c>
      <c r="D194" s="120" t="str">
        <f>VLOOKUP(F194,'Numbering Conventions'!$E$6:$F$39,2,0)</f>
        <v>SBR</v>
      </c>
      <c r="E194" s="120">
        <v>1202</v>
      </c>
      <c r="F194" s="136">
        <v>9</v>
      </c>
      <c r="G194" s="144">
        <f>VLOOKUP(A194,PM_Balanced_VISTRO!$A$1:$AH$64,MATCH(D194,PM_Balanced_VISTRO!$A$1:$AH$1,0),0)</f>
        <v>74</v>
      </c>
    </row>
    <row r="195" spans="1:7" x14ac:dyDescent="0.25">
      <c r="A195" s="130">
        <f t="shared" si="7"/>
        <v>12</v>
      </c>
      <c r="B195" s="120">
        <f t="shared" si="6"/>
        <v>2</v>
      </c>
      <c r="C195" s="120" t="str">
        <f>INDEX('Numbering Conventions'!$H$6:$H$13,MATCH(B195,'Numbering Conventions'!$I$6:$I$13,0))</f>
        <v>S</v>
      </c>
      <c r="D195" s="120" t="str">
        <f>VLOOKUP(F195,'Numbering Conventions'!$E$6:$F$39,2,0)</f>
        <v>SBR2</v>
      </c>
      <c r="E195" s="120">
        <v>1202</v>
      </c>
      <c r="F195" s="136">
        <v>10</v>
      </c>
      <c r="G195" s="144">
        <f>VLOOKUP(A195,PM_Balanced_VISTRO!$A$1:$AH$64,MATCH(D195,PM_Balanced_VISTRO!$A$1:$AH$1,0),0)</f>
        <v>42</v>
      </c>
    </row>
    <row r="196" spans="1:7" x14ac:dyDescent="0.25">
      <c r="A196" s="130">
        <f t="shared" si="7"/>
        <v>12</v>
      </c>
      <c r="B196" s="120">
        <f t="shared" si="6"/>
        <v>3</v>
      </c>
      <c r="C196" s="120" t="str">
        <f>INDEX('Numbering Conventions'!$H$6:$H$13,MATCH(B196,'Numbering Conventions'!$I$6:$I$13,0))</f>
        <v>E</v>
      </c>
      <c r="D196" s="120" t="str">
        <f>VLOOKUP(F196,'Numbering Conventions'!$E$6:$F$39,2,0)</f>
        <v>EBL</v>
      </c>
      <c r="E196" s="120">
        <v>1203</v>
      </c>
      <c r="F196" s="136">
        <v>11</v>
      </c>
      <c r="G196" s="144">
        <f>VLOOKUP(A196,PM_Balanced_VISTRO!$A$1:$AH$64,MATCH(D196,PM_Balanced_VISTRO!$A$1:$AH$1,0),0)</f>
        <v>15</v>
      </c>
    </row>
    <row r="197" spans="1:7" x14ac:dyDescent="0.25">
      <c r="A197" s="130">
        <f t="shared" si="7"/>
        <v>12</v>
      </c>
      <c r="B197" s="120">
        <f t="shared" si="6"/>
        <v>3</v>
      </c>
      <c r="C197" s="120" t="str">
        <f>INDEX('Numbering Conventions'!$H$6:$H$13,MATCH(B197,'Numbering Conventions'!$I$6:$I$13,0))</f>
        <v>E</v>
      </c>
      <c r="D197" s="120" t="str">
        <f>VLOOKUP(F197,'Numbering Conventions'!$E$6:$F$39,2,0)</f>
        <v>EBT</v>
      </c>
      <c r="E197" s="120">
        <v>1203</v>
      </c>
      <c r="F197" s="136">
        <v>12</v>
      </c>
      <c r="G197" s="144">
        <f>VLOOKUP(A197,PM_Balanced_VISTRO!$A$1:$AH$64,MATCH(D197,PM_Balanced_VISTRO!$A$1:$AH$1,0),0)</f>
        <v>625</v>
      </c>
    </row>
    <row r="198" spans="1:7" x14ac:dyDescent="0.25">
      <c r="A198" s="130">
        <f t="shared" si="7"/>
        <v>12</v>
      </c>
      <c r="B198" s="120">
        <f t="shared" si="6"/>
        <v>3</v>
      </c>
      <c r="C198" s="120" t="str">
        <f>INDEX('Numbering Conventions'!$H$6:$H$13,MATCH(B198,'Numbering Conventions'!$I$6:$I$13,0))</f>
        <v>E</v>
      </c>
      <c r="D198" s="120" t="str">
        <f>VLOOKUP(F198,'Numbering Conventions'!$E$6:$F$39,2,0)</f>
        <v>EBR</v>
      </c>
      <c r="E198" s="120">
        <v>1203</v>
      </c>
      <c r="F198" s="136">
        <v>13</v>
      </c>
      <c r="G198" s="144">
        <f>VLOOKUP(A198,PM_Balanced_VISTRO!$A$1:$AH$64,MATCH(D198,PM_Balanced_VISTRO!$A$1:$AH$1,0),0)</f>
        <v>0</v>
      </c>
    </row>
    <row r="199" spans="1:7" x14ac:dyDescent="0.25">
      <c r="A199" s="130">
        <f t="shared" si="7"/>
        <v>12</v>
      </c>
      <c r="B199" s="120">
        <f t="shared" si="6"/>
        <v>3</v>
      </c>
      <c r="C199" s="120" t="str">
        <f>INDEX('Numbering Conventions'!$H$6:$H$13,MATCH(B199,'Numbering Conventions'!$I$6:$I$13,0))</f>
        <v>E</v>
      </c>
      <c r="D199" s="120" t="str">
        <f>VLOOKUP(F199,'Numbering Conventions'!$E$6:$F$39,2,0)</f>
        <v>EBR2</v>
      </c>
      <c r="E199" s="120">
        <v>1203</v>
      </c>
      <c r="F199" s="136">
        <v>14</v>
      </c>
      <c r="G199" s="144">
        <f>VLOOKUP(A199,PM_Balanced_VISTRO!$A$1:$AH$64,MATCH(D199,PM_Balanced_VISTRO!$A$1:$AH$1,0),0)</f>
        <v>91</v>
      </c>
    </row>
    <row r="200" spans="1:7" x14ac:dyDescent="0.25">
      <c r="A200" s="130">
        <f t="shared" si="7"/>
        <v>12</v>
      </c>
      <c r="B200" s="120">
        <f t="shared" si="6"/>
        <v>4</v>
      </c>
      <c r="C200" s="120" t="str">
        <f>INDEX('Numbering Conventions'!$H$6:$H$13,MATCH(B200,'Numbering Conventions'!$I$6:$I$13,0))</f>
        <v>W</v>
      </c>
      <c r="D200" s="120" t="str">
        <f>VLOOKUP(F200,'Numbering Conventions'!$E$6:$F$39,2,0)</f>
        <v>WBL</v>
      </c>
      <c r="E200" s="120">
        <v>1204</v>
      </c>
      <c r="F200" s="136">
        <v>15</v>
      </c>
      <c r="G200" s="144">
        <f>VLOOKUP(A200,PM_Balanced_VISTRO!$A$1:$AH$64,MATCH(D200,PM_Balanced_VISTRO!$A$1:$AH$1,0),0)</f>
        <v>1</v>
      </c>
    </row>
    <row r="201" spans="1:7" x14ac:dyDescent="0.25">
      <c r="A201" s="130">
        <f t="shared" si="7"/>
        <v>12</v>
      </c>
      <c r="B201" s="120">
        <f t="shared" si="6"/>
        <v>4</v>
      </c>
      <c r="C201" s="120" t="str">
        <f>INDEX('Numbering Conventions'!$H$6:$H$13,MATCH(B201,'Numbering Conventions'!$I$6:$I$13,0))</f>
        <v>W</v>
      </c>
      <c r="D201" s="120" t="str">
        <f>VLOOKUP(F201,'Numbering Conventions'!$E$6:$F$39,2,0)</f>
        <v>WBT</v>
      </c>
      <c r="E201" s="120">
        <v>1204</v>
      </c>
      <c r="F201" s="136">
        <v>16</v>
      </c>
      <c r="G201" s="144">
        <f>VLOOKUP(A201,PM_Balanced_VISTRO!$A$1:$AH$64,MATCH(D201,PM_Balanced_VISTRO!$A$1:$AH$1,0),0)</f>
        <v>463</v>
      </c>
    </row>
    <row r="202" spans="1:7" x14ac:dyDescent="0.25">
      <c r="A202" s="130">
        <f t="shared" si="7"/>
        <v>12</v>
      </c>
      <c r="B202" s="120">
        <f t="shared" si="6"/>
        <v>4</v>
      </c>
      <c r="C202" s="120" t="str">
        <f>INDEX('Numbering Conventions'!$H$6:$H$13,MATCH(B202,'Numbering Conventions'!$I$6:$I$13,0))</f>
        <v>W</v>
      </c>
      <c r="D202" s="120" t="str">
        <f>VLOOKUP(F202,'Numbering Conventions'!$E$6:$F$39,2,0)</f>
        <v>WBR</v>
      </c>
      <c r="E202" s="120">
        <v>1204</v>
      </c>
      <c r="F202" s="136">
        <v>17</v>
      </c>
      <c r="G202" s="144">
        <f>VLOOKUP(A202,PM_Balanced_VISTRO!$A$1:$AH$64,MATCH(D202,PM_Balanced_VISTRO!$A$1:$AH$1,0),0)</f>
        <v>19</v>
      </c>
    </row>
    <row r="203" spans="1:7" x14ac:dyDescent="0.25">
      <c r="A203" s="130">
        <f t="shared" si="7"/>
        <v>12</v>
      </c>
      <c r="B203" s="120">
        <f t="shared" si="6"/>
        <v>4</v>
      </c>
      <c r="C203" s="120" t="str">
        <f>INDEX('Numbering Conventions'!$H$6:$H$13,MATCH(B203,'Numbering Conventions'!$I$6:$I$13,0))</f>
        <v>W</v>
      </c>
      <c r="D203" s="120" t="str">
        <f>VLOOKUP(F203,'Numbering Conventions'!$E$6:$F$39,2,0)</f>
        <v>WBR2</v>
      </c>
      <c r="E203" s="120">
        <v>1204</v>
      </c>
      <c r="F203" s="136">
        <v>18</v>
      </c>
      <c r="G203" s="144">
        <f>VLOOKUP(A203,PM_Balanced_VISTRO!$A$1:$AH$64,MATCH(D203,PM_Balanced_VISTRO!$A$1:$AH$1,0),0)</f>
        <v>2</v>
      </c>
    </row>
    <row r="204" spans="1:7" x14ac:dyDescent="0.25">
      <c r="A204" s="130">
        <f t="shared" si="7"/>
        <v>12</v>
      </c>
      <c r="B204" s="120">
        <f t="shared" si="6"/>
        <v>4</v>
      </c>
      <c r="C204" s="120" t="str">
        <f>INDEX('Numbering Conventions'!$H$6:$H$13,MATCH(B204,'Numbering Conventions'!$I$6:$I$13,0))</f>
        <v>W</v>
      </c>
      <c r="D204" s="120" t="str">
        <f>VLOOKUP(F204,'Numbering Conventions'!$E$6:$F$39,2,0)</f>
        <v>SWT</v>
      </c>
      <c r="E204" s="120">
        <v>1294</v>
      </c>
      <c r="F204" s="136">
        <v>23</v>
      </c>
      <c r="G204" s="144">
        <f>VLOOKUP(A204,PM_Balanced_VISTRO!$A$1:$AH$64,MATCH(D204,PM_Balanced_VISTRO!$A$1:$AH$1,0),0)</f>
        <v>4</v>
      </c>
    </row>
    <row r="205" spans="1:7" x14ac:dyDescent="0.25">
      <c r="A205" s="130">
        <f t="shared" si="7"/>
        <v>12</v>
      </c>
      <c r="B205" s="120">
        <f t="shared" si="6"/>
        <v>4</v>
      </c>
      <c r="C205" s="120" t="str">
        <f>INDEX('Numbering Conventions'!$H$6:$H$13,MATCH(B205,'Numbering Conventions'!$I$6:$I$13,0))</f>
        <v>W</v>
      </c>
      <c r="D205" s="120" t="str">
        <f>VLOOKUP(F205,'Numbering Conventions'!$E$6:$F$39,2,0)</f>
        <v>SWR</v>
      </c>
      <c r="E205" s="120">
        <v>1294</v>
      </c>
      <c r="F205" s="136">
        <v>24</v>
      </c>
      <c r="G205" s="144">
        <f>VLOOKUP(A205,PM_Balanced_VISTRO!$A$1:$AH$64,MATCH(D205,PM_Balanced_VISTRO!$A$1:$AH$1,0),0)</f>
        <v>52</v>
      </c>
    </row>
    <row r="206" spans="1:7" ht="15.75" thickBot="1" x14ac:dyDescent="0.3">
      <c r="A206" s="173">
        <f t="shared" si="7"/>
        <v>12</v>
      </c>
      <c r="B206" s="174">
        <f t="shared" si="6"/>
        <v>4</v>
      </c>
      <c r="C206" s="174" t="str">
        <f>INDEX('Numbering Conventions'!$H$6:$H$13,MATCH(B206,'Numbering Conventions'!$I$6:$I$13,0))</f>
        <v>W</v>
      </c>
      <c r="D206" s="174" t="str">
        <f>VLOOKUP(F206,'Numbering Conventions'!$E$6:$F$39,2,0)</f>
        <v>SWR2</v>
      </c>
      <c r="E206" s="174">
        <v>1294</v>
      </c>
      <c r="F206" s="191">
        <v>25</v>
      </c>
      <c r="G206" s="175">
        <f>VLOOKUP(A206,PM_Balanced_VISTRO!$A$1:$AH$64,MATCH(D206,PM_Balanced_VISTRO!$A$1:$AH$1,0),0)</f>
        <v>46</v>
      </c>
    </row>
    <row r="207" spans="1:7" x14ac:dyDescent="0.25">
      <c r="A207" s="123">
        <f t="shared" si="7"/>
        <v>13</v>
      </c>
      <c r="B207" s="124">
        <f t="shared" si="6"/>
        <v>1</v>
      </c>
      <c r="C207" s="124" t="str">
        <f>INDEX('Numbering Conventions'!$H$6:$H$13,MATCH(B207,'Numbering Conventions'!$I$6:$I$13,0))</f>
        <v>N</v>
      </c>
      <c r="D207" s="124" t="str">
        <f>VLOOKUP(F207,'Numbering Conventions'!$E$6:$F$39,2,0)</f>
        <v>NBL2</v>
      </c>
      <c r="E207" s="124">
        <v>1301</v>
      </c>
      <c r="F207" s="138">
        <v>1</v>
      </c>
      <c r="G207" s="146">
        <f>VLOOKUP(A207,PM_Balanced_VISTRO!$A$1:$AH$64,MATCH(D207,PM_Balanced_VISTRO!$A$1:$AH$1,0),0)</f>
        <v>160</v>
      </c>
    </row>
    <row r="208" spans="1:7" x14ac:dyDescent="0.25">
      <c r="A208" s="125">
        <f t="shared" si="7"/>
        <v>13</v>
      </c>
      <c r="B208" s="121">
        <f t="shared" si="6"/>
        <v>1</v>
      </c>
      <c r="C208" s="121" t="str">
        <f>INDEX('Numbering Conventions'!$H$6:$H$13,MATCH(B208,'Numbering Conventions'!$I$6:$I$13,0))</f>
        <v>N</v>
      </c>
      <c r="D208" s="121" t="str">
        <f>VLOOKUP(F208,'Numbering Conventions'!$E$6:$F$39,2,0)</f>
        <v>NBL</v>
      </c>
      <c r="E208" s="121">
        <v>1301</v>
      </c>
      <c r="F208" s="139">
        <v>2</v>
      </c>
      <c r="G208" s="147">
        <f>VLOOKUP(A208,PM_Balanced_VISTRO!$A$1:$AH$64,MATCH(D208,PM_Balanced_VISTRO!$A$1:$AH$1,0),0)</f>
        <v>41</v>
      </c>
    </row>
    <row r="209" spans="1:7" x14ac:dyDescent="0.25">
      <c r="A209" s="125">
        <f t="shared" si="7"/>
        <v>13</v>
      </c>
      <c r="B209" s="121">
        <f t="shared" si="6"/>
        <v>1</v>
      </c>
      <c r="C209" s="121" t="str">
        <f>INDEX('Numbering Conventions'!$H$6:$H$13,MATCH(B209,'Numbering Conventions'!$I$6:$I$13,0))</f>
        <v>N</v>
      </c>
      <c r="D209" s="121" t="str">
        <f>VLOOKUP(F209,'Numbering Conventions'!$E$6:$F$39,2,0)</f>
        <v>NBT</v>
      </c>
      <c r="E209" s="121">
        <v>1301</v>
      </c>
      <c r="F209" s="139">
        <v>3</v>
      </c>
      <c r="G209" s="147">
        <f>VLOOKUP(A209,PM_Balanced_VISTRO!$A$1:$AH$64,MATCH(D209,PM_Balanced_VISTRO!$A$1:$AH$1,0),0)</f>
        <v>606</v>
      </c>
    </row>
    <row r="210" spans="1:7" x14ac:dyDescent="0.25">
      <c r="A210" s="125">
        <f t="shared" si="7"/>
        <v>13</v>
      </c>
      <c r="B210" s="121">
        <f t="shared" si="6"/>
        <v>1</v>
      </c>
      <c r="C210" s="121" t="str">
        <f>INDEX('Numbering Conventions'!$H$6:$H$13,MATCH(B210,'Numbering Conventions'!$I$6:$I$13,0))</f>
        <v>N</v>
      </c>
      <c r="D210" s="121" t="str">
        <f>VLOOKUP(F210,'Numbering Conventions'!$E$6:$F$39,2,0)</f>
        <v>NBR</v>
      </c>
      <c r="E210" s="121">
        <v>1301</v>
      </c>
      <c r="F210" s="139">
        <v>4</v>
      </c>
      <c r="G210" s="147">
        <f>VLOOKUP(A210,PM_Balanced_VISTRO!$A$1:$AH$64,MATCH(D210,PM_Balanced_VISTRO!$A$1:$AH$1,0),0)</f>
        <v>76</v>
      </c>
    </row>
    <row r="211" spans="1:7" x14ac:dyDescent="0.25">
      <c r="A211" s="125">
        <f t="shared" si="7"/>
        <v>13</v>
      </c>
      <c r="B211" s="121">
        <f t="shared" si="6"/>
        <v>3</v>
      </c>
      <c r="C211" s="121" t="str">
        <f>INDEX('Numbering Conventions'!$H$6:$H$13,MATCH(B211,'Numbering Conventions'!$I$6:$I$13,0))</f>
        <v>E</v>
      </c>
      <c r="D211" s="121" t="str">
        <f>VLOOKUP(F211,'Numbering Conventions'!$E$6:$F$39,2,0)</f>
        <v>EBL</v>
      </c>
      <c r="E211" s="121">
        <v>1303</v>
      </c>
      <c r="F211" s="139">
        <v>11</v>
      </c>
      <c r="G211" s="147">
        <f>VLOOKUP(A211,PM_Balanced_VISTRO!$A$1:$AH$64,MATCH(D211,PM_Balanced_VISTRO!$A$1:$AH$1,0),0)</f>
        <v>142</v>
      </c>
    </row>
    <row r="212" spans="1:7" x14ac:dyDescent="0.25">
      <c r="A212" s="125">
        <f t="shared" si="7"/>
        <v>13</v>
      </c>
      <c r="B212" s="121">
        <f t="shared" si="6"/>
        <v>3</v>
      </c>
      <c r="C212" s="121" t="str">
        <f>INDEX('Numbering Conventions'!$H$6:$H$13,MATCH(B212,'Numbering Conventions'!$I$6:$I$13,0))</f>
        <v>E</v>
      </c>
      <c r="D212" s="121" t="str">
        <f>VLOOKUP(F212,'Numbering Conventions'!$E$6:$F$39,2,0)</f>
        <v>EBT</v>
      </c>
      <c r="E212" s="121">
        <v>1303</v>
      </c>
      <c r="F212" s="139">
        <v>12</v>
      </c>
      <c r="G212" s="147">
        <f>VLOOKUP(A212,PM_Balanced_VISTRO!$A$1:$AH$64,MATCH(D212,PM_Balanced_VISTRO!$A$1:$AH$1,0),0)</f>
        <v>510</v>
      </c>
    </row>
    <row r="213" spans="1:7" x14ac:dyDescent="0.25">
      <c r="A213" s="125">
        <f t="shared" si="7"/>
        <v>13</v>
      </c>
      <c r="B213" s="121">
        <f t="shared" si="6"/>
        <v>4</v>
      </c>
      <c r="C213" s="121" t="str">
        <f>INDEX('Numbering Conventions'!$H$6:$H$13,MATCH(B213,'Numbering Conventions'!$I$6:$I$13,0))</f>
        <v>W</v>
      </c>
      <c r="D213" s="121" t="str">
        <f>VLOOKUP(F213,'Numbering Conventions'!$E$6:$F$39,2,0)</f>
        <v>WBT</v>
      </c>
      <c r="E213" s="121">
        <v>1304</v>
      </c>
      <c r="F213" s="139">
        <v>16</v>
      </c>
      <c r="G213" s="147">
        <f>VLOOKUP(A213,PM_Balanced_VISTRO!$A$1:$AH$64,MATCH(D213,PM_Balanced_VISTRO!$A$1:$AH$1,0),0)</f>
        <v>308</v>
      </c>
    </row>
    <row r="214" spans="1:7" x14ac:dyDescent="0.25">
      <c r="A214" s="125">
        <f t="shared" si="7"/>
        <v>13</v>
      </c>
      <c r="B214" s="121">
        <f t="shared" si="6"/>
        <v>4</v>
      </c>
      <c r="C214" s="121" t="str">
        <f>INDEX('Numbering Conventions'!$H$6:$H$13,MATCH(B214,'Numbering Conventions'!$I$6:$I$13,0))</f>
        <v>W</v>
      </c>
      <c r="D214" s="121" t="str">
        <f>VLOOKUP(F214,'Numbering Conventions'!$E$6:$F$39,2,0)</f>
        <v>WBR</v>
      </c>
      <c r="E214" s="121">
        <v>1304</v>
      </c>
      <c r="F214" s="139">
        <v>17</v>
      </c>
      <c r="G214" s="147">
        <f>VLOOKUP(A214,PM_Balanced_VISTRO!$A$1:$AH$64,MATCH(D214,PM_Balanced_VISTRO!$A$1:$AH$1,0),0)</f>
        <v>61</v>
      </c>
    </row>
    <row r="215" spans="1:7" x14ac:dyDescent="0.25">
      <c r="A215" s="125">
        <f t="shared" si="7"/>
        <v>13</v>
      </c>
      <c r="B215" s="121">
        <f t="shared" si="6"/>
        <v>4</v>
      </c>
      <c r="C215" s="121" t="str">
        <f>INDEX('Numbering Conventions'!$H$6:$H$13,MATCH(B215,'Numbering Conventions'!$I$6:$I$13,0))</f>
        <v>W</v>
      </c>
      <c r="D215" s="121" t="str">
        <f>VLOOKUP(F215,'Numbering Conventions'!$E$6:$F$39,2,0)</f>
        <v>WBR2</v>
      </c>
      <c r="E215" s="121">
        <v>1304</v>
      </c>
      <c r="F215" s="139">
        <v>18</v>
      </c>
      <c r="G215" s="147">
        <f>VLOOKUP(A215,PM_Balanced_VISTRO!$A$1:$AH$64,MATCH(D215,PM_Balanced_VISTRO!$A$1:$AH$1,0),0)</f>
        <v>49</v>
      </c>
    </row>
    <row r="216" spans="1:7" ht="15.75" thickBot="1" x14ac:dyDescent="0.3">
      <c r="A216" s="126">
        <f t="shared" si="7"/>
        <v>13</v>
      </c>
      <c r="B216" s="127">
        <f t="shared" si="6"/>
        <v>3</v>
      </c>
      <c r="C216" s="127" t="str">
        <f>INDEX('Numbering Conventions'!$H$6:$H$13,MATCH(B216,'Numbering Conventions'!$I$6:$I$13,0))</f>
        <v>E</v>
      </c>
      <c r="D216" s="127" t="str">
        <f>VLOOKUP(F216,'Numbering Conventions'!$E$6:$F$39,2,0)</f>
        <v>NET</v>
      </c>
      <c r="E216" s="127">
        <v>1393</v>
      </c>
      <c r="F216" s="140">
        <v>20</v>
      </c>
      <c r="G216" s="148">
        <f>VLOOKUP(A216,PM_Balanced_VISTRO!$A$1:$AH$64,MATCH(D216,PM_Balanced_VISTRO!$A$1:$AH$1,0),0)</f>
        <v>3</v>
      </c>
    </row>
    <row r="217" spans="1:7" x14ac:dyDescent="0.25">
      <c r="A217" s="128">
        <f t="shared" si="7"/>
        <v>14</v>
      </c>
      <c r="B217" s="129">
        <f t="shared" si="6"/>
        <v>1</v>
      </c>
      <c r="C217" s="129" t="str">
        <f>INDEX('Numbering Conventions'!$H$6:$H$13,MATCH(B217,'Numbering Conventions'!$I$6:$I$13,0))</f>
        <v>N</v>
      </c>
      <c r="D217" s="129" t="str">
        <f>VLOOKUP(F217,'Numbering Conventions'!$E$6:$F$39,2,0)</f>
        <v>NBL</v>
      </c>
      <c r="E217" s="129">
        <v>1401</v>
      </c>
      <c r="F217" s="135">
        <v>2</v>
      </c>
      <c r="G217" s="143">
        <f>VLOOKUP(A217,PM_Balanced_VISTRO!$A$1:$AH$64,MATCH(D217,PM_Balanced_VISTRO!$A$1:$AH$1,0),0)</f>
        <v>152</v>
      </c>
    </row>
    <row r="218" spans="1:7" x14ac:dyDescent="0.25">
      <c r="A218" s="130">
        <f t="shared" si="7"/>
        <v>14</v>
      </c>
      <c r="B218" s="120">
        <f t="shared" si="6"/>
        <v>1</v>
      </c>
      <c r="C218" s="120" t="str">
        <f>INDEX('Numbering Conventions'!$H$6:$H$13,MATCH(B218,'Numbering Conventions'!$I$6:$I$13,0))</f>
        <v>N</v>
      </c>
      <c r="D218" s="120" t="str">
        <f>VLOOKUP(F218,'Numbering Conventions'!$E$6:$F$39,2,0)</f>
        <v>NBT</v>
      </c>
      <c r="E218" s="120">
        <v>1401</v>
      </c>
      <c r="F218" s="136">
        <v>3</v>
      </c>
      <c r="G218" s="144">
        <f>VLOOKUP(A218,PM_Balanced_VISTRO!$A$1:$AH$64,MATCH(D218,PM_Balanced_VISTRO!$A$1:$AH$1,0),0)</f>
        <v>239</v>
      </c>
    </row>
    <row r="219" spans="1:7" x14ac:dyDescent="0.25">
      <c r="A219" s="130">
        <f t="shared" si="7"/>
        <v>14</v>
      </c>
      <c r="B219" s="120">
        <f t="shared" si="6"/>
        <v>1</v>
      </c>
      <c r="C219" s="120" t="str">
        <f>INDEX('Numbering Conventions'!$H$6:$H$13,MATCH(B219,'Numbering Conventions'!$I$6:$I$13,0))</f>
        <v>N</v>
      </c>
      <c r="D219" s="120" t="str">
        <f>VLOOKUP(F219,'Numbering Conventions'!$E$6:$F$39,2,0)</f>
        <v>NBR</v>
      </c>
      <c r="E219" s="120">
        <v>1401</v>
      </c>
      <c r="F219" s="136">
        <v>4</v>
      </c>
      <c r="G219" s="144">
        <f>VLOOKUP(A219,PM_Balanced_VISTRO!$A$1:$AH$64,MATCH(D219,PM_Balanced_VISTRO!$A$1:$AH$1,0),0)</f>
        <v>51</v>
      </c>
    </row>
    <row r="220" spans="1:7" x14ac:dyDescent="0.25">
      <c r="A220" s="130">
        <f t="shared" si="7"/>
        <v>14</v>
      </c>
      <c r="B220" s="120">
        <f t="shared" si="6"/>
        <v>2</v>
      </c>
      <c r="C220" s="120" t="str">
        <f>INDEX('Numbering Conventions'!$H$6:$H$13,MATCH(B220,'Numbering Conventions'!$I$6:$I$13,0))</f>
        <v>S</v>
      </c>
      <c r="D220" s="120" t="str">
        <f>VLOOKUP(F220,'Numbering Conventions'!$E$6:$F$39,2,0)</f>
        <v>SBL</v>
      </c>
      <c r="E220" s="120">
        <v>1402</v>
      </c>
      <c r="F220" s="136">
        <v>7</v>
      </c>
      <c r="G220" s="144">
        <f>VLOOKUP(A220,PM_Balanced_VISTRO!$A$1:$AH$64,MATCH(D220,PM_Balanced_VISTRO!$A$1:$AH$1,0),0)</f>
        <v>34</v>
      </c>
    </row>
    <row r="221" spans="1:7" x14ac:dyDescent="0.25">
      <c r="A221" s="130">
        <f t="shared" si="7"/>
        <v>14</v>
      </c>
      <c r="B221" s="120">
        <f t="shared" si="6"/>
        <v>2</v>
      </c>
      <c r="C221" s="120" t="str">
        <f>INDEX('Numbering Conventions'!$H$6:$H$13,MATCH(B221,'Numbering Conventions'!$I$6:$I$13,0))</f>
        <v>S</v>
      </c>
      <c r="D221" s="120" t="str">
        <f>VLOOKUP(F221,'Numbering Conventions'!$E$6:$F$39,2,0)</f>
        <v>SBT</v>
      </c>
      <c r="E221" s="120">
        <v>1402</v>
      </c>
      <c r="F221" s="136">
        <v>8</v>
      </c>
      <c r="G221" s="144">
        <f>VLOOKUP(A221,PM_Balanced_VISTRO!$A$1:$AH$64,MATCH(D221,PM_Balanced_VISTRO!$A$1:$AH$1,0),0)</f>
        <v>437</v>
      </c>
    </row>
    <row r="222" spans="1:7" x14ac:dyDescent="0.25">
      <c r="A222" s="130">
        <f t="shared" si="7"/>
        <v>14</v>
      </c>
      <c r="B222" s="120">
        <f t="shared" si="6"/>
        <v>2</v>
      </c>
      <c r="C222" s="120" t="str">
        <f>INDEX('Numbering Conventions'!$H$6:$H$13,MATCH(B222,'Numbering Conventions'!$I$6:$I$13,0))</f>
        <v>S</v>
      </c>
      <c r="D222" s="120" t="str">
        <f>VLOOKUP(F222,'Numbering Conventions'!$E$6:$F$39,2,0)</f>
        <v>SBR</v>
      </c>
      <c r="E222" s="120">
        <v>1402</v>
      </c>
      <c r="F222" s="136">
        <v>9</v>
      </c>
      <c r="G222" s="144">
        <f>VLOOKUP(A222,PM_Balanced_VISTRO!$A$1:$AH$64,MATCH(D222,PM_Balanced_VISTRO!$A$1:$AH$1,0),0)</f>
        <v>67</v>
      </c>
    </row>
    <row r="223" spans="1:7" x14ac:dyDescent="0.25">
      <c r="A223" s="130">
        <f t="shared" si="7"/>
        <v>14</v>
      </c>
      <c r="B223" s="120">
        <f t="shared" si="6"/>
        <v>3</v>
      </c>
      <c r="C223" s="120" t="str">
        <f>INDEX('Numbering Conventions'!$H$6:$H$13,MATCH(B223,'Numbering Conventions'!$I$6:$I$13,0))</f>
        <v>E</v>
      </c>
      <c r="D223" s="120" t="str">
        <f>VLOOKUP(F223,'Numbering Conventions'!$E$6:$F$39,2,0)</f>
        <v>EBL</v>
      </c>
      <c r="E223" s="120">
        <v>1403</v>
      </c>
      <c r="F223" s="136">
        <v>11</v>
      </c>
      <c r="G223" s="144">
        <f>VLOOKUP(A223,PM_Balanced_VISTRO!$A$1:$AH$64,MATCH(D223,PM_Balanced_VISTRO!$A$1:$AH$1,0),0)</f>
        <v>67</v>
      </c>
    </row>
    <row r="224" spans="1:7" x14ac:dyDescent="0.25">
      <c r="A224" s="130">
        <f t="shared" si="7"/>
        <v>14</v>
      </c>
      <c r="B224" s="120">
        <f t="shared" si="6"/>
        <v>3</v>
      </c>
      <c r="C224" s="120" t="str">
        <f>INDEX('Numbering Conventions'!$H$6:$H$13,MATCH(B224,'Numbering Conventions'!$I$6:$I$13,0))</f>
        <v>E</v>
      </c>
      <c r="D224" s="120" t="str">
        <f>VLOOKUP(F224,'Numbering Conventions'!$E$6:$F$39,2,0)</f>
        <v>EBT</v>
      </c>
      <c r="E224" s="120">
        <v>1403</v>
      </c>
      <c r="F224" s="136">
        <v>12</v>
      </c>
      <c r="G224" s="144">
        <f>VLOOKUP(A224,PM_Balanced_VISTRO!$A$1:$AH$64,MATCH(D224,PM_Balanced_VISTRO!$A$1:$AH$1,0),0)</f>
        <v>342</v>
      </c>
    </row>
    <row r="225" spans="1:7" x14ac:dyDescent="0.25">
      <c r="A225" s="130">
        <f t="shared" si="7"/>
        <v>14</v>
      </c>
      <c r="B225" s="120">
        <f t="shared" si="6"/>
        <v>3</v>
      </c>
      <c r="C225" s="120" t="str">
        <f>INDEX('Numbering Conventions'!$H$6:$H$13,MATCH(B225,'Numbering Conventions'!$I$6:$I$13,0))</f>
        <v>E</v>
      </c>
      <c r="D225" s="120" t="str">
        <f>VLOOKUP(F225,'Numbering Conventions'!$E$6:$F$39,2,0)</f>
        <v>EBR</v>
      </c>
      <c r="E225" s="120">
        <v>1403</v>
      </c>
      <c r="F225" s="136">
        <v>13</v>
      </c>
      <c r="G225" s="144">
        <f>VLOOKUP(A225,PM_Balanced_VISTRO!$A$1:$AH$64,MATCH(D225,PM_Balanced_VISTRO!$A$1:$AH$1,0),0)</f>
        <v>139</v>
      </c>
    </row>
    <row r="226" spans="1:7" x14ac:dyDescent="0.25">
      <c r="A226" s="130">
        <f t="shared" si="7"/>
        <v>14</v>
      </c>
      <c r="B226" s="120">
        <f t="shared" si="6"/>
        <v>4</v>
      </c>
      <c r="C226" s="120" t="str">
        <f>INDEX('Numbering Conventions'!$H$6:$H$13,MATCH(B226,'Numbering Conventions'!$I$6:$I$13,0))</f>
        <v>W</v>
      </c>
      <c r="D226" s="120" t="str">
        <f>VLOOKUP(F226,'Numbering Conventions'!$E$6:$F$39,2,0)</f>
        <v>WBL</v>
      </c>
      <c r="E226" s="120">
        <v>1404</v>
      </c>
      <c r="F226" s="136">
        <v>15</v>
      </c>
      <c r="G226" s="144">
        <f>VLOOKUP(A226,PM_Balanced_VISTRO!$A$1:$AH$64,MATCH(D226,PM_Balanced_VISTRO!$A$1:$AH$1,0),0)</f>
        <v>13</v>
      </c>
    </row>
    <row r="227" spans="1:7" x14ac:dyDescent="0.25">
      <c r="A227" s="130">
        <f t="shared" si="7"/>
        <v>14</v>
      </c>
      <c r="B227" s="120">
        <f t="shared" si="6"/>
        <v>4</v>
      </c>
      <c r="C227" s="120" t="str">
        <f>INDEX('Numbering Conventions'!$H$6:$H$13,MATCH(B227,'Numbering Conventions'!$I$6:$I$13,0))</f>
        <v>W</v>
      </c>
      <c r="D227" s="120" t="str">
        <f>VLOOKUP(F227,'Numbering Conventions'!$E$6:$F$39,2,0)</f>
        <v>WBT</v>
      </c>
      <c r="E227" s="120">
        <v>1404</v>
      </c>
      <c r="F227" s="136">
        <v>16</v>
      </c>
      <c r="G227" s="144">
        <f>VLOOKUP(A227,PM_Balanced_VISTRO!$A$1:$AH$64,MATCH(D227,PM_Balanced_VISTRO!$A$1:$AH$1,0),0)</f>
        <v>192</v>
      </c>
    </row>
    <row r="228" spans="1:7" ht="15.75" thickBot="1" x14ac:dyDescent="0.3">
      <c r="A228" s="173">
        <f t="shared" si="7"/>
        <v>14</v>
      </c>
      <c r="B228" s="174">
        <f t="shared" si="6"/>
        <v>4</v>
      </c>
      <c r="C228" s="174" t="str">
        <f>INDEX('Numbering Conventions'!$H$6:$H$13,MATCH(B228,'Numbering Conventions'!$I$6:$I$13,0))</f>
        <v>W</v>
      </c>
      <c r="D228" s="174" t="str">
        <f>VLOOKUP(F228,'Numbering Conventions'!$E$6:$F$39,2,0)</f>
        <v>WBR</v>
      </c>
      <c r="E228" s="174">
        <v>1404</v>
      </c>
      <c r="F228" s="191">
        <v>17</v>
      </c>
      <c r="G228" s="175">
        <f>VLOOKUP(A228,PM_Balanced_VISTRO!$A$1:$AH$64,MATCH(D228,PM_Balanced_VISTRO!$A$1:$AH$1,0),0)</f>
        <v>20</v>
      </c>
    </row>
    <row r="229" spans="1:7" x14ac:dyDescent="0.25">
      <c r="A229" s="123">
        <f t="shared" si="7"/>
        <v>15</v>
      </c>
      <c r="B229" s="124">
        <f t="shared" si="6"/>
        <v>2</v>
      </c>
      <c r="C229" s="124" t="str">
        <f>INDEX('Numbering Conventions'!$H$6:$H$13,MATCH(B229,'Numbering Conventions'!$I$6:$I$13,0))</f>
        <v>S</v>
      </c>
      <c r="D229" s="124" t="str">
        <f>VLOOKUP(F229,'Numbering Conventions'!$E$6:$F$39,2,0)</f>
        <v>SBL</v>
      </c>
      <c r="E229" s="124">
        <v>1502</v>
      </c>
      <c r="F229" s="138">
        <v>7</v>
      </c>
      <c r="G229" s="146">
        <f>VLOOKUP(A229,PM_Balanced_VISTRO!$A$1:$AH$64,MATCH(D229,PM_Balanced_VISTRO!$A$1:$AH$1,0),0)</f>
        <v>32</v>
      </c>
    </row>
    <row r="230" spans="1:7" x14ac:dyDescent="0.25">
      <c r="A230" s="125">
        <f t="shared" si="7"/>
        <v>15</v>
      </c>
      <c r="B230" s="121">
        <f t="shared" si="6"/>
        <v>2</v>
      </c>
      <c r="C230" s="121" t="str">
        <f>INDEX('Numbering Conventions'!$H$6:$H$13,MATCH(B230,'Numbering Conventions'!$I$6:$I$13,0))</f>
        <v>S</v>
      </c>
      <c r="D230" s="121" t="str">
        <f>VLOOKUP(F230,'Numbering Conventions'!$E$6:$F$39,2,0)</f>
        <v>SBT</v>
      </c>
      <c r="E230" s="121">
        <v>1502</v>
      </c>
      <c r="F230" s="139">
        <v>8</v>
      </c>
      <c r="G230" s="147">
        <f>VLOOKUP(A230,PM_Balanced_VISTRO!$A$1:$AH$64,MATCH(D230,PM_Balanced_VISTRO!$A$1:$AH$1,0),0)</f>
        <v>302</v>
      </c>
    </row>
    <row r="231" spans="1:7" x14ac:dyDescent="0.25">
      <c r="A231" s="125">
        <f t="shared" si="7"/>
        <v>15</v>
      </c>
      <c r="B231" s="121">
        <f t="shared" si="6"/>
        <v>2</v>
      </c>
      <c r="C231" s="121" t="str">
        <f>INDEX('Numbering Conventions'!$H$6:$H$13,MATCH(B231,'Numbering Conventions'!$I$6:$I$13,0))</f>
        <v>S</v>
      </c>
      <c r="D231" s="121" t="str">
        <f>VLOOKUP(F231,'Numbering Conventions'!$E$6:$F$39,2,0)</f>
        <v>SBR</v>
      </c>
      <c r="E231" s="121">
        <v>1502</v>
      </c>
      <c r="F231" s="139">
        <v>9</v>
      </c>
      <c r="G231" s="147">
        <f>VLOOKUP(A231,PM_Balanced_VISTRO!$A$1:$AH$64,MATCH(D231,PM_Balanced_VISTRO!$A$1:$AH$1,0),0)</f>
        <v>111</v>
      </c>
    </row>
    <row r="232" spans="1:7" x14ac:dyDescent="0.25">
      <c r="A232" s="125">
        <f t="shared" si="7"/>
        <v>15</v>
      </c>
      <c r="B232" s="121">
        <f t="shared" si="6"/>
        <v>3</v>
      </c>
      <c r="C232" s="121" t="str">
        <f>INDEX('Numbering Conventions'!$H$6:$H$13,MATCH(B232,'Numbering Conventions'!$I$6:$I$13,0))</f>
        <v>E</v>
      </c>
      <c r="D232" s="121" t="str">
        <f>VLOOKUP(F232,'Numbering Conventions'!$E$6:$F$39,2,0)</f>
        <v>EBT</v>
      </c>
      <c r="E232" s="121">
        <v>1503</v>
      </c>
      <c r="F232" s="139">
        <v>12</v>
      </c>
      <c r="G232" s="147">
        <f>VLOOKUP(A232,PM_Balanced_VISTRO!$A$1:$AH$64,MATCH(D232,PM_Balanced_VISTRO!$A$1:$AH$1,0),0)</f>
        <v>180</v>
      </c>
    </row>
    <row r="233" spans="1:7" x14ac:dyDescent="0.25">
      <c r="A233" s="125">
        <f t="shared" si="7"/>
        <v>15</v>
      </c>
      <c r="B233" s="121">
        <f t="shared" si="6"/>
        <v>3</v>
      </c>
      <c r="C233" s="121" t="str">
        <f>INDEX('Numbering Conventions'!$H$6:$H$13,MATCH(B233,'Numbering Conventions'!$I$6:$I$13,0))</f>
        <v>E</v>
      </c>
      <c r="D233" s="121" t="str">
        <f>VLOOKUP(F233,'Numbering Conventions'!$E$6:$F$39,2,0)</f>
        <v>EBR</v>
      </c>
      <c r="E233" s="121">
        <v>1503</v>
      </c>
      <c r="F233" s="139">
        <v>13</v>
      </c>
      <c r="G233" s="147">
        <f>VLOOKUP(A233,PM_Balanced_VISTRO!$A$1:$AH$64,MATCH(D233,PM_Balanced_VISTRO!$A$1:$AH$1,0),0)</f>
        <v>264</v>
      </c>
    </row>
    <row r="234" spans="1:7" x14ac:dyDescent="0.25">
      <c r="A234" s="125">
        <f t="shared" si="7"/>
        <v>15</v>
      </c>
      <c r="B234" s="121">
        <f t="shared" si="6"/>
        <v>4</v>
      </c>
      <c r="C234" s="121" t="str">
        <f>INDEX('Numbering Conventions'!$H$6:$H$13,MATCH(B234,'Numbering Conventions'!$I$6:$I$13,0))</f>
        <v>W</v>
      </c>
      <c r="D234" s="121" t="str">
        <f>VLOOKUP(F234,'Numbering Conventions'!$E$6:$F$39,2,0)</f>
        <v>WBL</v>
      </c>
      <c r="E234" s="121">
        <v>1504</v>
      </c>
      <c r="F234" s="139">
        <v>15</v>
      </c>
      <c r="G234" s="147">
        <f>VLOOKUP(A234,PM_Balanced_VISTRO!$A$1:$AH$64,MATCH(D234,PM_Balanced_VISTRO!$A$1:$AH$1,0),0)</f>
        <v>37</v>
      </c>
    </row>
    <row r="235" spans="1:7" ht="15.75" thickBot="1" x14ac:dyDescent="0.3">
      <c r="A235" s="126">
        <f t="shared" si="7"/>
        <v>15</v>
      </c>
      <c r="B235" s="127">
        <f t="shared" si="6"/>
        <v>4</v>
      </c>
      <c r="C235" s="127" t="str">
        <f>INDEX('Numbering Conventions'!$H$6:$H$13,MATCH(B235,'Numbering Conventions'!$I$6:$I$13,0))</f>
        <v>W</v>
      </c>
      <c r="D235" s="127" t="str">
        <f>VLOOKUP(F235,'Numbering Conventions'!$E$6:$F$39,2,0)</f>
        <v>WBT</v>
      </c>
      <c r="E235" s="127">
        <v>1504</v>
      </c>
      <c r="F235" s="140">
        <v>16</v>
      </c>
      <c r="G235" s="148">
        <f>VLOOKUP(A235,PM_Balanced_VISTRO!$A$1:$AH$64,MATCH(D235,PM_Balanced_VISTRO!$A$1:$AH$1,0),0)</f>
        <v>95</v>
      </c>
    </row>
    <row r="236" spans="1:7" x14ac:dyDescent="0.25">
      <c r="A236" s="128">
        <f t="shared" si="7"/>
        <v>16</v>
      </c>
      <c r="B236" s="129">
        <f t="shared" si="6"/>
        <v>2</v>
      </c>
      <c r="C236" s="129" t="str">
        <f>INDEX('Numbering Conventions'!$H$6:$H$13,MATCH(B236,'Numbering Conventions'!$I$6:$I$13,0))</f>
        <v>S</v>
      </c>
      <c r="D236" s="129" t="str">
        <f>VLOOKUP(F236,'Numbering Conventions'!$E$6:$F$39,2,0)</f>
        <v>SBT</v>
      </c>
      <c r="E236" s="129">
        <v>1602</v>
      </c>
      <c r="F236" s="135">
        <v>8</v>
      </c>
      <c r="G236" s="143">
        <f>VLOOKUP(A236,PM_Balanced_VISTRO!$A$1:$AH$64,MATCH(D236,PM_Balanced_VISTRO!$A$1:$AH$1,0),0)</f>
        <v>781</v>
      </c>
    </row>
    <row r="237" spans="1:7" x14ac:dyDescent="0.25">
      <c r="A237" s="130">
        <f t="shared" si="7"/>
        <v>16</v>
      </c>
      <c r="B237" s="120">
        <f t="shared" si="6"/>
        <v>2</v>
      </c>
      <c r="C237" s="120" t="str">
        <f>INDEX('Numbering Conventions'!$H$6:$H$13,MATCH(B237,'Numbering Conventions'!$I$6:$I$13,0))</f>
        <v>S</v>
      </c>
      <c r="D237" s="120" t="str">
        <f>VLOOKUP(F237,'Numbering Conventions'!$E$6:$F$39,2,0)</f>
        <v>SBR</v>
      </c>
      <c r="E237" s="120">
        <v>1602</v>
      </c>
      <c r="F237" s="136">
        <v>9</v>
      </c>
      <c r="G237" s="144">
        <f>VLOOKUP(A237,PM_Balanced_VISTRO!$A$1:$AH$64,MATCH(D237,PM_Balanced_VISTRO!$A$1:$AH$1,0),0)</f>
        <v>83</v>
      </c>
    </row>
    <row r="238" spans="1:7" ht="15.75" thickBot="1" x14ac:dyDescent="0.3">
      <c r="A238" s="173">
        <f t="shared" si="7"/>
        <v>16</v>
      </c>
      <c r="B238" s="174">
        <f t="shared" si="6"/>
        <v>3</v>
      </c>
      <c r="C238" s="174" t="str">
        <f>INDEX('Numbering Conventions'!$H$6:$H$13,MATCH(B238,'Numbering Conventions'!$I$6:$I$13,0))</f>
        <v>E</v>
      </c>
      <c r="D238" s="174" t="str">
        <f>VLOOKUP(F238,'Numbering Conventions'!$E$6:$F$39,2,0)</f>
        <v>EBR</v>
      </c>
      <c r="E238" s="174">
        <v>1603</v>
      </c>
      <c r="F238" s="191">
        <v>13</v>
      </c>
      <c r="G238" s="175">
        <f>VLOOKUP(A238,PM_Balanced_VISTRO!$A$1:$AH$64,MATCH(D238,PM_Balanced_VISTRO!$A$1:$AH$1,0),0)</f>
        <v>182</v>
      </c>
    </row>
    <row r="239" spans="1:7" x14ac:dyDescent="0.25">
      <c r="A239" s="123">
        <f t="shared" si="7"/>
        <v>17</v>
      </c>
      <c r="B239" s="124">
        <f t="shared" si="6"/>
        <v>2</v>
      </c>
      <c r="C239" s="124" t="str">
        <f>INDEX('Numbering Conventions'!$H$6:$H$13,MATCH(B239,'Numbering Conventions'!$I$6:$I$13,0))</f>
        <v>S</v>
      </c>
      <c r="D239" s="124" t="str">
        <f>VLOOKUP(F239,'Numbering Conventions'!$E$6:$F$39,2,0)</f>
        <v>SBL</v>
      </c>
      <c r="E239" s="124">
        <v>1702</v>
      </c>
      <c r="F239" s="138">
        <v>7</v>
      </c>
      <c r="G239" s="146">
        <f>VLOOKUP(A239,PM_Balanced_VISTRO!$A$1:$AH$64,MATCH(D239,PM_Balanced_VISTRO!$A$1:$AH$1,0),0)</f>
        <v>188</v>
      </c>
    </row>
    <row r="240" spans="1:7" x14ac:dyDescent="0.25">
      <c r="A240" s="125">
        <f t="shared" si="7"/>
        <v>17</v>
      </c>
      <c r="B240" s="121">
        <f t="shared" si="6"/>
        <v>2</v>
      </c>
      <c r="C240" s="121" t="str">
        <f>INDEX('Numbering Conventions'!$H$6:$H$13,MATCH(B240,'Numbering Conventions'!$I$6:$I$13,0))</f>
        <v>S</v>
      </c>
      <c r="D240" s="121" t="str">
        <f>VLOOKUP(F240,'Numbering Conventions'!$E$6:$F$39,2,0)</f>
        <v>SBT</v>
      </c>
      <c r="E240" s="121">
        <v>1702</v>
      </c>
      <c r="F240" s="139">
        <v>8</v>
      </c>
      <c r="G240" s="147">
        <f>VLOOKUP(A240,PM_Balanced_VISTRO!$A$1:$AH$64,MATCH(D240,PM_Balanced_VISTRO!$A$1:$AH$1,0),0)</f>
        <v>692</v>
      </c>
    </row>
    <row r="241" spans="1:7" x14ac:dyDescent="0.25">
      <c r="A241" s="125">
        <f t="shared" si="7"/>
        <v>17</v>
      </c>
      <c r="B241" s="121">
        <f t="shared" si="6"/>
        <v>3</v>
      </c>
      <c r="C241" s="121" t="str">
        <f>INDEX('Numbering Conventions'!$H$6:$H$13,MATCH(B241,'Numbering Conventions'!$I$6:$I$13,0))</f>
        <v>E</v>
      </c>
      <c r="D241" s="121" t="str">
        <f>VLOOKUP(F241,'Numbering Conventions'!$E$6:$F$39,2,0)</f>
        <v>EBT</v>
      </c>
      <c r="E241" s="121">
        <v>1703</v>
      </c>
      <c r="F241" s="139">
        <v>12</v>
      </c>
      <c r="G241" s="147">
        <f>VLOOKUP(A241,PM_Balanced_VISTRO!$A$1:$AH$64,MATCH(D241,PM_Balanced_VISTRO!$A$1:$AH$1,0),0)</f>
        <v>492</v>
      </c>
    </row>
    <row r="242" spans="1:7" ht="15.75" thickBot="1" x14ac:dyDescent="0.3">
      <c r="A242" s="126">
        <f t="shared" si="7"/>
        <v>17</v>
      </c>
      <c r="B242" s="127">
        <f t="shared" si="6"/>
        <v>3</v>
      </c>
      <c r="C242" s="127" t="str">
        <f>INDEX('Numbering Conventions'!$H$6:$H$13,MATCH(B242,'Numbering Conventions'!$I$6:$I$13,0))</f>
        <v>E</v>
      </c>
      <c r="D242" s="127" t="str">
        <f>VLOOKUP(F242,'Numbering Conventions'!$E$6:$F$39,2,0)</f>
        <v>EBR</v>
      </c>
      <c r="E242" s="127">
        <v>1703</v>
      </c>
      <c r="F242" s="140">
        <v>13</v>
      </c>
      <c r="G242" s="148">
        <f>VLOOKUP(A242,PM_Balanced_VISTRO!$A$1:$AH$64,MATCH(D242,PM_Balanced_VISTRO!$A$1:$AH$1,0),0)</f>
        <v>165</v>
      </c>
    </row>
    <row r="243" spans="1:7" x14ac:dyDescent="0.25">
      <c r="A243" s="128">
        <f t="shared" si="7"/>
        <v>18</v>
      </c>
      <c r="B243" s="129">
        <f t="shared" si="6"/>
        <v>2</v>
      </c>
      <c r="C243" s="129" t="str">
        <f>INDEX('Numbering Conventions'!$H$6:$H$13,MATCH(B243,'Numbering Conventions'!$I$6:$I$13,0))</f>
        <v>S</v>
      </c>
      <c r="D243" s="129" t="str">
        <f>VLOOKUP(F243,'Numbering Conventions'!$E$6:$F$39,2,0)</f>
        <v>SBL</v>
      </c>
      <c r="E243" s="129">
        <v>1802</v>
      </c>
      <c r="F243" s="135">
        <v>7</v>
      </c>
      <c r="G243" s="143">
        <f>VLOOKUP(A243,PM_Balanced_VISTRO!$A$1:$AH$64,MATCH(D243,PM_Balanced_VISTRO!$A$1:$AH$1,0),0)</f>
        <v>142</v>
      </c>
    </row>
    <row r="244" spans="1:7" x14ac:dyDescent="0.25">
      <c r="A244" s="130">
        <f t="shared" si="7"/>
        <v>18</v>
      </c>
      <c r="B244" s="120">
        <f t="shared" ref="B244:B311" si="8">INT(RIGHT(E244,1))</f>
        <v>2</v>
      </c>
      <c r="C244" s="120" t="str">
        <f>INDEX('Numbering Conventions'!$H$6:$H$13,MATCH(B244,'Numbering Conventions'!$I$6:$I$13,0))</f>
        <v>S</v>
      </c>
      <c r="D244" s="120" t="str">
        <f>VLOOKUP(F244,'Numbering Conventions'!$E$6:$F$39,2,0)</f>
        <v>SBT</v>
      </c>
      <c r="E244" s="120">
        <v>1802</v>
      </c>
      <c r="F244" s="136">
        <v>8</v>
      </c>
      <c r="G244" s="144">
        <f>VLOOKUP(A244,PM_Balanced_VISTRO!$A$1:$AH$64,MATCH(D244,PM_Balanced_VISTRO!$A$1:$AH$1,0),0)</f>
        <v>394</v>
      </c>
    </row>
    <row r="245" spans="1:7" x14ac:dyDescent="0.25">
      <c r="A245" s="130">
        <f t="shared" si="7"/>
        <v>18</v>
      </c>
      <c r="B245" s="120">
        <f t="shared" si="8"/>
        <v>2</v>
      </c>
      <c r="C245" s="120" t="str">
        <f>INDEX('Numbering Conventions'!$H$6:$H$13,MATCH(B245,'Numbering Conventions'!$I$6:$I$13,0))</f>
        <v>S</v>
      </c>
      <c r="D245" s="120" t="str">
        <f>VLOOKUP(F245,'Numbering Conventions'!$E$6:$F$39,2,0)</f>
        <v>SBR</v>
      </c>
      <c r="E245" s="120">
        <v>1802</v>
      </c>
      <c r="F245" s="136">
        <v>9</v>
      </c>
      <c r="G245" s="144">
        <f>VLOOKUP(A245,PM_Balanced_VISTRO!$A$1:$AH$64,MATCH(D245,PM_Balanced_VISTRO!$A$1:$AH$1,0),0)</f>
        <v>91</v>
      </c>
    </row>
    <row r="246" spans="1:7" x14ac:dyDescent="0.25">
      <c r="A246" s="130">
        <f t="shared" si="7"/>
        <v>18</v>
      </c>
      <c r="B246" s="120">
        <f t="shared" si="8"/>
        <v>4</v>
      </c>
      <c r="C246" s="120" t="str">
        <f>INDEX('Numbering Conventions'!$H$6:$H$13,MATCH(B246,'Numbering Conventions'!$I$6:$I$13,0))</f>
        <v>W</v>
      </c>
      <c r="D246" s="120" t="str">
        <f>VLOOKUP(F246,'Numbering Conventions'!$E$6:$F$39,2,0)</f>
        <v>NWL</v>
      </c>
      <c r="E246" s="120">
        <v>1804</v>
      </c>
      <c r="F246" s="136">
        <v>27</v>
      </c>
      <c r="G246" s="144">
        <f>VLOOKUP(A246,PM_Balanced_VISTRO!$A$1:$AH$64,MATCH(D246,PM_Balanced_VISTRO!$A$1:$AH$1,0),0)</f>
        <v>267</v>
      </c>
    </row>
    <row r="247" spans="1:7" x14ac:dyDescent="0.25">
      <c r="A247" s="130">
        <f t="shared" si="7"/>
        <v>18</v>
      </c>
      <c r="B247" s="120">
        <f t="shared" si="8"/>
        <v>4</v>
      </c>
      <c r="C247" s="120" t="str">
        <f>INDEX('Numbering Conventions'!$H$6:$H$13,MATCH(B247,'Numbering Conventions'!$I$6:$I$13,0))</f>
        <v>W</v>
      </c>
      <c r="D247" s="120" t="str">
        <f>VLOOKUP(F247,'Numbering Conventions'!$E$6:$F$39,2,0)</f>
        <v>NWT</v>
      </c>
      <c r="E247" s="120">
        <v>1804</v>
      </c>
      <c r="F247" s="136">
        <v>28</v>
      </c>
      <c r="G247" s="144">
        <f>VLOOKUP(A247,PM_Balanced_VISTRO!$A$1:$AH$64,MATCH(D247,PM_Balanced_VISTRO!$A$1:$AH$1,0),0)</f>
        <v>558</v>
      </c>
    </row>
    <row r="248" spans="1:7" x14ac:dyDescent="0.25">
      <c r="A248" s="130">
        <f t="shared" si="7"/>
        <v>18</v>
      </c>
      <c r="B248" s="120">
        <f t="shared" si="8"/>
        <v>7</v>
      </c>
      <c r="C248" s="120" t="str">
        <f>INDEX('Numbering Conventions'!$H$6:$H$13,MATCH(B248,'Numbering Conventions'!$I$6:$I$13,0))</f>
        <v>NW</v>
      </c>
      <c r="D248" s="120" t="str">
        <f>VLOOKUP(F248,'Numbering Conventions'!$E$6:$F$39,2,0)</f>
        <v>NWL</v>
      </c>
      <c r="E248" s="120">
        <v>1807</v>
      </c>
      <c r="F248" s="136">
        <v>27</v>
      </c>
      <c r="G248" s="144">
        <f>VLOOKUP(A248,PM_Balanced_VISTRO!$A$1:$AH$64,MATCH(D248,PM_Balanced_VISTRO!$A$1:$AH$1,0),0)</f>
        <v>267</v>
      </c>
    </row>
    <row r="249" spans="1:7" x14ac:dyDescent="0.25">
      <c r="A249" s="130">
        <f t="shared" si="7"/>
        <v>18</v>
      </c>
      <c r="B249" s="120">
        <f t="shared" si="8"/>
        <v>7</v>
      </c>
      <c r="C249" s="120" t="str">
        <f>INDEX('Numbering Conventions'!$H$6:$H$13,MATCH(B249,'Numbering Conventions'!$I$6:$I$13,0))</f>
        <v>NW</v>
      </c>
      <c r="D249" s="120" t="str">
        <f>VLOOKUP(F249,'Numbering Conventions'!$E$6:$F$39,2,0)</f>
        <v>NWT</v>
      </c>
      <c r="E249" s="120">
        <v>1807</v>
      </c>
      <c r="F249" s="136">
        <v>28</v>
      </c>
      <c r="G249" s="144">
        <f>VLOOKUP(A249,PM_Balanced_VISTRO!$A$1:$AH$64,MATCH(D249,PM_Balanced_VISTRO!$A$1:$AH$1,0),0)</f>
        <v>558</v>
      </c>
    </row>
    <row r="250" spans="1:7" x14ac:dyDescent="0.25">
      <c r="A250" s="130">
        <f t="shared" si="7"/>
        <v>18</v>
      </c>
      <c r="B250" s="120">
        <f t="shared" si="8"/>
        <v>8</v>
      </c>
      <c r="C250" s="120" t="str">
        <f>INDEX('Numbering Conventions'!$H$6:$H$13,MATCH(B250,'Numbering Conventions'!$I$6:$I$13,0))</f>
        <v>SE</v>
      </c>
      <c r="D250" s="120" t="str">
        <f>VLOOKUP(F250,'Numbering Conventions'!$E$6:$F$39,2,0)</f>
        <v>SET</v>
      </c>
      <c r="E250" s="120">
        <v>1808</v>
      </c>
      <c r="F250" s="136">
        <v>32</v>
      </c>
      <c r="G250" s="144">
        <f>VLOOKUP(A250,PM_Balanced_VISTRO!$A$1:$AH$64,MATCH(D250,PM_Balanced_VISTRO!$A$1:$AH$1,0),0)</f>
        <v>554</v>
      </c>
    </row>
    <row r="251" spans="1:7" ht="15.75" thickBot="1" x14ac:dyDescent="0.3">
      <c r="A251" s="173">
        <f t="shared" si="7"/>
        <v>18</v>
      </c>
      <c r="B251" s="174">
        <f t="shared" si="8"/>
        <v>8</v>
      </c>
      <c r="C251" s="174" t="str">
        <f>INDEX('Numbering Conventions'!$H$6:$H$13,MATCH(B251,'Numbering Conventions'!$I$6:$I$13,0))</f>
        <v>SE</v>
      </c>
      <c r="D251" s="174" t="str">
        <f>VLOOKUP(F251,'Numbering Conventions'!$E$6:$F$39,2,0)</f>
        <v>SER</v>
      </c>
      <c r="E251" s="174">
        <v>1808</v>
      </c>
      <c r="F251" s="191">
        <v>33</v>
      </c>
      <c r="G251" s="175">
        <f>VLOOKUP(A251,PM_Balanced_VISTRO!$A$1:$AH$64,MATCH(D251,PM_Balanced_VISTRO!$A$1:$AH$1,0),0)</f>
        <v>100</v>
      </c>
    </row>
    <row r="252" spans="1:7" x14ac:dyDescent="0.25">
      <c r="A252" s="123">
        <f t="shared" si="7"/>
        <v>19</v>
      </c>
      <c r="B252" s="124">
        <f t="shared" si="8"/>
        <v>1</v>
      </c>
      <c r="C252" s="124" t="str">
        <f>INDEX('Numbering Conventions'!$H$6:$H$13,MATCH(B252,'Numbering Conventions'!$I$6:$I$13,0))</f>
        <v>N</v>
      </c>
      <c r="D252" s="124" t="str">
        <f>VLOOKUP(F252,'Numbering Conventions'!$E$6:$F$39,2,0)</f>
        <v>NWT</v>
      </c>
      <c r="E252" s="124">
        <v>1901</v>
      </c>
      <c r="F252" s="138">
        <v>28</v>
      </c>
      <c r="G252" s="146">
        <f>VLOOKUP(A252,PM_Balanced_VISTRO!$A$1:$AH$64,MATCH(D252,PM_Balanced_VISTRO!$A$1:$AH$1,0),0)</f>
        <v>689</v>
      </c>
    </row>
    <row r="253" spans="1:7" x14ac:dyDescent="0.25">
      <c r="A253" s="125">
        <f t="shared" si="7"/>
        <v>19</v>
      </c>
      <c r="B253" s="121">
        <f t="shared" si="8"/>
        <v>1</v>
      </c>
      <c r="C253" s="121" t="str">
        <f>INDEX('Numbering Conventions'!$H$6:$H$13,MATCH(B253,'Numbering Conventions'!$I$6:$I$13,0))</f>
        <v>N</v>
      </c>
      <c r="D253" s="121" t="str">
        <f>VLOOKUP(F253,'Numbering Conventions'!$E$6:$F$39,2,0)</f>
        <v>NWR</v>
      </c>
      <c r="E253" s="121">
        <v>1901</v>
      </c>
      <c r="F253" s="139">
        <v>29</v>
      </c>
      <c r="G253" s="147">
        <f>VLOOKUP(A253,PM_Balanced_VISTRO!$A$1:$AH$64,MATCH(D253,PM_Balanced_VISTRO!$A$1:$AH$1,0),0)</f>
        <v>91</v>
      </c>
    </row>
    <row r="254" spans="1:7" x14ac:dyDescent="0.25">
      <c r="A254" s="125">
        <f t="shared" si="7"/>
        <v>19</v>
      </c>
      <c r="B254" s="121">
        <f t="shared" si="8"/>
        <v>2</v>
      </c>
      <c r="C254" s="121" t="str">
        <f>INDEX('Numbering Conventions'!$H$6:$H$13,MATCH(B254,'Numbering Conventions'!$I$6:$I$13,0))</f>
        <v>S</v>
      </c>
      <c r="D254" s="121" t="str">
        <f>VLOOKUP(F254,'Numbering Conventions'!$E$6:$F$39,2,0)</f>
        <v>SET</v>
      </c>
      <c r="E254" s="121">
        <v>1902</v>
      </c>
      <c r="F254" s="139">
        <v>32</v>
      </c>
      <c r="G254" s="147">
        <f>VLOOKUP(A254,PM_Balanced_VISTRO!$A$1:$AH$64,MATCH(D254,PM_Balanced_VISTRO!$A$1:$AH$1,0),0)</f>
        <v>750</v>
      </c>
    </row>
    <row r="255" spans="1:7" x14ac:dyDescent="0.25">
      <c r="A255" s="125">
        <f t="shared" si="7"/>
        <v>19</v>
      </c>
      <c r="B255" s="121">
        <f t="shared" si="8"/>
        <v>3</v>
      </c>
      <c r="C255" s="121" t="str">
        <f>INDEX('Numbering Conventions'!$H$6:$H$13,MATCH(B255,'Numbering Conventions'!$I$6:$I$13,0))</f>
        <v>E</v>
      </c>
      <c r="D255" s="121" t="str">
        <f>VLOOKUP(F255,'Numbering Conventions'!$E$6:$F$39,2,0)</f>
        <v>EBL</v>
      </c>
      <c r="E255" s="121">
        <v>1903</v>
      </c>
      <c r="F255" s="139">
        <v>11</v>
      </c>
      <c r="G255" s="147">
        <f>VLOOKUP(A255,PM_Balanced_VISTRO!$A$1:$AH$64,MATCH(D255,PM_Balanced_VISTRO!$A$1:$AH$1,0),0)</f>
        <v>151</v>
      </c>
    </row>
    <row r="256" spans="1:7" x14ac:dyDescent="0.25">
      <c r="A256" s="125">
        <f t="shared" si="7"/>
        <v>19</v>
      </c>
      <c r="B256" s="121">
        <f t="shared" si="8"/>
        <v>3</v>
      </c>
      <c r="C256" s="121" t="str">
        <f>INDEX('Numbering Conventions'!$H$6:$H$13,MATCH(B256,'Numbering Conventions'!$I$6:$I$13,0))</f>
        <v>E</v>
      </c>
      <c r="D256" s="121" t="str">
        <f>VLOOKUP(F256,'Numbering Conventions'!$E$6:$F$39,2,0)</f>
        <v>EBT</v>
      </c>
      <c r="E256" s="121">
        <v>1903</v>
      </c>
      <c r="F256" s="139">
        <v>12</v>
      </c>
      <c r="G256" s="147">
        <f>VLOOKUP(A256,PM_Balanced_VISTRO!$A$1:$AH$64,MATCH(D256,PM_Balanced_VISTRO!$A$1:$AH$1,0),0)</f>
        <v>788</v>
      </c>
    </row>
    <row r="257" spans="1:7" ht="15.75" thickBot="1" x14ac:dyDescent="0.3">
      <c r="A257" s="126">
        <f t="shared" si="7"/>
        <v>19</v>
      </c>
      <c r="B257" s="127">
        <f t="shared" si="8"/>
        <v>3</v>
      </c>
      <c r="C257" s="127" t="str">
        <f>INDEX('Numbering Conventions'!$H$6:$H$13,MATCH(B257,'Numbering Conventions'!$I$6:$I$13,0))</f>
        <v>E</v>
      </c>
      <c r="D257" s="127" t="str">
        <f>VLOOKUP(F257,'Numbering Conventions'!$E$6:$F$39,2,0)</f>
        <v>EBR</v>
      </c>
      <c r="E257" s="127">
        <v>1903</v>
      </c>
      <c r="F257" s="140">
        <v>13</v>
      </c>
      <c r="G257" s="148">
        <f>VLOOKUP(A257,PM_Balanced_VISTRO!$A$1:$AH$64,MATCH(D257,PM_Balanced_VISTRO!$A$1:$AH$1,0),0)</f>
        <v>129</v>
      </c>
    </row>
    <row r="258" spans="1:7" x14ac:dyDescent="0.25">
      <c r="A258" s="128">
        <f t="shared" si="7"/>
        <v>20</v>
      </c>
      <c r="B258" s="129">
        <f t="shared" si="8"/>
        <v>1</v>
      </c>
      <c r="C258" s="129" t="str">
        <f>INDEX('Numbering Conventions'!$H$6:$H$13,MATCH(B258,'Numbering Conventions'!$I$6:$I$13,0))</f>
        <v>N</v>
      </c>
      <c r="D258" s="129" t="str">
        <f>VLOOKUP(F258,'Numbering Conventions'!$E$6:$F$39,2,0)</f>
        <v>NBL</v>
      </c>
      <c r="E258" s="129">
        <v>2001</v>
      </c>
      <c r="F258" s="135">
        <v>2</v>
      </c>
      <c r="G258" s="143">
        <f>VLOOKUP(A258,PM_Balanced_VISTRO!$A$1:$AH$64,MATCH(D258,PM_Balanced_VISTRO!$A$1:$AH$1,0),0)</f>
        <v>58</v>
      </c>
    </row>
    <row r="259" spans="1:7" x14ac:dyDescent="0.25">
      <c r="A259" s="130">
        <f t="shared" si="7"/>
        <v>20</v>
      </c>
      <c r="B259" s="120">
        <f t="shared" si="8"/>
        <v>1</v>
      </c>
      <c r="C259" s="120" t="str">
        <f>INDEX('Numbering Conventions'!$H$6:$H$13,MATCH(B259,'Numbering Conventions'!$I$6:$I$13,0))</f>
        <v>N</v>
      </c>
      <c r="D259" s="120" t="str">
        <f>VLOOKUP(F259,'Numbering Conventions'!$E$6:$F$39,2,0)</f>
        <v>NBT</v>
      </c>
      <c r="E259" s="120">
        <v>2001</v>
      </c>
      <c r="F259" s="136">
        <v>3</v>
      </c>
      <c r="G259" s="144">
        <f>VLOOKUP(A259,PM_Balanced_VISTRO!$A$1:$AH$64,MATCH(D259,PM_Balanced_VISTRO!$A$1:$AH$1,0),0)</f>
        <v>533</v>
      </c>
    </row>
    <row r="260" spans="1:7" x14ac:dyDescent="0.25">
      <c r="A260" s="130">
        <f t="shared" ref="A260:A325" si="9">IF(LEN(E260)=3,INT(LEFT(E260,1)),IF(LEN(E260)=6,INT(LEFT(E260,5)),IF(LEN(E260)=5,INT(LEFT(E260,2)),IF(LEN(E260)=4,INT(LEFT(E260,2)),INT(LEFT(E260,3))))))</f>
        <v>20</v>
      </c>
      <c r="B260" s="120">
        <f t="shared" si="8"/>
        <v>2</v>
      </c>
      <c r="C260" s="120" t="str">
        <f>INDEX('Numbering Conventions'!$H$6:$H$13,MATCH(B260,'Numbering Conventions'!$I$6:$I$13,0))</f>
        <v>S</v>
      </c>
      <c r="D260" s="120" t="str">
        <f>VLOOKUP(F260,'Numbering Conventions'!$E$6:$F$39,2,0)</f>
        <v>SBT</v>
      </c>
      <c r="E260" s="120">
        <v>2002</v>
      </c>
      <c r="F260" s="136">
        <v>8</v>
      </c>
      <c r="G260" s="144">
        <f>VLOOKUP(A260,PM_Balanced_VISTRO!$A$1:$AH$64,MATCH(D260,PM_Balanced_VISTRO!$A$1:$AH$1,0),0)</f>
        <v>803</v>
      </c>
    </row>
    <row r="261" spans="1:7" x14ac:dyDescent="0.25">
      <c r="A261" s="130">
        <f t="shared" si="9"/>
        <v>20</v>
      </c>
      <c r="B261" s="120">
        <f t="shared" si="8"/>
        <v>2</v>
      </c>
      <c r="C261" s="120" t="str">
        <f>INDEX('Numbering Conventions'!$H$6:$H$13,MATCH(B261,'Numbering Conventions'!$I$6:$I$13,0))</f>
        <v>S</v>
      </c>
      <c r="D261" s="120" t="str">
        <f>VLOOKUP(F261,'Numbering Conventions'!$E$6:$F$39,2,0)</f>
        <v>SBR</v>
      </c>
      <c r="E261" s="120">
        <v>2002</v>
      </c>
      <c r="F261" s="136">
        <v>9</v>
      </c>
      <c r="G261" s="144">
        <f>VLOOKUP(A261,PM_Balanced_VISTRO!$A$1:$AH$64,MATCH(D261,PM_Balanced_VISTRO!$A$1:$AH$1,0),0)</f>
        <v>78</v>
      </c>
    </row>
    <row r="262" spans="1:7" x14ac:dyDescent="0.25">
      <c r="A262" s="130">
        <f t="shared" si="9"/>
        <v>20</v>
      </c>
      <c r="B262" s="120">
        <f t="shared" si="8"/>
        <v>4</v>
      </c>
      <c r="C262" s="120" t="str">
        <f>INDEX('Numbering Conventions'!$H$6:$H$13,MATCH(B262,'Numbering Conventions'!$I$6:$I$13,0))</f>
        <v>W</v>
      </c>
      <c r="D262" s="120" t="str">
        <f>VLOOKUP(F262,'Numbering Conventions'!$E$6:$F$39,2,0)</f>
        <v>WBL</v>
      </c>
      <c r="E262" s="120">
        <v>2004</v>
      </c>
      <c r="F262" s="136">
        <v>15</v>
      </c>
      <c r="G262" s="144">
        <f>VLOOKUP(A262,PM_Balanced_VISTRO!$A$1:$AH$64,MATCH(D262,PM_Balanced_VISTRO!$A$1:$AH$1,0),0)</f>
        <v>442</v>
      </c>
    </row>
    <row r="263" spans="1:7" x14ac:dyDescent="0.25">
      <c r="A263" s="130">
        <f t="shared" si="9"/>
        <v>20</v>
      </c>
      <c r="B263" s="120">
        <f t="shared" si="8"/>
        <v>4</v>
      </c>
      <c r="C263" s="120" t="str">
        <f>INDEX('Numbering Conventions'!$H$6:$H$13,MATCH(B263,'Numbering Conventions'!$I$6:$I$13,0))</f>
        <v>W</v>
      </c>
      <c r="D263" s="120" t="str">
        <f>VLOOKUP(F263,'Numbering Conventions'!$E$6:$F$39,2,0)</f>
        <v>WBT</v>
      </c>
      <c r="E263" s="120">
        <v>2004</v>
      </c>
      <c r="F263" s="136">
        <v>16</v>
      </c>
      <c r="G263" s="144">
        <f>VLOOKUP(A263,PM_Balanced_VISTRO!$A$1:$AH$64,MATCH(D263,PM_Balanced_VISTRO!$A$1:$AH$1,0),0)</f>
        <v>592</v>
      </c>
    </row>
    <row r="264" spans="1:7" ht="15.75" thickBot="1" x14ac:dyDescent="0.3">
      <c r="A264" s="173">
        <f t="shared" si="9"/>
        <v>20</v>
      </c>
      <c r="B264" s="174">
        <f t="shared" si="8"/>
        <v>4</v>
      </c>
      <c r="C264" s="174" t="str">
        <f>INDEX('Numbering Conventions'!$H$6:$H$13,MATCH(B264,'Numbering Conventions'!$I$6:$I$13,0))</f>
        <v>W</v>
      </c>
      <c r="D264" s="174" t="str">
        <f>VLOOKUP(F264,'Numbering Conventions'!$E$6:$F$39,2,0)</f>
        <v>WBR</v>
      </c>
      <c r="E264" s="174">
        <v>2004</v>
      </c>
      <c r="F264" s="191">
        <v>17</v>
      </c>
      <c r="G264" s="175">
        <f>VLOOKUP(A264,PM_Balanced_VISTRO!$A$1:$AH$64,MATCH(D264,PM_Balanced_VISTRO!$A$1:$AH$1,0),0)</f>
        <v>114</v>
      </c>
    </row>
    <row r="265" spans="1:7" x14ac:dyDescent="0.25">
      <c r="A265" s="123">
        <f t="shared" si="9"/>
        <v>21</v>
      </c>
      <c r="B265" s="124">
        <f t="shared" si="8"/>
        <v>1</v>
      </c>
      <c r="C265" s="124" t="str">
        <f>INDEX('Numbering Conventions'!$H$6:$H$13,MATCH(B265,'Numbering Conventions'!$I$6:$I$13,0))</f>
        <v>N</v>
      </c>
      <c r="D265" s="124" t="str">
        <f>VLOOKUP(F265,'Numbering Conventions'!$E$6:$F$39,2,0)</f>
        <v>NBT</v>
      </c>
      <c r="E265" s="124">
        <v>2101</v>
      </c>
      <c r="F265" s="138">
        <v>3</v>
      </c>
      <c r="G265" s="146">
        <f>VLOOKUP(A265,PM_Balanced_VISTRO!$A$1:$AH$64,MATCH(D265,PM_Balanced_VISTRO!$A$1:$AH$1,0),0)</f>
        <v>377</v>
      </c>
    </row>
    <row r="266" spans="1:7" x14ac:dyDescent="0.25">
      <c r="A266" s="125">
        <f t="shared" si="9"/>
        <v>21</v>
      </c>
      <c r="B266" s="121">
        <f t="shared" si="8"/>
        <v>1</v>
      </c>
      <c r="C266" s="121" t="str">
        <f>INDEX('Numbering Conventions'!$H$6:$H$13,MATCH(B266,'Numbering Conventions'!$I$6:$I$13,0))</f>
        <v>N</v>
      </c>
      <c r="D266" s="121" t="str">
        <f>VLOOKUP(F266,'Numbering Conventions'!$E$6:$F$39,2,0)</f>
        <v>NBR</v>
      </c>
      <c r="E266" s="121">
        <v>2101</v>
      </c>
      <c r="F266" s="139">
        <v>4</v>
      </c>
      <c r="G266" s="147">
        <f>VLOOKUP(A266,PM_Balanced_VISTRO!$A$1:$AH$64,MATCH(D266,PM_Balanced_VISTRO!$A$1:$AH$1,0),0)</f>
        <v>67</v>
      </c>
    </row>
    <row r="267" spans="1:7" x14ac:dyDescent="0.25">
      <c r="A267" s="125">
        <f t="shared" si="9"/>
        <v>21</v>
      </c>
      <c r="B267" s="121">
        <f t="shared" si="8"/>
        <v>2</v>
      </c>
      <c r="C267" s="121" t="str">
        <f>INDEX('Numbering Conventions'!$H$6:$H$13,MATCH(B267,'Numbering Conventions'!$I$6:$I$13,0))</f>
        <v>S</v>
      </c>
      <c r="D267" s="121" t="str">
        <f>VLOOKUP(F267,'Numbering Conventions'!$E$6:$F$39,2,0)</f>
        <v>SBL</v>
      </c>
      <c r="E267" s="121">
        <v>2102</v>
      </c>
      <c r="F267" s="139">
        <v>7</v>
      </c>
      <c r="G267" s="147">
        <f>VLOOKUP(A267,PM_Balanced_VISTRO!$A$1:$AH$64,MATCH(D267,PM_Balanced_VISTRO!$A$1:$AH$1,0),0)</f>
        <v>103</v>
      </c>
    </row>
    <row r="268" spans="1:7" x14ac:dyDescent="0.25">
      <c r="A268" s="125">
        <f t="shared" si="9"/>
        <v>21</v>
      </c>
      <c r="B268" s="121">
        <f t="shared" si="8"/>
        <v>2</v>
      </c>
      <c r="C268" s="121" t="str">
        <f>INDEX('Numbering Conventions'!$H$6:$H$13,MATCH(B268,'Numbering Conventions'!$I$6:$I$13,0))</f>
        <v>S</v>
      </c>
      <c r="D268" s="121" t="str">
        <f>VLOOKUP(F268,'Numbering Conventions'!$E$6:$F$39,2,0)</f>
        <v>SBT</v>
      </c>
      <c r="E268" s="121">
        <v>2102</v>
      </c>
      <c r="F268" s="139">
        <v>8</v>
      </c>
      <c r="G268" s="147">
        <f>VLOOKUP(A268,PM_Balanced_VISTRO!$A$1:$AH$64,MATCH(D268,PM_Balanced_VISTRO!$A$1:$AH$1,0),0)</f>
        <v>460</v>
      </c>
    </row>
    <row r="269" spans="1:7" x14ac:dyDescent="0.25">
      <c r="A269" s="125">
        <f t="shared" si="9"/>
        <v>21</v>
      </c>
      <c r="B269" s="121">
        <f t="shared" si="8"/>
        <v>3</v>
      </c>
      <c r="C269" s="121" t="str">
        <f>INDEX('Numbering Conventions'!$H$6:$H$13,MATCH(B269,'Numbering Conventions'!$I$6:$I$13,0))</f>
        <v>E</v>
      </c>
      <c r="D269" s="121" t="str">
        <f>VLOOKUP(F269,'Numbering Conventions'!$E$6:$F$39,2,0)</f>
        <v>EBL</v>
      </c>
      <c r="E269" s="121">
        <v>2103</v>
      </c>
      <c r="F269" s="139">
        <v>11</v>
      </c>
      <c r="G269" s="147">
        <f>VLOOKUP(A269,PM_Balanced_VISTRO!$A$1:$AH$64,MATCH(D269,PM_Balanced_VISTRO!$A$1:$AH$1,0),0)</f>
        <v>214</v>
      </c>
    </row>
    <row r="270" spans="1:7" x14ac:dyDescent="0.25">
      <c r="A270" s="125">
        <f t="shared" si="9"/>
        <v>21</v>
      </c>
      <c r="B270" s="121">
        <f t="shared" si="8"/>
        <v>3</v>
      </c>
      <c r="C270" s="121" t="str">
        <f>INDEX('Numbering Conventions'!$H$6:$H$13,MATCH(B270,'Numbering Conventions'!$I$6:$I$13,0))</f>
        <v>E</v>
      </c>
      <c r="D270" s="121" t="str">
        <f>VLOOKUP(F270,'Numbering Conventions'!$E$6:$F$39,2,0)</f>
        <v>EBT</v>
      </c>
      <c r="E270" s="121">
        <v>2103</v>
      </c>
      <c r="F270" s="139">
        <v>12</v>
      </c>
      <c r="G270" s="147">
        <f>VLOOKUP(A270,PM_Balanced_VISTRO!$A$1:$AH$64,MATCH(D270,PM_Balanced_VISTRO!$A$1:$AH$1,0),0)</f>
        <v>662</v>
      </c>
    </row>
    <row r="271" spans="1:7" ht="15.75" thickBot="1" x14ac:dyDescent="0.3">
      <c r="A271" s="126">
        <f t="shared" si="9"/>
        <v>21</v>
      </c>
      <c r="B271" s="127">
        <f t="shared" si="8"/>
        <v>3</v>
      </c>
      <c r="C271" s="127" t="str">
        <f>INDEX('Numbering Conventions'!$H$6:$H$13,MATCH(B271,'Numbering Conventions'!$I$6:$I$13,0))</f>
        <v>E</v>
      </c>
      <c r="D271" s="127" t="str">
        <f>VLOOKUP(F271,'Numbering Conventions'!$E$6:$F$39,2,0)</f>
        <v>EBR</v>
      </c>
      <c r="E271" s="127">
        <v>2103</v>
      </c>
      <c r="F271" s="140">
        <v>13</v>
      </c>
      <c r="G271" s="148">
        <f>VLOOKUP(A271,PM_Balanced_VISTRO!$A$1:$AH$64,MATCH(D271,PM_Balanced_VISTRO!$A$1:$AH$1,0),0)</f>
        <v>91</v>
      </c>
    </row>
    <row r="272" spans="1:7" x14ac:dyDescent="0.25">
      <c r="A272" s="128">
        <f t="shared" si="9"/>
        <v>22</v>
      </c>
      <c r="B272" s="129">
        <f t="shared" si="8"/>
        <v>1</v>
      </c>
      <c r="C272" s="129" t="str">
        <f>INDEX('Numbering Conventions'!$H$6:$H$13,MATCH(B272,'Numbering Conventions'!$I$6:$I$13,0))</f>
        <v>N</v>
      </c>
      <c r="D272" s="129" t="str">
        <f>VLOOKUP(F272,'Numbering Conventions'!$E$6:$F$39,2,0)</f>
        <v>NBL</v>
      </c>
      <c r="E272" s="129">
        <v>2201</v>
      </c>
      <c r="F272" s="135">
        <v>2</v>
      </c>
      <c r="G272" s="143">
        <f>VLOOKUP(A272,PM_Balanced_VISTRO!$A$1:$AH$64,MATCH(D272,PM_Balanced_VISTRO!$A$1:$AH$1,0),0)</f>
        <v>32</v>
      </c>
    </row>
    <row r="273" spans="1:7" x14ac:dyDescent="0.25">
      <c r="A273" s="130">
        <f t="shared" si="9"/>
        <v>22</v>
      </c>
      <c r="B273" s="120">
        <f t="shared" si="8"/>
        <v>1</v>
      </c>
      <c r="C273" s="120" t="str">
        <f>INDEX('Numbering Conventions'!$H$6:$H$13,MATCH(B273,'Numbering Conventions'!$I$6:$I$13,0))</f>
        <v>N</v>
      </c>
      <c r="D273" s="120" t="str">
        <f>VLOOKUP(F273,'Numbering Conventions'!$E$6:$F$39,2,0)</f>
        <v>NBT</v>
      </c>
      <c r="E273" s="120">
        <v>2201</v>
      </c>
      <c r="F273" s="136">
        <v>3</v>
      </c>
      <c r="G273" s="144">
        <f>VLOOKUP(A273,PM_Balanced_VISTRO!$A$1:$AH$64,MATCH(D273,PM_Balanced_VISTRO!$A$1:$AH$1,0),0)</f>
        <v>175</v>
      </c>
    </row>
    <row r="274" spans="1:7" x14ac:dyDescent="0.25">
      <c r="A274" s="130">
        <f t="shared" si="9"/>
        <v>22</v>
      </c>
      <c r="B274" s="120">
        <f t="shared" si="8"/>
        <v>2</v>
      </c>
      <c r="C274" s="120" t="str">
        <f>INDEX('Numbering Conventions'!$H$6:$H$13,MATCH(B274,'Numbering Conventions'!$I$6:$I$13,0))</f>
        <v>S</v>
      </c>
      <c r="D274" s="120" t="str">
        <f>VLOOKUP(F274,'Numbering Conventions'!$E$6:$F$39,2,0)</f>
        <v>SBT</v>
      </c>
      <c r="E274" s="120">
        <v>2202</v>
      </c>
      <c r="F274" s="136">
        <v>8</v>
      </c>
      <c r="G274" s="144">
        <f>VLOOKUP(A274,PM_Balanced_VISTRO!$A$1:$AH$64,MATCH(D274,PM_Balanced_VISTRO!$A$1:$AH$1,0),0)</f>
        <v>165</v>
      </c>
    </row>
    <row r="275" spans="1:7" x14ac:dyDescent="0.25">
      <c r="A275" s="130">
        <f t="shared" si="9"/>
        <v>22</v>
      </c>
      <c r="B275" s="120">
        <f t="shared" si="8"/>
        <v>2</v>
      </c>
      <c r="C275" s="120" t="str">
        <f>INDEX('Numbering Conventions'!$H$6:$H$13,MATCH(B275,'Numbering Conventions'!$I$6:$I$13,0))</f>
        <v>S</v>
      </c>
      <c r="D275" s="120" t="str">
        <f>VLOOKUP(F275,'Numbering Conventions'!$E$6:$F$39,2,0)</f>
        <v>SBR</v>
      </c>
      <c r="E275" s="120">
        <v>2202</v>
      </c>
      <c r="F275" s="136">
        <v>9</v>
      </c>
      <c r="G275" s="144">
        <f>VLOOKUP(A275,PM_Balanced_VISTRO!$A$1:$AH$64,MATCH(D275,PM_Balanced_VISTRO!$A$1:$AH$1,0),0)</f>
        <v>204</v>
      </c>
    </row>
    <row r="276" spans="1:7" x14ac:dyDescent="0.25">
      <c r="A276" s="130">
        <f t="shared" si="9"/>
        <v>22</v>
      </c>
      <c r="B276" s="120">
        <f t="shared" si="8"/>
        <v>4</v>
      </c>
      <c r="C276" s="120" t="str">
        <f>INDEX('Numbering Conventions'!$H$6:$H$13,MATCH(B276,'Numbering Conventions'!$I$6:$I$13,0))</f>
        <v>W</v>
      </c>
      <c r="D276" s="120" t="str">
        <f>VLOOKUP(F276,'Numbering Conventions'!$E$6:$F$39,2,0)</f>
        <v>WBL</v>
      </c>
      <c r="E276" s="120">
        <v>2204</v>
      </c>
      <c r="F276" s="136">
        <v>15</v>
      </c>
      <c r="G276" s="144">
        <f>VLOOKUP(A276,PM_Balanced_VISTRO!$A$1:$AH$64,MATCH(D276,PM_Balanced_VISTRO!$A$1:$AH$1,0),0)</f>
        <v>77</v>
      </c>
    </row>
    <row r="277" spans="1:7" x14ac:dyDescent="0.25">
      <c r="A277" s="130">
        <f t="shared" si="9"/>
        <v>22</v>
      </c>
      <c r="B277" s="120">
        <f t="shared" si="8"/>
        <v>4</v>
      </c>
      <c r="C277" s="120" t="str">
        <f>INDEX('Numbering Conventions'!$H$6:$H$13,MATCH(B277,'Numbering Conventions'!$I$6:$I$13,0))</f>
        <v>W</v>
      </c>
      <c r="D277" s="120" t="str">
        <f>VLOOKUP(F277,'Numbering Conventions'!$E$6:$F$39,2,0)</f>
        <v>WBT</v>
      </c>
      <c r="E277" s="120">
        <v>2204</v>
      </c>
      <c r="F277" s="136">
        <v>16</v>
      </c>
      <c r="G277" s="144">
        <f>VLOOKUP(A277,PM_Balanced_VISTRO!$A$1:$AH$64,MATCH(D277,PM_Balanced_VISTRO!$A$1:$AH$1,0),0)</f>
        <v>733</v>
      </c>
    </row>
    <row r="278" spans="1:7" ht="15.75" thickBot="1" x14ac:dyDescent="0.3">
      <c r="A278" s="173">
        <f t="shared" si="9"/>
        <v>22</v>
      </c>
      <c r="B278" s="174">
        <f t="shared" si="8"/>
        <v>4</v>
      </c>
      <c r="C278" s="174" t="str">
        <f>INDEX('Numbering Conventions'!$H$6:$H$13,MATCH(B278,'Numbering Conventions'!$I$6:$I$13,0))</f>
        <v>W</v>
      </c>
      <c r="D278" s="174" t="str">
        <f>VLOOKUP(F278,'Numbering Conventions'!$E$6:$F$39,2,0)</f>
        <v>WBR</v>
      </c>
      <c r="E278" s="174">
        <v>2204</v>
      </c>
      <c r="F278" s="191">
        <v>17</v>
      </c>
      <c r="G278" s="175">
        <f>VLOOKUP(A278,PM_Balanced_VISTRO!$A$1:$AH$64,MATCH(D278,PM_Balanced_VISTRO!$A$1:$AH$1,0),0)</f>
        <v>155</v>
      </c>
    </row>
    <row r="279" spans="1:7" x14ac:dyDescent="0.25">
      <c r="A279" s="123">
        <f t="shared" si="9"/>
        <v>23</v>
      </c>
      <c r="B279" s="124">
        <f t="shared" si="8"/>
        <v>1</v>
      </c>
      <c r="C279" s="124" t="str">
        <f>INDEX('Numbering Conventions'!$H$6:$H$13,MATCH(B279,'Numbering Conventions'!$I$6:$I$13,0))</f>
        <v>N</v>
      </c>
      <c r="D279" s="124" t="str">
        <f>VLOOKUP(F279,'Numbering Conventions'!$E$6:$F$39,2,0)</f>
        <v>NBT</v>
      </c>
      <c r="E279" s="124">
        <v>2301</v>
      </c>
      <c r="F279" s="138">
        <v>3</v>
      </c>
      <c r="G279" s="146">
        <f>VLOOKUP(A279,PM_Balanced_VISTRO!$A$1:$AH$64,MATCH(D279,PM_Balanced_VISTRO!$A$1:$AH$1,0),0)</f>
        <v>432</v>
      </c>
    </row>
    <row r="280" spans="1:7" x14ac:dyDescent="0.25">
      <c r="A280" s="125">
        <f t="shared" si="9"/>
        <v>23</v>
      </c>
      <c r="B280" s="121">
        <f t="shared" si="8"/>
        <v>1</v>
      </c>
      <c r="C280" s="121" t="str">
        <f>INDEX('Numbering Conventions'!$H$6:$H$13,MATCH(B280,'Numbering Conventions'!$I$6:$I$13,0))</f>
        <v>N</v>
      </c>
      <c r="D280" s="121" t="str">
        <f>VLOOKUP(F280,'Numbering Conventions'!$E$6:$F$39,2,0)</f>
        <v>NBR</v>
      </c>
      <c r="E280" s="121">
        <v>2301</v>
      </c>
      <c r="F280" s="139">
        <v>4</v>
      </c>
      <c r="G280" s="147">
        <f>VLOOKUP(A280,PM_Balanced_VISTRO!$A$1:$AH$64,MATCH(D280,PM_Balanced_VISTRO!$A$1:$AH$1,0),0)</f>
        <v>40</v>
      </c>
    </row>
    <row r="281" spans="1:7" x14ac:dyDescent="0.25">
      <c r="A281" s="125">
        <f t="shared" si="9"/>
        <v>23</v>
      </c>
      <c r="B281" s="121">
        <f t="shared" si="8"/>
        <v>2</v>
      </c>
      <c r="C281" s="121" t="str">
        <f>INDEX('Numbering Conventions'!$H$6:$H$13,MATCH(B281,'Numbering Conventions'!$I$6:$I$13,0))</f>
        <v>S</v>
      </c>
      <c r="D281" s="121" t="str">
        <f>VLOOKUP(F281,'Numbering Conventions'!$E$6:$F$39,2,0)</f>
        <v>SBL</v>
      </c>
      <c r="E281" s="121">
        <v>2302</v>
      </c>
      <c r="F281" s="139">
        <v>7</v>
      </c>
      <c r="G281" s="147">
        <f>VLOOKUP(A281,PM_Balanced_VISTRO!$A$1:$AH$64,MATCH(D281,PM_Balanced_VISTRO!$A$1:$AH$1,0),0)</f>
        <v>59</v>
      </c>
    </row>
    <row r="282" spans="1:7" x14ac:dyDescent="0.25">
      <c r="A282" s="125">
        <f t="shared" si="9"/>
        <v>23</v>
      </c>
      <c r="B282" s="121">
        <f t="shared" si="8"/>
        <v>2</v>
      </c>
      <c r="C282" s="121" t="str">
        <f>INDEX('Numbering Conventions'!$H$6:$H$13,MATCH(B282,'Numbering Conventions'!$I$6:$I$13,0))</f>
        <v>S</v>
      </c>
      <c r="D282" s="121" t="str">
        <f>VLOOKUP(F282,'Numbering Conventions'!$E$6:$F$39,2,0)</f>
        <v>SBT</v>
      </c>
      <c r="E282" s="121">
        <v>2302</v>
      </c>
      <c r="F282" s="139">
        <v>8</v>
      </c>
      <c r="G282" s="147">
        <f>VLOOKUP(A282,PM_Balanced_VISTRO!$A$1:$AH$64,MATCH(D282,PM_Balanced_VISTRO!$A$1:$AH$1,0),0)</f>
        <v>152</v>
      </c>
    </row>
    <row r="283" spans="1:7" x14ac:dyDescent="0.25">
      <c r="A283" s="125">
        <f t="shared" si="9"/>
        <v>23</v>
      </c>
      <c r="B283" s="121">
        <f t="shared" si="8"/>
        <v>3</v>
      </c>
      <c r="C283" s="121" t="str">
        <f>INDEX('Numbering Conventions'!$H$6:$H$13,MATCH(B283,'Numbering Conventions'!$I$6:$I$13,0))</f>
        <v>E</v>
      </c>
      <c r="D283" s="121" t="str">
        <f>VLOOKUP(F283,'Numbering Conventions'!$E$6:$F$39,2,0)</f>
        <v>EBL</v>
      </c>
      <c r="E283" s="121">
        <v>2303</v>
      </c>
      <c r="F283" s="139">
        <v>11</v>
      </c>
      <c r="G283" s="147">
        <f>VLOOKUP(A283,PM_Balanced_VISTRO!$A$1:$AH$64,MATCH(D283,PM_Balanced_VISTRO!$A$1:$AH$1,0),0)</f>
        <v>225</v>
      </c>
    </row>
    <row r="284" spans="1:7" x14ac:dyDescent="0.25">
      <c r="A284" s="125">
        <f t="shared" si="9"/>
        <v>23</v>
      </c>
      <c r="B284" s="121">
        <f t="shared" si="8"/>
        <v>3</v>
      </c>
      <c r="C284" s="121" t="str">
        <f>INDEX('Numbering Conventions'!$H$6:$H$13,MATCH(B284,'Numbering Conventions'!$I$6:$I$13,0))</f>
        <v>E</v>
      </c>
      <c r="D284" s="121" t="str">
        <f>VLOOKUP(F284,'Numbering Conventions'!$E$6:$F$39,2,0)</f>
        <v>EBT</v>
      </c>
      <c r="E284" s="121">
        <v>2303</v>
      </c>
      <c r="F284" s="139">
        <v>12</v>
      </c>
      <c r="G284" s="147">
        <f>VLOOKUP(A284,PM_Balanced_VISTRO!$A$1:$AH$64,MATCH(D284,PM_Balanced_VISTRO!$A$1:$AH$1,0),0)</f>
        <v>735</v>
      </c>
    </row>
    <row r="285" spans="1:7" ht="15.75" thickBot="1" x14ac:dyDescent="0.3">
      <c r="A285" s="126">
        <f t="shared" si="9"/>
        <v>23</v>
      </c>
      <c r="B285" s="127">
        <f t="shared" si="8"/>
        <v>3</v>
      </c>
      <c r="C285" s="127" t="str">
        <f>INDEX('Numbering Conventions'!$H$6:$H$13,MATCH(B285,'Numbering Conventions'!$I$6:$I$13,0))</f>
        <v>E</v>
      </c>
      <c r="D285" s="127" t="str">
        <f>VLOOKUP(F285,'Numbering Conventions'!$E$6:$F$39,2,0)</f>
        <v>EBR</v>
      </c>
      <c r="E285" s="127">
        <v>2303</v>
      </c>
      <c r="F285" s="140">
        <v>13</v>
      </c>
      <c r="G285" s="148">
        <f>VLOOKUP(A285,PM_Balanced_VISTRO!$A$1:$AH$64,MATCH(D285,PM_Balanced_VISTRO!$A$1:$AH$1,0),0)</f>
        <v>92</v>
      </c>
    </row>
    <row r="286" spans="1:7" x14ac:dyDescent="0.25">
      <c r="A286" s="128">
        <f t="shared" si="9"/>
        <v>24</v>
      </c>
      <c r="B286" s="129">
        <f t="shared" si="8"/>
        <v>1</v>
      </c>
      <c r="C286" s="129" t="str">
        <f>INDEX('Numbering Conventions'!$H$6:$H$13,MATCH(B286,'Numbering Conventions'!$I$6:$I$13,0))</f>
        <v>N</v>
      </c>
      <c r="D286" s="129" t="str">
        <f>VLOOKUP(F286,'Numbering Conventions'!$E$6:$F$39,2,0)</f>
        <v>NBT</v>
      </c>
      <c r="E286" s="129">
        <v>2401</v>
      </c>
      <c r="F286" s="135">
        <v>3</v>
      </c>
      <c r="G286" s="143">
        <f>VLOOKUP(A286,PM_Balanced_VISTRO!$A$1:$AH$64,MATCH(D286,PM_Balanced_VISTRO!$A$1:$AH$1,0),0)</f>
        <v>518</v>
      </c>
    </row>
    <row r="287" spans="1:7" x14ac:dyDescent="0.25">
      <c r="A287" s="130">
        <f t="shared" si="9"/>
        <v>24</v>
      </c>
      <c r="B287" s="120">
        <f t="shared" si="8"/>
        <v>1</v>
      </c>
      <c r="C287" s="120" t="str">
        <f>INDEX('Numbering Conventions'!$H$6:$H$13,MATCH(B287,'Numbering Conventions'!$I$6:$I$13,0))</f>
        <v>N</v>
      </c>
      <c r="D287" s="120" t="str">
        <f>VLOOKUP(F287,'Numbering Conventions'!$E$6:$F$39,2,0)</f>
        <v>NBR</v>
      </c>
      <c r="E287" s="120">
        <v>2401</v>
      </c>
      <c r="F287" s="136">
        <v>4</v>
      </c>
      <c r="G287" s="144">
        <f>VLOOKUP(A287,PM_Balanced_VISTRO!$A$1:$AH$64,MATCH(D287,PM_Balanced_VISTRO!$A$1:$AH$1,0),0)</f>
        <v>119</v>
      </c>
    </row>
    <row r="288" spans="1:7" x14ac:dyDescent="0.25">
      <c r="A288" s="130">
        <f t="shared" si="9"/>
        <v>24</v>
      </c>
      <c r="B288" s="120">
        <f t="shared" si="8"/>
        <v>2</v>
      </c>
      <c r="C288" s="120" t="str">
        <f>INDEX('Numbering Conventions'!$H$6:$H$13,MATCH(B288,'Numbering Conventions'!$I$6:$I$13,0))</f>
        <v>S</v>
      </c>
      <c r="D288" s="120" t="str">
        <f>VLOOKUP(F288,'Numbering Conventions'!$E$6:$F$39,2,0)</f>
        <v>SBL</v>
      </c>
      <c r="E288" s="120">
        <v>2402</v>
      </c>
      <c r="F288" s="136">
        <v>7</v>
      </c>
      <c r="G288" s="144">
        <f>VLOOKUP(A288,PM_Balanced_VISTRO!$A$1:$AH$64,MATCH(D288,PM_Balanced_VISTRO!$A$1:$AH$1,0),0)</f>
        <v>77</v>
      </c>
    </row>
    <row r="289" spans="1:7" x14ac:dyDescent="0.25">
      <c r="A289" s="130">
        <f t="shared" si="9"/>
        <v>24</v>
      </c>
      <c r="B289" s="120">
        <f t="shared" si="8"/>
        <v>2</v>
      </c>
      <c r="C289" s="120" t="str">
        <f>INDEX('Numbering Conventions'!$H$6:$H$13,MATCH(B289,'Numbering Conventions'!$I$6:$I$13,0))</f>
        <v>S</v>
      </c>
      <c r="D289" s="120" t="str">
        <f>VLOOKUP(F289,'Numbering Conventions'!$E$6:$F$39,2,0)</f>
        <v>SBT</v>
      </c>
      <c r="E289" s="120">
        <v>2402</v>
      </c>
      <c r="F289" s="136">
        <v>8</v>
      </c>
      <c r="G289" s="144">
        <f>VLOOKUP(A289,PM_Balanced_VISTRO!$A$1:$AH$64,MATCH(D289,PM_Balanced_VISTRO!$A$1:$AH$1,0),0)</f>
        <v>545</v>
      </c>
    </row>
    <row r="290" spans="1:7" x14ac:dyDescent="0.25">
      <c r="A290" s="130">
        <f t="shared" si="9"/>
        <v>24</v>
      </c>
      <c r="B290" s="120">
        <f t="shared" si="8"/>
        <v>3</v>
      </c>
      <c r="C290" s="120" t="str">
        <f>INDEX('Numbering Conventions'!$H$6:$H$13,MATCH(B290,'Numbering Conventions'!$I$6:$I$13,0))</f>
        <v>E</v>
      </c>
      <c r="D290" s="120" t="str">
        <f>VLOOKUP(F290,'Numbering Conventions'!$E$6:$F$39,2,0)</f>
        <v>EBL</v>
      </c>
      <c r="E290" s="120">
        <v>2403</v>
      </c>
      <c r="F290" s="136">
        <v>11</v>
      </c>
      <c r="G290" s="144">
        <f>VLOOKUP(A290,PM_Balanced_VISTRO!$A$1:$AH$64,MATCH(D290,PM_Balanced_VISTRO!$A$1:$AH$1,0),0)</f>
        <v>71</v>
      </c>
    </row>
    <row r="291" spans="1:7" x14ac:dyDescent="0.25">
      <c r="A291" s="130">
        <f t="shared" si="9"/>
        <v>24</v>
      </c>
      <c r="B291" s="120">
        <f t="shared" si="8"/>
        <v>3</v>
      </c>
      <c r="C291" s="120" t="str">
        <f>INDEX('Numbering Conventions'!$H$6:$H$13,MATCH(B291,'Numbering Conventions'!$I$6:$I$13,0))</f>
        <v>E</v>
      </c>
      <c r="D291" s="120" t="str">
        <f>VLOOKUP(F291,'Numbering Conventions'!$E$6:$F$39,2,0)</f>
        <v>EBT</v>
      </c>
      <c r="E291" s="120">
        <v>2403</v>
      </c>
      <c r="F291" s="136">
        <v>12</v>
      </c>
      <c r="G291" s="144">
        <f>VLOOKUP(A291,PM_Balanced_VISTRO!$A$1:$AH$64,MATCH(D291,PM_Balanced_VISTRO!$A$1:$AH$1,0),0)</f>
        <v>725</v>
      </c>
    </row>
    <row r="292" spans="1:7" ht="15.75" thickBot="1" x14ac:dyDescent="0.3">
      <c r="A292" s="173">
        <f t="shared" si="9"/>
        <v>24</v>
      </c>
      <c r="B292" s="174">
        <f t="shared" si="8"/>
        <v>3</v>
      </c>
      <c r="C292" s="174" t="str">
        <f>INDEX('Numbering Conventions'!$H$6:$H$13,MATCH(B292,'Numbering Conventions'!$I$6:$I$13,0))</f>
        <v>E</v>
      </c>
      <c r="D292" s="174" t="str">
        <f>VLOOKUP(F292,'Numbering Conventions'!$E$6:$F$39,2,0)</f>
        <v>EBR</v>
      </c>
      <c r="E292" s="174">
        <v>2403</v>
      </c>
      <c r="F292" s="191">
        <v>13</v>
      </c>
      <c r="G292" s="175">
        <f>VLOOKUP(A292,PM_Balanced_VISTRO!$A$1:$AH$64,MATCH(D292,PM_Balanced_VISTRO!$A$1:$AH$1,0),0)</f>
        <v>165</v>
      </c>
    </row>
    <row r="293" spans="1:7" x14ac:dyDescent="0.25">
      <c r="A293" s="123">
        <f t="shared" si="9"/>
        <v>25</v>
      </c>
      <c r="B293" s="124">
        <f t="shared" si="8"/>
        <v>1</v>
      </c>
      <c r="C293" s="124" t="str">
        <f>INDEX('Numbering Conventions'!$H$6:$H$13,MATCH(B293,'Numbering Conventions'!$I$6:$I$13,0))</f>
        <v>N</v>
      </c>
      <c r="D293" s="124" t="str">
        <f>VLOOKUP(F293,'Numbering Conventions'!$E$6:$F$39,2,0)</f>
        <v>NBL</v>
      </c>
      <c r="E293" s="124">
        <v>2501</v>
      </c>
      <c r="F293" s="138">
        <v>2</v>
      </c>
      <c r="G293" s="146">
        <f>VLOOKUP(A293,PM_Balanced_VISTRO!$A$1:$AH$64,MATCH(D293,PM_Balanced_VISTRO!$A$1:$AH$1,0),0)</f>
        <v>254</v>
      </c>
    </row>
    <row r="294" spans="1:7" x14ac:dyDescent="0.25">
      <c r="A294" s="125">
        <f t="shared" si="9"/>
        <v>25</v>
      </c>
      <c r="B294" s="121">
        <f t="shared" si="8"/>
        <v>1</v>
      </c>
      <c r="C294" s="121" t="str">
        <f>INDEX('Numbering Conventions'!$H$6:$H$13,MATCH(B294,'Numbering Conventions'!$I$6:$I$13,0))</f>
        <v>N</v>
      </c>
      <c r="D294" s="121" t="str">
        <f>VLOOKUP(F294,'Numbering Conventions'!$E$6:$F$39,2,0)</f>
        <v>NBT</v>
      </c>
      <c r="E294" s="121">
        <v>2501</v>
      </c>
      <c r="F294" s="139">
        <v>3</v>
      </c>
      <c r="G294" s="147">
        <f>VLOOKUP(A294,PM_Balanced_VISTRO!$A$1:$AH$64,MATCH(D294,PM_Balanced_VISTRO!$A$1:$AH$1,0),0)</f>
        <v>687</v>
      </c>
    </row>
    <row r="295" spans="1:7" x14ac:dyDescent="0.25">
      <c r="A295" s="125">
        <f t="shared" si="9"/>
        <v>25</v>
      </c>
      <c r="B295" s="121">
        <f t="shared" si="8"/>
        <v>2</v>
      </c>
      <c r="C295" s="121" t="str">
        <f>INDEX('Numbering Conventions'!$H$6:$H$13,MATCH(B295,'Numbering Conventions'!$I$6:$I$13,0))</f>
        <v>S</v>
      </c>
      <c r="D295" s="121" t="str">
        <f>VLOOKUP(F295,'Numbering Conventions'!$E$6:$F$39,2,0)</f>
        <v>SBT</v>
      </c>
      <c r="E295" s="121">
        <v>2502</v>
      </c>
      <c r="F295" s="139">
        <v>8</v>
      </c>
      <c r="G295" s="147">
        <f>VLOOKUP(A295,PM_Balanced_VISTRO!$A$1:$AH$64,MATCH(D295,PM_Balanced_VISTRO!$A$1:$AH$1,0),0)</f>
        <v>785</v>
      </c>
    </row>
    <row r="296" spans="1:7" x14ac:dyDescent="0.25">
      <c r="A296" s="125">
        <f t="shared" si="9"/>
        <v>25</v>
      </c>
      <c r="B296" s="121">
        <f t="shared" si="8"/>
        <v>2</v>
      </c>
      <c r="C296" s="121" t="str">
        <f>INDEX('Numbering Conventions'!$H$6:$H$13,MATCH(B296,'Numbering Conventions'!$I$6:$I$13,0))</f>
        <v>S</v>
      </c>
      <c r="D296" s="121" t="str">
        <f>VLOOKUP(F296,'Numbering Conventions'!$E$6:$F$39,2,0)</f>
        <v>SBR</v>
      </c>
      <c r="E296" s="121">
        <v>2502</v>
      </c>
      <c r="F296" s="139">
        <v>9</v>
      </c>
      <c r="G296" s="147">
        <f>VLOOKUP(A296,PM_Balanced_VISTRO!$A$1:$AH$64,MATCH(D296,PM_Balanced_VISTRO!$A$1:$AH$1,0),0)</f>
        <v>62</v>
      </c>
    </row>
    <row r="297" spans="1:7" x14ac:dyDescent="0.25">
      <c r="A297" s="125">
        <f t="shared" si="9"/>
        <v>25</v>
      </c>
      <c r="B297" s="121">
        <f t="shared" si="8"/>
        <v>4</v>
      </c>
      <c r="C297" s="121" t="str">
        <f>INDEX('Numbering Conventions'!$H$6:$H$13,MATCH(B297,'Numbering Conventions'!$I$6:$I$13,0))</f>
        <v>W</v>
      </c>
      <c r="D297" s="121" t="str">
        <f>VLOOKUP(F297,'Numbering Conventions'!$E$6:$F$39,2,0)</f>
        <v>WBL</v>
      </c>
      <c r="E297" s="121">
        <v>2504</v>
      </c>
      <c r="F297" s="139">
        <v>15</v>
      </c>
      <c r="G297" s="147">
        <f>VLOOKUP(A297,PM_Balanced_VISTRO!$A$1:$AH$64,MATCH(D297,PM_Balanced_VISTRO!$A$1:$AH$1,0),0)</f>
        <v>128</v>
      </c>
    </row>
    <row r="298" spans="1:7" x14ac:dyDescent="0.25">
      <c r="A298" s="125">
        <f t="shared" si="9"/>
        <v>25</v>
      </c>
      <c r="B298" s="121">
        <f t="shared" si="8"/>
        <v>4</v>
      </c>
      <c r="C298" s="121" t="str">
        <f>INDEX('Numbering Conventions'!$H$6:$H$13,MATCH(B298,'Numbering Conventions'!$I$6:$I$13,0))</f>
        <v>W</v>
      </c>
      <c r="D298" s="121" t="str">
        <f>VLOOKUP(F298,'Numbering Conventions'!$E$6:$F$39,2,0)</f>
        <v>WBT</v>
      </c>
      <c r="E298" s="121">
        <v>2504</v>
      </c>
      <c r="F298" s="139">
        <v>16</v>
      </c>
      <c r="G298" s="147">
        <f>VLOOKUP(A298,PM_Balanced_VISTRO!$A$1:$AH$64,MATCH(D298,PM_Balanced_VISTRO!$A$1:$AH$1,0),0)</f>
        <v>607</v>
      </c>
    </row>
    <row r="299" spans="1:7" ht="15.75" thickBot="1" x14ac:dyDescent="0.3">
      <c r="A299" s="126">
        <f t="shared" si="9"/>
        <v>25</v>
      </c>
      <c r="B299" s="127">
        <f t="shared" si="8"/>
        <v>4</v>
      </c>
      <c r="C299" s="127" t="str">
        <f>INDEX('Numbering Conventions'!$H$6:$H$13,MATCH(B299,'Numbering Conventions'!$I$6:$I$13,0))</f>
        <v>W</v>
      </c>
      <c r="D299" s="127" t="str">
        <f>VLOOKUP(F299,'Numbering Conventions'!$E$6:$F$39,2,0)</f>
        <v>WBR</v>
      </c>
      <c r="E299" s="127">
        <v>2504</v>
      </c>
      <c r="F299" s="140">
        <v>17</v>
      </c>
      <c r="G299" s="148">
        <f>VLOOKUP(A299,PM_Balanced_VISTRO!$A$1:$AH$64,MATCH(D299,PM_Balanced_VISTRO!$A$1:$AH$1,0),0)</f>
        <v>42</v>
      </c>
    </row>
    <row r="300" spans="1:7" x14ac:dyDescent="0.25">
      <c r="A300" s="128">
        <f t="shared" si="9"/>
        <v>40</v>
      </c>
      <c r="B300" s="129">
        <f t="shared" si="8"/>
        <v>4</v>
      </c>
      <c r="C300" s="129" t="str">
        <f>INDEX('Numbering Conventions'!$H$6:$H$13,MATCH(B300,'Numbering Conventions'!$I$6:$I$13,0))</f>
        <v>W</v>
      </c>
      <c r="D300" s="129" t="str">
        <f>VLOOKUP(F300,'Numbering Conventions'!$E$6:$F$39,2,0)</f>
        <v>NWL2</v>
      </c>
      <c r="E300" s="129">
        <v>4004</v>
      </c>
      <c r="F300" s="135">
        <v>26</v>
      </c>
      <c r="G300" s="143">
        <f>VLOOKUP(A300,PM_Balanced_VISTRO!$A$1:$AH$64,MATCH(D300,PM_Balanced_VISTRO!$A$1:$AH$1,0),0)</f>
        <v>165</v>
      </c>
    </row>
    <row r="301" spans="1:7" x14ac:dyDescent="0.25">
      <c r="A301" s="130">
        <f t="shared" si="9"/>
        <v>40</v>
      </c>
      <c r="B301" s="120">
        <f t="shared" si="8"/>
        <v>4</v>
      </c>
      <c r="C301" s="120" t="str">
        <f>INDEX('Numbering Conventions'!$H$6:$H$13,MATCH(B301,'Numbering Conventions'!$I$6:$I$13,0))</f>
        <v>W</v>
      </c>
      <c r="D301" s="120" t="str">
        <f>VLOOKUP(F301,'Numbering Conventions'!$E$6:$F$39,2,0)</f>
        <v>NWL</v>
      </c>
      <c r="E301" s="120">
        <v>4004</v>
      </c>
      <c r="F301" s="136">
        <v>27</v>
      </c>
      <c r="G301" s="144">
        <f>VLOOKUP(A301,PM_Balanced_VISTRO!$A$1:$AH$64,MATCH(D301,PM_Balanced_VISTRO!$A$1:$AH$1,0),0)</f>
        <v>0</v>
      </c>
    </row>
    <row r="302" spans="1:7" ht="15.75" thickBot="1" x14ac:dyDescent="0.3">
      <c r="A302" s="173">
        <f t="shared" si="9"/>
        <v>40</v>
      </c>
      <c r="B302" s="174">
        <f t="shared" si="8"/>
        <v>4</v>
      </c>
      <c r="C302" s="174" t="str">
        <f>INDEX('Numbering Conventions'!$H$6:$H$13,MATCH(B302,'Numbering Conventions'!$I$6:$I$13,0))</f>
        <v>W</v>
      </c>
      <c r="D302" s="174" t="str">
        <f>VLOOKUP(F302,'Numbering Conventions'!$E$6:$F$39,2,0)</f>
        <v>NWR</v>
      </c>
      <c r="E302" s="174">
        <v>4004</v>
      </c>
      <c r="F302" s="191">
        <v>29</v>
      </c>
      <c r="G302" s="175">
        <f>VLOOKUP(A302,PM_Balanced_VISTRO!$A$1:$AH$64,MATCH(D302,PM_Balanced_VISTRO!$A$1:$AH$1,0),0)</f>
        <v>0</v>
      </c>
    </row>
    <row r="303" spans="1:7" x14ac:dyDescent="0.25">
      <c r="A303" s="123">
        <f t="shared" si="9"/>
        <v>54</v>
      </c>
      <c r="B303" s="124">
        <f t="shared" si="8"/>
        <v>4</v>
      </c>
      <c r="C303" s="124" t="str">
        <f>INDEX('Numbering Conventions'!$H$6:$H$13,MATCH(B303,'Numbering Conventions'!$I$6:$I$13,0))</f>
        <v>W</v>
      </c>
      <c r="D303" s="124" t="str">
        <f>VLOOKUP(F303,'Numbering Conventions'!$E$6:$F$39,2,0)</f>
        <v>WBL</v>
      </c>
      <c r="E303" s="124">
        <v>5404</v>
      </c>
      <c r="F303" s="138">
        <v>15</v>
      </c>
      <c r="G303" s="146">
        <f>VLOOKUP(A303,PM_Balanced_VISTRO!$A$1:$AH$64,MATCH(D303,PM_Balanced_VISTRO!$A$1:$AH$1,0),0)</f>
        <v>42</v>
      </c>
    </row>
    <row r="304" spans="1:7" ht="15.75" thickBot="1" x14ac:dyDescent="0.3">
      <c r="A304" s="126">
        <f t="shared" si="9"/>
        <v>54</v>
      </c>
      <c r="B304" s="127">
        <f t="shared" si="8"/>
        <v>4</v>
      </c>
      <c r="C304" s="127" t="str">
        <f>INDEX('Numbering Conventions'!$H$6:$H$13,MATCH(B304,'Numbering Conventions'!$I$6:$I$13,0))</f>
        <v>W</v>
      </c>
      <c r="D304" s="127" t="str">
        <f>VLOOKUP(F304,'Numbering Conventions'!$E$6:$F$39,2,0)</f>
        <v>WBT</v>
      </c>
      <c r="E304" s="127">
        <v>5404</v>
      </c>
      <c r="F304" s="140">
        <v>16</v>
      </c>
      <c r="G304" s="148">
        <f>VLOOKUP(A304,PM_Balanced_VISTRO!$A$1:$AH$64,MATCH(D304,PM_Balanced_VISTRO!$A$1:$AH$1,0),0)</f>
        <v>456</v>
      </c>
    </row>
    <row r="305" spans="1:7" x14ac:dyDescent="0.25">
      <c r="A305" s="128">
        <f t="shared" si="9"/>
        <v>26</v>
      </c>
      <c r="B305" s="129">
        <f t="shared" si="8"/>
        <v>3</v>
      </c>
      <c r="C305" s="129" t="str">
        <f>INDEX('Numbering Conventions'!$H$6:$H$13,MATCH(B305,'Numbering Conventions'!$I$6:$I$13,0))</f>
        <v>E</v>
      </c>
      <c r="D305" s="129" t="str">
        <f>VLOOKUP(F305,'Numbering Conventions'!$E$6:$F$39,2,0)</f>
        <v>EBT</v>
      </c>
      <c r="E305" s="129">
        <v>26003</v>
      </c>
      <c r="F305" s="135">
        <v>12</v>
      </c>
      <c r="G305" s="143">
        <f>VLOOKUP(A305,PM_Balanced_VISTRO!$A$1:$AH$64,MATCH(D305,PM_Balanced_VISTRO!$A$1:$AH$1,0),0)</f>
        <v>340</v>
      </c>
    </row>
    <row r="306" spans="1:7" x14ac:dyDescent="0.25">
      <c r="A306" s="130">
        <f t="shared" si="9"/>
        <v>26</v>
      </c>
      <c r="B306" s="120">
        <f t="shared" si="8"/>
        <v>3</v>
      </c>
      <c r="C306" s="120" t="str">
        <f>INDEX('Numbering Conventions'!$H$6:$H$13,MATCH(B306,'Numbering Conventions'!$I$6:$I$13,0))</f>
        <v>E</v>
      </c>
      <c r="D306" s="120" t="str">
        <f>VLOOKUP(F306,'Numbering Conventions'!$E$6:$F$39,2,0)</f>
        <v>EBR</v>
      </c>
      <c r="E306" s="120">
        <v>26003</v>
      </c>
      <c r="F306" s="136">
        <v>13</v>
      </c>
      <c r="G306" s="144">
        <f>VLOOKUP(A306,PM_Balanced_VISTRO!$A$1:$AH$64,MATCH(D306,PM_Balanced_VISTRO!$A$1:$AH$1,0),0)</f>
        <v>25</v>
      </c>
    </row>
    <row r="307" spans="1:7" x14ac:dyDescent="0.25">
      <c r="A307" s="130">
        <f t="shared" si="9"/>
        <v>26</v>
      </c>
      <c r="B307" s="120">
        <f t="shared" si="8"/>
        <v>4</v>
      </c>
      <c r="C307" s="120" t="str">
        <f>INDEX('Numbering Conventions'!$H$6:$H$13,MATCH(B307,'Numbering Conventions'!$I$6:$I$13,0))</f>
        <v>W</v>
      </c>
      <c r="D307" s="120" t="str">
        <f>VLOOKUP(F307,'Numbering Conventions'!$E$6:$F$39,2,0)</f>
        <v>WBT</v>
      </c>
      <c r="E307" s="120">
        <v>26004</v>
      </c>
      <c r="F307" s="136">
        <v>16</v>
      </c>
      <c r="G307" s="144">
        <f>VLOOKUP(A307,PM_Balanced_VISTRO!$A$1:$AH$64,MATCH(D307,PM_Balanced_VISTRO!$A$1:$AH$1,0),0)</f>
        <v>943</v>
      </c>
    </row>
    <row r="308" spans="1:7" ht="15.75" thickBot="1" x14ac:dyDescent="0.3">
      <c r="A308" s="173">
        <f t="shared" si="9"/>
        <v>26</v>
      </c>
      <c r="B308" s="174">
        <f t="shared" si="8"/>
        <v>4</v>
      </c>
      <c r="C308" s="174" t="str">
        <f>INDEX('Numbering Conventions'!$H$6:$H$13,MATCH(B308,'Numbering Conventions'!$I$6:$I$13,0))</f>
        <v>W</v>
      </c>
      <c r="D308" s="174" t="str">
        <f>VLOOKUP(F308,'Numbering Conventions'!$E$6:$F$39,2,0)</f>
        <v>WBR</v>
      </c>
      <c r="E308" s="174">
        <v>26004</v>
      </c>
      <c r="F308" s="191">
        <v>17</v>
      </c>
      <c r="G308" s="175">
        <f>VLOOKUP(A308,PM_Balanced_VISTRO!$A$1:$AH$64,MATCH(D308,PM_Balanced_VISTRO!$A$1:$AH$1,0),0)</f>
        <v>54</v>
      </c>
    </row>
    <row r="309" spans="1:7" x14ac:dyDescent="0.25">
      <c r="A309" s="123">
        <f t="shared" si="9"/>
        <v>27</v>
      </c>
      <c r="B309" s="124">
        <f t="shared" si="8"/>
        <v>1</v>
      </c>
      <c r="C309" s="124" t="str">
        <f>INDEX('Numbering Conventions'!$H$6:$H$13,MATCH(B309,'Numbering Conventions'!$I$6:$I$13,0))</f>
        <v>N</v>
      </c>
      <c r="D309" s="124" t="str">
        <f>VLOOKUP(F309,'Numbering Conventions'!$E$6:$F$39,2,0)</f>
        <v>NBL</v>
      </c>
      <c r="E309" s="124">
        <v>27001</v>
      </c>
      <c r="F309" s="138">
        <v>2</v>
      </c>
      <c r="G309" s="146">
        <f>VLOOKUP(A309,PM_Balanced_VISTRO!$A$1:$AH$64,MATCH(D309,PM_Balanced_VISTRO!$A$1:$AH$1,0),0)</f>
        <v>54</v>
      </c>
    </row>
    <row r="310" spans="1:7" x14ac:dyDescent="0.25">
      <c r="A310" s="125">
        <f t="shared" si="9"/>
        <v>27</v>
      </c>
      <c r="B310" s="121">
        <f t="shared" si="8"/>
        <v>1</v>
      </c>
      <c r="C310" s="121" t="str">
        <f>INDEX('Numbering Conventions'!$H$6:$H$13,MATCH(B310,'Numbering Conventions'!$I$6:$I$13,0))</f>
        <v>N</v>
      </c>
      <c r="D310" s="121" t="str">
        <f>VLOOKUP(F310,'Numbering Conventions'!$E$6:$F$39,2,0)</f>
        <v>NBT</v>
      </c>
      <c r="E310" s="121">
        <v>27001</v>
      </c>
      <c r="F310" s="139">
        <v>3</v>
      </c>
      <c r="G310" s="147">
        <f>VLOOKUP(A310,PM_Balanced_VISTRO!$A$1:$AH$64,MATCH(D310,PM_Balanced_VISTRO!$A$1:$AH$1,0),0)</f>
        <v>0</v>
      </c>
    </row>
    <row r="311" spans="1:7" x14ac:dyDescent="0.25">
      <c r="A311" s="125">
        <f t="shared" si="9"/>
        <v>27</v>
      </c>
      <c r="B311" s="121">
        <f t="shared" si="8"/>
        <v>2</v>
      </c>
      <c r="C311" s="121" t="str">
        <f>INDEX('Numbering Conventions'!$H$6:$H$13,MATCH(B311,'Numbering Conventions'!$I$6:$I$13,0))</f>
        <v>S</v>
      </c>
      <c r="D311" s="121" t="str">
        <f>VLOOKUP(F311,'Numbering Conventions'!$E$6:$F$39,2,0)</f>
        <v>SBT</v>
      </c>
      <c r="E311" s="121">
        <v>27002</v>
      </c>
      <c r="F311" s="139">
        <v>8</v>
      </c>
      <c r="G311" s="147">
        <f>VLOOKUP(A311,PM_Balanced_VISTRO!$A$1:$AH$64,MATCH(D311,PM_Balanced_VISTRO!$A$1:$AH$1,0),0)</f>
        <v>80</v>
      </c>
    </row>
    <row r="312" spans="1:7" x14ac:dyDescent="0.25">
      <c r="A312" s="125">
        <f t="shared" si="9"/>
        <v>27</v>
      </c>
      <c r="B312" s="121">
        <f t="shared" ref="B312:B375" si="10">INT(RIGHT(E312,1))</f>
        <v>2</v>
      </c>
      <c r="C312" s="121" t="str">
        <f>INDEX('Numbering Conventions'!$H$6:$H$13,MATCH(B312,'Numbering Conventions'!$I$6:$I$13,0))</f>
        <v>S</v>
      </c>
      <c r="D312" s="121" t="str">
        <f>VLOOKUP(F312,'Numbering Conventions'!$E$6:$F$39,2,0)</f>
        <v>SBR</v>
      </c>
      <c r="E312" s="121">
        <v>27002</v>
      </c>
      <c r="F312" s="139">
        <v>9</v>
      </c>
      <c r="G312" s="147">
        <f>VLOOKUP(A312,PM_Balanced_VISTRO!$A$1:$AH$64,MATCH(D312,PM_Balanced_VISTRO!$A$1:$AH$1,0),0)</f>
        <v>131</v>
      </c>
    </row>
    <row r="313" spans="1:7" x14ac:dyDescent="0.25">
      <c r="A313" s="125">
        <f t="shared" si="9"/>
        <v>27</v>
      </c>
      <c r="B313" s="121">
        <f t="shared" si="10"/>
        <v>4</v>
      </c>
      <c r="C313" s="121" t="str">
        <f>INDEX('Numbering Conventions'!$H$6:$H$13,MATCH(B313,'Numbering Conventions'!$I$6:$I$13,0))</f>
        <v>W</v>
      </c>
      <c r="D313" s="121" t="str">
        <f>VLOOKUP(F313,'Numbering Conventions'!$E$6:$F$39,2,0)</f>
        <v>NWL2</v>
      </c>
      <c r="E313" s="121">
        <v>27004</v>
      </c>
      <c r="F313" s="139">
        <v>26</v>
      </c>
      <c r="G313" s="147">
        <f>VLOOKUP(A313,PM_Balanced_VISTRO!$A$1:$AH$64,MATCH(D313,PM_Balanced_VISTRO!$A$1:$AH$1,0),0)</f>
        <v>26</v>
      </c>
    </row>
    <row r="314" spans="1:7" x14ac:dyDescent="0.25">
      <c r="A314" s="125">
        <f t="shared" si="9"/>
        <v>27</v>
      </c>
      <c r="B314" s="121">
        <f t="shared" si="10"/>
        <v>4</v>
      </c>
      <c r="C314" s="121" t="str">
        <f>INDEX('Numbering Conventions'!$H$6:$H$13,MATCH(B314,'Numbering Conventions'!$I$6:$I$13,0))</f>
        <v>W</v>
      </c>
      <c r="D314" s="121" t="str">
        <f>VLOOKUP(F314,'Numbering Conventions'!$E$6:$F$39,2,0)</f>
        <v>NWL</v>
      </c>
      <c r="E314" s="121">
        <v>27004</v>
      </c>
      <c r="F314" s="139">
        <v>27</v>
      </c>
      <c r="G314" s="147">
        <f>VLOOKUP(A314,PM_Balanced_VISTRO!$A$1:$AH$64,MATCH(D314,PM_Balanced_VISTRO!$A$1:$AH$1,0),0)</f>
        <v>30</v>
      </c>
    </row>
    <row r="315" spans="1:7" ht="15.75" thickBot="1" x14ac:dyDescent="0.3">
      <c r="A315" s="126">
        <f t="shared" si="9"/>
        <v>27</v>
      </c>
      <c r="B315" s="127">
        <f t="shared" si="10"/>
        <v>4</v>
      </c>
      <c r="C315" s="127" t="str">
        <f>INDEX('Numbering Conventions'!$H$6:$H$13,MATCH(B315,'Numbering Conventions'!$I$6:$I$13,0))</f>
        <v>W</v>
      </c>
      <c r="D315" s="127" t="str">
        <f>VLOOKUP(F315,'Numbering Conventions'!$E$6:$F$39,2,0)</f>
        <v>NWR</v>
      </c>
      <c r="E315" s="127">
        <v>27004</v>
      </c>
      <c r="F315" s="140">
        <v>29</v>
      </c>
      <c r="G315" s="148">
        <f>VLOOKUP(A315,PM_Balanced_VISTRO!$A$1:$AH$64,MATCH(D315,PM_Balanced_VISTRO!$A$1:$AH$1,0),0)</f>
        <v>0</v>
      </c>
    </row>
    <row r="316" spans="1:7" x14ac:dyDescent="0.25">
      <c r="A316" s="128">
        <f t="shared" si="9"/>
        <v>28</v>
      </c>
      <c r="B316" s="129">
        <f t="shared" si="10"/>
        <v>1</v>
      </c>
      <c r="C316" s="129" t="str">
        <f>INDEX('Numbering Conventions'!$H$6:$H$13,MATCH(B316,'Numbering Conventions'!$I$6:$I$13,0))</f>
        <v>N</v>
      </c>
      <c r="D316" s="129" t="str">
        <f>VLOOKUP(F316,'Numbering Conventions'!$E$6:$F$39,2,0)</f>
        <v>NBT</v>
      </c>
      <c r="E316" s="129">
        <v>28001</v>
      </c>
      <c r="F316" s="135">
        <v>3</v>
      </c>
      <c r="G316" s="143">
        <f>VLOOKUP(A316,PM_Balanced_VISTRO!$A$1:$AH$64,MATCH(D316,PM_Balanced_VISTRO!$A$1:$AH$1,0),0)</f>
        <v>0</v>
      </c>
    </row>
    <row r="317" spans="1:7" x14ac:dyDescent="0.25">
      <c r="A317" s="130">
        <f t="shared" si="9"/>
        <v>28</v>
      </c>
      <c r="B317" s="120">
        <f t="shared" si="10"/>
        <v>1</v>
      </c>
      <c r="C317" s="120" t="str">
        <f>INDEX('Numbering Conventions'!$H$6:$H$13,MATCH(B317,'Numbering Conventions'!$I$6:$I$13,0))</f>
        <v>N</v>
      </c>
      <c r="D317" s="120" t="str">
        <f>VLOOKUP(F317,'Numbering Conventions'!$E$6:$F$39,2,0)</f>
        <v>NBR</v>
      </c>
      <c r="E317" s="120">
        <v>28001</v>
      </c>
      <c r="F317" s="136">
        <v>4</v>
      </c>
      <c r="G317" s="144">
        <f>VLOOKUP(A317,PM_Balanced_VISTRO!$A$1:$AH$64,MATCH(D317,PM_Balanced_VISTRO!$A$1:$AH$1,0),0)</f>
        <v>0</v>
      </c>
    </row>
    <row r="318" spans="1:7" x14ac:dyDescent="0.25">
      <c r="A318" s="130">
        <f t="shared" si="9"/>
        <v>28</v>
      </c>
      <c r="B318" s="120">
        <f t="shared" si="10"/>
        <v>2</v>
      </c>
      <c r="C318" s="120" t="str">
        <f>INDEX('Numbering Conventions'!$H$6:$H$13,MATCH(B318,'Numbering Conventions'!$I$6:$I$13,0))</f>
        <v>S</v>
      </c>
      <c r="D318" s="120" t="str">
        <f>VLOOKUP(F318,'Numbering Conventions'!$E$6:$F$39,2,0)</f>
        <v>SBL</v>
      </c>
      <c r="E318" s="120">
        <v>28002</v>
      </c>
      <c r="F318" s="136">
        <v>7</v>
      </c>
      <c r="G318" s="144">
        <f>VLOOKUP(A318,PM_Balanced_VISTRO!$A$1:$AH$64,MATCH(D318,PM_Balanced_VISTRO!$A$1:$AH$1,0),0)</f>
        <v>25</v>
      </c>
    </row>
    <row r="319" spans="1:7" x14ac:dyDescent="0.25">
      <c r="A319" s="130">
        <f t="shared" si="9"/>
        <v>28</v>
      </c>
      <c r="B319" s="120">
        <f t="shared" si="10"/>
        <v>2</v>
      </c>
      <c r="C319" s="120" t="str">
        <f>INDEX('Numbering Conventions'!$H$6:$H$13,MATCH(B319,'Numbering Conventions'!$I$6:$I$13,0))</f>
        <v>S</v>
      </c>
      <c r="D319" s="120" t="str">
        <f>VLOOKUP(F319,'Numbering Conventions'!$E$6:$F$39,2,0)</f>
        <v>SBT</v>
      </c>
      <c r="E319" s="120">
        <v>28002</v>
      </c>
      <c r="F319" s="136">
        <v>8</v>
      </c>
      <c r="G319" s="144">
        <f>VLOOKUP(A319,PM_Balanced_VISTRO!$A$1:$AH$64,MATCH(D319,PM_Balanced_VISTRO!$A$1:$AH$1,0),0)</f>
        <v>0</v>
      </c>
    </row>
    <row r="320" spans="1:7" x14ac:dyDescent="0.25">
      <c r="A320" s="130">
        <f t="shared" si="9"/>
        <v>28</v>
      </c>
      <c r="B320" s="120">
        <f t="shared" si="10"/>
        <v>3</v>
      </c>
      <c r="C320" s="120" t="str">
        <f>INDEX('Numbering Conventions'!$H$6:$H$13,MATCH(B320,'Numbering Conventions'!$I$6:$I$13,0))</f>
        <v>E</v>
      </c>
      <c r="D320" s="120" t="str">
        <f>VLOOKUP(F320,'Numbering Conventions'!$E$6:$F$39,2,0)</f>
        <v>SEL2</v>
      </c>
      <c r="E320" s="120">
        <v>28003</v>
      </c>
      <c r="F320" s="136">
        <v>30</v>
      </c>
      <c r="G320" s="144">
        <f>VLOOKUP(A320,PM_Balanced_VISTRO!$A$1:$AH$64,MATCH(D320,PM_Balanced_VISTRO!$A$1:$AH$1,0),0)</f>
        <v>52</v>
      </c>
    </row>
    <row r="321" spans="1:7" x14ac:dyDescent="0.25">
      <c r="A321" s="130">
        <f t="shared" si="9"/>
        <v>28</v>
      </c>
      <c r="B321" s="120">
        <f t="shared" si="10"/>
        <v>3</v>
      </c>
      <c r="C321" s="120" t="str">
        <f>INDEX('Numbering Conventions'!$H$6:$H$13,MATCH(B321,'Numbering Conventions'!$I$6:$I$13,0))</f>
        <v>E</v>
      </c>
      <c r="D321" s="120" t="str">
        <f>VLOOKUP(F321,'Numbering Conventions'!$E$6:$F$39,2,0)</f>
        <v>SEL</v>
      </c>
      <c r="E321" s="120">
        <v>28003</v>
      </c>
      <c r="F321" s="136">
        <v>31</v>
      </c>
      <c r="G321" s="144">
        <f>VLOOKUP(A321,PM_Balanced_VISTRO!$A$1:$AH$64,MATCH(D321,PM_Balanced_VISTRO!$A$1:$AH$1,0),0)</f>
        <v>49</v>
      </c>
    </row>
    <row r="322" spans="1:7" ht="15.75" thickBot="1" x14ac:dyDescent="0.3">
      <c r="A322" s="173">
        <f t="shared" si="9"/>
        <v>28</v>
      </c>
      <c r="B322" s="174">
        <f t="shared" si="10"/>
        <v>3</v>
      </c>
      <c r="C322" s="174" t="str">
        <f>INDEX('Numbering Conventions'!$H$6:$H$13,MATCH(B322,'Numbering Conventions'!$I$6:$I$13,0))</f>
        <v>E</v>
      </c>
      <c r="D322" s="174" t="str">
        <f>VLOOKUP(F322,'Numbering Conventions'!$E$6:$F$39,2,0)</f>
        <v>SER</v>
      </c>
      <c r="E322" s="174">
        <v>28003</v>
      </c>
      <c r="F322" s="191">
        <v>33</v>
      </c>
      <c r="G322" s="175">
        <f>VLOOKUP(A322,PM_Balanced_VISTRO!$A$1:$AH$64,MATCH(D322,PM_Balanced_VISTRO!$A$1:$AH$1,0),0)</f>
        <v>15</v>
      </c>
    </row>
    <row r="323" spans="1:7" x14ac:dyDescent="0.25">
      <c r="A323" s="123">
        <f t="shared" si="9"/>
        <v>29</v>
      </c>
      <c r="B323" s="124">
        <f t="shared" si="10"/>
        <v>3</v>
      </c>
      <c r="C323" s="124" t="str">
        <f>INDEX('Numbering Conventions'!$H$6:$H$13,MATCH(B323,'Numbering Conventions'!$I$6:$I$13,0))</f>
        <v>E</v>
      </c>
      <c r="D323" s="124" t="str">
        <f>VLOOKUP(F323,'Numbering Conventions'!$E$6:$F$39,2,0)</f>
        <v>EBT</v>
      </c>
      <c r="E323" s="124">
        <v>29003</v>
      </c>
      <c r="F323" s="138">
        <v>12</v>
      </c>
      <c r="G323" s="146">
        <f>VLOOKUP(A323,PM_Balanced_VISTRO!$A$1:$AH$64,MATCH(D323,PM_Balanced_VISTRO!$A$1:$AH$1,0),0)</f>
        <v>398</v>
      </c>
    </row>
    <row r="324" spans="1:7" x14ac:dyDescent="0.25">
      <c r="A324" s="125">
        <f t="shared" si="9"/>
        <v>29</v>
      </c>
      <c r="B324" s="121">
        <f t="shared" si="10"/>
        <v>3</v>
      </c>
      <c r="C324" s="121" t="str">
        <f>INDEX('Numbering Conventions'!$H$6:$H$13,MATCH(B324,'Numbering Conventions'!$I$6:$I$13,0))</f>
        <v>E</v>
      </c>
      <c r="D324" s="121" t="str">
        <f>VLOOKUP(F324,'Numbering Conventions'!$E$6:$F$39,2,0)</f>
        <v>EBR</v>
      </c>
      <c r="E324" s="121">
        <v>29003</v>
      </c>
      <c r="F324" s="139">
        <v>13</v>
      </c>
      <c r="G324" s="147">
        <f>VLOOKUP(A324,PM_Balanced_VISTRO!$A$1:$AH$64,MATCH(D324,PM_Balanced_VISTRO!$A$1:$AH$1,0),0)</f>
        <v>36</v>
      </c>
    </row>
    <row r="325" spans="1:7" x14ac:dyDescent="0.25">
      <c r="A325" s="125">
        <f t="shared" si="9"/>
        <v>29</v>
      </c>
      <c r="B325" s="121">
        <f t="shared" si="10"/>
        <v>4</v>
      </c>
      <c r="C325" s="121" t="str">
        <f>INDEX('Numbering Conventions'!$H$6:$H$13,MATCH(B325,'Numbering Conventions'!$I$6:$I$13,0))</f>
        <v>W</v>
      </c>
      <c r="D325" s="121" t="str">
        <f>VLOOKUP(F325,'Numbering Conventions'!$E$6:$F$39,2,0)</f>
        <v>WBT</v>
      </c>
      <c r="E325" s="121">
        <v>29004</v>
      </c>
      <c r="F325" s="139">
        <v>16</v>
      </c>
      <c r="G325" s="147">
        <f>VLOOKUP(A325,PM_Balanced_VISTRO!$A$1:$AH$64,MATCH(D325,PM_Balanced_VISTRO!$A$1:$AH$1,0),0)</f>
        <v>855</v>
      </c>
    </row>
    <row r="326" spans="1:7" ht="15.75" thickBot="1" x14ac:dyDescent="0.3">
      <c r="A326" s="126">
        <f t="shared" ref="A326:A389" si="11">IF(LEN(E326)=3,INT(LEFT(E326,1)),IF(LEN(E326)=6,INT(LEFT(E326,5)),IF(LEN(E326)=5,INT(LEFT(E326,2)),IF(LEN(E326)=4,INT(LEFT(E326,2)),INT(LEFT(E326,3))))))</f>
        <v>29</v>
      </c>
      <c r="B326" s="127">
        <f t="shared" si="10"/>
        <v>4</v>
      </c>
      <c r="C326" s="127" t="str">
        <f>INDEX('Numbering Conventions'!$H$6:$H$13,MATCH(B326,'Numbering Conventions'!$I$6:$I$13,0))</f>
        <v>W</v>
      </c>
      <c r="D326" s="127" t="str">
        <f>VLOOKUP(F326,'Numbering Conventions'!$E$6:$F$39,2,0)</f>
        <v>WBR</v>
      </c>
      <c r="E326" s="127">
        <v>29004</v>
      </c>
      <c r="F326" s="140">
        <v>17</v>
      </c>
      <c r="G326" s="148">
        <f>VLOOKUP(A326,PM_Balanced_VISTRO!$A$1:$AH$64,MATCH(D326,PM_Balanced_VISTRO!$A$1:$AH$1,0),0)</f>
        <v>44</v>
      </c>
    </row>
    <row r="327" spans="1:7" x14ac:dyDescent="0.25">
      <c r="A327" s="128">
        <f t="shared" si="11"/>
        <v>30</v>
      </c>
      <c r="B327" s="129">
        <f t="shared" si="10"/>
        <v>1</v>
      </c>
      <c r="C327" s="129" t="str">
        <f>INDEX('Numbering Conventions'!$H$6:$H$13,MATCH(B327,'Numbering Conventions'!$I$6:$I$13,0))</f>
        <v>N</v>
      </c>
      <c r="D327" s="129" t="str">
        <f>VLOOKUP(F327,'Numbering Conventions'!$E$6:$F$39,2,0)</f>
        <v>NBL</v>
      </c>
      <c r="E327" s="129">
        <v>30001</v>
      </c>
      <c r="F327" s="135">
        <v>2</v>
      </c>
      <c r="G327" s="143">
        <f>VLOOKUP(A327,PM_Balanced_VISTRO!$A$1:$AH$64,MATCH(D327,PM_Balanced_VISTRO!$A$1:$AH$1,0),0)</f>
        <v>44</v>
      </c>
    </row>
    <row r="328" spans="1:7" x14ac:dyDescent="0.25">
      <c r="A328" s="130">
        <f t="shared" si="11"/>
        <v>30</v>
      </c>
      <c r="B328" s="120">
        <f t="shared" si="10"/>
        <v>1</v>
      </c>
      <c r="C328" s="120" t="str">
        <f>INDEX('Numbering Conventions'!$H$6:$H$13,MATCH(B328,'Numbering Conventions'!$I$6:$I$13,0))</f>
        <v>N</v>
      </c>
      <c r="D328" s="120" t="str">
        <f>VLOOKUP(F328,'Numbering Conventions'!$E$6:$F$39,2,0)</f>
        <v>NBT</v>
      </c>
      <c r="E328" s="120">
        <v>30001</v>
      </c>
      <c r="F328" s="136">
        <v>3</v>
      </c>
      <c r="G328" s="144">
        <f>VLOOKUP(A328,PM_Balanced_VISTRO!$A$1:$AH$64,MATCH(D328,PM_Balanced_VISTRO!$A$1:$AH$1,0),0)</f>
        <v>0</v>
      </c>
    </row>
    <row r="329" spans="1:7" x14ac:dyDescent="0.25">
      <c r="A329" s="130">
        <f t="shared" si="11"/>
        <v>30</v>
      </c>
      <c r="B329" s="120">
        <f t="shared" si="10"/>
        <v>2</v>
      </c>
      <c r="C329" s="120" t="str">
        <f>INDEX('Numbering Conventions'!$H$6:$H$13,MATCH(B329,'Numbering Conventions'!$I$6:$I$13,0))</f>
        <v>S</v>
      </c>
      <c r="D329" s="120" t="str">
        <f>VLOOKUP(F329,'Numbering Conventions'!$E$6:$F$39,2,0)</f>
        <v>SBT</v>
      </c>
      <c r="E329" s="120">
        <v>30002</v>
      </c>
      <c r="F329" s="136">
        <v>8</v>
      </c>
      <c r="G329" s="144">
        <f>VLOOKUP(A329,PM_Balanced_VISTRO!$A$1:$AH$64,MATCH(D329,PM_Balanced_VISTRO!$A$1:$AH$1,0),0)</f>
        <v>6</v>
      </c>
    </row>
    <row r="330" spans="1:7" x14ac:dyDescent="0.25">
      <c r="A330" s="130">
        <f t="shared" si="11"/>
        <v>30</v>
      </c>
      <c r="B330" s="120">
        <f t="shared" si="10"/>
        <v>2</v>
      </c>
      <c r="C330" s="120" t="str">
        <f>INDEX('Numbering Conventions'!$H$6:$H$13,MATCH(B330,'Numbering Conventions'!$I$6:$I$13,0))</f>
        <v>S</v>
      </c>
      <c r="D330" s="120" t="str">
        <f>VLOOKUP(F330,'Numbering Conventions'!$E$6:$F$39,2,0)</f>
        <v>SBR</v>
      </c>
      <c r="E330" s="120">
        <v>30002</v>
      </c>
      <c r="F330" s="136">
        <v>9</v>
      </c>
      <c r="G330" s="144">
        <f>VLOOKUP(A330,PM_Balanced_VISTRO!$A$1:$AH$64,MATCH(D330,PM_Balanced_VISTRO!$A$1:$AH$1,0),0)</f>
        <v>5</v>
      </c>
    </row>
    <row r="331" spans="1:7" x14ac:dyDescent="0.25">
      <c r="A331" s="130">
        <f t="shared" si="11"/>
        <v>30</v>
      </c>
      <c r="B331" s="120">
        <f t="shared" si="10"/>
        <v>4</v>
      </c>
      <c r="C331" s="120" t="str">
        <f>INDEX('Numbering Conventions'!$H$6:$H$13,MATCH(B331,'Numbering Conventions'!$I$6:$I$13,0))</f>
        <v>W</v>
      </c>
      <c r="D331" s="120" t="str">
        <f>VLOOKUP(F331,'Numbering Conventions'!$E$6:$F$39,2,0)</f>
        <v>NWL2</v>
      </c>
      <c r="E331" s="120">
        <v>30004</v>
      </c>
      <c r="F331" s="136">
        <v>26</v>
      </c>
      <c r="G331" s="144">
        <f>VLOOKUP(A331,PM_Balanced_VISTRO!$A$1:$AH$64,MATCH(D331,PM_Balanced_VISTRO!$A$1:$AH$1,0),0)</f>
        <v>24</v>
      </c>
    </row>
    <row r="332" spans="1:7" x14ac:dyDescent="0.25">
      <c r="A332" s="130">
        <f t="shared" si="11"/>
        <v>30</v>
      </c>
      <c r="B332" s="120">
        <f t="shared" si="10"/>
        <v>4</v>
      </c>
      <c r="C332" s="120" t="str">
        <f>INDEX('Numbering Conventions'!$H$6:$H$13,MATCH(B332,'Numbering Conventions'!$I$6:$I$13,0))</f>
        <v>W</v>
      </c>
      <c r="D332" s="120" t="str">
        <f>VLOOKUP(F332,'Numbering Conventions'!$E$6:$F$39,2,0)</f>
        <v>NWL</v>
      </c>
      <c r="E332" s="120">
        <v>30004</v>
      </c>
      <c r="F332" s="136">
        <v>27</v>
      </c>
      <c r="G332" s="144">
        <f>VLOOKUP(A332,PM_Balanced_VISTRO!$A$1:$AH$64,MATCH(D332,PM_Balanced_VISTRO!$A$1:$AH$1,0),0)</f>
        <v>168</v>
      </c>
    </row>
    <row r="333" spans="1:7" ht="15.75" thickBot="1" x14ac:dyDescent="0.3">
      <c r="A333" s="173">
        <f t="shared" si="11"/>
        <v>30</v>
      </c>
      <c r="B333" s="174">
        <f t="shared" si="10"/>
        <v>4</v>
      </c>
      <c r="C333" s="174" t="str">
        <f>INDEX('Numbering Conventions'!$H$6:$H$13,MATCH(B333,'Numbering Conventions'!$I$6:$I$13,0))</f>
        <v>W</v>
      </c>
      <c r="D333" s="174" t="str">
        <f>VLOOKUP(F333,'Numbering Conventions'!$E$6:$F$39,2,0)</f>
        <v>NWR</v>
      </c>
      <c r="E333" s="174">
        <v>30004</v>
      </c>
      <c r="F333" s="191">
        <v>29</v>
      </c>
      <c r="G333" s="175">
        <f>VLOOKUP(A333,PM_Balanced_VISTRO!$A$1:$AH$64,MATCH(D333,PM_Balanced_VISTRO!$A$1:$AH$1,0),0)</f>
        <v>0</v>
      </c>
    </row>
    <row r="334" spans="1:7" x14ac:dyDescent="0.25">
      <c r="A334" s="123">
        <f t="shared" si="11"/>
        <v>31</v>
      </c>
      <c r="B334" s="124">
        <f t="shared" si="10"/>
        <v>1</v>
      </c>
      <c r="C334" s="124" t="str">
        <f>INDEX('Numbering Conventions'!$H$6:$H$13,MATCH(B334,'Numbering Conventions'!$I$6:$I$13,0))</f>
        <v>N</v>
      </c>
      <c r="D334" s="124" t="str">
        <f>VLOOKUP(F334,'Numbering Conventions'!$E$6:$F$39,2,0)</f>
        <v>NBT</v>
      </c>
      <c r="E334" s="124">
        <v>31001</v>
      </c>
      <c r="F334" s="138">
        <v>3</v>
      </c>
      <c r="G334" s="146">
        <f>VLOOKUP(A334,PM_Balanced_VISTRO!$A$1:$AH$64,MATCH(D334,PM_Balanced_VISTRO!$A$1:$AH$1,0),0)</f>
        <v>0</v>
      </c>
    </row>
    <row r="335" spans="1:7" x14ac:dyDescent="0.25">
      <c r="A335" s="125">
        <f t="shared" si="11"/>
        <v>31</v>
      </c>
      <c r="B335" s="121">
        <f t="shared" si="10"/>
        <v>1</v>
      </c>
      <c r="C335" s="121" t="str">
        <f>INDEX('Numbering Conventions'!$H$6:$H$13,MATCH(B335,'Numbering Conventions'!$I$6:$I$13,0))</f>
        <v>N</v>
      </c>
      <c r="D335" s="121" t="str">
        <f>VLOOKUP(F335,'Numbering Conventions'!$E$6:$F$39,2,0)</f>
        <v>NBR</v>
      </c>
      <c r="E335" s="121">
        <v>31001</v>
      </c>
      <c r="F335" s="139">
        <v>4</v>
      </c>
      <c r="G335" s="147">
        <f>VLOOKUP(A335,PM_Balanced_VISTRO!$A$1:$AH$64,MATCH(D335,PM_Balanced_VISTRO!$A$1:$AH$1,0),0)</f>
        <v>85</v>
      </c>
    </row>
    <row r="336" spans="1:7" x14ac:dyDescent="0.25">
      <c r="A336" s="125">
        <f t="shared" si="11"/>
        <v>31</v>
      </c>
      <c r="B336" s="121">
        <f t="shared" si="10"/>
        <v>2</v>
      </c>
      <c r="C336" s="121" t="str">
        <f>INDEX('Numbering Conventions'!$H$6:$H$13,MATCH(B336,'Numbering Conventions'!$I$6:$I$13,0))</f>
        <v>S</v>
      </c>
      <c r="D336" s="121" t="str">
        <f>VLOOKUP(F336,'Numbering Conventions'!$E$6:$F$39,2,0)</f>
        <v>SBL</v>
      </c>
      <c r="E336" s="121">
        <v>31002</v>
      </c>
      <c r="F336" s="139">
        <v>7</v>
      </c>
      <c r="G336" s="147">
        <f>VLOOKUP(A336,PM_Balanced_VISTRO!$A$1:$AH$64,MATCH(D336,PM_Balanced_VISTRO!$A$1:$AH$1,0),0)</f>
        <v>36</v>
      </c>
    </row>
    <row r="337" spans="1:7" x14ac:dyDescent="0.25">
      <c r="A337" s="125">
        <f t="shared" si="11"/>
        <v>31</v>
      </c>
      <c r="B337" s="121">
        <f t="shared" si="10"/>
        <v>2</v>
      </c>
      <c r="C337" s="121" t="str">
        <f>INDEX('Numbering Conventions'!$H$6:$H$13,MATCH(B337,'Numbering Conventions'!$I$6:$I$13,0))</f>
        <v>S</v>
      </c>
      <c r="D337" s="121" t="str">
        <f>VLOOKUP(F337,'Numbering Conventions'!$E$6:$F$39,2,0)</f>
        <v>SBT</v>
      </c>
      <c r="E337" s="121">
        <v>31002</v>
      </c>
      <c r="F337" s="139">
        <v>8</v>
      </c>
      <c r="G337" s="147">
        <f>VLOOKUP(A337,PM_Balanced_VISTRO!$A$1:$AH$64,MATCH(D337,PM_Balanced_VISTRO!$A$1:$AH$1,0),0)</f>
        <v>0</v>
      </c>
    </row>
    <row r="338" spans="1:7" x14ac:dyDescent="0.25">
      <c r="A338" s="125">
        <f t="shared" si="11"/>
        <v>31</v>
      </c>
      <c r="B338" s="121">
        <f t="shared" si="10"/>
        <v>3</v>
      </c>
      <c r="C338" s="121" t="str">
        <f>INDEX('Numbering Conventions'!$H$6:$H$13,MATCH(B338,'Numbering Conventions'!$I$6:$I$13,0))</f>
        <v>E</v>
      </c>
      <c r="D338" s="121" t="str">
        <f>VLOOKUP(F338,'Numbering Conventions'!$E$6:$F$39,2,0)</f>
        <v>SEL2</v>
      </c>
      <c r="E338" s="121">
        <v>31003</v>
      </c>
      <c r="F338" s="139">
        <v>30</v>
      </c>
      <c r="G338" s="147">
        <f>VLOOKUP(A338,PM_Balanced_VISTRO!$A$1:$AH$64,MATCH(D338,PM_Balanced_VISTRO!$A$1:$AH$1,0),0)</f>
        <v>40</v>
      </c>
    </row>
    <row r="339" spans="1:7" x14ac:dyDescent="0.25">
      <c r="A339" s="125">
        <f t="shared" si="11"/>
        <v>31</v>
      </c>
      <c r="B339" s="121">
        <f t="shared" si="10"/>
        <v>3</v>
      </c>
      <c r="C339" s="121" t="str">
        <f>INDEX('Numbering Conventions'!$H$6:$H$13,MATCH(B339,'Numbering Conventions'!$I$6:$I$13,0))</f>
        <v>E</v>
      </c>
      <c r="D339" s="121" t="str">
        <f>VLOOKUP(F339,'Numbering Conventions'!$E$6:$F$39,2,0)</f>
        <v>SEL</v>
      </c>
      <c r="E339" s="121">
        <v>31003</v>
      </c>
      <c r="F339" s="139">
        <v>31</v>
      </c>
      <c r="G339" s="147">
        <f>VLOOKUP(A339,PM_Balanced_VISTRO!$A$1:$AH$64,MATCH(D339,PM_Balanced_VISTRO!$A$1:$AH$1,0),0)</f>
        <v>95</v>
      </c>
    </row>
    <row r="340" spans="1:7" ht="15.75" thickBot="1" x14ac:dyDescent="0.3">
      <c r="A340" s="126">
        <f t="shared" si="11"/>
        <v>31</v>
      </c>
      <c r="B340" s="127">
        <f t="shared" si="10"/>
        <v>3</v>
      </c>
      <c r="C340" s="127" t="str">
        <f>INDEX('Numbering Conventions'!$H$6:$H$13,MATCH(B340,'Numbering Conventions'!$I$6:$I$13,0))</f>
        <v>E</v>
      </c>
      <c r="D340" s="127" t="str">
        <f>VLOOKUP(F340,'Numbering Conventions'!$E$6:$F$39,2,0)</f>
        <v>SER</v>
      </c>
      <c r="E340" s="127">
        <v>31003</v>
      </c>
      <c r="F340" s="140">
        <v>33</v>
      </c>
      <c r="G340" s="148">
        <f>VLOOKUP(A340,PM_Balanced_VISTRO!$A$1:$AH$64,MATCH(D340,PM_Balanced_VISTRO!$A$1:$AH$1,0),0)</f>
        <v>0</v>
      </c>
    </row>
    <row r="341" spans="1:7" x14ac:dyDescent="0.25">
      <c r="A341" s="128">
        <f t="shared" si="11"/>
        <v>32</v>
      </c>
      <c r="B341" s="129">
        <f t="shared" si="10"/>
        <v>3</v>
      </c>
      <c r="C341" s="129" t="str">
        <f>INDEX('Numbering Conventions'!$H$6:$H$13,MATCH(B341,'Numbering Conventions'!$I$6:$I$13,0))</f>
        <v>E</v>
      </c>
      <c r="D341" s="129" t="str">
        <f>VLOOKUP(F341,'Numbering Conventions'!$E$6:$F$39,2,0)</f>
        <v>EBT</v>
      </c>
      <c r="E341" s="129">
        <v>32003</v>
      </c>
      <c r="F341" s="135">
        <v>12</v>
      </c>
      <c r="G341" s="143">
        <f>VLOOKUP(A341,PM_Balanced_VISTRO!$A$1:$AH$64,MATCH(D341,PM_Balanced_VISTRO!$A$1:$AH$1,0),0)</f>
        <v>440</v>
      </c>
    </row>
    <row r="342" spans="1:7" x14ac:dyDescent="0.25">
      <c r="A342" s="130">
        <f t="shared" si="11"/>
        <v>32</v>
      </c>
      <c r="B342" s="120">
        <f t="shared" si="10"/>
        <v>3</v>
      </c>
      <c r="C342" s="120" t="str">
        <f>INDEX('Numbering Conventions'!$H$6:$H$13,MATCH(B342,'Numbering Conventions'!$I$6:$I$13,0))</f>
        <v>E</v>
      </c>
      <c r="D342" s="120" t="str">
        <f>VLOOKUP(F342,'Numbering Conventions'!$E$6:$F$39,2,0)</f>
        <v>EBR</v>
      </c>
      <c r="E342" s="120">
        <v>32003</v>
      </c>
      <c r="F342" s="136">
        <v>13</v>
      </c>
      <c r="G342" s="144">
        <f>VLOOKUP(A342,PM_Balanced_VISTRO!$A$1:$AH$64,MATCH(D342,PM_Balanced_VISTRO!$A$1:$AH$1,0),0)</f>
        <v>43</v>
      </c>
    </row>
    <row r="343" spans="1:7" x14ac:dyDescent="0.25">
      <c r="A343" s="130">
        <f t="shared" si="11"/>
        <v>32</v>
      </c>
      <c r="B343" s="120">
        <f t="shared" si="10"/>
        <v>4</v>
      </c>
      <c r="C343" s="120" t="str">
        <f>INDEX('Numbering Conventions'!$H$6:$H$13,MATCH(B343,'Numbering Conventions'!$I$6:$I$13,0))</f>
        <v>W</v>
      </c>
      <c r="D343" s="120" t="str">
        <f>VLOOKUP(F343,'Numbering Conventions'!$E$6:$F$39,2,0)</f>
        <v>WBT</v>
      </c>
      <c r="E343" s="120">
        <v>32004</v>
      </c>
      <c r="F343" s="136">
        <v>16</v>
      </c>
      <c r="G343" s="144">
        <f>VLOOKUP(A343,PM_Balanced_VISTRO!$A$1:$AH$64,MATCH(D343,PM_Balanced_VISTRO!$A$1:$AH$1,0),0)</f>
        <v>835</v>
      </c>
    </row>
    <row r="344" spans="1:7" ht="15.75" thickBot="1" x14ac:dyDescent="0.3">
      <c r="A344" s="173">
        <f t="shared" si="11"/>
        <v>32</v>
      </c>
      <c r="B344" s="174">
        <f t="shared" si="10"/>
        <v>4</v>
      </c>
      <c r="C344" s="174" t="str">
        <f>INDEX('Numbering Conventions'!$H$6:$H$13,MATCH(B344,'Numbering Conventions'!$I$6:$I$13,0))</f>
        <v>W</v>
      </c>
      <c r="D344" s="174" t="str">
        <f>VLOOKUP(F344,'Numbering Conventions'!$E$6:$F$39,2,0)</f>
        <v>WBR</v>
      </c>
      <c r="E344" s="174">
        <v>32004</v>
      </c>
      <c r="F344" s="191">
        <v>17</v>
      </c>
      <c r="G344" s="175">
        <f>VLOOKUP(A344,PM_Balanced_VISTRO!$A$1:$AH$64,MATCH(D344,PM_Balanced_VISTRO!$A$1:$AH$1,0),0)</f>
        <v>107</v>
      </c>
    </row>
    <row r="345" spans="1:7" x14ac:dyDescent="0.25">
      <c r="A345" s="123">
        <f t="shared" si="11"/>
        <v>33</v>
      </c>
      <c r="B345" s="124">
        <f t="shared" si="10"/>
        <v>1</v>
      </c>
      <c r="C345" s="124" t="str">
        <f>INDEX('Numbering Conventions'!$H$6:$H$13,MATCH(B345,'Numbering Conventions'!$I$6:$I$13,0))</f>
        <v>N</v>
      </c>
      <c r="D345" s="124" t="str">
        <f>VLOOKUP(F345,'Numbering Conventions'!$E$6:$F$39,2,0)</f>
        <v>NBL</v>
      </c>
      <c r="E345" s="124">
        <v>33001</v>
      </c>
      <c r="F345" s="138">
        <v>2</v>
      </c>
      <c r="G345" s="146">
        <f>VLOOKUP(A345,PM_Balanced_VISTRO!$A$1:$AH$64,MATCH(D345,PM_Balanced_VISTRO!$A$1:$AH$1,0),0)</f>
        <v>54</v>
      </c>
    </row>
    <row r="346" spans="1:7" x14ac:dyDescent="0.25">
      <c r="A346" s="125">
        <f t="shared" si="11"/>
        <v>33</v>
      </c>
      <c r="B346" s="121">
        <f t="shared" si="10"/>
        <v>1</v>
      </c>
      <c r="C346" s="121" t="str">
        <f>INDEX('Numbering Conventions'!$H$6:$H$13,MATCH(B346,'Numbering Conventions'!$I$6:$I$13,0))</f>
        <v>N</v>
      </c>
      <c r="D346" s="121" t="str">
        <f>VLOOKUP(F346,'Numbering Conventions'!$E$6:$F$39,2,0)</f>
        <v>NBT</v>
      </c>
      <c r="E346" s="121">
        <v>33001</v>
      </c>
      <c r="F346" s="139">
        <v>3</v>
      </c>
      <c r="G346" s="147">
        <f>VLOOKUP(A346,PM_Balanced_VISTRO!$A$1:$AH$64,MATCH(D346,PM_Balanced_VISTRO!$A$1:$AH$1,0),0)</f>
        <v>53</v>
      </c>
    </row>
    <row r="347" spans="1:7" x14ac:dyDescent="0.25">
      <c r="A347" s="125">
        <f t="shared" si="11"/>
        <v>33</v>
      </c>
      <c r="B347" s="121">
        <f t="shared" si="10"/>
        <v>2</v>
      </c>
      <c r="C347" s="121" t="str">
        <f>INDEX('Numbering Conventions'!$H$6:$H$13,MATCH(B347,'Numbering Conventions'!$I$6:$I$13,0))</f>
        <v>S</v>
      </c>
      <c r="D347" s="121" t="str">
        <f>VLOOKUP(F347,'Numbering Conventions'!$E$6:$F$39,2,0)</f>
        <v>SBT</v>
      </c>
      <c r="E347" s="121">
        <v>33002</v>
      </c>
      <c r="F347" s="139">
        <v>8</v>
      </c>
      <c r="G347" s="147">
        <f>VLOOKUP(A347,PM_Balanced_VISTRO!$A$1:$AH$64,MATCH(D347,PM_Balanced_VISTRO!$A$1:$AH$1,0),0)</f>
        <v>28</v>
      </c>
    </row>
    <row r="348" spans="1:7" x14ac:dyDescent="0.25">
      <c r="A348" s="125">
        <f t="shared" si="11"/>
        <v>33</v>
      </c>
      <c r="B348" s="121">
        <f t="shared" si="10"/>
        <v>2</v>
      </c>
      <c r="C348" s="121" t="str">
        <f>INDEX('Numbering Conventions'!$H$6:$H$13,MATCH(B348,'Numbering Conventions'!$I$6:$I$13,0))</f>
        <v>S</v>
      </c>
      <c r="D348" s="121" t="str">
        <f>VLOOKUP(F348,'Numbering Conventions'!$E$6:$F$39,2,0)</f>
        <v>SBR</v>
      </c>
      <c r="E348" s="121">
        <v>33002</v>
      </c>
      <c r="F348" s="139">
        <v>9</v>
      </c>
      <c r="G348" s="147">
        <f>VLOOKUP(A348,PM_Balanced_VISTRO!$A$1:$AH$64,MATCH(D348,PM_Balanced_VISTRO!$A$1:$AH$1,0),0)</f>
        <v>42</v>
      </c>
    </row>
    <row r="349" spans="1:7" x14ac:dyDescent="0.25">
      <c r="A349" s="125">
        <f t="shared" si="11"/>
        <v>33</v>
      </c>
      <c r="B349" s="121">
        <f t="shared" si="10"/>
        <v>4</v>
      </c>
      <c r="C349" s="121" t="str">
        <f>INDEX('Numbering Conventions'!$H$6:$H$13,MATCH(B349,'Numbering Conventions'!$I$6:$I$13,0))</f>
        <v>W</v>
      </c>
      <c r="D349" s="121" t="str">
        <f>VLOOKUP(F349,'Numbering Conventions'!$E$6:$F$39,2,0)</f>
        <v>NWL2</v>
      </c>
      <c r="E349" s="121">
        <v>33004</v>
      </c>
      <c r="F349" s="139">
        <v>26</v>
      </c>
      <c r="G349" s="147">
        <f>VLOOKUP(A349,PM_Balanced_VISTRO!$A$1:$AH$64,MATCH(D349,PM_Balanced_VISTRO!$A$1:$AH$1,0),0)</f>
        <v>6</v>
      </c>
    </row>
    <row r="350" spans="1:7" x14ac:dyDescent="0.25">
      <c r="A350" s="125">
        <f t="shared" si="11"/>
        <v>33</v>
      </c>
      <c r="B350" s="121">
        <f t="shared" si="10"/>
        <v>4</v>
      </c>
      <c r="C350" s="121" t="str">
        <f>INDEX('Numbering Conventions'!$H$6:$H$13,MATCH(B350,'Numbering Conventions'!$I$6:$I$13,0))</f>
        <v>W</v>
      </c>
      <c r="D350" s="121" t="str">
        <f>VLOOKUP(F350,'Numbering Conventions'!$E$6:$F$39,2,0)</f>
        <v>NWL</v>
      </c>
      <c r="E350" s="121">
        <v>33004</v>
      </c>
      <c r="F350" s="139">
        <v>27</v>
      </c>
      <c r="G350" s="147">
        <f>VLOOKUP(A350,PM_Balanced_VISTRO!$A$1:$AH$64,MATCH(D350,PM_Balanced_VISTRO!$A$1:$AH$1,0),0)</f>
        <v>6</v>
      </c>
    </row>
    <row r="351" spans="1:7" ht="15.75" thickBot="1" x14ac:dyDescent="0.3">
      <c r="A351" s="126">
        <f t="shared" si="11"/>
        <v>33</v>
      </c>
      <c r="B351" s="127">
        <f t="shared" si="10"/>
        <v>4</v>
      </c>
      <c r="C351" s="127" t="str">
        <f>INDEX('Numbering Conventions'!$H$6:$H$13,MATCH(B351,'Numbering Conventions'!$I$6:$I$13,0))</f>
        <v>W</v>
      </c>
      <c r="D351" s="127" t="str">
        <f>VLOOKUP(F351,'Numbering Conventions'!$E$6:$F$39,2,0)</f>
        <v>NWR</v>
      </c>
      <c r="E351" s="127">
        <v>33004</v>
      </c>
      <c r="F351" s="140">
        <v>29</v>
      </c>
      <c r="G351" s="148">
        <f>VLOOKUP(A351,PM_Balanced_VISTRO!$A$1:$AH$64,MATCH(D351,PM_Balanced_VISTRO!$A$1:$AH$1,0),0)</f>
        <v>0</v>
      </c>
    </row>
    <row r="352" spans="1:7" x14ac:dyDescent="0.25">
      <c r="A352" s="128">
        <f t="shared" si="11"/>
        <v>34</v>
      </c>
      <c r="B352" s="129">
        <f t="shared" si="10"/>
        <v>1</v>
      </c>
      <c r="C352" s="129" t="str">
        <f>INDEX('Numbering Conventions'!$H$6:$H$13,MATCH(B352,'Numbering Conventions'!$I$6:$I$13,0))</f>
        <v>N</v>
      </c>
      <c r="D352" s="129" t="str">
        <f>VLOOKUP(F352,'Numbering Conventions'!$E$6:$F$39,2,0)</f>
        <v>NBT</v>
      </c>
      <c r="E352" s="129">
        <v>34001</v>
      </c>
      <c r="F352" s="135">
        <v>3</v>
      </c>
      <c r="G352" s="143">
        <f>VLOOKUP(A352,PM_Balanced_VISTRO!$A$1:$AH$64,MATCH(D352,PM_Balanced_VISTRO!$A$1:$AH$1,0),0)</f>
        <v>0</v>
      </c>
    </row>
    <row r="353" spans="1:7" x14ac:dyDescent="0.25">
      <c r="A353" s="130">
        <f t="shared" si="11"/>
        <v>34</v>
      </c>
      <c r="B353" s="120">
        <f t="shared" si="10"/>
        <v>1</v>
      </c>
      <c r="C353" s="120" t="str">
        <f>INDEX('Numbering Conventions'!$H$6:$H$13,MATCH(B353,'Numbering Conventions'!$I$6:$I$13,0))</f>
        <v>N</v>
      </c>
      <c r="D353" s="120" t="str">
        <f>VLOOKUP(F353,'Numbering Conventions'!$E$6:$F$39,2,0)</f>
        <v>NBR</v>
      </c>
      <c r="E353" s="120">
        <v>34001</v>
      </c>
      <c r="F353" s="136">
        <v>4</v>
      </c>
      <c r="G353" s="144">
        <f>VLOOKUP(A353,PM_Balanced_VISTRO!$A$1:$AH$64,MATCH(D353,PM_Balanced_VISTRO!$A$1:$AH$1,0),0)</f>
        <v>15</v>
      </c>
    </row>
    <row r="354" spans="1:7" x14ac:dyDescent="0.25">
      <c r="A354" s="130">
        <f t="shared" si="11"/>
        <v>34</v>
      </c>
      <c r="B354" s="120">
        <f t="shared" si="10"/>
        <v>2</v>
      </c>
      <c r="C354" s="120" t="str">
        <f>INDEX('Numbering Conventions'!$H$6:$H$13,MATCH(B354,'Numbering Conventions'!$I$6:$I$13,0))</f>
        <v>S</v>
      </c>
      <c r="D354" s="120" t="str">
        <f>VLOOKUP(F354,'Numbering Conventions'!$E$6:$F$39,2,0)</f>
        <v>SBL</v>
      </c>
      <c r="E354" s="120">
        <v>34002</v>
      </c>
      <c r="F354" s="136">
        <v>7</v>
      </c>
      <c r="G354" s="144">
        <f>VLOOKUP(A354,PM_Balanced_VISTRO!$A$1:$AH$64,MATCH(D354,PM_Balanced_VISTRO!$A$1:$AH$1,0),0)</f>
        <v>18</v>
      </c>
    </row>
    <row r="355" spans="1:7" x14ac:dyDescent="0.25">
      <c r="A355" s="130">
        <f t="shared" si="11"/>
        <v>34</v>
      </c>
      <c r="B355" s="120">
        <f t="shared" si="10"/>
        <v>2</v>
      </c>
      <c r="C355" s="120" t="str">
        <f>INDEX('Numbering Conventions'!$H$6:$H$13,MATCH(B355,'Numbering Conventions'!$I$6:$I$13,0))</f>
        <v>S</v>
      </c>
      <c r="D355" s="120" t="str">
        <f>VLOOKUP(F355,'Numbering Conventions'!$E$6:$F$39,2,0)</f>
        <v>SBT</v>
      </c>
      <c r="E355" s="120">
        <v>34002</v>
      </c>
      <c r="F355" s="136">
        <v>8</v>
      </c>
      <c r="G355" s="144">
        <f>VLOOKUP(A355,PM_Balanced_VISTRO!$A$1:$AH$64,MATCH(D355,PM_Balanced_VISTRO!$A$1:$AH$1,0),0)</f>
        <v>25</v>
      </c>
    </row>
    <row r="356" spans="1:7" x14ac:dyDescent="0.25">
      <c r="A356" s="130">
        <f t="shared" si="11"/>
        <v>34</v>
      </c>
      <c r="B356" s="120">
        <f t="shared" si="10"/>
        <v>3</v>
      </c>
      <c r="C356" s="120" t="str">
        <f>INDEX('Numbering Conventions'!$H$6:$H$13,MATCH(B356,'Numbering Conventions'!$I$6:$I$13,0))</f>
        <v>E</v>
      </c>
      <c r="D356" s="120" t="str">
        <f>VLOOKUP(F356,'Numbering Conventions'!$E$6:$F$39,2,0)</f>
        <v>SEL2</v>
      </c>
      <c r="E356" s="120">
        <v>34003</v>
      </c>
      <c r="F356" s="136">
        <v>30</v>
      </c>
      <c r="G356" s="144">
        <f>VLOOKUP(A356,PM_Balanced_VISTRO!$A$1:$AH$64,MATCH(D356,PM_Balanced_VISTRO!$A$1:$AH$1,0),0)</f>
        <v>36</v>
      </c>
    </row>
    <row r="357" spans="1:7" x14ac:dyDescent="0.25">
      <c r="A357" s="130">
        <f t="shared" si="11"/>
        <v>34</v>
      </c>
      <c r="B357" s="120">
        <f t="shared" si="10"/>
        <v>3</v>
      </c>
      <c r="C357" s="120" t="str">
        <f>INDEX('Numbering Conventions'!$H$6:$H$13,MATCH(B357,'Numbering Conventions'!$I$6:$I$13,0))</f>
        <v>E</v>
      </c>
      <c r="D357" s="120" t="str">
        <f>VLOOKUP(F357,'Numbering Conventions'!$E$6:$F$39,2,0)</f>
        <v>SEL</v>
      </c>
      <c r="E357" s="120">
        <v>34003</v>
      </c>
      <c r="F357" s="136">
        <v>31</v>
      </c>
      <c r="G357" s="144">
        <f>VLOOKUP(A357,PM_Balanced_VISTRO!$A$1:$AH$64,MATCH(D357,PM_Balanced_VISTRO!$A$1:$AH$1,0),0)</f>
        <v>16</v>
      </c>
    </row>
    <row r="358" spans="1:7" ht="15.75" thickBot="1" x14ac:dyDescent="0.3">
      <c r="A358" s="173">
        <f t="shared" si="11"/>
        <v>34</v>
      </c>
      <c r="B358" s="174">
        <f t="shared" si="10"/>
        <v>3</v>
      </c>
      <c r="C358" s="174" t="str">
        <f>INDEX('Numbering Conventions'!$H$6:$H$13,MATCH(B358,'Numbering Conventions'!$I$6:$I$13,0))</f>
        <v>E</v>
      </c>
      <c r="D358" s="174" t="str">
        <f>VLOOKUP(F358,'Numbering Conventions'!$E$6:$F$39,2,0)</f>
        <v>SER</v>
      </c>
      <c r="E358" s="174">
        <v>34003</v>
      </c>
      <c r="F358" s="191">
        <v>33</v>
      </c>
      <c r="G358" s="175">
        <f>VLOOKUP(A358,PM_Balanced_VISTRO!$A$1:$AH$64,MATCH(D358,PM_Balanced_VISTRO!$A$1:$AH$1,0),0)</f>
        <v>0</v>
      </c>
    </row>
    <row r="359" spans="1:7" x14ac:dyDescent="0.25">
      <c r="A359" s="123">
        <f t="shared" si="11"/>
        <v>35</v>
      </c>
      <c r="B359" s="124">
        <f t="shared" si="10"/>
        <v>3</v>
      </c>
      <c r="C359" s="124" t="str">
        <f>INDEX('Numbering Conventions'!$H$6:$H$13,MATCH(B359,'Numbering Conventions'!$I$6:$I$13,0))</f>
        <v>E</v>
      </c>
      <c r="D359" s="124" t="str">
        <f>VLOOKUP(F359,'Numbering Conventions'!$E$6:$F$39,2,0)</f>
        <v>EBT</v>
      </c>
      <c r="E359" s="124">
        <v>35003</v>
      </c>
      <c r="F359" s="138">
        <v>12</v>
      </c>
      <c r="G359" s="146">
        <f>VLOOKUP(A359,PM_Balanced_VISTRO!$A$1:$AH$64,MATCH(D359,PM_Balanced_VISTRO!$A$1:$AH$1,0),0)</f>
        <v>510</v>
      </c>
    </row>
    <row r="360" spans="1:7" x14ac:dyDescent="0.25">
      <c r="A360" s="125">
        <f t="shared" si="11"/>
        <v>35</v>
      </c>
      <c r="B360" s="121">
        <f t="shared" si="10"/>
        <v>3</v>
      </c>
      <c r="C360" s="121" t="str">
        <f>INDEX('Numbering Conventions'!$H$6:$H$13,MATCH(B360,'Numbering Conventions'!$I$6:$I$13,0))</f>
        <v>E</v>
      </c>
      <c r="D360" s="121" t="str">
        <f>VLOOKUP(F360,'Numbering Conventions'!$E$6:$F$39,2,0)</f>
        <v>EBR</v>
      </c>
      <c r="E360" s="121">
        <v>35003</v>
      </c>
      <c r="F360" s="139">
        <v>13</v>
      </c>
      <c r="G360" s="147">
        <f>VLOOKUP(A360,PM_Balanced_VISTRO!$A$1:$AH$64,MATCH(D360,PM_Balanced_VISTRO!$A$1:$AH$1,0),0)</f>
        <v>30</v>
      </c>
    </row>
    <row r="361" spans="1:7" x14ac:dyDescent="0.25">
      <c r="A361" s="125">
        <f t="shared" si="11"/>
        <v>35</v>
      </c>
      <c r="B361" s="121">
        <f t="shared" si="10"/>
        <v>4</v>
      </c>
      <c r="C361" s="121" t="str">
        <f>INDEX('Numbering Conventions'!$H$6:$H$13,MATCH(B361,'Numbering Conventions'!$I$6:$I$13,0))</f>
        <v>W</v>
      </c>
      <c r="D361" s="121" t="str">
        <f>VLOOKUP(F361,'Numbering Conventions'!$E$6:$F$39,2,0)</f>
        <v>WBT</v>
      </c>
      <c r="E361" s="121">
        <v>35004</v>
      </c>
      <c r="F361" s="139">
        <v>16</v>
      </c>
      <c r="G361" s="147">
        <f>VLOOKUP(A361,PM_Balanced_VISTRO!$A$1:$AH$64,MATCH(D361,PM_Balanced_VISTRO!$A$1:$AH$1,0),0)</f>
        <v>813</v>
      </c>
    </row>
    <row r="362" spans="1:7" ht="15.75" thickBot="1" x14ac:dyDescent="0.3">
      <c r="A362" s="126">
        <f t="shared" si="11"/>
        <v>35</v>
      </c>
      <c r="B362" s="127">
        <f t="shared" si="10"/>
        <v>4</v>
      </c>
      <c r="C362" s="127" t="str">
        <f>INDEX('Numbering Conventions'!$H$6:$H$13,MATCH(B362,'Numbering Conventions'!$I$6:$I$13,0))</f>
        <v>W</v>
      </c>
      <c r="D362" s="127" t="str">
        <f>VLOOKUP(F362,'Numbering Conventions'!$E$6:$F$39,2,0)</f>
        <v>WBR</v>
      </c>
      <c r="E362" s="127">
        <v>35004</v>
      </c>
      <c r="F362" s="140">
        <v>17</v>
      </c>
      <c r="G362" s="148">
        <f>VLOOKUP(A362,PM_Balanced_VISTRO!$A$1:$AH$64,MATCH(D362,PM_Balanced_VISTRO!$A$1:$AH$1,0),0)</f>
        <v>70</v>
      </c>
    </row>
    <row r="363" spans="1:7" x14ac:dyDescent="0.25">
      <c r="A363" s="128">
        <f t="shared" si="11"/>
        <v>36</v>
      </c>
      <c r="B363" s="129">
        <f t="shared" si="10"/>
        <v>1</v>
      </c>
      <c r="C363" s="129" t="str">
        <f>INDEX('Numbering Conventions'!$H$6:$H$13,MATCH(B363,'Numbering Conventions'!$I$6:$I$13,0))</f>
        <v>N</v>
      </c>
      <c r="D363" s="129" t="str">
        <f>VLOOKUP(F363,'Numbering Conventions'!$E$6:$F$39,2,0)</f>
        <v>NBL</v>
      </c>
      <c r="E363" s="129">
        <v>36001</v>
      </c>
      <c r="F363" s="135">
        <v>2</v>
      </c>
      <c r="G363" s="143">
        <f>VLOOKUP(A363,PM_Balanced_VISTRO!$A$1:$AH$64,MATCH(D363,PM_Balanced_VISTRO!$A$1:$AH$1,0),0)</f>
        <v>70</v>
      </c>
    </row>
    <row r="364" spans="1:7" x14ac:dyDescent="0.25">
      <c r="A364" s="130">
        <f t="shared" si="11"/>
        <v>36</v>
      </c>
      <c r="B364" s="120">
        <f t="shared" si="10"/>
        <v>1</v>
      </c>
      <c r="C364" s="120" t="str">
        <f>INDEX('Numbering Conventions'!$H$6:$H$13,MATCH(B364,'Numbering Conventions'!$I$6:$I$13,0))</f>
        <v>N</v>
      </c>
      <c r="D364" s="120" t="str">
        <f>VLOOKUP(F364,'Numbering Conventions'!$E$6:$F$39,2,0)</f>
        <v>NBT</v>
      </c>
      <c r="E364" s="120">
        <v>36001</v>
      </c>
      <c r="F364" s="136">
        <v>3</v>
      </c>
      <c r="G364" s="144">
        <f>VLOOKUP(A364,PM_Balanced_VISTRO!$A$1:$AH$64,MATCH(D364,PM_Balanced_VISTRO!$A$1:$AH$1,0),0)</f>
        <v>0</v>
      </c>
    </row>
    <row r="365" spans="1:7" x14ac:dyDescent="0.25">
      <c r="A365" s="130">
        <f t="shared" si="11"/>
        <v>36</v>
      </c>
      <c r="B365" s="120">
        <f t="shared" si="10"/>
        <v>2</v>
      </c>
      <c r="C365" s="120" t="str">
        <f>INDEX('Numbering Conventions'!$H$6:$H$13,MATCH(B365,'Numbering Conventions'!$I$6:$I$13,0))</f>
        <v>S</v>
      </c>
      <c r="D365" s="120" t="str">
        <f>VLOOKUP(F365,'Numbering Conventions'!$E$6:$F$39,2,0)</f>
        <v>SBT</v>
      </c>
      <c r="E365" s="120">
        <v>36002</v>
      </c>
      <c r="F365" s="136">
        <v>8</v>
      </c>
      <c r="G365" s="144">
        <f>VLOOKUP(A365,PM_Balanced_VISTRO!$A$1:$AH$64,MATCH(D365,PM_Balanced_VISTRO!$A$1:$AH$1,0),0)</f>
        <v>0</v>
      </c>
    </row>
    <row r="366" spans="1:7" x14ac:dyDescent="0.25">
      <c r="A366" s="130">
        <f t="shared" si="11"/>
        <v>36</v>
      </c>
      <c r="B366" s="120">
        <f t="shared" si="10"/>
        <v>2</v>
      </c>
      <c r="C366" s="120" t="str">
        <f>INDEX('Numbering Conventions'!$H$6:$H$13,MATCH(B366,'Numbering Conventions'!$I$6:$I$13,0))</f>
        <v>S</v>
      </c>
      <c r="D366" s="120" t="str">
        <f>VLOOKUP(F366,'Numbering Conventions'!$E$6:$F$39,2,0)</f>
        <v>SBR</v>
      </c>
      <c r="E366" s="120">
        <v>36002</v>
      </c>
      <c r="F366" s="136">
        <v>9</v>
      </c>
      <c r="G366" s="144">
        <f>VLOOKUP(A366,PM_Balanced_VISTRO!$A$1:$AH$64,MATCH(D366,PM_Balanced_VISTRO!$A$1:$AH$1,0),0)</f>
        <v>0</v>
      </c>
    </row>
    <row r="367" spans="1:7" x14ac:dyDescent="0.25">
      <c r="A367" s="130">
        <f t="shared" si="11"/>
        <v>36</v>
      </c>
      <c r="B367" s="120">
        <f t="shared" si="10"/>
        <v>4</v>
      </c>
      <c r="C367" s="120" t="str">
        <f>INDEX('Numbering Conventions'!$H$6:$H$13,MATCH(B367,'Numbering Conventions'!$I$6:$I$13,0))</f>
        <v>W</v>
      </c>
      <c r="D367" s="120" t="str">
        <f>VLOOKUP(F367,'Numbering Conventions'!$E$6:$F$39,2,0)</f>
        <v>WBL</v>
      </c>
      <c r="E367" s="120">
        <v>36004</v>
      </c>
      <c r="F367" s="136">
        <v>15</v>
      </c>
      <c r="G367" s="144">
        <f>VLOOKUP(A367,PM_Balanced_VISTRO!$A$1:$AH$64,MATCH(D367,PM_Balanced_VISTRO!$A$1:$AH$1,0),0)</f>
        <v>0</v>
      </c>
    </row>
    <row r="368" spans="1:7" x14ac:dyDescent="0.25">
      <c r="A368" s="130">
        <f t="shared" si="11"/>
        <v>36</v>
      </c>
      <c r="B368" s="120">
        <f t="shared" si="10"/>
        <v>4</v>
      </c>
      <c r="C368" s="120" t="str">
        <f>INDEX('Numbering Conventions'!$H$6:$H$13,MATCH(B368,'Numbering Conventions'!$I$6:$I$13,0))</f>
        <v>W</v>
      </c>
      <c r="D368" s="120" t="str">
        <f>VLOOKUP(F368,'Numbering Conventions'!$E$6:$F$39,2,0)</f>
        <v>WBT</v>
      </c>
      <c r="E368" s="120">
        <v>36004</v>
      </c>
      <c r="F368" s="136">
        <v>16</v>
      </c>
      <c r="G368" s="144">
        <f>VLOOKUP(A368,PM_Balanced_VISTRO!$A$1:$AH$64,MATCH(D368,PM_Balanced_VISTRO!$A$1:$AH$1,0),0)</f>
        <v>34</v>
      </c>
    </row>
    <row r="369" spans="1:7" ht="15.75" thickBot="1" x14ac:dyDescent="0.3">
      <c r="A369" s="173">
        <f t="shared" si="11"/>
        <v>36</v>
      </c>
      <c r="B369" s="174">
        <f t="shared" si="10"/>
        <v>4</v>
      </c>
      <c r="C369" s="174" t="str">
        <f>INDEX('Numbering Conventions'!$H$6:$H$13,MATCH(B369,'Numbering Conventions'!$I$6:$I$13,0))</f>
        <v>W</v>
      </c>
      <c r="D369" s="174" t="str">
        <f>VLOOKUP(F369,'Numbering Conventions'!$E$6:$F$39,2,0)</f>
        <v>WBR</v>
      </c>
      <c r="E369" s="174">
        <v>36004</v>
      </c>
      <c r="F369" s="191">
        <v>17</v>
      </c>
      <c r="G369" s="175">
        <f>VLOOKUP(A369,PM_Balanced_VISTRO!$A$1:$AH$64,MATCH(D369,PM_Balanced_VISTRO!$A$1:$AH$1,0),0)</f>
        <v>143</v>
      </c>
    </row>
    <row r="370" spans="1:7" x14ac:dyDescent="0.25">
      <c r="A370" s="123">
        <f t="shared" si="11"/>
        <v>37</v>
      </c>
      <c r="B370" s="124">
        <f t="shared" si="10"/>
        <v>1</v>
      </c>
      <c r="C370" s="124" t="str">
        <f>INDEX('Numbering Conventions'!$H$6:$H$13,MATCH(B370,'Numbering Conventions'!$I$6:$I$13,0))</f>
        <v>N</v>
      </c>
      <c r="D370" s="124" t="str">
        <f>VLOOKUP(F370,'Numbering Conventions'!$E$6:$F$39,2,0)</f>
        <v>NBT</v>
      </c>
      <c r="E370" s="124">
        <v>37001</v>
      </c>
      <c r="F370" s="138">
        <v>3</v>
      </c>
      <c r="G370" s="146">
        <f>VLOOKUP(A370,PM_Balanced_VISTRO!$A$1:$AH$64,MATCH(D370,PM_Balanced_VISTRO!$A$1:$AH$1,0),0)</f>
        <v>134</v>
      </c>
    </row>
    <row r="371" spans="1:7" x14ac:dyDescent="0.25">
      <c r="A371" s="125">
        <f t="shared" si="11"/>
        <v>37</v>
      </c>
      <c r="B371" s="121">
        <f t="shared" si="10"/>
        <v>1</v>
      </c>
      <c r="C371" s="121" t="str">
        <f>INDEX('Numbering Conventions'!$H$6:$H$13,MATCH(B371,'Numbering Conventions'!$I$6:$I$13,0))</f>
        <v>N</v>
      </c>
      <c r="D371" s="121" t="str">
        <f>VLOOKUP(F371,'Numbering Conventions'!$E$6:$F$39,2,0)</f>
        <v>NBR</v>
      </c>
      <c r="E371" s="121">
        <v>37001</v>
      </c>
      <c r="F371" s="139">
        <v>4</v>
      </c>
      <c r="G371" s="147">
        <f>VLOOKUP(A371,PM_Balanced_VISTRO!$A$1:$AH$64,MATCH(D371,PM_Balanced_VISTRO!$A$1:$AH$1,0),0)</f>
        <v>105</v>
      </c>
    </row>
    <row r="372" spans="1:7" x14ac:dyDescent="0.25">
      <c r="A372" s="125">
        <f t="shared" si="11"/>
        <v>37</v>
      </c>
      <c r="B372" s="121">
        <f t="shared" si="10"/>
        <v>2</v>
      </c>
      <c r="C372" s="121" t="str">
        <f>INDEX('Numbering Conventions'!$H$6:$H$13,MATCH(B372,'Numbering Conventions'!$I$6:$I$13,0))</f>
        <v>S</v>
      </c>
      <c r="D372" s="121" t="str">
        <f>VLOOKUP(F372,'Numbering Conventions'!$E$6:$F$39,2,0)</f>
        <v>SBL</v>
      </c>
      <c r="E372" s="121">
        <v>37002</v>
      </c>
      <c r="F372" s="139">
        <v>7</v>
      </c>
      <c r="G372" s="147">
        <f>VLOOKUP(A372,PM_Balanced_VISTRO!$A$1:$AH$64,MATCH(D372,PM_Balanced_VISTRO!$A$1:$AH$1,0),0)</f>
        <v>30</v>
      </c>
    </row>
    <row r="373" spans="1:7" x14ac:dyDescent="0.25">
      <c r="A373" s="125">
        <f t="shared" si="11"/>
        <v>37</v>
      </c>
      <c r="B373" s="121">
        <f t="shared" si="10"/>
        <v>2</v>
      </c>
      <c r="C373" s="121" t="str">
        <f>INDEX('Numbering Conventions'!$H$6:$H$13,MATCH(B373,'Numbering Conventions'!$I$6:$I$13,0))</f>
        <v>S</v>
      </c>
      <c r="D373" s="121" t="str">
        <f>VLOOKUP(F373,'Numbering Conventions'!$E$6:$F$39,2,0)</f>
        <v>SBT</v>
      </c>
      <c r="E373" s="121">
        <v>37002</v>
      </c>
      <c r="F373" s="139">
        <v>8</v>
      </c>
      <c r="G373" s="147">
        <f>VLOOKUP(A373,PM_Balanced_VISTRO!$A$1:$AH$64,MATCH(D373,PM_Balanced_VISTRO!$A$1:$AH$1,0),0)</f>
        <v>0</v>
      </c>
    </row>
    <row r="374" spans="1:7" x14ac:dyDescent="0.25">
      <c r="A374" s="125">
        <f t="shared" si="11"/>
        <v>37</v>
      </c>
      <c r="B374" s="121">
        <f t="shared" si="10"/>
        <v>3</v>
      </c>
      <c r="C374" s="121" t="str">
        <f>INDEX('Numbering Conventions'!$H$6:$H$13,MATCH(B374,'Numbering Conventions'!$I$6:$I$13,0))</f>
        <v>E</v>
      </c>
      <c r="D374" s="121" t="str">
        <f>VLOOKUP(F374,'Numbering Conventions'!$E$6:$F$39,2,0)</f>
        <v>SEL2</v>
      </c>
      <c r="E374" s="121">
        <v>37003</v>
      </c>
      <c r="F374" s="139">
        <v>30</v>
      </c>
      <c r="G374" s="147">
        <f>VLOOKUP(A374,PM_Balanced_VISTRO!$A$1:$AH$64,MATCH(D374,PM_Balanced_VISTRO!$A$1:$AH$1,0),0)</f>
        <v>91</v>
      </c>
    </row>
    <row r="375" spans="1:7" x14ac:dyDescent="0.25">
      <c r="A375" s="125">
        <f t="shared" si="11"/>
        <v>37</v>
      </c>
      <c r="B375" s="121">
        <f t="shared" si="10"/>
        <v>3</v>
      </c>
      <c r="C375" s="121" t="str">
        <f>INDEX('Numbering Conventions'!$H$6:$H$13,MATCH(B375,'Numbering Conventions'!$I$6:$I$13,0))</f>
        <v>E</v>
      </c>
      <c r="D375" s="121" t="str">
        <f>VLOOKUP(F375,'Numbering Conventions'!$E$6:$F$39,2,0)</f>
        <v>SEL</v>
      </c>
      <c r="E375" s="121">
        <v>37003</v>
      </c>
      <c r="F375" s="139">
        <v>31</v>
      </c>
      <c r="G375" s="147">
        <f>VLOOKUP(A375,PM_Balanced_VISTRO!$A$1:$AH$64,MATCH(D375,PM_Balanced_VISTRO!$A$1:$AH$1,0),0)</f>
        <v>0</v>
      </c>
    </row>
    <row r="376" spans="1:7" ht="15.75" thickBot="1" x14ac:dyDescent="0.3">
      <c r="A376" s="126">
        <f t="shared" si="11"/>
        <v>37</v>
      </c>
      <c r="B376" s="127">
        <f t="shared" ref="B376:B439" si="12">INT(RIGHT(E376,1))</f>
        <v>3</v>
      </c>
      <c r="C376" s="127" t="str">
        <f>INDEX('Numbering Conventions'!$H$6:$H$13,MATCH(B376,'Numbering Conventions'!$I$6:$I$13,0))</f>
        <v>E</v>
      </c>
      <c r="D376" s="127" t="str">
        <f>VLOOKUP(F376,'Numbering Conventions'!$E$6:$F$39,2,0)</f>
        <v>SER</v>
      </c>
      <c r="E376" s="127">
        <v>37003</v>
      </c>
      <c r="F376" s="140">
        <v>33</v>
      </c>
      <c r="G376" s="148">
        <f>VLOOKUP(A376,PM_Balanced_VISTRO!$A$1:$AH$64,MATCH(D376,PM_Balanced_VISTRO!$A$1:$AH$1,0),0)</f>
        <v>0</v>
      </c>
    </row>
    <row r="377" spans="1:7" x14ac:dyDescent="0.25">
      <c r="A377" s="128">
        <f t="shared" si="11"/>
        <v>39</v>
      </c>
      <c r="B377" s="129">
        <f t="shared" si="12"/>
        <v>3</v>
      </c>
      <c r="C377" s="129" t="str">
        <f>INDEX('Numbering Conventions'!$H$6:$H$13,MATCH(B377,'Numbering Conventions'!$I$6:$I$13,0))</f>
        <v>E</v>
      </c>
      <c r="D377" s="129" t="str">
        <f>VLOOKUP(F377,'Numbering Conventions'!$E$6:$F$39,2,0)</f>
        <v>EBT</v>
      </c>
      <c r="E377" s="129">
        <v>39003</v>
      </c>
      <c r="F377" s="135">
        <v>12</v>
      </c>
      <c r="G377" s="143">
        <f>VLOOKUP(A377,PM_Balanced_VISTRO!$A$1:$AH$64,MATCH(D377,PM_Balanced_VISTRO!$A$1:$AH$1,0),0)</f>
        <v>603</v>
      </c>
    </row>
    <row r="378" spans="1:7" x14ac:dyDescent="0.25">
      <c r="A378" s="130">
        <f t="shared" si="11"/>
        <v>39</v>
      </c>
      <c r="B378" s="120">
        <f t="shared" si="12"/>
        <v>3</v>
      </c>
      <c r="C378" s="120" t="str">
        <f>INDEX('Numbering Conventions'!$H$6:$H$13,MATCH(B378,'Numbering Conventions'!$I$6:$I$13,0))</f>
        <v>E</v>
      </c>
      <c r="D378" s="120" t="str">
        <f>VLOOKUP(F378,'Numbering Conventions'!$E$6:$F$39,2,0)</f>
        <v>EBR</v>
      </c>
      <c r="E378" s="120">
        <v>39003</v>
      </c>
      <c r="F378" s="136">
        <v>13</v>
      </c>
      <c r="G378" s="144">
        <f>VLOOKUP(A378,PM_Balanced_VISTRO!$A$1:$AH$64,MATCH(D378,PM_Balanced_VISTRO!$A$1:$AH$1,0),0)</f>
        <v>151</v>
      </c>
    </row>
    <row r="379" spans="1:7" x14ac:dyDescent="0.25">
      <c r="A379" s="130">
        <f t="shared" si="11"/>
        <v>39</v>
      </c>
      <c r="B379" s="120">
        <f t="shared" si="12"/>
        <v>4</v>
      </c>
      <c r="C379" s="120" t="str">
        <f>INDEX('Numbering Conventions'!$H$6:$H$13,MATCH(B379,'Numbering Conventions'!$I$6:$I$13,0))</f>
        <v>W</v>
      </c>
      <c r="D379" s="120" t="str">
        <f>VLOOKUP(F379,'Numbering Conventions'!$E$6:$F$39,2,0)</f>
        <v>WBT</v>
      </c>
      <c r="E379" s="120">
        <v>39004</v>
      </c>
      <c r="F379" s="136">
        <v>16</v>
      </c>
      <c r="G379" s="144">
        <f>VLOOKUP(A379,PM_Balanced_VISTRO!$A$1:$AH$64,MATCH(D379,PM_Balanced_VISTRO!$A$1:$AH$1,0),0)</f>
        <v>687</v>
      </c>
    </row>
    <row r="380" spans="1:7" ht="15.75" thickBot="1" x14ac:dyDescent="0.3">
      <c r="A380" s="173">
        <f t="shared" si="11"/>
        <v>39</v>
      </c>
      <c r="B380" s="174">
        <f t="shared" si="12"/>
        <v>4</v>
      </c>
      <c r="C380" s="174" t="str">
        <f>INDEX('Numbering Conventions'!$H$6:$H$13,MATCH(B380,'Numbering Conventions'!$I$6:$I$13,0))</f>
        <v>W</v>
      </c>
      <c r="D380" s="174" t="str">
        <f>VLOOKUP(F380,'Numbering Conventions'!$E$6:$F$39,2,0)</f>
        <v>WBR</v>
      </c>
      <c r="E380" s="174">
        <v>39004</v>
      </c>
      <c r="F380" s="191">
        <v>17</v>
      </c>
      <c r="G380" s="175">
        <f>VLOOKUP(A380,PM_Balanced_VISTRO!$A$1:$AH$64,MATCH(D380,PM_Balanced_VISTRO!$A$1:$AH$1,0),0)</f>
        <v>0</v>
      </c>
    </row>
    <row r="381" spans="1:7" x14ac:dyDescent="0.25">
      <c r="A381" s="123">
        <f t="shared" si="11"/>
        <v>40</v>
      </c>
      <c r="B381" s="124">
        <f t="shared" si="12"/>
        <v>1</v>
      </c>
      <c r="C381" s="124" t="str">
        <f>INDEX('Numbering Conventions'!$H$6:$H$13,MATCH(B381,'Numbering Conventions'!$I$6:$I$13,0))</f>
        <v>N</v>
      </c>
      <c r="D381" s="124" t="str">
        <f>VLOOKUP(F381,'Numbering Conventions'!$E$6:$F$39,2,0)</f>
        <v>NBL</v>
      </c>
      <c r="E381" s="124">
        <v>40001</v>
      </c>
      <c r="F381" s="138">
        <v>2</v>
      </c>
      <c r="G381" s="146">
        <f>VLOOKUP(A381,PM_Balanced_VISTRO!$A$1:$AH$64,MATCH(D381,PM_Balanced_VISTRO!$A$1:$AH$1,0),0)</f>
        <v>0</v>
      </c>
    </row>
    <row r="382" spans="1:7" x14ac:dyDescent="0.25">
      <c r="A382" s="125">
        <f t="shared" si="11"/>
        <v>40</v>
      </c>
      <c r="B382" s="121">
        <f t="shared" si="12"/>
        <v>1</v>
      </c>
      <c r="C382" s="121" t="str">
        <f>INDEX('Numbering Conventions'!$H$6:$H$13,MATCH(B382,'Numbering Conventions'!$I$6:$I$13,0))</f>
        <v>N</v>
      </c>
      <c r="D382" s="121" t="str">
        <f>VLOOKUP(F382,'Numbering Conventions'!$E$6:$F$39,2,0)</f>
        <v>NBT</v>
      </c>
      <c r="E382" s="121">
        <v>40001</v>
      </c>
      <c r="F382" s="139">
        <v>3</v>
      </c>
      <c r="G382" s="147">
        <f>VLOOKUP(A382,PM_Balanced_VISTRO!$A$1:$AH$64,MATCH(D382,PM_Balanced_VISTRO!$A$1:$AH$1,0),0)</f>
        <v>0</v>
      </c>
    </row>
    <row r="383" spans="1:7" x14ac:dyDescent="0.25">
      <c r="A383" s="125">
        <f t="shared" si="11"/>
        <v>40</v>
      </c>
      <c r="B383" s="121">
        <f t="shared" si="12"/>
        <v>2</v>
      </c>
      <c r="C383" s="121" t="str">
        <f>INDEX('Numbering Conventions'!$H$6:$H$13,MATCH(B383,'Numbering Conventions'!$I$6:$I$13,0))</f>
        <v>S</v>
      </c>
      <c r="D383" s="121" t="str">
        <f>VLOOKUP(F383,'Numbering Conventions'!$E$6:$F$39,2,0)</f>
        <v>SBT</v>
      </c>
      <c r="E383" s="121">
        <v>40002</v>
      </c>
      <c r="F383" s="139">
        <v>8</v>
      </c>
      <c r="G383" s="147">
        <f>VLOOKUP(A383,PM_Balanced_VISTRO!$A$1:$AH$64,MATCH(D383,PM_Balanced_VISTRO!$A$1:$AH$1,0),0)</f>
        <v>0</v>
      </c>
    </row>
    <row r="384" spans="1:7" ht="15.75" thickBot="1" x14ac:dyDescent="0.3">
      <c r="A384" s="126">
        <f t="shared" si="11"/>
        <v>40</v>
      </c>
      <c r="B384" s="127">
        <f t="shared" si="12"/>
        <v>2</v>
      </c>
      <c r="C384" s="127" t="str">
        <f>INDEX('Numbering Conventions'!$H$6:$H$13,MATCH(B384,'Numbering Conventions'!$I$6:$I$13,0))</f>
        <v>S</v>
      </c>
      <c r="D384" s="127" t="str">
        <f>VLOOKUP(F384,'Numbering Conventions'!$E$6:$F$39,2,0)</f>
        <v>SBR</v>
      </c>
      <c r="E384" s="127">
        <v>40002</v>
      </c>
      <c r="F384" s="140">
        <v>9</v>
      </c>
      <c r="G384" s="148">
        <f>VLOOKUP(A384,PM_Balanced_VISTRO!$A$1:$AH$64,MATCH(D384,PM_Balanced_VISTRO!$A$1:$AH$1,0),0)</f>
        <v>183</v>
      </c>
    </row>
    <row r="385" spans="1:7" x14ac:dyDescent="0.25">
      <c r="A385" s="128">
        <f t="shared" si="11"/>
        <v>41</v>
      </c>
      <c r="B385" s="129">
        <f t="shared" si="12"/>
        <v>1</v>
      </c>
      <c r="C385" s="129" t="str">
        <f>INDEX('Numbering Conventions'!$H$6:$H$13,MATCH(B385,'Numbering Conventions'!$I$6:$I$13,0))</f>
        <v>N</v>
      </c>
      <c r="D385" s="129" t="str">
        <f>VLOOKUP(F385,'Numbering Conventions'!$E$6:$F$39,2,0)</f>
        <v>NBT</v>
      </c>
      <c r="E385" s="129">
        <v>41001</v>
      </c>
      <c r="F385" s="135">
        <v>3</v>
      </c>
      <c r="G385" s="143">
        <f>VLOOKUP(A385,PM_Balanced_VISTRO!$A$1:$AH$64,MATCH(D385,PM_Balanced_VISTRO!$A$1:$AH$1,0),0)</f>
        <v>0</v>
      </c>
    </row>
    <row r="386" spans="1:7" x14ac:dyDescent="0.25">
      <c r="A386" s="130">
        <f t="shared" si="11"/>
        <v>41</v>
      </c>
      <c r="B386" s="120">
        <f t="shared" si="12"/>
        <v>1</v>
      </c>
      <c r="C386" s="120" t="str">
        <f>INDEX('Numbering Conventions'!$H$6:$H$13,MATCH(B386,'Numbering Conventions'!$I$6:$I$13,0))</f>
        <v>N</v>
      </c>
      <c r="D386" s="120" t="str">
        <f>VLOOKUP(F386,'Numbering Conventions'!$E$6:$F$39,2,0)</f>
        <v>NBR</v>
      </c>
      <c r="E386" s="120">
        <v>41001</v>
      </c>
      <c r="F386" s="136">
        <v>4</v>
      </c>
      <c r="G386" s="144">
        <f>VLOOKUP(A386,PM_Balanced_VISTRO!$A$1:$AH$64,MATCH(D386,PM_Balanced_VISTRO!$A$1:$AH$1,0),0)</f>
        <v>0</v>
      </c>
    </row>
    <row r="387" spans="1:7" x14ac:dyDescent="0.25">
      <c r="A387" s="130">
        <f t="shared" si="11"/>
        <v>41</v>
      </c>
      <c r="B387" s="120">
        <f t="shared" si="12"/>
        <v>2</v>
      </c>
      <c r="C387" s="120" t="str">
        <f>INDEX('Numbering Conventions'!$H$6:$H$13,MATCH(B387,'Numbering Conventions'!$I$6:$I$13,0))</f>
        <v>S</v>
      </c>
      <c r="D387" s="120" t="str">
        <f>VLOOKUP(F387,'Numbering Conventions'!$E$6:$F$39,2,0)</f>
        <v>SBL</v>
      </c>
      <c r="E387" s="120">
        <v>41002</v>
      </c>
      <c r="F387" s="136">
        <v>7</v>
      </c>
      <c r="G387" s="144">
        <f>VLOOKUP(A387,PM_Balanced_VISTRO!$A$1:$AH$64,MATCH(D387,PM_Balanced_VISTRO!$A$1:$AH$1,0),0)</f>
        <v>24</v>
      </c>
    </row>
    <row r="388" spans="1:7" x14ac:dyDescent="0.25">
      <c r="A388" s="130">
        <f t="shared" si="11"/>
        <v>41</v>
      </c>
      <c r="B388" s="120">
        <f t="shared" si="12"/>
        <v>2</v>
      </c>
      <c r="C388" s="120" t="str">
        <f>INDEX('Numbering Conventions'!$H$6:$H$13,MATCH(B388,'Numbering Conventions'!$I$6:$I$13,0))</f>
        <v>S</v>
      </c>
      <c r="D388" s="120" t="str">
        <f>VLOOKUP(F388,'Numbering Conventions'!$E$6:$F$39,2,0)</f>
        <v>SBT</v>
      </c>
      <c r="E388" s="120">
        <v>41002</v>
      </c>
      <c r="F388" s="136">
        <v>8</v>
      </c>
      <c r="G388" s="144">
        <f>VLOOKUP(A388,PM_Balanced_VISTRO!$A$1:$AH$64,MATCH(D388,PM_Balanced_VISTRO!$A$1:$AH$1,0),0)</f>
        <v>127</v>
      </c>
    </row>
    <row r="389" spans="1:7" x14ac:dyDescent="0.25">
      <c r="A389" s="130">
        <f t="shared" si="11"/>
        <v>41</v>
      </c>
      <c r="B389" s="120">
        <f t="shared" si="12"/>
        <v>3</v>
      </c>
      <c r="C389" s="120" t="str">
        <f>INDEX('Numbering Conventions'!$H$6:$H$13,MATCH(B389,'Numbering Conventions'!$I$6:$I$13,0))</f>
        <v>E</v>
      </c>
      <c r="D389" s="120" t="str">
        <f>VLOOKUP(F389,'Numbering Conventions'!$E$6:$F$39,2,0)</f>
        <v>SEL2</v>
      </c>
      <c r="E389" s="120">
        <v>41003</v>
      </c>
      <c r="F389" s="136">
        <v>30</v>
      </c>
      <c r="G389" s="144">
        <f>VLOOKUP(A389,PM_Balanced_VISTRO!$A$1:$AH$64,MATCH(D389,PM_Balanced_VISTRO!$A$1:$AH$1,0),0)</f>
        <v>12</v>
      </c>
    </row>
    <row r="390" spans="1:7" x14ac:dyDescent="0.25">
      <c r="A390" s="130">
        <f t="shared" ref="A390:A453" si="13">IF(LEN(E390)=3,INT(LEFT(E390,1)),IF(LEN(E390)=6,INT(LEFT(E390,5)),IF(LEN(E390)=5,INT(LEFT(E390,2)),IF(LEN(E390)=4,INT(LEFT(E390,2)),INT(LEFT(E390,3))))))</f>
        <v>41</v>
      </c>
      <c r="B390" s="120">
        <f t="shared" si="12"/>
        <v>3</v>
      </c>
      <c r="C390" s="120" t="str">
        <f>INDEX('Numbering Conventions'!$H$6:$H$13,MATCH(B390,'Numbering Conventions'!$I$6:$I$13,0))</f>
        <v>E</v>
      </c>
      <c r="D390" s="120" t="str">
        <f>VLOOKUP(F390,'Numbering Conventions'!$E$6:$F$39,2,0)</f>
        <v>SEL</v>
      </c>
      <c r="E390" s="120">
        <v>41003</v>
      </c>
      <c r="F390" s="136">
        <v>31</v>
      </c>
      <c r="G390" s="144">
        <f>VLOOKUP(A390,PM_Balanced_VISTRO!$A$1:$AH$64,MATCH(D390,PM_Balanced_VISTRO!$A$1:$AH$1,0),0)</f>
        <v>18</v>
      </c>
    </row>
    <row r="391" spans="1:7" ht="15.75" thickBot="1" x14ac:dyDescent="0.3">
      <c r="A391" s="173">
        <f t="shared" si="13"/>
        <v>41</v>
      </c>
      <c r="B391" s="174">
        <f t="shared" si="12"/>
        <v>3</v>
      </c>
      <c r="C391" s="174" t="str">
        <f>INDEX('Numbering Conventions'!$H$6:$H$13,MATCH(B391,'Numbering Conventions'!$I$6:$I$13,0))</f>
        <v>E</v>
      </c>
      <c r="D391" s="174" t="str">
        <f>VLOOKUP(F391,'Numbering Conventions'!$E$6:$F$39,2,0)</f>
        <v>SER</v>
      </c>
      <c r="E391" s="174">
        <v>41003</v>
      </c>
      <c r="F391" s="191">
        <v>33</v>
      </c>
      <c r="G391" s="175">
        <f>VLOOKUP(A391,PM_Balanced_VISTRO!$A$1:$AH$64,MATCH(D391,PM_Balanced_VISTRO!$A$1:$AH$1,0),0)</f>
        <v>3</v>
      </c>
    </row>
    <row r="392" spans="1:7" x14ac:dyDescent="0.25">
      <c r="A392" s="123">
        <f t="shared" si="13"/>
        <v>42</v>
      </c>
      <c r="B392" s="124">
        <f t="shared" si="12"/>
        <v>3</v>
      </c>
      <c r="C392" s="124" t="str">
        <f>INDEX('Numbering Conventions'!$H$6:$H$13,MATCH(B392,'Numbering Conventions'!$I$6:$I$13,0))</f>
        <v>E</v>
      </c>
      <c r="D392" s="124" t="str">
        <f>VLOOKUP(F392,'Numbering Conventions'!$E$6:$F$39,2,0)</f>
        <v>EBT</v>
      </c>
      <c r="E392" s="124">
        <v>42003</v>
      </c>
      <c r="F392" s="138">
        <v>12</v>
      </c>
      <c r="G392" s="146">
        <f>VLOOKUP(A392,PM_Balanced_VISTRO!$A$1:$AH$64,MATCH(D392,PM_Balanced_VISTRO!$A$1:$AH$1,0),0)</f>
        <v>726</v>
      </c>
    </row>
    <row r="393" spans="1:7" x14ac:dyDescent="0.25">
      <c r="A393" s="125">
        <f t="shared" si="13"/>
        <v>42</v>
      </c>
      <c r="B393" s="121">
        <f t="shared" si="12"/>
        <v>3</v>
      </c>
      <c r="C393" s="121" t="str">
        <f>INDEX('Numbering Conventions'!$H$6:$H$13,MATCH(B393,'Numbering Conventions'!$I$6:$I$13,0))</f>
        <v>E</v>
      </c>
      <c r="D393" s="121" t="str">
        <f>VLOOKUP(F393,'Numbering Conventions'!$E$6:$F$39,2,0)</f>
        <v>EBR</v>
      </c>
      <c r="E393" s="121">
        <v>42003</v>
      </c>
      <c r="F393" s="139">
        <v>13</v>
      </c>
      <c r="G393" s="147">
        <f>VLOOKUP(A393,PM_Balanced_VISTRO!$A$1:$AH$64,MATCH(D393,PM_Balanced_VISTRO!$A$1:$AH$1,0),0)</f>
        <v>18</v>
      </c>
    </row>
    <row r="394" spans="1:7" x14ac:dyDescent="0.25">
      <c r="A394" s="125">
        <f t="shared" si="13"/>
        <v>42</v>
      </c>
      <c r="B394" s="121">
        <f t="shared" si="12"/>
        <v>4</v>
      </c>
      <c r="C394" s="121" t="str">
        <f>INDEX('Numbering Conventions'!$H$6:$H$13,MATCH(B394,'Numbering Conventions'!$I$6:$I$13,0))</f>
        <v>W</v>
      </c>
      <c r="D394" s="121" t="str">
        <f>VLOOKUP(F394,'Numbering Conventions'!$E$6:$F$39,2,0)</f>
        <v>WBT</v>
      </c>
      <c r="E394" s="121">
        <v>42004</v>
      </c>
      <c r="F394" s="139">
        <v>16</v>
      </c>
      <c r="G394" s="147">
        <f>VLOOKUP(A394,PM_Balanced_VISTRO!$A$1:$AH$64,MATCH(D394,PM_Balanced_VISTRO!$A$1:$AH$1,0),0)</f>
        <v>661</v>
      </c>
    </row>
    <row r="395" spans="1:7" ht="15.75" thickBot="1" x14ac:dyDescent="0.3">
      <c r="A395" s="126">
        <f t="shared" si="13"/>
        <v>42</v>
      </c>
      <c r="B395" s="127">
        <f t="shared" si="12"/>
        <v>4</v>
      </c>
      <c r="C395" s="127" t="str">
        <f>INDEX('Numbering Conventions'!$H$6:$H$13,MATCH(B395,'Numbering Conventions'!$I$6:$I$13,0))</f>
        <v>W</v>
      </c>
      <c r="D395" s="127" t="str">
        <f>VLOOKUP(F395,'Numbering Conventions'!$E$6:$F$39,2,0)</f>
        <v>WBR</v>
      </c>
      <c r="E395" s="127">
        <v>42004</v>
      </c>
      <c r="F395" s="140">
        <v>17</v>
      </c>
      <c r="G395" s="148">
        <f>VLOOKUP(A395,PM_Balanced_VISTRO!$A$1:$AH$64,MATCH(D395,PM_Balanced_VISTRO!$A$1:$AH$1,0),0)</f>
        <v>213</v>
      </c>
    </row>
    <row r="396" spans="1:7" x14ac:dyDescent="0.25">
      <c r="A396" s="128">
        <f t="shared" si="13"/>
        <v>43</v>
      </c>
      <c r="B396" s="129">
        <f t="shared" si="12"/>
        <v>1</v>
      </c>
      <c r="C396" s="129" t="str">
        <f>INDEX('Numbering Conventions'!$H$6:$H$13,MATCH(B396,'Numbering Conventions'!$I$6:$I$13,0))</f>
        <v>N</v>
      </c>
      <c r="D396" s="129" t="str">
        <f>VLOOKUP(F396,'Numbering Conventions'!$E$6:$F$39,2,0)</f>
        <v>NBL</v>
      </c>
      <c r="E396" s="129">
        <v>43001</v>
      </c>
      <c r="F396" s="135">
        <v>2</v>
      </c>
      <c r="G396" s="143">
        <f>VLOOKUP(A396,PM_Balanced_VISTRO!$A$1:$AH$64,MATCH(D396,PM_Balanced_VISTRO!$A$1:$AH$1,0),0)</f>
        <v>213</v>
      </c>
    </row>
    <row r="397" spans="1:7" x14ac:dyDescent="0.25">
      <c r="A397" s="130">
        <f t="shared" si="13"/>
        <v>43</v>
      </c>
      <c r="B397" s="120">
        <f t="shared" si="12"/>
        <v>1</v>
      </c>
      <c r="C397" s="120" t="str">
        <f>INDEX('Numbering Conventions'!$H$6:$H$13,MATCH(B397,'Numbering Conventions'!$I$6:$I$13,0))</f>
        <v>N</v>
      </c>
      <c r="D397" s="120" t="str">
        <f>VLOOKUP(F397,'Numbering Conventions'!$E$6:$F$39,2,0)</f>
        <v>NBT</v>
      </c>
      <c r="E397" s="120">
        <v>43001</v>
      </c>
      <c r="F397" s="136">
        <v>3</v>
      </c>
      <c r="G397" s="144">
        <f>VLOOKUP(A397,PM_Balanced_VISTRO!$A$1:$AH$64,MATCH(D397,PM_Balanced_VISTRO!$A$1:$AH$1,0),0)</f>
        <v>0</v>
      </c>
    </row>
    <row r="398" spans="1:7" x14ac:dyDescent="0.25">
      <c r="A398" s="130">
        <f t="shared" si="13"/>
        <v>43</v>
      </c>
      <c r="B398" s="120">
        <f t="shared" si="12"/>
        <v>2</v>
      </c>
      <c r="C398" s="120" t="str">
        <f>INDEX('Numbering Conventions'!$H$6:$H$13,MATCH(B398,'Numbering Conventions'!$I$6:$I$13,0))</f>
        <v>S</v>
      </c>
      <c r="D398" s="120" t="str">
        <f>VLOOKUP(F398,'Numbering Conventions'!$E$6:$F$39,2,0)</f>
        <v>SBT</v>
      </c>
      <c r="E398" s="120">
        <v>43002</v>
      </c>
      <c r="F398" s="136">
        <v>8</v>
      </c>
      <c r="G398" s="144">
        <f>VLOOKUP(A398,PM_Balanced_VISTRO!$A$1:$AH$64,MATCH(D398,PM_Balanced_VISTRO!$A$1:$AH$1,0),0)</f>
        <v>0</v>
      </c>
    </row>
    <row r="399" spans="1:7" x14ac:dyDescent="0.25">
      <c r="A399" s="130">
        <f t="shared" si="13"/>
        <v>43</v>
      </c>
      <c r="B399" s="120">
        <f t="shared" si="12"/>
        <v>2</v>
      </c>
      <c r="C399" s="120" t="str">
        <f>INDEX('Numbering Conventions'!$H$6:$H$13,MATCH(B399,'Numbering Conventions'!$I$6:$I$13,0))</f>
        <v>S</v>
      </c>
      <c r="D399" s="120" t="str">
        <f>VLOOKUP(F399,'Numbering Conventions'!$E$6:$F$39,2,0)</f>
        <v>SBR</v>
      </c>
      <c r="E399" s="120">
        <v>43002</v>
      </c>
      <c r="F399" s="136">
        <v>9</v>
      </c>
      <c r="G399" s="144">
        <f>VLOOKUP(A399,PM_Balanced_VISTRO!$A$1:$AH$64,MATCH(D399,PM_Balanced_VISTRO!$A$1:$AH$1,0),0)</f>
        <v>0</v>
      </c>
    </row>
    <row r="400" spans="1:7" x14ac:dyDescent="0.25">
      <c r="A400" s="130">
        <f t="shared" si="13"/>
        <v>43</v>
      </c>
      <c r="B400" s="120">
        <f t="shared" si="12"/>
        <v>4</v>
      </c>
      <c r="C400" s="120" t="str">
        <f>INDEX('Numbering Conventions'!$H$6:$H$13,MATCH(B400,'Numbering Conventions'!$I$6:$I$13,0))</f>
        <v>W</v>
      </c>
      <c r="D400" s="120" t="str">
        <f>VLOOKUP(F400,'Numbering Conventions'!$E$6:$F$39,2,0)</f>
        <v>NWL2</v>
      </c>
      <c r="E400" s="120">
        <v>43004</v>
      </c>
      <c r="F400" s="136">
        <v>26</v>
      </c>
      <c r="G400" s="144">
        <f>VLOOKUP(A400,PM_Balanced_VISTRO!$A$1:$AH$64,MATCH(D400,PM_Balanced_VISTRO!$A$1:$AH$1,0),0)</f>
        <v>0</v>
      </c>
    </row>
    <row r="401" spans="1:12" x14ac:dyDescent="0.25">
      <c r="A401" s="130">
        <f t="shared" si="13"/>
        <v>43</v>
      </c>
      <c r="B401" s="120">
        <f t="shared" si="12"/>
        <v>4</v>
      </c>
      <c r="C401" s="120" t="str">
        <f>INDEX('Numbering Conventions'!$H$6:$H$13,MATCH(B401,'Numbering Conventions'!$I$6:$I$13,0))</f>
        <v>W</v>
      </c>
      <c r="D401" s="120" t="str">
        <f>VLOOKUP(F401,'Numbering Conventions'!$E$6:$F$39,2,0)</f>
        <v>NWL</v>
      </c>
      <c r="E401" s="120">
        <v>43004</v>
      </c>
      <c r="F401" s="136">
        <v>27</v>
      </c>
      <c r="G401" s="144">
        <f>VLOOKUP(A401,PM_Balanced_VISTRO!$A$1:$AH$64,MATCH(D401,PM_Balanced_VISTRO!$A$1:$AH$1,0),0)</f>
        <v>24</v>
      </c>
    </row>
    <row r="402" spans="1:12" ht="15.75" thickBot="1" x14ac:dyDescent="0.3">
      <c r="A402" s="173">
        <f t="shared" si="13"/>
        <v>43</v>
      </c>
      <c r="B402" s="174">
        <f t="shared" si="12"/>
        <v>4</v>
      </c>
      <c r="C402" s="174" t="str">
        <f>INDEX('Numbering Conventions'!$H$6:$H$13,MATCH(B402,'Numbering Conventions'!$I$6:$I$13,0))</f>
        <v>W</v>
      </c>
      <c r="D402" s="174" t="str">
        <f>VLOOKUP(F402,'Numbering Conventions'!$E$6:$F$39,2,0)</f>
        <v>NWR</v>
      </c>
      <c r="E402" s="174">
        <v>43004</v>
      </c>
      <c r="F402" s="191">
        <v>29</v>
      </c>
      <c r="G402" s="175">
        <f>VLOOKUP(A402,PM_Balanced_VISTRO!$A$1:$AH$64,MATCH(D402,PM_Balanced_VISTRO!$A$1:$AH$1,0),0)</f>
        <v>99</v>
      </c>
    </row>
    <row r="403" spans="1:12" x14ac:dyDescent="0.25">
      <c r="A403" s="123">
        <f t="shared" si="13"/>
        <v>44</v>
      </c>
      <c r="B403" s="124">
        <f t="shared" si="12"/>
        <v>1</v>
      </c>
      <c r="C403" s="124" t="str">
        <f>INDEX('Numbering Conventions'!$H$6:$H$13,MATCH(B403,'Numbering Conventions'!$I$6:$I$13,0))</f>
        <v>N</v>
      </c>
      <c r="D403" s="124" t="str">
        <f>VLOOKUP(F403,'Numbering Conventions'!$E$6:$F$39,2,0)</f>
        <v>NBT</v>
      </c>
      <c r="E403" s="124">
        <v>44001</v>
      </c>
      <c r="F403" s="138">
        <v>3</v>
      </c>
      <c r="G403" s="146">
        <f>VLOOKUP(A403,PM_Balanced_VISTRO!$A$1:$AH$64,MATCH(D403,PM_Balanced_VISTRO!$A$1:$AH$1,0),0)</f>
        <v>70</v>
      </c>
    </row>
    <row r="404" spans="1:12" x14ac:dyDescent="0.25">
      <c r="A404" s="125">
        <f t="shared" si="13"/>
        <v>44</v>
      </c>
      <c r="B404" s="121">
        <f t="shared" si="12"/>
        <v>1</v>
      </c>
      <c r="C404" s="121" t="str">
        <f>INDEX('Numbering Conventions'!$H$6:$H$13,MATCH(B404,'Numbering Conventions'!$I$6:$I$13,0))</f>
        <v>N</v>
      </c>
      <c r="D404" s="121" t="str">
        <f>VLOOKUP(F404,'Numbering Conventions'!$E$6:$F$39,2,0)</f>
        <v>NBR</v>
      </c>
      <c r="E404" s="121">
        <v>44001</v>
      </c>
      <c r="F404" s="139">
        <v>4</v>
      </c>
      <c r="G404" s="147">
        <f>VLOOKUP(A404,PM_Balanced_VISTRO!$A$1:$AH$64,MATCH(D404,PM_Balanced_VISTRO!$A$1:$AH$1,0),0)</f>
        <v>12</v>
      </c>
    </row>
    <row r="405" spans="1:12" x14ac:dyDescent="0.25">
      <c r="A405" s="125">
        <f t="shared" si="13"/>
        <v>44</v>
      </c>
      <c r="B405" s="121">
        <f t="shared" si="12"/>
        <v>2</v>
      </c>
      <c r="C405" s="121" t="str">
        <f>INDEX('Numbering Conventions'!$H$6:$H$13,MATCH(B405,'Numbering Conventions'!$I$6:$I$13,0))</f>
        <v>S</v>
      </c>
      <c r="D405" s="121" t="str">
        <f>VLOOKUP(F405,'Numbering Conventions'!$E$6:$F$39,2,0)</f>
        <v>SBL</v>
      </c>
      <c r="E405" s="121">
        <v>44002</v>
      </c>
      <c r="F405" s="139">
        <v>7</v>
      </c>
      <c r="G405" s="147">
        <f>VLOOKUP(A405,PM_Balanced_VISTRO!$A$1:$AH$64,MATCH(D405,PM_Balanced_VISTRO!$A$1:$AH$1,0),0)</f>
        <v>6</v>
      </c>
    </row>
    <row r="406" spans="1:12" x14ac:dyDescent="0.25">
      <c r="A406" s="125">
        <f t="shared" si="13"/>
        <v>44</v>
      </c>
      <c r="B406" s="121">
        <f t="shared" si="12"/>
        <v>2</v>
      </c>
      <c r="C406" s="121" t="str">
        <f>INDEX('Numbering Conventions'!$H$6:$H$13,MATCH(B406,'Numbering Conventions'!$I$6:$I$13,0))</f>
        <v>S</v>
      </c>
      <c r="D406" s="121" t="str">
        <f>VLOOKUP(F406,'Numbering Conventions'!$E$6:$F$39,2,0)</f>
        <v>SBT</v>
      </c>
      <c r="E406" s="121">
        <v>44002</v>
      </c>
      <c r="F406" s="139">
        <v>8</v>
      </c>
      <c r="G406" s="147">
        <f>VLOOKUP(A406,PM_Balanced_VISTRO!$A$1:$AH$64,MATCH(D406,PM_Balanced_VISTRO!$A$1:$AH$1,0),0)</f>
        <v>12</v>
      </c>
    </row>
    <row r="407" spans="1:12" x14ac:dyDescent="0.25">
      <c r="A407" s="125">
        <f t="shared" si="13"/>
        <v>44</v>
      </c>
      <c r="B407" s="121">
        <f t="shared" si="12"/>
        <v>3</v>
      </c>
      <c r="C407" s="121" t="str">
        <f>INDEX('Numbering Conventions'!$H$6:$H$13,MATCH(B407,'Numbering Conventions'!$I$6:$I$13,0))</f>
        <v>E</v>
      </c>
      <c r="D407" s="121" t="str">
        <f>VLOOKUP(F407,'Numbering Conventions'!$E$6:$F$39,2,0)</f>
        <v>SEL2</v>
      </c>
      <c r="E407" s="121">
        <v>44003</v>
      </c>
      <c r="F407" s="139">
        <v>30</v>
      </c>
      <c r="G407" s="147">
        <f>VLOOKUP(A407,PM_Balanced_VISTRO!$A$1:$AH$64,MATCH(D407,PM_Balanced_VISTRO!$A$1:$AH$1,0),0)</f>
        <v>27</v>
      </c>
    </row>
    <row r="408" spans="1:12" x14ac:dyDescent="0.25">
      <c r="A408" s="125">
        <f t="shared" si="13"/>
        <v>44</v>
      </c>
      <c r="B408" s="121">
        <f t="shared" si="12"/>
        <v>3</v>
      </c>
      <c r="C408" s="121" t="str">
        <f>INDEX('Numbering Conventions'!$H$6:$H$13,MATCH(B408,'Numbering Conventions'!$I$6:$I$13,0))</f>
        <v>E</v>
      </c>
      <c r="D408" s="121" t="str">
        <f>VLOOKUP(F408,'Numbering Conventions'!$E$6:$F$39,2,0)</f>
        <v>SEL</v>
      </c>
      <c r="E408" s="121">
        <v>44003</v>
      </c>
      <c r="F408" s="139">
        <v>31</v>
      </c>
      <c r="G408" s="147">
        <f>VLOOKUP(A408,PM_Balanced_VISTRO!$A$1:$AH$64,MATCH(D408,PM_Balanced_VISTRO!$A$1:$AH$1,0),0)</f>
        <v>0</v>
      </c>
    </row>
    <row r="409" spans="1:12" s="167" customFormat="1" ht="15.75" thickBot="1" x14ac:dyDescent="0.3">
      <c r="A409" s="126">
        <f t="shared" si="13"/>
        <v>44</v>
      </c>
      <c r="B409" s="127">
        <f t="shared" si="12"/>
        <v>3</v>
      </c>
      <c r="C409" s="127" t="str">
        <f>INDEX('Numbering Conventions'!$H$6:$H$13,MATCH(B409,'Numbering Conventions'!$I$6:$I$13,0))</f>
        <v>E</v>
      </c>
      <c r="D409" s="127" t="str">
        <f>VLOOKUP(F409,'Numbering Conventions'!$E$6:$F$39,2,0)</f>
        <v>SER</v>
      </c>
      <c r="E409" s="127">
        <v>44003</v>
      </c>
      <c r="F409" s="140">
        <v>33</v>
      </c>
      <c r="G409" s="148">
        <f>VLOOKUP(A409,PM_Balanced_VISTRO!$A$1:$AH$64,MATCH(D409,PM_Balanced_VISTRO!$A$1:$AH$1,0),0)</f>
        <v>0</v>
      </c>
      <c r="H409" s="168"/>
      <c r="I409" s="168"/>
      <c r="J409" s="168"/>
      <c r="K409" s="168"/>
      <c r="L409" s="168"/>
    </row>
    <row r="410" spans="1:12" s="167" customFormat="1" x14ac:dyDescent="0.25">
      <c r="A410" s="192">
        <f t="shared" si="13"/>
        <v>45</v>
      </c>
      <c r="B410" s="193">
        <f t="shared" si="12"/>
        <v>4</v>
      </c>
      <c r="C410" s="193" t="str">
        <f>INDEX('Numbering Conventions'!$H$6:$H$13,MATCH(B410,'Numbering Conventions'!$I$6:$I$13,0))</f>
        <v>W</v>
      </c>
      <c r="D410" s="193" t="str">
        <f>VLOOKUP(F410,'Numbering Conventions'!$E$6:$F$39,2,0)</f>
        <v>NWL</v>
      </c>
      <c r="E410" s="193">
        <v>45004</v>
      </c>
      <c r="F410" s="194">
        <v>27</v>
      </c>
      <c r="G410" s="195">
        <f>VLOOKUP(A410,PM_Balanced_VISTRO!$A$1:$AH$64,MATCH(D410,PM_Balanced_VISTRO!$A$1:$AH$1,0),0)</f>
        <v>186</v>
      </c>
      <c r="H410" s="168"/>
      <c r="I410" s="168"/>
      <c r="J410" s="168"/>
      <c r="K410" s="168"/>
      <c r="L410" s="168"/>
    </row>
    <row r="411" spans="1:12" ht="15.75" thickBot="1" x14ac:dyDescent="0.3">
      <c r="A411" s="196">
        <f t="shared" si="13"/>
        <v>45</v>
      </c>
      <c r="B411" s="197">
        <f t="shared" si="12"/>
        <v>4</v>
      </c>
      <c r="C411" s="197" t="str">
        <f>INDEX('Numbering Conventions'!$H$6:$H$13,MATCH(B411,'Numbering Conventions'!$I$6:$I$13,0))</f>
        <v>W</v>
      </c>
      <c r="D411" s="197" t="str">
        <f>VLOOKUP(F411,'Numbering Conventions'!$E$6:$F$39,2,0)</f>
        <v>NWT</v>
      </c>
      <c r="E411" s="197">
        <v>45004</v>
      </c>
      <c r="F411" s="198">
        <v>28</v>
      </c>
      <c r="G411" s="199">
        <f>VLOOKUP(A411,PM_Balanced_VISTRO!$A$1:$AH$64,MATCH(D411,PM_Balanced_VISTRO!$A$1:$AH$1,0),0)</f>
        <v>0</v>
      </c>
      <c r="I411" s="12"/>
      <c r="J411" s="12"/>
      <c r="K411" s="12"/>
      <c r="L411" s="12"/>
    </row>
    <row r="412" spans="1:12" x14ac:dyDescent="0.25">
      <c r="A412" s="123">
        <f t="shared" si="13"/>
        <v>46</v>
      </c>
      <c r="B412" s="124">
        <f t="shared" si="12"/>
        <v>3</v>
      </c>
      <c r="C412" s="124" t="str">
        <f>INDEX('Numbering Conventions'!$H$6:$H$13,MATCH(B412,'Numbering Conventions'!$I$6:$I$13,0))</f>
        <v>E</v>
      </c>
      <c r="D412" s="124" t="str">
        <f>VLOOKUP(F412,'Numbering Conventions'!$E$6:$F$39,2,0)</f>
        <v>EBT</v>
      </c>
      <c r="E412" s="124">
        <v>46003</v>
      </c>
      <c r="F412" s="138">
        <v>12</v>
      </c>
      <c r="G412" s="146">
        <f>VLOOKUP(A412,PM_Balanced_VISTRO!$A$1:$AH$64,MATCH(D412,PM_Balanced_VISTRO!$A$1:$AH$1,0),0)</f>
        <v>675</v>
      </c>
    </row>
    <row r="413" spans="1:12" ht="15.75" thickBot="1" x14ac:dyDescent="0.3">
      <c r="A413" s="126">
        <f t="shared" si="13"/>
        <v>46</v>
      </c>
      <c r="B413" s="127">
        <f t="shared" si="12"/>
        <v>3</v>
      </c>
      <c r="C413" s="127" t="str">
        <f>INDEX('Numbering Conventions'!$H$6:$H$13,MATCH(B413,'Numbering Conventions'!$I$6:$I$13,0))</f>
        <v>E</v>
      </c>
      <c r="D413" s="127" t="str">
        <f>VLOOKUP(F413,'Numbering Conventions'!$E$6:$F$39,2,0)</f>
        <v>EBR</v>
      </c>
      <c r="E413" s="127">
        <v>46003</v>
      </c>
      <c r="F413" s="140">
        <v>13</v>
      </c>
      <c r="G413" s="148">
        <f>VLOOKUP(A413,PM_Balanced_VISTRO!$A$1:$AH$64,MATCH(D413,PM_Balanced_VISTRO!$A$1:$AH$1,0),0)</f>
        <v>75</v>
      </c>
    </row>
    <row r="414" spans="1:12" x14ac:dyDescent="0.25">
      <c r="A414" s="128">
        <f t="shared" si="13"/>
        <v>47</v>
      </c>
      <c r="B414" s="129">
        <f t="shared" si="12"/>
        <v>4</v>
      </c>
      <c r="C414" s="129" t="str">
        <f>INDEX('Numbering Conventions'!$H$6:$H$13,MATCH(B414,'Numbering Conventions'!$I$6:$I$13,0))</f>
        <v>W</v>
      </c>
      <c r="D414" s="129" t="str">
        <f>VLOOKUP(F414,'Numbering Conventions'!$E$6:$F$39,2,0)</f>
        <v>NWL</v>
      </c>
      <c r="E414" s="129">
        <v>47004</v>
      </c>
      <c r="F414" s="135">
        <v>27</v>
      </c>
      <c r="G414" s="143">
        <f>VLOOKUP(A414,PM_Balanced_VISTRO!$A$1:$AH$64,MATCH(D414,PM_Balanced_VISTRO!$A$1:$AH$1,0),0)</f>
        <v>176</v>
      </c>
    </row>
    <row r="415" spans="1:12" ht="15.75" thickBot="1" x14ac:dyDescent="0.3">
      <c r="A415" s="173">
        <f t="shared" si="13"/>
        <v>47</v>
      </c>
      <c r="B415" s="174">
        <f t="shared" si="12"/>
        <v>4</v>
      </c>
      <c r="C415" s="174" t="str">
        <f>INDEX('Numbering Conventions'!$H$6:$H$13,MATCH(B415,'Numbering Conventions'!$I$6:$I$13,0))</f>
        <v>W</v>
      </c>
      <c r="D415" s="174" t="str">
        <f>VLOOKUP(F415,'Numbering Conventions'!$E$6:$F$39,2,0)</f>
        <v>NWR</v>
      </c>
      <c r="E415" s="174">
        <v>47004</v>
      </c>
      <c r="F415" s="191">
        <v>29</v>
      </c>
      <c r="G415" s="175">
        <f>VLOOKUP(A415,PM_Balanced_VISTRO!$A$1:$AH$64,MATCH(D415,PM_Balanced_VISTRO!$A$1:$AH$1,0),0)</f>
        <v>9</v>
      </c>
    </row>
    <row r="416" spans="1:12" x14ac:dyDescent="0.25">
      <c r="A416" s="123">
        <f t="shared" si="13"/>
        <v>48</v>
      </c>
      <c r="B416" s="124">
        <f t="shared" si="12"/>
        <v>1</v>
      </c>
      <c r="C416" s="124" t="str">
        <f>INDEX('Numbering Conventions'!$H$6:$H$13,MATCH(B416,'Numbering Conventions'!$I$6:$I$13,0))</f>
        <v>N</v>
      </c>
      <c r="D416" s="124" t="str">
        <f>VLOOKUP(F416,'Numbering Conventions'!$E$6:$F$39,2,0)</f>
        <v>NBT</v>
      </c>
      <c r="E416" s="124">
        <v>48001</v>
      </c>
      <c r="F416" s="138">
        <v>3</v>
      </c>
      <c r="G416" s="146">
        <f>VLOOKUP(A416,PM_Balanced_VISTRO!$A$1:$AH$64,MATCH(D416,PM_Balanced_VISTRO!$A$1:$AH$1,0),0)</f>
        <v>0</v>
      </c>
    </row>
    <row r="417" spans="1:7" x14ac:dyDescent="0.25">
      <c r="A417" s="125">
        <f t="shared" si="13"/>
        <v>48</v>
      </c>
      <c r="B417" s="121">
        <f t="shared" si="12"/>
        <v>1</v>
      </c>
      <c r="C417" s="121" t="str">
        <f>INDEX('Numbering Conventions'!$H$6:$H$13,MATCH(B417,'Numbering Conventions'!$I$6:$I$13,0))</f>
        <v>N</v>
      </c>
      <c r="D417" s="121" t="str">
        <f>VLOOKUP(F417,'Numbering Conventions'!$E$6:$F$39,2,0)</f>
        <v>NBR</v>
      </c>
      <c r="E417" s="121">
        <v>48001</v>
      </c>
      <c r="F417" s="139">
        <v>4</v>
      </c>
      <c r="G417" s="147">
        <f>VLOOKUP(A417,PM_Balanced_VISTRO!$A$1:$AH$64,MATCH(D417,PM_Balanced_VISTRO!$A$1:$AH$1,0),0)</f>
        <v>69</v>
      </c>
    </row>
    <row r="418" spans="1:7" x14ac:dyDescent="0.25">
      <c r="A418" s="125">
        <f t="shared" si="13"/>
        <v>48</v>
      </c>
      <c r="B418" s="121">
        <f t="shared" si="12"/>
        <v>2</v>
      </c>
      <c r="C418" s="121" t="str">
        <f>INDEX('Numbering Conventions'!$H$6:$H$13,MATCH(B418,'Numbering Conventions'!$I$6:$I$13,0))</f>
        <v>S</v>
      </c>
      <c r="D418" s="121" t="str">
        <f>VLOOKUP(F418,'Numbering Conventions'!$E$6:$F$39,2,0)</f>
        <v>SBL</v>
      </c>
      <c r="E418" s="121">
        <v>48002</v>
      </c>
      <c r="F418" s="139">
        <v>7</v>
      </c>
      <c r="G418" s="147">
        <f>VLOOKUP(A418,PM_Balanced_VISTRO!$A$1:$AH$64,MATCH(D418,PM_Balanced_VISTRO!$A$1:$AH$1,0),0)</f>
        <v>12</v>
      </c>
    </row>
    <row r="419" spans="1:7" x14ac:dyDescent="0.25">
      <c r="A419" s="125">
        <f t="shared" si="13"/>
        <v>48</v>
      </c>
      <c r="B419" s="121">
        <f t="shared" si="12"/>
        <v>2</v>
      </c>
      <c r="C419" s="121" t="str">
        <f>INDEX('Numbering Conventions'!$H$6:$H$13,MATCH(B419,'Numbering Conventions'!$I$6:$I$13,0))</f>
        <v>S</v>
      </c>
      <c r="D419" s="121" t="str">
        <f>VLOOKUP(F419,'Numbering Conventions'!$E$6:$F$39,2,0)</f>
        <v>SBT</v>
      </c>
      <c r="E419" s="121">
        <v>48002</v>
      </c>
      <c r="F419" s="139">
        <v>8</v>
      </c>
      <c r="G419" s="147">
        <f>VLOOKUP(A419,PM_Balanced_VISTRO!$A$1:$AH$64,MATCH(D419,PM_Balanced_VISTRO!$A$1:$AH$1,0),0)</f>
        <v>63</v>
      </c>
    </row>
    <row r="420" spans="1:7" x14ac:dyDescent="0.25">
      <c r="A420" s="125">
        <f t="shared" si="13"/>
        <v>48</v>
      </c>
      <c r="B420" s="121">
        <f t="shared" si="12"/>
        <v>3</v>
      </c>
      <c r="C420" s="121" t="str">
        <f>INDEX('Numbering Conventions'!$H$6:$H$13,MATCH(B420,'Numbering Conventions'!$I$6:$I$13,0))</f>
        <v>E</v>
      </c>
      <c r="D420" s="121" t="str">
        <f>VLOOKUP(F420,'Numbering Conventions'!$E$6:$F$39,2,0)</f>
        <v>SEL2</v>
      </c>
      <c r="E420" s="121">
        <v>48003</v>
      </c>
      <c r="F420" s="139">
        <v>30</v>
      </c>
      <c r="G420" s="147">
        <f>VLOOKUP(A420,PM_Balanced_VISTRO!$A$1:$AH$64,MATCH(D420,PM_Balanced_VISTRO!$A$1:$AH$1,0),0)</f>
        <v>6</v>
      </c>
    </row>
    <row r="421" spans="1:7" x14ac:dyDescent="0.25">
      <c r="A421" s="125">
        <f t="shared" si="13"/>
        <v>48</v>
      </c>
      <c r="B421" s="121">
        <f t="shared" si="12"/>
        <v>3</v>
      </c>
      <c r="C421" s="121" t="str">
        <f>INDEX('Numbering Conventions'!$H$6:$H$13,MATCH(B421,'Numbering Conventions'!$I$6:$I$13,0))</f>
        <v>E</v>
      </c>
      <c r="D421" s="121" t="str">
        <f>VLOOKUP(F421,'Numbering Conventions'!$E$6:$F$39,2,0)</f>
        <v>SEL</v>
      </c>
      <c r="E421" s="121">
        <v>48003</v>
      </c>
      <c r="F421" s="139">
        <v>31</v>
      </c>
      <c r="G421" s="147">
        <f>VLOOKUP(A421,PM_Balanced_VISTRO!$A$1:$AH$64,MATCH(D421,PM_Balanced_VISTRO!$A$1:$AH$1,0),0)</f>
        <v>121</v>
      </c>
    </row>
    <row r="422" spans="1:7" ht="15.75" thickBot="1" x14ac:dyDescent="0.3">
      <c r="A422" s="126">
        <f t="shared" si="13"/>
        <v>48</v>
      </c>
      <c r="B422" s="127">
        <f t="shared" si="12"/>
        <v>3</v>
      </c>
      <c r="C422" s="127" t="str">
        <f>INDEX('Numbering Conventions'!$H$6:$H$13,MATCH(B422,'Numbering Conventions'!$I$6:$I$13,0))</f>
        <v>E</v>
      </c>
      <c r="D422" s="127" t="str">
        <f>VLOOKUP(F422,'Numbering Conventions'!$E$6:$F$39,2,0)</f>
        <v>SER</v>
      </c>
      <c r="E422" s="127">
        <v>48003</v>
      </c>
      <c r="F422" s="140">
        <v>33</v>
      </c>
      <c r="G422" s="148">
        <f>VLOOKUP(A422,PM_Balanced_VISTRO!$A$1:$AH$64,MATCH(D422,PM_Balanced_VISTRO!$A$1:$AH$1,0),0)</f>
        <v>0</v>
      </c>
    </row>
    <row r="423" spans="1:7" x14ac:dyDescent="0.25">
      <c r="A423" s="128">
        <f t="shared" si="13"/>
        <v>49</v>
      </c>
      <c r="B423" s="129">
        <f t="shared" si="12"/>
        <v>4</v>
      </c>
      <c r="C423" s="129" t="str">
        <f>INDEX('Numbering Conventions'!$H$6:$H$13,MATCH(B423,'Numbering Conventions'!$I$6:$I$13,0))</f>
        <v>W</v>
      </c>
      <c r="D423" s="129" t="str">
        <f>VLOOKUP(F423,'Numbering Conventions'!$E$6:$F$39,2,0)</f>
        <v>WBT</v>
      </c>
      <c r="E423" s="129">
        <v>49004</v>
      </c>
      <c r="F423" s="135">
        <v>16</v>
      </c>
      <c r="G423" s="143">
        <f>VLOOKUP(A423,PM_Balanced_VISTRO!$A$1:$AH$64,MATCH(D423,PM_Balanced_VISTRO!$A$1:$AH$1,0),0)</f>
        <v>676</v>
      </c>
    </row>
    <row r="424" spans="1:7" ht="15.75" thickBot="1" x14ac:dyDescent="0.3">
      <c r="A424" s="173">
        <f t="shared" si="13"/>
        <v>49</v>
      </c>
      <c r="B424" s="174">
        <f t="shared" si="12"/>
        <v>4</v>
      </c>
      <c r="C424" s="174" t="str">
        <f>INDEX('Numbering Conventions'!$H$6:$H$13,MATCH(B424,'Numbering Conventions'!$I$6:$I$13,0))</f>
        <v>W</v>
      </c>
      <c r="D424" s="174" t="str">
        <f>VLOOKUP(F424,'Numbering Conventions'!$E$6:$F$39,2,0)</f>
        <v>WBR</v>
      </c>
      <c r="E424" s="174">
        <v>49004</v>
      </c>
      <c r="F424" s="191">
        <v>17</v>
      </c>
      <c r="G424" s="175">
        <f>VLOOKUP(A424,PM_Balanced_VISTRO!$A$1:$AH$64,MATCH(D424,PM_Balanced_VISTRO!$A$1:$AH$1,0),0)</f>
        <v>35</v>
      </c>
    </row>
    <row r="425" spans="1:7" x14ac:dyDescent="0.25">
      <c r="A425" s="123">
        <f t="shared" si="13"/>
        <v>50</v>
      </c>
      <c r="B425" s="124">
        <f t="shared" si="12"/>
        <v>1</v>
      </c>
      <c r="C425" s="124" t="str">
        <f>INDEX('Numbering Conventions'!$H$6:$H$13,MATCH(B425,'Numbering Conventions'!$I$6:$I$13,0))</f>
        <v>N</v>
      </c>
      <c r="D425" s="124" t="str">
        <f>VLOOKUP(F425,'Numbering Conventions'!$E$6:$F$39,2,0)</f>
        <v>NBL</v>
      </c>
      <c r="E425" s="124">
        <v>50001</v>
      </c>
      <c r="F425" s="138">
        <v>2</v>
      </c>
      <c r="G425" s="146">
        <f>VLOOKUP(A425,PM_Balanced_VISTRO!$A$1:$AH$64,MATCH(D425,PM_Balanced_VISTRO!$A$1:$AH$1,0),0)</f>
        <v>35</v>
      </c>
    </row>
    <row r="426" spans="1:7" x14ac:dyDescent="0.25">
      <c r="A426" s="125">
        <f t="shared" si="13"/>
        <v>50</v>
      </c>
      <c r="B426" s="121">
        <f t="shared" si="12"/>
        <v>1</v>
      </c>
      <c r="C426" s="121" t="str">
        <f>INDEX('Numbering Conventions'!$H$6:$H$13,MATCH(B426,'Numbering Conventions'!$I$6:$I$13,0))</f>
        <v>N</v>
      </c>
      <c r="D426" s="121" t="str">
        <f>VLOOKUP(F426,'Numbering Conventions'!$E$6:$F$39,2,0)</f>
        <v>NBT</v>
      </c>
      <c r="E426" s="121">
        <v>50001</v>
      </c>
      <c r="F426" s="139">
        <v>3</v>
      </c>
      <c r="G426" s="147">
        <f>VLOOKUP(A426,PM_Balanced_VISTRO!$A$1:$AH$64,MATCH(D426,PM_Balanced_VISTRO!$A$1:$AH$1,0),0)</f>
        <v>0</v>
      </c>
    </row>
    <row r="427" spans="1:7" x14ac:dyDescent="0.25">
      <c r="A427" s="125">
        <f t="shared" si="13"/>
        <v>50</v>
      </c>
      <c r="B427" s="121">
        <f t="shared" si="12"/>
        <v>2</v>
      </c>
      <c r="C427" s="121" t="str">
        <f>INDEX('Numbering Conventions'!$H$6:$H$13,MATCH(B427,'Numbering Conventions'!$I$6:$I$13,0))</f>
        <v>S</v>
      </c>
      <c r="D427" s="121" t="str">
        <f>VLOOKUP(F427,'Numbering Conventions'!$E$6:$F$39,2,0)</f>
        <v>SBT</v>
      </c>
      <c r="E427" s="121">
        <v>50002</v>
      </c>
      <c r="F427" s="139">
        <v>8</v>
      </c>
      <c r="G427" s="147">
        <f>VLOOKUP(A427,PM_Balanced_VISTRO!$A$1:$AH$64,MATCH(D427,PM_Balanced_VISTRO!$A$1:$AH$1,0),0)</f>
        <v>0</v>
      </c>
    </row>
    <row r="428" spans="1:7" x14ac:dyDescent="0.25">
      <c r="A428" s="125">
        <f t="shared" si="13"/>
        <v>50</v>
      </c>
      <c r="B428" s="121">
        <f t="shared" si="12"/>
        <v>2</v>
      </c>
      <c r="C428" s="121" t="str">
        <f>INDEX('Numbering Conventions'!$H$6:$H$13,MATCH(B428,'Numbering Conventions'!$I$6:$I$13,0))</f>
        <v>S</v>
      </c>
      <c r="D428" s="121" t="str">
        <f>VLOOKUP(F428,'Numbering Conventions'!$E$6:$F$39,2,0)</f>
        <v>SBR</v>
      </c>
      <c r="E428" s="121">
        <v>50002</v>
      </c>
      <c r="F428" s="139">
        <v>9</v>
      </c>
      <c r="G428" s="147">
        <f>VLOOKUP(A428,PM_Balanced_VISTRO!$A$1:$AH$64,MATCH(D428,PM_Balanced_VISTRO!$A$1:$AH$1,0),0)</f>
        <v>18</v>
      </c>
    </row>
    <row r="429" spans="1:7" x14ac:dyDescent="0.25">
      <c r="A429" s="125">
        <f t="shared" si="13"/>
        <v>50</v>
      </c>
      <c r="B429" s="121">
        <f t="shared" si="12"/>
        <v>4</v>
      </c>
      <c r="C429" s="121" t="str">
        <f>INDEX('Numbering Conventions'!$H$6:$H$13,MATCH(B429,'Numbering Conventions'!$I$6:$I$13,0))</f>
        <v>W</v>
      </c>
      <c r="D429" s="121" t="str">
        <f>VLOOKUP(F429,'Numbering Conventions'!$E$6:$F$39,2,0)</f>
        <v>NWL2</v>
      </c>
      <c r="E429" s="121">
        <v>50004</v>
      </c>
      <c r="F429" s="139">
        <v>26</v>
      </c>
      <c r="G429" s="147">
        <f>VLOOKUP(A429,PM_Balanced_VISTRO!$A$1:$AH$64,MATCH(D429,PM_Balanced_VISTRO!$A$1:$AH$1,0),0)</f>
        <v>1</v>
      </c>
    </row>
    <row r="430" spans="1:7" x14ac:dyDescent="0.25">
      <c r="A430" s="125">
        <f t="shared" si="13"/>
        <v>50</v>
      </c>
      <c r="B430" s="121">
        <f t="shared" si="12"/>
        <v>4</v>
      </c>
      <c r="C430" s="121" t="str">
        <f>INDEX('Numbering Conventions'!$H$6:$H$13,MATCH(B430,'Numbering Conventions'!$I$6:$I$13,0))</f>
        <v>W</v>
      </c>
      <c r="D430" s="121" t="str">
        <f>VLOOKUP(F430,'Numbering Conventions'!$E$6:$F$39,2,0)</f>
        <v>NWL</v>
      </c>
      <c r="E430" s="121">
        <v>50004</v>
      </c>
      <c r="F430" s="139">
        <v>27</v>
      </c>
      <c r="G430" s="147">
        <f>VLOOKUP(A430,PM_Balanced_VISTRO!$A$1:$AH$64,MATCH(D430,PM_Balanced_VISTRO!$A$1:$AH$1,0),0)</f>
        <v>130</v>
      </c>
    </row>
    <row r="431" spans="1:7" ht="15.75" thickBot="1" x14ac:dyDescent="0.3">
      <c r="A431" s="126">
        <f t="shared" si="13"/>
        <v>50</v>
      </c>
      <c r="B431" s="127">
        <f t="shared" si="12"/>
        <v>4</v>
      </c>
      <c r="C431" s="127" t="str">
        <f>INDEX('Numbering Conventions'!$H$6:$H$13,MATCH(B431,'Numbering Conventions'!$I$6:$I$13,0))</f>
        <v>W</v>
      </c>
      <c r="D431" s="127" t="str">
        <f>VLOOKUP(F431,'Numbering Conventions'!$E$6:$F$39,2,0)</f>
        <v>NWR</v>
      </c>
      <c r="E431" s="127">
        <v>50004</v>
      </c>
      <c r="F431" s="140">
        <v>29</v>
      </c>
      <c r="G431" s="148">
        <f>VLOOKUP(A431,PM_Balanced_VISTRO!$A$1:$AH$64,MATCH(D431,PM_Balanced_VISTRO!$A$1:$AH$1,0),0)</f>
        <v>0</v>
      </c>
    </row>
    <row r="432" spans="1:7" x14ac:dyDescent="0.25">
      <c r="A432" s="128">
        <f t="shared" si="13"/>
        <v>51</v>
      </c>
      <c r="B432" s="129">
        <f t="shared" si="12"/>
        <v>3</v>
      </c>
      <c r="C432" s="129" t="str">
        <f>INDEX('Numbering Conventions'!$H$6:$H$13,MATCH(B432,'Numbering Conventions'!$I$6:$I$13,0))</f>
        <v>E</v>
      </c>
      <c r="D432" s="129" t="str">
        <f>VLOOKUP(F432,'Numbering Conventions'!$E$6:$F$39,2,0)</f>
        <v>EBT</v>
      </c>
      <c r="E432" s="129">
        <v>51003</v>
      </c>
      <c r="F432" s="135">
        <v>12</v>
      </c>
      <c r="G432" s="143">
        <f>VLOOKUP(A432,PM_Balanced_VISTRO!$A$1:$AH$64,MATCH(D432,PM_Balanced_VISTRO!$A$1:$AH$1,0),0)</f>
        <v>646</v>
      </c>
    </row>
    <row r="433" spans="1:7" x14ac:dyDescent="0.25">
      <c r="A433" s="130">
        <f t="shared" si="13"/>
        <v>51</v>
      </c>
      <c r="B433" s="120">
        <f t="shared" si="12"/>
        <v>3</v>
      </c>
      <c r="C433" s="120" t="str">
        <f>INDEX('Numbering Conventions'!$H$6:$H$13,MATCH(B433,'Numbering Conventions'!$I$6:$I$13,0))</f>
        <v>E</v>
      </c>
      <c r="D433" s="120" t="str">
        <f>VLOOKUP(F433,'Numbering Conventions'!$E$6:$F$39,2,0)</f>
        <v>EBR</v>
      </c>
      <c r="E433" s="120">
        <v>51003</v>
      </c>
      <c r="F433" s="136">
        <v>13</v>
      </c>
      <c r="G433" s="144">
        <f>VLOOKUP(A433,PM_Balanced_VISTRO!$A$1:$AH$64,MATCH(D433,PM_Balanced_VISTRO!$A$1:$AH$1,0),0)</f>
        <v>19</v>
      </c>
    </row>
    <row r="434" spans="1:7" x14ac:dyDescent="0.25">
      <c r="A434" s="130">
        <f t="shared" si="13"/>
        <v>51</v>
      </c>
      <c r="B434" s="120">
        <f t="shared" si="12"/>
        <v>4</v>
      </c>
      <c r="C434" s="120" t="str">
        <f>INDEX('Numbering Conventions'!$H$6:$H$13,MATCH(B434,'Numbering Conventions'!$I$6:$I$13,0))</f>
        <v>W</v>
      </c>
      <c r="D434" s="120" t="str">
        <f>VLOOKUP(F434,'Numbering Conventions'!$E$6:$F$39,2,0)</f>
        <v>WBT</v>
      </c>
      <c r="E434" s="120">
        <v>51004</v>
      </c>
      <c r="F434" s="136">
        <v>16</v>
      </c>
      <c r="G434" s="144">
        <f>VLOOKUP(A434,PM_Balanced_VISTRO!$A$1:$AH$64,MATCH(D434,PM_Balanced_VISTRO!$A$1:$AH$1,0),0)</f>
        <v>455</v>
      </c>
    </row>
    <row r="435" spans="1:7" ht="15.75" thickBot="1" x14ac:dyDescent="0.3">
      <c r="A435" s="173">
        <f t="shared" si="13"/>
        <v>51</v>
      </c>
      <c r="B435" s="174">
        <f t="shared" si="12"/>
        <v>4</v>
      </c>
      <c r="C435" s="174" t="str">
        <f>INDEX('Numbering Conventions'!$H$6:$H$13,MATCH(B435,'Numbering Conventions'!$I$6:$I$13,0))</f>
        <v>W</v>
      </c>
      <c r="D435" s="174" t="str">
        <f>VLOOKUP(F435,'Numbering Conventions'!$E$6:$F$39,2,0)</f>
        <v>WBR</v>
      </c>
      <c r="E435" s="174">
        <v>51004</v>
      </c>
      <c r="F435" s="191">
        <v>17</v>
      </c>
      <c r="G435" s="175">
        <f>VLOOKUP(A435,PM_Balanced_VISTRO!$A$1:$AH$64,MATCH(D435,PM_Balanced_VISTRO!$A$1:$AH$1,0),0)</f>
        <v>13</v>
      </c>
    </row>
    <row r="436" spans="1:7" x14ac:dyDescent="0.25">
      <c r="A436" s="123">
        <f t="shared" si="13"/>
        <v>52</v>
      </c>
      <c r="B436" s="124">
        <f t="shared" si="12"/>
        <v>1</v>
      </c>
      <c r="C436" s="124" t="str">
        <f>INDEX('Numbering Conventions'!$H$6:$H$13,MATCH(B436,'Numbering Conventions'!$I$6:$I$13,0))</f>
        <v>N</v>
      </c>
      <c r="D436" s="124" t="str">
        <f>VLOOKUP(F436,'Numbering Conventions'!$E$6:$F$39,2,0)</f>
        <v>NBL</v>
      </c>
      <c r="E436" s="124">
        <v>52001</v>
      </c>
      <c r="F436" s="138">
        <v>2</v>
      </c>
      <c r="G436" s="146">
        <f>VLOOKUP(A436,PM_Balanced_VISTRO!$A$1:$AH$64,MATCH(D436,PM_Balanced_VISTRO!$A$1:$AH$1,0),0)</f>
        <v>13</v>
      </c>
    </row>
    <row r="437" spans="1:7" x14ac:dyDescent="0.25">
      <c r="A437" s="125">
        <f t="shared" si="13"/>
        <v>52</v>
      </c>
      <c r="B437" s="121">
        <f t="shared" si="12"/>
        <v>1</v>
      </c>
      <c r="C437" s="121" t="str">
        <f>INDEX('Numbering Conventions'!$H$6:$H$13,MATCH(B437,'Numbering Conventions'!$I$6:$I$13,0))</f>
        <v>N</v>
      </c>
      <c r="D437" s="121" t="str">
        <f>VLOOKUP(F437,'Numbering Conventions'!$E$6:$F$39,2,0)</f>
        <v>NBT</v>
      </c>
      <c r="E437" s="121">
        <v>52001</v>
      </c>
      <c r="F437" s="139">
        <v>3</v>
      </c>
      <c r="G437" s="147">
        <f>VLOOKUP(A437,PM_Balanced_VISTRO!$A$1:$AH$64,MATCH(D437,PM_Balanced_VISTRO!$A$1:$AH$1,0),0)</f>
        <v>0</v>
      </c>
    </row>
    <row r="438" spans="1:7" x14ac:dyDescent="0.25">
      <c r="A438" s="125">
        <f t="shared" si="13"/>
        <v>52</v>
      </c>
      <c r="B438" s="121">
        <f t="shared" si="12"/>
        <v>2</v>
      </c>
      <c r="C438" s="121" t="str">
        <f>INDEX('Numbering Conventions'!$H$6:$H$13,MATCH(B438,'Numbering Conventions'!$I$6:$I$13,0))</f>
        <v>S</v>
      </c>
      <c r="D438" s="121" t="str">
        <f>VLOOKUP(F438,'Numbering Conventions'!$E$6:$F$39,2,0)</f>
        <v>SBT</v>
      </c>
      <c r="E438" s="121">
        <v>52002</v>
      </c>
      <c r="F438" s="139">
        <v>8</v>
      </c>
      <c r="G438" s="147">
        <f>VLOOKUP(A438,PM_Balanced_VISTRO!$A$1:$AH$64,MATCH(D438,PM_Balanced_VISTRO!$A$1:$AH$1,0),0)</f>
        <v>0</v>
      </c>
    </row>
    <row r="439" spans="1:7" x14ac:dyDescent="0.25">
      <c r="A439" s="125">
        <f t="shared" si="13"/>
        <v>52</v>
      </c>
      <c r="B439" s="121">
        <f t="shared" si="12"/>
        <v>2</v>
      </c>
      <c r="C439" s="121" t="str">
        <f>INDEX('Numbering Conventions'!$H$6:$H$13,MATCH(B439,'Numbering Conventions'!$I$6:$I$13,0))</f>
        <v>S</v>
      </c>
      <c r="D439" s="121" t="str">
        <f>VLOOKUP(F439,'Numbering Conventions'!$E$6:$F$39,2,0)</f>
        <v>SBR</v>
      </c>
      <c r="E439" s="121">
        <v>52002</v>
      </c>
      <c r="F439" s="139">
        <v>9</v>
      </c>
      <c r="G439" s="147">
        <f>VLOOKUP(A439,PM_Balanced_VISTRO!$A$1:$AH$64,MATCH(D439,PM_Balanced_VISTRO!$A$1:$AH$1,0),0)</f>
        <v>17</v>
      </c>
    </row>
    <row r="440" spans="1:7" x14ac:dyDescent="0.25">
      <c r="A440" s="125">
        <f t="shared" si="13"/>
        <v>52</v>
      </c>
      <c r="B440" s="121">
        <f t="shared" ref="B440:B481" si="14">INT(RIGHT(E440,1))</f>
        <v>4</v>
      </c>
      <c r="C440" s="121" t="str">
        <f>INDEX('Numbering Conventions'!$H$6:$H$13,MATCH(B440,'Numbering Conventions'!$I$6:$I$13,0))</f>
        <v>W</v>
      </c>
      <c r="D440" s="121" t="str">
        <f>VLOOKUP(F440,'Numbering Conventions'!$E$6:$F$39,2,0)</f>
        <v>NWL2</v>
      </c>
      <c r="E440" s="121">
        <v>52004</v>
      </c>
      <c r="F440" s="139">
        <v>26</v>
      </c>
      <c r="G440" s="147">
        <f>VLOOKUP(A440,PM_Balanced_VISTRO!$A$1:$AH$64,MATCH(D440,PM_Balanced_VISTRO!$A$1:$AH$1,0),0)</f>
        <v>30</v>
      </c>
    </row>
    <row r="441" spans="1:7" x14ac:dyDescent="0.25">
      <c r="A441" s="125">
        <f t="shared" si="13"/>
        <v>52</v>
      </c>
      <c r="B441" s="121">
        <f t="shared" si="14"/>
        <v>4</v>
      </c>
      <c r="C441" s="121" t="str">
        <f>INDEX('Numbering Conventions'!$H$6:$H$13,MATCH(B441,'Numbering Conventions'!$I$6:$I$13,0))</f>
        <v>W</v>
      </c>
      <c r="D441" s="121" t="str">
        <f>VLOOKUP(F441,'Numbering Conventions'!$E$6:$F$39,2,0)</f>
        <v>NWL</v>
      </c>
      <c r="E441" s="121">
        <v>52004</v>
      </c>
      <c r="F441" s="139">
        <v>27</v>
      </c>
      <c r="G441" s="147">
        <f>VLOOKUP(A441,PM_Balanced_VISTRO!$A$1:$AH$64,MATCH(D441,PM_Balanced_VISTRO!$A$1:$AH$1,0),0)</f>
        <v>72</v>
      </c>
    </row>
    <row r="442" spans="1:7" ht="15.75" thickBot="1" x14ac:dyDescent="0.3">
      <c r="A442" s="126">
        <f t="shared" si="13"/>
        <v>52</v>
      </c>
      <c r="B442" s="127">
        <f t="shared" si="14"/>
        <v>4</v>
      </c>
      <c r="C442" s="127" t="str">
        <f>INDEX('Numbering Conventions'!$H$6:$H$13,MATCH(B442,'Numbering Conventions'!$I$6:$I$13,0))</f>
        <v>W</v>
      </c>
      <c r="D442" s="127" t="str">
        <f>VLOOKUP(F442,'Numbering Conventions'!$E$6:$F$39,2,0)</f>
        <v>NWR</v>
      </c>
      <c r="E442" s="127">
        <v>52004</v>
      </c>
      <c r="F442" s="140">
        <v>29</v>
      </c>
      <c r="G442" s="148">
        <f>VLOOKUP(A442,PM_Balanced_VISTRO!$A$1:$AH$64,MATCH(D442,PM_Balanced_VISTRO!$A$1:$AH$1,0),0)</f>
        <v>0</v>
      </c>
    </row>
    <row r="443" spans="1:7" x14ac:dyDescent="0.25">
      <c r="A443" s="128">
        <f t="shared" si="13"/>
        <v>53</v>
      </c>
      <c r="B443" s="129">
        <f t="shared" si="14"/>
        <v>1</v>
      </c>
      <c r="C443" s="129" t="str">
        <f>INDEX('Numbering Conventions'!$H$6:$H$13,MATCH(B443,'Numbering Conventions'!$I$6:$I$13,0))</f>
        <v>N</v>
      </c>
      <c r="D443" s="129" t="str">
        <f>VLOOKUP(F443,'Numbering Conventions'!$E$6:$F$39,2,0)</f>
        <v>NBT</v>
      </c>
      <c r="E443" s="129">
        <v>53001</v>
      </c>
      <c r="F443" s="135">
        <v>3</v>
      </c>
      <c r="G443" s="143">
        <f>VLOOKUP(A443,PM_Balanced_VISTRO!$A$1:$AH$64,MATCH(D443,PM_Balanced_VISTRO!$A$1:$AH$1,0),0)</f>
        <v>3</v>
      </c>
    </row>
    <row r="444" spans="1:7" x14ac:dyDescent="0.25">
      <c r="A444" s="130">
        <f t="shared" si="13"/>
        <v>53</v>
      </c>
      <c r="B444" s="120">
        <f t="shared" si="14"/>
        <v>1</v>
      </c>
      <c r="C444" s="120" t="str">
        <f>INDEX('Numbering Conventions'!$H$6:$H$13,MATCH(B444,'Numbering Conventions'!$I$6:$I$13,0))</f>
        <v>N</v>
      </c>
      <c r="D444" s="120" t="str">
        <f>VLOOKUP(F444,'Numbering Conventions'!$E$6:$F$39,2,0)</f>
        <v>NBR</v>
      </c>
      <c r="E444" s="120">
        <v>53001</v>
      </c>
      <c r="F444" s="136">
        <v>4</v>
      </c>
      <c r="G444" s="144">
        <f>VLOOKUP(A444,PM_Balanced_VISTRO!$A$1:$AH$64,MATCH(D444,PM_Balanced_VISTRO!$A$1:$AH$1,0),0)</f>
        <v>0</v>
      </c>
    </row>
    <row r="445" spans="1:7" x14ac:dyDescent="0.25">
      <c r="A445" s="130">
        <f t="shared" si="13"/>
        <v>53</v>
      </c>
      <c r="B445" s="120">
        <f t="shared" si="14"/>
        <v>2</v>
      </c>
      <c r="C445" s="120" t="str">
        <f>INDEX('Numbering Conventions'!$H$6:$H$13,MATCH(B445,'Numbering Conventions'!$I$6:$I$13,0))</f>
        <v>S</v>
      </c>
      <c r="D445" s="120" t="str">
        <f>VLOOKUP(F445,'Numbering Conventions'!$E$6:$F$39,2,0)</f>
        <v>SBL</v>
      </c>
      <c r="E445" s="120">
        <v>53002</v>
      </c>
      <c r="F445" s="136">
        <v>7</v>
      </c>
      <c r="G445" s="144">
        <f>VLOOKUP(A445,PM_Balanced_VISTRO!$A$1:$AH$64,MATCH(D445,PM_Balanced_VISTRO!$A$1:$AH$1,0),0)</f>
        <v>3</v>
      </c>
    </row>
    <row r="446" spans="1:7" x14ac:dyDescent="0.25">
      <c r="A446" s="130">
        <f t="shared" si="13"/>
        <v>53</v>
      </c>
      <c r="B446" s="120">
        <f t="shared" si="14"/>
        <v>2</v>
      </c>
      <c r="C446" s="120" t="str">
        <f>INDEX('Numbering Conventions'!$H$6:$H$13,MATCH(B446,'Numbering Conventions'!$I$6:$I$13,0))</f>
        <v>S</v>
      </c>
      <c r="D446" s="120" t="str">
        <f>VLOOKUP(F446,'Numbering Conventions'!$E$6:$F$39,2,0)</f>
        <v>SBT</v>
      </c>
      <c r="E446" s="120">
        <v>53002</v>
      </c>
      <c r="F446" s="136">
        <v>8</v>
      </c>
      <c r="G446" s="144">
        <f>VLOOKUP(A446,PM_Balanced_VISTRO!$A$1:$AH$64,MATCH(D446,PM_Balanced_VISTRO!$A$1:$AH$1,0),0)</f>
        <v>16</v>
      </c>
    </row>
    <row r="447" spans="1:7" x14ac:dyDescent="0.25">
      <c r="A447" s="130">
        <f t="shared" si="13"/>
        <v>53</v>
      </c>
      <c r="B447" s="120">
        <f t="shared" si="14"/>
        <v>3</v>
      </c>
      <c r="C447" s="120" t="str">
        <f>INDEX('Numbering Conventions'!$H$6:$H$13,MATCH(B447,'Numbering Conventions'!$I$6:$I$13,0))</f>
        <v>E</v>
      </c>
      <c r="D447" s="120" t="str">
        <f>VLOOKUP(F447,'Numbering Conventions'!$E$6:$F$39,2,0)</f>
        <v>SEL2</v>
      </c>
      <c r="E447" s="120">
        <v>53003</v>
      </c>
      <c r="F447" s="136">
        <v>30</v>
      </c>
      <c r="G447" s="144">
        <f>VLOOKUP(A447,PM_Balanced_VISTRO!$A$1:$AH$64,MATCH(D447,PM_Balanced_VISTRO!$A$1:$AH$1,0),0)</f>
        <v>3</v>
      </c>
    </row>
    <row r="448" spans="1:7" x14ac:dyDescent="0.25">
      <c r="A448" s="130">
        <f t="shared" si="13"/>
        <v>53</v>
      </c>
      <c r="B448" s="120">
        <f t="shared" si="14"/>
        <v>3</v>
      </c>
      <c r="C448" s="120" t="str">
        <f>INDEX('Numbering Conventions'!$H$6:$H$13,MATCH(B448,'Numbering Conventions'!$I$6:$I$13,0))</f>
        <v>E</v>
      </c>
      <c r="D448" s="120" t="str">
        <f>VLOOKUP(F448,'Numbering Conventions'!$E$6:$F$39,2,0)</f>
        <v>SEL</v>
      </c>
      <c r="E448" s="120">
        <v>53003</v>
      </c>
      <c r="F448" s="136">
        <v>31</v>
      </c>
      <c r="G448" s="144">
        <f>VLOOKUP(A448,PM_Balanced_VISTRO!$A$1:$AH$64,MATCH(D448,PM_Balanced_VISTRO!$A$1:$AH$1,0),0)</f>
        <v>0</v>
      </c>
    </row>
    <row r="449" spans="1:7" s="167" customFormat="1" ht="15.75" thickBot="1" x14ac:dyDescent="0.3">
      <c r="A449" s="173">
        <f t="shared" si="13"/>
        <v>53</v>
      </c>
      <c r="B449" s="174">
        <f t="shared" si="14"/>
        <v>3</v>
      </c>
      <c r="C449" s="174" t="str">
        <f>INDEX('Numbering Conventions'!$H$6:$H$13,MATCH(B449,'Numbering Conventions'!$I$6:$I$13,0))</f>
        <v>E</v>
      </c>
      <c r="D449" s="174" t="str">
        <f>VLOOKUP(F449,'Numbering Conventions'!$E$6:$F$39,2,0)</f>
        <v>SER</v>
      </c>
      <c r="E449" s="174">
        <v>53003</v>
      </c>
      <c r="F449" s="191">
        <v>33</v>
      </c>
      <c r="G449" s="175">
        <f>VLOOKUP(A449,PM_Balanced_VISTRO!$A$1:$AH$64,MATCH(D449,PM_Balanced_VISTRO!$A$1:$AH$1,0),0)</f>
        <v>0</v>
      </c>
    </row>
    <row r="450" spans="1:7" x14ac:dyDescent="0.25">
      <c r="A450" s="123">
        <f t="shared" si="13"/>
        <v>99936</v>
      </c>
      <c r="B450" s="124">
        <f t="shared" si="14"/>
        <v>3</v>
      </c>
      <c r="C450" s="124" t="str">
        <f>INDEX('Numbering Conventions'!$H$6:$H$13,MATCH(B450,'Numbering Conventions'!$I$6:$I$13,0))</f>
        <v>E</v>
      </c>
      <c r="D450" s="124" t="str">
        <f>VLOOKUP(F450,'Numbering Conventions'!$E$6:$F$39,2,0)</f>
        <v>EBT</v>
      </c>
      <c r="E450" s="124">
        <v>999363</v>
      </c>
      <c r="F450" s="138">
        <v>12</v>
      </c>
      <c r="G450" s="146">
        <f>VLOOKUP(A450,PM_Balanced_VISTRO!$A$1:$AH$64,MATCH(D450,PM_Balanced_VISTRO!$A$1:$AH$1,0),0)</f>
        <v>548</v>
      </c>
    </row>
    <row r="451" spans="1:7" x14ac:dyDescent="0.25">
      <c r="A451" s="125">
        <f t="shared" si="13"/>
        <v>99936</v>
      </c>
      <c r="B451" s="121">
        <f t="shared" si="14"/>
        <v>3</v>
      </c>
      <c r="C451" s="121" t="str">
        <f>INDEX('Numbering Conventions'!$H$6:$H$13,MATCH(B451,'Numbering Conventions'!$I$6:$I$13,0))</f>
        <v>E</v>
      </c>
      <c r="D451" s="121" t="str">
        <f>VLOOKUP(F451,'Numbering Conventions'!$E$6:$F$39,2,0)</f>
        <v>EBR</v>
      </c>
      <c r="E451" s="121">
        <v>999363</v>
      </c>
      <c r="F451" s="139">
        <v>13</v>
      </c>
      <c r="G451" s="147">
        <f>VLOOKUP(A451,PM_Balanced_VISTRO!$A$1:$AH$64,MATCH(D451,PM_Balanced_VISTRO!$A$1:$AH$1,0),0)</f>
        <v>41</v>
      </c>
    </row>
    <row r="452" spans="1:7" x14ac:dyDescent="0.25">
      <c r="A452" s="125">
        <f t="shared" si="13"/>
        <v>99936</v>
      </c>
      <c r="B452" s="121">
        <f t="shared" si="14"/>
        <v>4</v>
      </c>
      <c r="C452" s="121" t="str">
        <f>INDEX('Numbering Conventions'!$H$6:$H$13,MATCH(B452,'Numbering Conventions'!$I$6:$I$13,0))</f>
        <v>W</v>
      </c>
      <c r="D452" s="121" t="str">
        <f>VLOOKUP(F452,'Numbering Conventions'!$E$6:$F$39,2,0)</f>
        <v>WBL</v>
      </c>
      <c r="E452" s="121">
        <v>999364</v>
      </c>
      <c r="F452" s="139">
        <v>15</v>
      </c>
      <c r="G452" s="147">
        <f>VLOOKUP(A452,PM_Balanced_VISTRO!$A$1:$AH$64,MATCH(D452,PM_Balanced_VISTRO!$A$1:$AH$1,0),0)</f>
        <v>0</v>
      </c>
    </row>
    <row r="453" spans="1:7" x14ac:dyDescent="0.25">
      <c r="A453" s="125">
        <f t="shared" si="13"/>
        <v>99936</v>
      </c>
      <c r="B453" s="121">
        <f t="shared" si="14"/>
        <v>4</v>
      </c>
      <c r="C453" s="121" t="str">
        <f>INDEX('Numbering Conventions'!$H$6:$H$13,MATCH(B453,'Numbering Conventions'!$I$6:$I$13,0))</f>
        <v>W</v>
      </c>
      <c r="D453" s="121" t="str">
        <f>VLOOKUP(F453,'Numbering Conventions'!$E$6:$F$39,2,0)</f>
        <v>WBT</v>
      </c>
      <c r="E453" s="121">
        <v>999364</v>
      </c>
      <c r="F453" s="139">
        <v>16</v>
      </c>
      <c r="G453" s="147">
        <f>VLOOKUP(A453,PM_Balanced_VISTRO!$A$1:$AH$64,MATCH(D453,PM_Balanced_VISTRO!$A$1:$AH$1,0),0)</f>
        <v>411</v>
      </c>
    </row>
    <row r="454" spans="1:7" ht="15.75" thickBot="1" x14ac:dyDescent="0.3">
      <c r="A454" s="126">
        <f t="shared" ref="A454:A481" si="15">IF(LEN(E454)=3,INT(LEFT(E454,1)),IF(LEN(E454)=6,INT(LEFT(E454,5)),IF(LEN(E454)=5,INT(LEFT(E454,2)),IF(LEN(E454)=4,INT(LEFT(E454,2)),INT(LEFT(E454,3))))))</f>
        <v>99936</v>
      </c>
      <c r="B454" s="127">
        <f t="shared" si="14"/>
        <v>4</v>
      </c>
      <c r="C454" s="127" t="str">
        <f>INDEX('Numbering Conventions'!$H$6:$H$13,MATCH(B454,'Numbering Conventions'!$I$6:$I$13,0))</f>
        <v>W</v>
      </c>
      <c r="D454" s="127" t="str">
        <f>VLOOKUP(F454,'Numbering Conventions'!$E$6:$F$39,2,0)</f>
        <v>WBR</v>
      </c>
      <c r="E454" s="127">
        <v>999364</v>
      </c>
      <c r="F454" s="140">
        <v>17</v>
      </c>
      <c r="G454" s="148">
        <f>VLOOKUP(A454,PM_Balanced_VISTRO!$A$1:$AH$64,MATCH(D454,PM_Balanced_VISTRO!$A$1:$AH$1,0),0)</f>
        <v>0</v>
      </c>
    </row>
    <row r="455" spans="1:7" x14ac:dyDescent="0.25">
      <c r="A455" s="128">
        <f t="shared" si="15"/>
        <v>99943</v>
      </c>
      <c r="B455" s="129">
        <f t="shared" si="14"/>
        <v>1</v>
      </c>
      <c r="C455" s="129" t="str">
        <f>INDEX('Numbering Conventions'!$H$6:$H$13,MATCH(B455,'Numbering Conventions'!$I$6:$I$13,0))</f>
        <v>N</v>
      </c>
      <c r="D455" s="129" t="str">
        <f>VLOOKUP(F455,'Numbering Conventions'!$E$6:$F$39,2,0)</f>
        <v>NBL</v>
      </c>
      <c r="E455" s="129">
        <v>999431</v>
      </c>
      <c r="F455" s="135">
        <v>2</v>
      </c>
      <c r="G455" s="143">
        <f>VLOOKUP(A455,PM_Balanced_VISTRO!$A$1:$AH$64,MATCH(D455,PM_Balanced_VISTRO!$A$1:$AH$1,0),0)</f>
        <v>0</v>
      </c>
    </row>
    <row r="456" spans="1:7" x14ac:dyDescent="0.25">
      <c r="A456" s="130">
        <f t="shared" si="15"/>
        <v>99943</v>
      </c>
      <c r="B456" s="120">
        <f t="shared" si="14"/>
        <v>1</v>
      </c>
      <c r="C456" s="120" t="str">
        <f>INDEX('Numbering Conventions'!$H$6:$H$13,MATCH(B456,'Numbering Conventions'!$I$6:$I$13,0))</f>
        <v>N</v>
      </c>
      <c r="D456" s="120" t="str">
        <f>VLOOKUP(F456,'Numbering Conventions'!$E$6:$F$39,2,0)</f>
        <v>NBR</v>
      </c>
      <c r="E456" s="120">
        <v>999431</v>
      </c>
      <c r="F456" s="136">
        <v>4</v>
      </c>
      <c r="G456" s="144">
        <f>VLOOKUP(A456,PM_Balanced_VISTRO!$A$1:$AH$64,MATCH(D456,PM_Balanced_VISTRO!$A$1:$AH$1,0),0)</f>
        <v>0</v>
      </c>
    </row>
    <row r="457" spans="1:7" x14ac:dyDescent="0.25">
      <c r="A457" s="130">
        <f t="shared" si="15"/>
        <v>99943</v>
      </c>
      <c r="B457" s="120">
        <f t="shared" si="14"/>
        <v>3</v>
      </c>
      <c r="C457" s="120" t="str">
        <f>INDEX('Numbering Conventions'!$H$6:$H$13,MATCH(B457,'Numbering Conventions'!$I$6:$I$13,0))</f>
        <v>E</v>
      </c>
      <c r="D457" s="120" t="str">
        <f>VLOOKUP(F457,'Numbering Conventions'!$E$6:$F$39,2,0)</f>
        <v>EBT</v>
      </c>
      <c r="E457" s="120">
        <v>999433</v>
      </c>
      <c r="F457" s="136">
        <v>12</v>
      </c>
      <c r="G457" s="144">
        <f>VLOOKUP(A457,PM_Balanced_VISTRO!$A$1:$AH$64,MATCH(D457,PM_Balanced_VISTRO!$A$1:$AH$1,0),0)</f>
        <v>182</v>
      </c>
    </row>
    <row r="458" spans="1:7" x14ac:dyDescent="0.25">
      <c r="A458" s="130">
        <f t="shared" si="15"/>
        <v>99943</v>
      </c>
      <c r="B458" s="120">
        <f t="shared" si="14"/>
        <v>3</v>
      </c>
      <c r="C458" s="120" t="str">
        <f>INDEX('Numbering Conventions'!$H$6:$H$13,MATCH(B458,'Numbering Conventions'!$I$6:$I$13,0))</f>
        <v>E</v>
      </c>
      <c r="D458" s="120" t="str">
        <f>VLOOKUP(F458,'Numbering Conventions'!$E$6:$F$39,2,0)</f>
        <v>EBR</v>
      </c>
      <c r="E458" s="120">
        <v>999433</v>
      </c>
      <c r="F458" s="136">
        <v>13</v>
      </c>
      <c r="G458" s="144">
        <f>VLOOKUP(A458,PM_Balanced_VISTRO!$A$1:$AH$64,MATCH(D458,PM_Balanced_VISTRO!$A$1:$AH$1,0),0)</f>
        <v>30</v>
      </c>
    </row>
    <row r="459" spans="1:7" x14ac:dyDescent="0.25">
      <c r="A459" s="130">
        <f t="shared" si="15"/>
        <v>99943</v>
      </c>
      <c r="B459" s="120">
        <f t="shared" si="14"/>
        <v>4</v>
      </c>
      <c r="C459" s="120" t="str">
        <f>INDEX('Numbering Conventions'!$H$6:$H$13,MATCH(B459,'Numbering Conventions'!$I$6:$I$13,0))</f>
        <v>W</v>
      </c>
      <c r="D459" s="120" t="str">
        <f>VLOOKUP(F459,'Numbering Conventions'!$E$6:$F$39,2,0)</f>
        <v>WBL</v>
      </c>
      <c r="E459" s="120">
        <v>999434</v>
      </c>
      <c r="F459" s="136">
        <v>15</v>
      </c>
      <c r="G459" s="144">
        <f>VLOOKUP(A459,PM_Balanced_VISTRO!$A$1:$AH$64,MATCH(D459,PM_Balanced_VISTRO!$A$1:$AH$1,0),0)</f>
        <v>0</v>
      </c>
    </row>
    <row r="460" spans="1:7" x14ac:dyDescent="0.25">
      <c r="A460" s="130">
        <f t="shared" si="15"/>
        <v>99943</v>
      </c>
      <c r="B460" s="120">
        <f t="shared" si="14"/>
        <v>4</v>
      </c>
      <c r="C460" s="120" t="str">
        <f>INDEX('Numbering Conventions'!$H$6:$H$13,MATCH(B460,'Numbering Conventions'!$I$6:$I$13,0))</f>
        <v>W</v>
      </c>
      <c r="D460" s="120" t="str">
        <f>VLOOKUP(F460,'Numbering Conventions'!$E$6:$F$39,2,0)</f>
        <v>WBT</v>
      </c>
      <c r="E460" s="120">
        <v>999434</v>
      </c>
      <c r="F460" s="136">
        <v>16</v>
      </c>
      <c r="G460" s="144">
        <f>VLOOKUP(A460,PM_Balanced_VISTRO!$A$1:$AH$64,MATCH(D460,PM_Balanced_VISTRO!$A$1:$AH$1,0),0)</f>
        <v>83</v>
      </c>
    </row>
    <row r="461" spans="1:7" ht="15.75" thickBot="1" x14ac:dyDescent="0.3">
      <c r="A461" s="173">
        <f t="shared" si="15"/>
        <v>99943</v>
      </c>
      <c r="B461" s="174">
        <f t="shared" si="14"/>
        <v>4</v>
      </c>
      <c r="C461" s="174" t="str">
        <f>INDEX('Numbering Conventions'!$H$6:$H$13,MATCH(B461,'Numbering Conventions'!$I$6:$I$13,0))</f>
        <v>W</v>
      </c>
      <c r="D461" s="174" t="str">
        <f>VLOOKUP(F461,'Numbering Conventions'!$E$6:$F$39,2,0)</f>
        <v>WBR</v>
      </c>
      <c r="E461" s="174">
        <v>999434</v>
      </c>
      <c r="F461" s="191">
        <v>17</v>
      </c>
      <c r="G461" s="175">
        <f>VLOOKUP(A461,PM_Balanced_VISTRO!$A$1:$AH$64,MATCH(D461,PM_Balanced_VISTRO!$A$1:$AH$1,0),0)</f>
        <v>0</v>
      </c>
    </row>
    <row r="462" spans="1:7" x14ac:dyDescent="0.25">
      <c r="A462" s="123">
        <f t="shared" si="15"/>
        <v>99946</v>
      </c>
      <c r="B462" s="124">
        <f t="shared" si="14"/>
        <v>3</v>
      </c>
      <c r="C462" s="124" t="str">
        <f>INDEX('Numbering Conventions'!$H$6:$H$13,MATCH(B462,'Numbering Conventions'!$I$6:$I$13,0))</f>
        <v>E</v>
      </c>
      <c r="D462" s="124" t="str">
        <f>VLOOKUP(F462,'Numbering Conventions'!$E$6:$F$39,2,0)</f>
        <v>EBT</v>
      </c>
      <c r="E462" s="124">
        <v>999463</v>
      </c>
      <c r="F462" s="138">
        <v>12</v>
      </c>
      <c r="G462" s="146">
        <f>VLOOKUP(A462,PM_Balanced_VISTRO!$A$1:$AH$64,MATCH(D462,PM_Balanced_VISTRO!$A$1:$AH$1,0),0)</f>
        <v>427</v>
      </c>
    </row>
    <row r="463" spans="1:7" x14ac:dyDescent="0.25">
      <c r="A463" s="125">
        <f t="shared" si="15"/>
        <v>99946</v>
      </c>
      <c r="B463" s="121">
        <f t="shared" si="14"/>
        <v>3</v>
      </c>
      <c r="C463" s="121" t="str">
        <f>INDEX('Numbering Conventions'!$H$6:$H$13,MATCH(B463,'Numbering Conventions'!$I$6:$I$13,0))</f>
        <v>E</v>
      </c>
      <c r="D463" s="121" t="str">
        <f>VLOOKUP(F463,'Numbering Conventions'!$E$6:$F$39,2,0)</f>
        <v>EBR</v>
      </c>
      <c r="E463" s="121">
        <v>999463</v>
      </c>
      <c r="F463" s="139">
        <v>13</v>
      </c>
      <c r="G463" s="147">
        <f>VLOOKUP(A463,PM_Balanced_VISTRO!$A$1:$AH$64,MATCH(D463,PM_Balanced_VISTRO!$A$1:$AH$1,0),0)</f>
        <v>0</v>
      </c>
    </row>
    <row r="464" spans="1:7" x14ac:dyDescent="0.25">
      <c r="A464" s="125">
        <f t="shared" si="15"/>
        <v>99946</v>
      </c>
      <c r="B464" s="121">
        <f t="shared" si="14"/>
        <v>4</v>
      </c>
      <c r="C464" s="121" t="str">
        <f>INDEX('Numbering Conventions'!$H$6:$H$13,MATCH(B464,'Numbering Conventions'!$I$6:$I$13,0))</f>
        <v>W</v>
      </c>
      <c r="D464" s="121" t="str">
        <f>VLOOKUP(F464,'Numbering Conventions'!$E$6:$F$39,2,0)</f>
        <v>WBL</v>
      </c>
      <c r="E464" s="121">
        <v>999464</v>
      </c>
      <c r="F464" s="139">
        <v>15</v>
      </c>
      <c r="G464" s="147">
        <f>VLOOKUP(A464,PM_Balanced_VISTRO!$A$1:$AH$64,MATCH(D464,PM_Balanced_VISTRO!$A$1:$AH$1,0),0)</f>
        <v>0</v>
      </c>
    </row>
    <row r="465" spans="1:7" x14ac:dyDescent="0.25">
      <c r="A465" s="125">
        <f t="shared" si="15"/>
        <v>99946</v>
      </c>
      <c r="B465" s="121">
        <f t="shared" si="14"/>
        <v>4</v>
      </c>
      <c r="C465" s="121" t="str">
        <f>INDEX('Numbering Conventions'!$H$6:$H$13,MATCH(B465,'Numbering Conventions'!$I$6:$I$13,0))</f>
        <v>W</v>
      </c>
      <c r="D465" s="121" t="str">
        <f>VLOOKUP(F465,'Numbering Conventions'!$E$6:$F$39,2,0)</f>
        <v>WBT</v>
      </c>
      <c r="E465" s="121">
        <v>999464</v>
      </c>
      <c r="F465" s="139">
        <v>16</v>
      </c>
      <c r="G465" s="147">
        <f>VLOOKUP(A465,PM_Balanced_VISTRO!$A$1:$AH$64,MATCH(D465,PM_Balanced_VISTRO!$A$1:$AH$1,0),0)</f>
        <v>206</v>
      </c>
    </row>
    <row r="466" spans="1:7" ht="15.75" thickBot="1" x14ac:dyDescent="0.3">
      <c r="A466" s="126">
        <f t="shared" si="15"/>
        <v>99946</v>
      </c>
      <c r="B466" s="127">
        <f t="shared" si="14"/>
        <v>4</v>
      </c>
      <c r="C466" s="127" t="str">
        <f>INDEX('Numbering Conventions'!$H$6:$H$13,MATCH(B466,'Numbering Conventions'!$I$6:$I$13,0))</f>
        <v>W</v>
      </c>
      <c r="D466" s="127" t="str">
        <f>VLOOKUP(F466,'Numbering Conventions'!$E$6:$F$39,2,0)</f>
        <v>WBR</v>
      </c>
      <c r="E466" s="127">
        <v>999464</v>
      </c>
      <c r="F466" s="140">
        <v>17</v>
      </c>
      <c r="G466" s="148">
        <f>VLOOKUP(A466,PM_Balanced_VISTRO!$A$1:$AH$64,MATCH(D466,PM_Balanced_VISTRO!$A$1:$AH$1,0),0)</f>
        <v>0</v>
      </c>
    </row>
    <row r="467" spans="1:7" x14ac:dyDescent="0.25">
      <c r="A467" s="128">
        <f t="shared" si="15"/>
        <v>99965</v>
      </c>
      <c r="B467" s="129">
        <f t="shared" si="14"/>
        <v>4</v>
      </c>
      <c r="C467" s="129" t="str">
        <f>INDEX('Numbering Conventions'!$H$6:$H$13,MATCH(B467,'Numbering Conventions'!$I$6:$I$13,0))</f>
        <v>W</v>
      </c>
      <c r="D467" s="129" t="str">
        <f>VLOOKUP(F467,'Numbering Conventions'!$E$6:$F$39,2,0)</f>
        <v>WBT</v>
      </c>
      <c r="E467" s="129">
        <v>999654</v>
      </c>
      <c r="F467" s="135">
        <v>16</v>
      </c>
      <c r="G467" s="143">
        <f>VLOOKUP(A467,PM_Balanced_VISTRO!$A$1:$AH$64,MATCH(D467,PM_Balanced_VISTRO!$A$1:$AH$1,0),0)</f>
        <v>300</v>
      </c>
    </row>
    <row r="468" spans="1:7" x14ac:dyDescent="0.25">
      <c r="A468" s="130">
        <f t="shared" si="15"/>
        <v>99965</v>
      </c>
      <c r="B468" s="120">
        <f t="shared" si="14"/>
        <v>4</v>
      </c>
      <c r="C468" s="120" t="str">
        <f>INDEX('Numbering Conventions'!$H$6:$H$13,MATCH(B468,'Numbering Conventions'!$I$6:$I$13,0))</f>
        <v>W</v>
      </c>
      <c r="D468" s="120" t="str">
        <f>VLOOKUP(F468,'Numbering Conventions'!$E$6:$F$39,2,0)</f>
        <v>WBR</v>
      </c>
      <c r="E468" s="120">
        <v>999654</v>
      </c>
      <c r="F468" s="136">
        <v>17</v>
      </c>
      <c r="G468" s="144">
        <f>VLOOKUP(A468,PM_Balanced_VISTRO!$A$1:$AH$64,MATCH(D468,PM_Balanced_VISTRO!$A$1:$AH$1,0),0)</f>
        <v>0</v>
      </c>
    </row>
    <row r="469" spans="1:7" x14ac:dyDescent="0.25">
      <c r="A469" s="130">
        <f t="shared" si="15"/>
        <v>99968</v>
      </c>
      <c r="B469" s="120">
        <f t="shared" si="14"/>
        <v>3</v>
      </c>
      <c r="C469" s="120" t="str">
        <f>INDEX('Numbering Conventions'!$H$6:$H$13,MATCH(B469,'Numbering Conventions'!$I$6:$I$13,0))</f>
        <v>E</v>
      </c>
      <c r="D469" s="120" t="str">
        <f>VLOOKUP(F469,'Numbering Conventions'!$E$6:$F$39,2,0)</f>
        <v>EBT</v>
      </c>
      <c r="E469" s="120">
        <v>999683</v>
      </c>
      <c r="F469" s="136">
        <v>12</v>
      </c>
      <c r="G469" s="144">
        <f>VLOOKUP(A469,PM_Balanced_VISTRO!$A$1:$AH$64,MATCH(D469,PM_Balanced_VISTRO!$A$1:$AH$1,0),0)</f>
        <v>210</v>
      </c>
    </row>
    <row r="470" spans="1:7" ht="15.75" thickBot="1" x14ac:dyDescent="0.3">
      <c r="A470" s="173">
        <f t="shared" si="15"/>
        <v>99968</v>
      </c>
      <c r="B470" s="174">
        <f t="shared" si="14"/>
        <v>3</v>
      </c>
      <c r="C470" s="174" t="str">
        <f>INDEX('Numbering Conventions'!$H$6:$H$13,MATCH(B470,'Numbering Conventions'!$I$6:$I$13,0))</f>
        <v>E</v>
      </c>
      <c r="D470" s="174" t="str">
        <f>VLOOKUP(F470,'Numbering Conventions'!$E$6:$F$39,2,0)</f>
        <v>EBR</v>
      </c>
      <c r="E470" s="174">
        <v>999683</v>
      </c>
      <c r="F470" s="191">
        <v>13</v>
      </c>
      <c r="G470" s="175">
        <f>VLOOKUP(A470,PM_Balanced_VISTRO!$A$1:$AH$64,MATCH(D470,PM_Balanced_VISTRO!$A$1:$AH$1,0),0)</f>
        <v>0</v>
      </c>
    </row>
    <row r="471" spans="1:7" x14ac:dyDescent="0.25">
      <c r="A471" s="123">
        <f t="shared" si="15"/>
        <v>99980</v>
      </c>
      <c r="B471" s="124">
        <f t="shared" si="14"/>
        <v>3</v>
      </c>
      <c r="C471" s="124" t="str">
        <f>INDEX('Numbering Conventions'!$H$6:$H$13,MATCH(B471,'Numbering Conventions'!$I$6:$I$13,0))</f>
        <v>E</v>
      </c>
      <c r="D471" s="124" t="str">
        <f>VLOOKUP(F471,'Numbering Conventions'!$E$6:$F$39,2,0)</f>
        <v>EBT</v>
      </c>
      <c r="E471" s="124">
        <v>999803</v>
      </c>
      <c r="F471" s="138">
        <v>12</v>
      </c>
      <c r="G471" s="146">
        <f>VLOOKUP(A471,PM_Balanced_VISTRO!$A$1:$AH$64,MATCH(D471,PM_Balanced_VISTRO!$A$1:$AH$1,0),0)</f>
        <v>832</v>
      </c>
    </row>
    <row r="472" spans="1:7" ht="15.75" thickBot="1" x14ac:dyDescent="0.3">
      <c r="A472" s="126">
        <f t="shared" si="15"/>
        <v>99980</v>
      </c>
      <c r="B472" s="127">
        <f t="shared" si="14"/>
        <v>3</v>
      </c>
      <c r="C472" s="127" t="str">
        <f>INDEX('Numbering Conventions'!$H$6:$H$13,MATCH(B472,'Numbering Conventions'!$I$6:$I$13,0))</f>
        <v>E</v>
      </c>
      <c r="D472" s="127" t="str">
        <f>VLOOKUP(F472,'Numbering Conventions'!$E$6:$F$39,2,0)</f>
        <v>EBR</v>
      </c>
      <c r="E472" s="127">
        <v>999803</v>
      </c>
      <c r="F472" s="140">
        <v>13</v>
      </c>
      <c r="G472" s="148">
        <f>VLOOKUP(A472,PM_Balanced_VISTRO!$A$1:$AH$64,MATCH(D472,PM_Balanced_VISTRO!$A$1:$AH$1,0),0)</f>
        <v>0</v>
      </c>
    </row>
    <row r="473" spans="1:7" x14ac:dyDescent="0.25">
      <c r="A473" s="128">
        <f t="shared" si="15"/>
        <v>101</v>
      </c>
      <c r="B473" s="129">
        <f t="shared" si="14"/>
        <v>4</v>
      </c>
      <c r="C473" s="129" t="str">
        <f>INDEX('Numbering Conventions'!$H$6:$H$13,MATCH(B473,'Numbering Conventions'!$I$6:$I$13,0))</f>
        <v>W</v>
      </c>
      <c r="D473" s="129" t="str">
        <f>VLOOKUP(F473,'Numbering Conventions'!$E$6:$F$39,2,0)</f>
        <v>WBL</v>
      </c>
      <c r="E473" s="129">
        <v>1010004</v>
      </c>
      <c r="F473" s="135">
        <v>15</v>
      </c>
      <c r="G473" s="143">
        <f>VLOOKUP(A473,PM_Balanced_VISTRO!$A$1:$AH$64,MATCH(D473,PM_Balanced_VISTRO!$A$1:$AH$1,0),0)</f>
        <v>71</v>
      </c>
    </row>
    <row r="474" spans="1:7" ht="15.75" thickBot="1" x14ac:dyDescent="0.3">
      <c r="A474" s="173">
        <f t="shared" si="15"/>
        <v>101</v>
      </c>
      <c r="B474" s="174">
        <f t="shared" si="14"/>
        <v>4</v>
      </c>
      <c r="C474" s="174" t="str">
        <f>INDEX('Numbering Conventions'!$H$6:$H$13,MATCH(B474,'Numbering Conventions'!$I$6:$I$13,0))</f>
        <v>W</v>
      </c>
      <c r="D474" s="174" t="str">
        <f>VLOOKUP(F474,'Numbering Conventions'!$E$6:$F$39,2,0)</f>
        <v>WBT</v>
      </c>
      <c r="E474" s="174">
        <v>1010004</v>
      </c>
      <c r="F474" s="191">
        <v>16</v>
      </c>
      <c r="G474" s="175">
        <f>VLOOKUP(A474,PM_Balanced_VISTRO!$A$1:$AH$64,MATCH(D474,PM_Balanced_VISTRO!$A$1:$AH$1,0),0)</f>
        <v>271</v>
      </c>
    </row>
    <row r="475" spans="1:7" x14ac:dyDescent="0.25">
      <c r="A475" s="200">
        <f t="shared" si="15"/>
        <v>102</v>
      </c>
      <c r="B475" s="201">
        <f t="shared" si="14"/>
        <v>1</v>
      </c>
      <c r="C475" s="201" t="str">
        <f>INDEX('Numbering Conventions'!$H$6:$H$13,MATCH(B475,'Numbering Conventions'!$I$6:$I$13,0))</f>
        <v>N</v>
      </c>
      <c r="D475" s="201" t="str">
        <f>VLOOKUP(F475,'Numbering Conventions'!$E$6:$F$39,2,0)</f>
        <v>NBL</v>
      </c>
      <c r="E475" s="201">
        <v>1020001</v>
      </c>
      <c r="F475" s="202">
        <v>2</v>
      </c>
      <c r="G475" s="203">
        <f>VLOOKUP(A475,PM_Balanced_VISTRO!$A$1:$AH$64,MATCH(D475,PM_Balanced_VISTRO!$A$1:$AH$1,0),0)</f>
        <v>13</v>
      </c>
    </row>
    <row r="476" spans="1:7" x14ac:dyDescent="0.25">
      <c r="A476" s="125">
        <f t="shared" si="15"/>
        <v>102</v>
      </c>
      <c r="B476" s="121">
        <f t="shared" si="14"/>
        <v>1</v>
      </c>
      <c r="C476" s="121" t="str">
        <f>INDEX('Numbering Conventions'!$H$6:$H$13,MATCH(B476,'Numbering Conventions'!$I$6:$I$13,0))</f>
        <v>N</v>
      </c>
      <c r="D476" s="121" t="str">
        <f>VLOOKUP(F476,'Numbering Conventions'!$E$6:$F$39,2,0)</f>
        <v>NBT</v>
      </c>
      <c r="E476" s="121">
        <v>1020001</v>
      </c>
      <c r="F476" s="139">
        <v>3</v>
      </c>
      <c r="G476" s="147">
        <f>VLOOKUP(A476,PM_Balanced_VISTRO!$A$1:$AH$64,MATCH(D476,PM_Balanced_VISTRO!$A$1:$AH$1,0),0)</f>
        <v>255</v>
      </c>
    </row>
    <row r="477" spans="1:7" x14ac:dyDescent="0.25">
      <c r="A477" s="125">
        <f t="shared" si="15"/>
        <v>102</v>
      </c>
      <c r="B477" s="121">
        <f t="shared" si="14"/>
        <v>4</v>
      </c>
      <c r="C477" s="121" t="str">
        <f>INDEX('Numbering Conventions'!$H$6:$H$13,MATCH(B477,'Numbering Conventions'!$I$6:$I$13,0))</f>
        <v>W</v>
      </c>
      <c r="D477" s="121" t="str">
        <f>VLOOKUP(F477,'Numbering Conventions'!$E$6:$F$39,2,0)</f>
        <v>WBT</v>
      </c>
      <c r="E477" s="121">
        <v>1020004</v>
      </c>
      <c r="F477" s="139">
        <v>16</v>
      </c>
      <c r="G477" s="147">
        <f>VLOOKUP(A477,PM_Balanced_VISTRO!$A$1:$AH$64,MATCH(D477,PM_Balanced_VISTRO!$A$1:$AH$1,0),0)</f>
        <v>179</v>
      </c>
    </row>
    <row r="478" spans="1:7" ht="15.75" thickBot="1" x14ac:dyDescent="0.3">
      <c r="A478" s="126">
        <f t="shared" si="15"/>
        <v>102</v>
      </c>
      <c r="B478" s="127">
        <f t="shared" si="14"/>
        <v>4</v>
      </c>
      <c r="C478" s="127" t="str">
        <f>INDEX('Numbering Conventions'!$H$6:$H$13,MATCH(B478,'Numbering Conventions'!$I$6:$I$13,0))</f>
        <v>W</v>
      </c>
      <c r="D478" s="127" t="str">
        <f>VLOOKUP(F478,'Numbering Conventions'!$E$6:$F$39,2,0)</f>
        <v>WBR</v>
      </c>
      <c r="E478" s="127">
        <v>1020004</v>
      </c>
      <c r="F478" s="140">
        <v>17</v>
      </c>
      <c r="G478" s="148">
        <f>VLOOKUP(A478,PM_Balanced_VISTRO!$A$1:$AH$64,MATCH(D478,PM_Balanced_VISTRO!$A$1:$AH$1,0),0)</f>
        <v>92</v>
      </c>
    </row>
    <row r="479" spans="1:7" x14ac:dyDescent="0.25">
      <c r="A479" s="204">
        <f t="shared" si="15"/>
        <v>103</v>
      </c>
      <c r="B479" s="205">
        <f t="shared" si="14"/>
        <v>1</v>
      </c>
      <c r="C479" s="205" t="str">
        <f>INDEX('Numbering Conventions'!$H$6:$H$13,MATCH(B479,'Numbering Conventions'!$I$6:$I$13,0))</f>
        <v>N</v>
      </c>
      <c r="D479" s="205" t="str">
        <f>VLOOKUP(F479,'Numbering Conventions'!$E$6:$F$39,2,0)</f>
        <v>NBT</v>
      </c>
      <c r="E479" s="205">
        <v>1030001</v>
      </c>
      <c r="F479" s="206">
        <v>3</v>
      </c>
      <c r="G479" s="207">
        <f>VLOOKUP(A479,PM_Balanced_VISTRO!$A$1:$AH$64,MATCH(D479,PM_Balanced_VISTRO!$A$1:$AH$1,0),0)</f>
        <v>247</v>
      </c>
    </row>
    <row r="480" spans="1:7" x14ac:dyDescent="0.25">
      <c r="A480" s="130">
        <f t="shared" si="15"/>
        <v>103</v>
      </c>
      <c r="B480" s="120">
        <f t="shared" si="14"/>
        <v>1</v>
      </c>
      <c r="C480" s="120" t="str">
        <f>INDEX('Numbering Conventions'!$H$6:$H$13,MATCH(B480,'Numbering Conventions'!$I$6:$I$13,0))</f>
        <v>N</v>
      </c>
      <c r="D480" s="120" t="str">
        <f>VLOOKUP(F480,'Numbering Conventions'!$E$6:$F$39,2,0)</f>
        <v>NBR</v>
      </c>
      <c r="E480" s="120">
        <v>1030001</v>
      </c>
      <c r="F480" s="136">
        <v>4</v>
      </c>
      <c r="G480" s="144">
        <f>VLOOKUP(A480,PM_Balanced_VISTRO!$A$1:$AH$64,MATCH(D480,PM_Balanced_VISTRO!$A$1:$AH$1,0),0)</f>
        <v>32</v>
      </c>
    </row>
    <row r="481" spans="1:7" x14ac:dyDescent="0.25">
      <c r="A481" s="130">
        <f t="shared" si="15"/>
        <v>103</v>
      </c>
      <c r="B481" s="120">
        <f t="shared" si="14"/>
        <v>3</v>
      </c>
      <c r="C481" s="120" t="str">
        <f>INDEX('Numbering Conventions'!$H$6:$H$13,MATCH(B481,'Numbering Conventions'!$I$6:$I$13,0))</f>
        <v>E</v>
      </c>
      <c r="D481" s="120" t="str">
        <f>VLOOKUP(F481,'Numbering Conventions'!$E$6:$F$39,2,0)</f>
        <v>EBL</v>
      </c>
      <c r="E481" s="120">
        <v>1030003</v>
      </c>
      <c r="F481" s="136">
        <v>11</v>
      </c>
      <c r="G481" s="144">
        <f>VLOOKUP(A481,PM_Balanced_VISTRO!$A$1:$AH$64,MATCH(D481,PM_Balanced_VISTRO!$A$1:$AH$1,0),0)</f>
        <v>21</v>
      </c>
    </row>
    <row r="482" spans="1:7" ht="15.75" thickBot="1" x14ac:dyDescent="0.3">
      <c r="A482" s="173">
        <f>IF(LEN(E482)=3,INT(LEFT(E482,1)),IF(LEN(E482)=6,INT(LEFT(E482,5)),IF(LEN(E482)=5,INT(LEFT(E482,2)),IF(LEN(E482)=4,INT(LEFT(E482,2)),INT(LEFT(E482,3))))))</f>
        <v>103</v>
      </c>
      <c r="B482" s="174">
        <f>INT(RIGHT(E482,1))</f>
        <v>3</v>
      </c>
      <c r="C482" s="174" t="str">
        <f>INDEX('Numbering Conventions'!$H$6:$H$13,MATCH(B482,'Numbering Conventions'!$I$6:$I$13,0))</f>
        <v>E</v>
      </c>
      <c r="D482" s="174" t="str">
        <f>VLOOKUP(F482,'Numbering Conventions'!$E$6:$F$39,2,0)</f>
        <v>EBT</v>
      </c>
      <c r="E482" s="174">
        <v>1030003</v>
      </c>
      <c r="F482" s="191">
        <v>12</v>
      </c>
      <c r="G482" s="175">
        <f>VLOOKUP(A482,PM_Balanced_VISTRO!$A$1:$AH$64,MATCH(D482,PM_Balanced_VISTRO!$A$1:$AH$1,0),0)</f>
        <v>107</v>
      </c>
    </row>
    <row r="483" spans="1:7" x14ac:dyDescent="0.25">
      <c r="A483" s="184"/>
      <c r="B483" s="184"/>
      <c r="C483" s="184"/>
      <c r="D483" s="184"/>
      <c r="E483" s="184"/>
      <c r="F483" s="184"/>
      <c r="G483" s="184"/>
    </row>
    <row r="484" spans="1:7" x14ac:dyDescent="0.25">
      <c r="A484" s="184"/>
      <c r="B484" s="184"/>
      <c r="C484" s="184"/>
      <c r="D484" s="184"/>
      <c r="E484" s="184"/>
      <c r="F484" s="184"/>
      <c r="G484" s="184"/>
    </row>
    <row r="485" spans="1:7" x14ac:dyDescent="0.25">
      <c r="A485" s="184"/>
      <c r="B485" s="184"/>
      <c r="C485" s="184"/>
      <c r="D485" s="184"/>
      <c r="E485" s="184"/>
      <c r="F485" s="184"/>
      <c r="G485" s="184"/>
    </row>
    <row r="486" spans="1:7" x14ac:dyDescent="0.25">
      <c r="A486" s="184"/>
      <c r="B486" s="184"/>
      <c r="C486" s="184"/>
      <c r="D486" s="184"/>
      <c r="E486" s="184"/>
      <c r="F486" s="184"/>
      <c r="G486" s="184"/>
    </row>
    <row r="487" spans="1:7" x14ac:dyDescent="0.25">
      <c r="A487" s="184"/>
      <c r="B487" s="184"/>
      <c r="C487" s="184"/>
      <c r="D487" s="184"/>
      <c r="E487" s="184"/>
      <c r="F487" s="184"/>
      <c r="G487" s="184"/>
    </row>
    <row r="488" spans="1:7" x14ac:dyDescent="0.25">
      <c r="A488" s="184"/>
      <c r="B488" s="184"/>
      <c r="C488" s="184"/>
      <c r="D488" s="184"/>
      <c r="E488" s="184"/>
      <c r="F488" s="184"/>
      <c r="G488" s="184"/>
    </row>
  </sheetData>
  <mergeCells count="1">
    <mergeCell ref="L9:R10"/>
  </mergeCells>
  <pageMargins left="0.7" right="0.7" top="0.75" bottom="0.75" header="0.3" footer="0.3"/>
  <pageSetup orientation="portrait" horizontalDpi="300" verticalDpi="0" copies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1792-4AF5-4F5B-96A5-BC4BB26466AB}">
  <sheetPr codeName="Sheet6">
    <tabColor theme="5"/>
  </sheetPr>
  <dimension ref="B1:N8"/>
  <sheetViews>
    <sheetView zoomScale="85" zoomScaleNormal="85" workbookViewId="0">
      <selection activeCell="E1" sqref="E1:N7"/>
    </sheetView>
  </sheetViews>
  <sheetFormatPr defaultRowHeight="15" x14ac:dyDescent="0.25"/>
  <cols>
    <col min="3" max="3" width="23" bestFit="1" customWidth="1"/>
    <col min="4" max="4" width="23" customWidth="1"/>
  </cols>
  <sheetData>
    <row r="1" spans="2:14" ht="58.5" customHeight="1" x14ac:dyDescent="0.25">
      <c r="B1" t="s">
        <v>12</v>
      </c>
      <c r="C1" t="s">
        <v>369</v>
      </c>
      <c r="D1" s="56" t="s">
        <v>377</v>
      </c>
      <c r="E1" s="221">
        <v>0.3125</v>
      </c>
      <c r="F1" s="221">
        <v>0.32291666666666669</v>
      </c>
      <c r="G1" s="221">
        <v>0.33333333333333298</v>
      </c>
      <c r="H1" s="221">
        <v>0.34375</v>
      </c>
      <c r="I1" s="222">
        <v>0.35416666666666702</v>
      </c>
      <c r="J1" s="222">
        <v>0.36458333333333298</v>
      </c>
      <c r="K1" s="222">
        <v>0.375</v>
      </c>
      <c r="L1" s="222">
        <v>0.38541666666666702</v>
      </c>
      <c r="M1" s="221">
        <v>0.39583333333333398</v>
      </c>
      <c r="N1" s="221">
        <v>0.406250000000001</v>
      </c>
    </row>
    <row r="2" spans="2:14" x14ac:dyDescent="0.25">
      <c r="B2">
        <v>91</v>
      </c>
      <c r="C2" t="s">
        <v>415</v>
      </c>
      <c r="D2" s="208">
        <v>9</v>
      </c>
      <c r="E2" s="218">
        <f>'[1]I-9'!$J$198</f>
        <v>13</v>
      </c>
      <c r="F2" s="219">
        <f>'[1]I-9'!$J$199</f>
        <v>30</v>
      </c>
      <c r="G2" s="219">
        <f>'[1]I-9'!$J$200</f>
        <v>35</v>
      </c>
      <c r="H2" s="219">
        <f>'[1]I-9'!$J$201</f>
        <v>43</v>
      </c>
      <c r="I2" s="219">
        <f>'[1]I-9'!$J$202</f>
        <v>43</v>
      </c>
      <c r="J2" s="219">
        <f>'[1]I-9'!$J$203</f>
        <v>29</v>
      </c>
      <c r="K2" s="219">
        <f>'[1]I-9'!$J$204</f>
        <v>22</v>
      </c>
      <c r="L2" s="219">
        <f>'[1]I-9'!$J$205</f>
        <v>12</v>
      </c>
      <c r="M2" s="219">
        <f>'[1]I-9'!$J$206</f>
        <v>5</v>
      </c>
      <c r="N2" s="220">
        <f>'[1]I-9'!$J$207</f>
        <v>2</v>
      </c>
    </row>
    <row r="3" spans="2:14" x14ac:dyDescent="0.25">
      <c r="B3">
        <v>92</v>
      </c>
      <c r="C3" t="s">
        <v>416</v>
      </c>
      <c r="D3" s="208">
        <v>9</v>
      </c>
      <c r="E3" s="213">
        <f>'[1]I-9'!$K$198</f>
        <v>56</v>
      </c>
      <c r="F3" s="209">
        <f>'[1]I-9'!$K$199</f>
        <v>89</v>
      </c>
      <c r="G3" s="209">
        <f>'[1]I-9'!$K$200</f>
        <v>119</v>
      </c>
      <c r="H3" s="209">
        <f>'[1]I-9'!$K$201</f>
        <v>122</v>
      </c>
      <c r="I3" s="209">
        <f>'[1]I-9'!$K$202</f>
        <v>125</v>
      </c>
      <c r="J3" s="209">
        <f>'[1]I-9'!$K$203</f>
        <v>102</v>
      </c>
      <c r="K3" s="209">
        <f>'[1]I-9'!$K$204</f>
        <v>80</v>
      </c>
      <c r="L3" s="209">
        <f>'[1]I-9'!$K$205</f>
        <v>55</v>
      </c>
      <c r="M3" s="209">
        <f>'[1]I-9'!$K$206</f>
        <v>33</v>
      </c>
      <c r="N3" s="214">
        <f>'[1]I-9'!$K$207</f>
        <v>16</v>
      </c>
    </row>
    <row r="4" spans="2:14" x14ac:dyDescent="0.25">
      <c r="B4">
        <v>131</v>
      </c>
      <c r="C4" t="s">
        <v>365</v>
      </c>
      <c r="D4" s="164">
        <v>13</v>
      </c>
      <c r="E4" s="213">
        <f>'[1]I-13'!$J$198</f>
        <v>0</v>
      </c>
      <c r="F4" s="209">
        <f>'[1]I-13'!$J$199</f>
        <v>2</v>
      </c>
      <c r="G4" s="209">
        <f>'[1]I-13'!$J$200</f>
        <v>2</v>
      </c>
      <c r="H4" s="209">
        <f>'[1]I-13'!$J$201</f>
        <v>7</v>
      </c>
      <c r="I4" s="209">
        <f>'[1]I-13'!$J$202</f>
        <v>7</v>
      </c>
      <c r="J4" s="209">
        <f>'[1]I-13'!$J$203</f>
        <v>5</v>
      </c>
      <c r="K4" s="209">
        <f>'[1]I-13'!$J$204</f>
        <v>5</v>
      </c>
      <c r="L4" s="209">
        <f>'[1]I-13'!$J$205</f>
        <v>0</v>
      </c>
      <c r="M4" s="209">
        <f>'[1]I-13'!$J$206</f>
        <v>0</v>
      </c>
      <c r="N4" s="214">
        <f>'[1]I-13'!$J$207</f>
        <v>0</v>
      </c>
    </row>
    <row r="5" spans="2:14" x14ac:dyDescent="0.25">
      <c r="B5">
        <v>141</v>
      </c>
      <c r="C5" t="s">
        <v>366</v>
      </c>
      <c r="D5" s="164">
        <v>14</v>
      </c>
      <c r="E5" s="213">
        <f>'[1]I-14'!$J$198</f>
        <v>0</v>
      </c>
      <c r="F5" s="209">
        <f>'[1]I-14'!$J$199</f>
        <v>0</v>
      </c>
      <c r="G5" s="209">
        <f>'[1]I-14'!$J$200</f>
        <v>0</v>
      </c>
      <c r="H5" s="209">
        <f>'[1]I-14'!$J$201</f>
        <v>0</v>
      </c>
      <c r="I5" s="209">
        <f>'[1]I-14'!$J$202</f>
        <v>0</v>
      </c>
      <c r="J5" s="209">
        <f>'[1]I-14'!$J$203</f>
        <v>0</v>
      </c>
      <c r="K5" s="209">
        <f>'[1]I-14'!$J$204</f>
        <v>0</v>
      </c>
      <c r="L5" s="209">
        <f>'[1]I-14'!$J$205</f>
        <v>0</v>
      </c>
      <c r="M5" s="209">
        <f>'[1]I-14'!$J$206</f>
        <v>0</v>
      </c>
      <c r="N5" s="214">
        <f>'[1]I-14'!$J$207</f>
        <v>0</v>
      </c>
    </row>
    <row r="6" spans="2:14" x14ac:dyDescent="0.25">
      <c r="B6">
        <v>142</v>
      </c>
      <c r="C6" t="s">
        <v>367</v>
      </c>
      <c r="D6" s="164">
        <v>14</v>
      </c>
      <c r="E6" s="213">
        <f>'[1]I-14'!$K$198</f>
        <v>27</v>
      </c>
      <c r="F6" s="209">
        <f>'[1]I-14'!$K$199</f>
        <v>27</v>
      </c>
      <c r="G6" s="209">
        <f>'[1]I-14'!$K$200</f>
        <v>19</v>
      </c>
      <c r="H6" s="209">
        <f>'[1]I-14'!$K$201</f>
        <v>14</v>
      </c>
      <c r="I6" s="209">
        <f>'[1]I-14'!$K$202</f>
        <v>17</v>
      </c>
      <c r="J6" s="209">
        <f>'[1]I-14'!$K$203</f>
        <v>18</v>
      </c>
      <c r="K6" s="209">
        <f>'[1]I-14'!$K$204</f>
        <v>20</v>
      </c>
      <c r="L6" s="209">
        <f>'[1]I-14'!$K$205</f>
        <v>17</v>
      </c>
      <c r="M6" s="209">
        <f>'[1]I-14'!$K$206</f>
        <v>5</v>
      </c>
      <c r="N6" s="214">
        <f>'[1]I-14'!$K$207</f>
        <v>2</v>
      </c>
    </row>
    <row r="7" spans="2:14" ht="15.75" thickBot="1" x14ac:dyDescent="0.3">
      <c r="B7">
        <v>152</v>
      </c>
      <c r="C7" t="s">
        <v>368</v>
      </c>
      <c r="D7" s="164">
        <v>15</v>
      </c>
      <c r="E7" s="215">
        <f>'[1]I-15'!$K$198</f>
        <v>0</v>
      </c>
      <c r="F7" s="216">
        <f>'[1]I-15'!$K$199</f>
        <v>21</v>
      </c>
      <c r="G7" s="216">
        <f>'[1]I-15'!$K$200</f>
        <v>54</v>
      </c>
      <c r="H7" s="216">
        <f>'[1]I-15'!$K$201</f>
        <v>78</v>
      </c>
      <c r="I7" s="216">
        <f>'[1]I-15'!$K$202</f>
        <v>93</v>
      </c>
      <c r="J7" s="216">
        <f>'[1]I-15'!$K$203</f>
        <v>72</v>
      </c>
      <c r="K7" s="216">
        <f>'[1]I-15'!$K$204</f>
        <v>39</v>
      </c>
      <c r="L7" s="216">
        <f>'[1]I-15'!$K$205</f>
        <v>15</v>
      </c>
      <c r="M7" s="216">
        <f>'[1]I-15'!$K$206</f>
        <v>0</v>
      </c>
      <c r="N7" s="217">
        <f>'[1]I-15'!$K$207</f>
        <v>0</v>
      </c>
    </row>
    <row r="8" spans="2:14" ht="15.75" thickBot="1" x14ac:dyDescent="0.3">
      <c r="E8" s="307" t="s">
        <v>53</v>
      </c>
      <c r="F8" s="288"/>
      <c r="G8" s="288"/>
      <c r="H8" s="288"/>
      <c r="I8" s="288"/>
      <c r="J8" s="288"/>
      <c r="K8" s="288"/>
      <c r="L8" s="288"/>
      <c r="M8" s="288"/>
      <c r="N8" s="308"/>
    </row>
  </sheetData>
  <mergeCells count="1">
    <mergeCell ref="E8:N8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402A-0A4A-491E-A078-AB8C6CB8AFBA}">
  <sheetPr codeName="Sheet11">
    <tabColor theme="5"/>
  </sheetPr>
  <dimension ref="B1:N8"/>
  <sheetViews>
    <sheetView zoomScale="85" zoomScaleNormal="85" workbookViewId="0">
      <selection activeCell="B2" sqref="B2:N7"/>
    </sheetView>
  </sheetViews>
  <sheetFormatPr defaultRowHeight="15" x14ac:dyDescent="0.25"/>
  <cols>
    <col min="3" max="3" width="23" bestFit="1" customWidth="1"/>
    <col min="4" max="4" width="23" customWidth="1"/>
  </cols>
  <sheetData>
    <row r="1" spans="2:14" ht="58.5" customHeight="1" thickBot="1" x14ac:dyDescent="0.3">
      <c r="B1" t="s">
        <v>12</v>
      </c>
      <c r="C1" t="s">
        <v>369</v>
      </c>
      <c r="D1" s="56" t="s">
        <v>377</v>
      </c>
      <c r="E1" s="178">
        <v>0.656250000000001</v>
      </c>
      <c r="F1" s="180">
        <v>0.66666666666666796</v>
      </c>
      <c r="G1" s="178">
        <v>0.67708333333333504</v>
      </c>
      <c r="H1" s="178">
        <v>0.687500000000001</v>
      </c>
      <c r="I1" s="181">
        <v>0.69791666666666796</v>
      </c>
      <c r="J1" s="183">
        <v>0.70833333333333504</v>
      </c>
      <c r="K1" s="181">
        <v>0.718750000000002</v>
      </c>
      <c r="L1" s="181">
        <v>0.72916666666666796</v>
      </c>
      <c r="M1" s="178">
        <v>0.73958333333333504</v>
      </c>
      <c r="N1" s="180">
        <v>0.750000000000002</v>
      </c>
    </row>
    <row r="2" spans="2:14" x14ac:dyDescent="0.25">
      <c r="B2">
        <v>91</v>
      </c>
      <c r="C2" t="s">
        <v>415</v>
      </c>
      <c r="D2" s="208">
        <v>9</v>
      </c>
      <c r="E2" s="210">
        <f>'[1]I-9'!$J$231</f>
        <v>24</v>
      </c>
      <c r="F2" s="211">
        <f>'[1]I-9'!$J$232</f>
        <v>30</v>
      </c>
      <c r="G2" s="211">
        <f>'[1]I-9'!$J$233</f>
        <v>45</v>
      </c>
      <c r="H2" s="211">
        <f>'[1]I-9'!$J$234</f>
        <v>65</v>
      </c>
      <c r="I2" s="211">
        <f>'[1]I-9'!$J$235</f>
        <v>77</v>
      </c>
      <c r="J2" s="211">
        <f>'[1]I-9'!$J$236</f>
        <v>101</v>
      </c>
      <c r="K2" s="211">
        <f>'[1]I-9'!$J$237</f>
        <v>120</v>
      </c>
      <c r="L2" s="211">
        <f>'[1]I-9'!$J$238</f>
        <v>107</v>
      </c>
      <c r="M2" s="211">
        <f>'[1]I-9'!$J$239</f>
        <v>108</v>
      </c>
      <c r="N2" s="212">
        <f>'[1]I-9'!$J$240</f>
        <v>95</v>
      </c>
    </row>
    <row r="3" spans="2:14" x14ac:dyDescent="0.25">
      <c r="B3">
        <v>92</v>
      </c>
      <c r="C3" t="s">
        <v>416</v>
      </c>
      <c r="D3" s="208">
        <v>9</v>
      </c>
      <c r="E3" s="213">
        <f>'[1]I-9'!$K$231</f>
        <v>10</v>
      </c>
      <c r="F3" s="209">
        <f>'[1]I-9'!$K$232</f>
        <v>13</v>
      </c>
      <c r="G3" s="209">
        <f>'[1]I-9'!$K$233</f>
        <v>20</v>
      </c>
      <c r="H3" s="209">
        <f>'[1]I-9'!$K$234</f>
        <v>33</v>
      </c>
      <c r="I3" s="209">
        <f>'[1]I-9'!$K$235</f>
        <v>38</v>
      </c>
      <c r="J3" s="209">
        <f>'[1]I-9'!$K$236</f>
        <v>55</v>
      </c>
      <c r="K3" s="209">
        <f>'[1]I-9'!$K$237</f>
        <v>49</v>
      </c>
      <c r="L3" s="209">
        <f>'[1]I-9'!$K$238</f>
        <v>38</v>
      </c>
      <c r="M3" s="209">
        <f>'[1]I-9'!$K$239</f>
        <v>36</v>
      </c>
      <c r="N3" s="214">
        <f>'[1]I-9'!$K$240</f>
        <v>22</v>
      </c>
    </row>
    <row r="4" spans="2:14" x14ac:dyDescent="0.25">
      <c r="B4">
        <v>131</v>
      </c>
      <c r="C4" t="s">
        <v>365</v>
      </c>
      <c r="D4" s="164">
        <v>13</v>
      </c>
      <c r="E4" s="213">
        <f>'[1]I-13'!$J$231</f>
        <v>0</v>
      </c>
      <c r="F4" s="209">
        <f>'[1]I-13'!$J$232</f>
        <v>3</v>
      </c>
      <c r="G4" s="209">
        <f>'[1]I-13'!$J$233</f>
        <v>6</v>
      </c>
      <c r="H4" s="209">
        <f>'[1]I-13'!$J$234</f>
        <v>17</v>
      </c>
      <c r="I4" s="209">
        <f>'[1]I-13'!$J$235</f>
        <v>38</v>
      </c>
      <c r="J4" s="209">
        <f>'[1]I-13'!$J$236</f>
        <v>35</v>
      </c>
      <c r="K4" s="209">
        <f>'[1]I-13'!$J$237</f>
        <v>32</v>
      </c>
      <c r="L4" s="209">
        <f>'[1]I-13'!$J$238</f>
        <v>21</v>
      </c>
      <c r="M4" s="209">
        <f>'[1]I-13'!$J$239</f>
        <v>0</v>
      </c>
      <c r="N4" s="214">
        <f>'[1]I-13'!$J$240</f>
        <v>0</v>
      </c>
    </row>
    <row r="5" spans="2:14" x14ac:dyDescent="0.25">
      <c r="B5">
        <v>141</v>
      </c>
      <c r="C5" t="s">
        <v>366</v>
      </c>
      <c r="D5" s="164">
        <v>14</v>
      </c>
      <c r="E5" s="213">
        <f>'[1]I-14'!$J$231</f>
        <v>1</v>
      </c>
      <c r="F5" s="209">
        <f>'[1]I-14'!$J$232</f>
        <v>1</v>
      </c>
      <c r="G5" s="209">
        <f>'[1]I-14'!$J$233</f>
        <v>0</v>
      </c>
      <c r="H5" s="209">
        <f>'[1]I-14'!$J$234</f>
        <v>1</v>
      </c>
      <c r="I5" s="209">
        <f>'[1]I-14'!$J$235</f>
        <v>1</v>
      </c>
      <c r="J5" s="209">
        <f>'[1]I-14'!$J$236</f>
        <v>1</v>
      </c>
      <c r="K5" s="209">
        <f>'[1]I-14'!$J$237</f>
        <v>2</v>
      </c>
      <c r="L5" s="209">
        <f>'[1]I-14'!$J$238</f>
        <v>3</v>
      </c>
      <c r="M5" s="209">
        <f>'[1]I-14'!$J$239</f>
        <v>3</v>
      </c>
      <c r="N5" s="214">
        <f>'[1]I-14'!$J$240</f>
        <v>5</v>
      </c>
    </row>
    <row r="6" spans="2:14" x14ac:dyDescent="0.25">
      <c r="B6">
        <v>142</v>
      </c>
      <c r="C6" t="s">
        <v>367</v>
      </c>
      <c r="D6" s="164">
        <v>14</v>
      </c>
      <c r="E6" s="213">
        <f>'[1]I-14'!$K$231</f>
        <v>0</v>
      </c>
      <c r="F6" s="209">
        <f>'[1]I-14'!$K$232</f>
        <v>0</v>
      </c>
      <c r="G6" s="209">
        <f>'[1]I-14'!$K$233</f>
        <v>0</v>
      </c>
      <c r="H6" s="209">
        <f>'[1]I-14'!$K$234</f>
        <v>0</v>
      </c>
      <c r="I6" s="209">
        <f>'[1]I-14'!$K$235</f>
        <v>0</v>
      </c>
      <c r="J6" s="209">
        <f>'[1]I-14'!$K$236</f>
        <v>0</v>
      </c>
      <c r="K6" s="209">
        <f>'[1]I-14'!$K$237</f>
        <v>0</v>
      </c>
      <c r="L6" s="209">
        <f>'[1]I-14'!$K$238</f>
        <v>0</v>
      </c>
      <c r="M6" s="209">
        <f>'[1]I-14'!$K$239</f>
        <v>0</v>
      </c>
      <c r="N6" s="214">
        <f>'[1]I-14'!$K$240</f>
        <v>2</v>
      </c>
    </row>
    <row r="7" spans="2:14" ht="15.75" thickBot="1" x14ac:dyDescent="0.3">
      <c r="B7">
        <v>152</v>
      </c>
      <c r="C7" t="s">
        <v>368</v>
      </c>
      <c r="D7" s="164">
        <v>15</v>
      </c>
      <c r="E7" s="215">
        <f>'[1]I-15'!$K$231</f>
        <v>0</v>
      </c>
      <c r="F7" s="216">
        <f>'[1]I-15'!$K$232</f>
        <v>3</v>
      </c>
      <c r="G7" s="216">
        <f>'[1]I-15'!$K$233</f>
        <v>4</v>
      </c>
      <c r="H7" s="216">
        <f>'[1]I-15'!$K$234</f>
        <v>6</v>
      </c>
      <c r="I7" s="216">
        <f>'[1]I-15'!$K$235</f>
        <v>7</v>
      </c>
      <c r="J7" s="216">
        <f>'[1]I-15'!$K$236</f>
        <v>4</v>
      </c>
      <c r="K7" s="216">
        <f>'[1]I-15'!$K$237</f>
        <v>3</v>
      </c>
      <c r="L7" s="216">
        <f>'[1]I-15'!$K$238</f>
        <v>1</v>
      </c>
      <c r="M7" s="216">
        <f>'[1]I-15'!$K$239</f>
        <v>0</v>
      </c>
      <c r="N7" s="217">
        <f>'[1]I-15'!$K$240</f>
        <v>0</v>
      </c>
    </row>
    <row r="8" spans="2:14" ht="15.75" thickBot="1" x14ac:dyDescent="0.3">
      <c r="E8" s="307" t="s">
        <v>53</v>
      </c>
      <c r="F8" s="288"/>
      <c r="G8" s="288"/>
      <c r="H8" s="288"/>
      <c r="I8" s="288"/>
      <c r="J8" s="288"/>
      <c r="K8" s="288"/>
      <c r="L8" s="288"/>
      <c r="M8" s="288"/>
      <c r="N8" s="308"/>
    </row>
  </sheetData>
  <mergeCells count="1">
    <mergeCell ref="E8:N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Numbering Conventions</vt:lpstr>
      <vt:lpstr>Inputs_AM</vt:lpstr>
      <vt:lpstr>Plots_AM</vt:lpstr>
      <vt:lpstr>Routes_AM</vt:lpstr>
      <vt:lpstr>Inputs_PM</vt:lpstr>
      <vt:lpstr>Plots_PM</vt:lpstr>
      <vt:lpstr>Routes_PM</vt:lpstr>
      <vt:lpstr>Bike Inputs AM</vt:lpstr>
      <vt:lpstr>Bike Inputs PM</vt:lpstr>
      <vt:lpstr>Ped_AM_Inputs</vt:lpstr>
      <vt:lpstr>Ped_PM_Inputs</vt:lpstr>
      <vt:lpstr>AM_Balanced_VISTRO</vt:lpstr>
      <vt:lpstr>PM_Balanced_VISTRO</vt:lpstr>
      <vt:lpstr>Heavy Vehicle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Hammit, Britton</cp:lastModifiedBy>
  <dcterms:created xsi:type="dcterms:W3CDTF">2019-08-19T13:47:01Z</dcterms:created>
  <dcterms:modified xsi:type="dcterms:W3CDTF">2020-04-03T15:34:15Z</dcterms:modified>
</cp:coreProperties>
</file>