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hamm\OneDrive\Documents\Fantasy Weekly 23\Fantasy\Fantasy 2023 - Weekly_Excel\"/>
    </mc:Choice>
  </mc:AlternateContent>
  <xr:revisionPtr revIDLastSave="0" documentId="13_ncr:1_{D6FBD086-6750-492B-8FEE-BC8502AA71C0}" xr6:coauthVersionLast="47" xr6:coauthVersionMax="47" xr10:uidLastSave="{00000000-0000-0000-0000-000000000000}"/>
  <bookViews>
    <workbookView xWindow="-110" yWindow="-110" windowWidth="19420" windowHeight="11020" tabRatio="851" xr2:uid="{00000000-000D-0000-FFFF-FFFF00000000}"/>
  </bookViews>
  <sheets>
    <sheet name="Weekly" sheetId="7" r:id="rId1"/>
    <sheet name="wk 1" sheetId="1" r:id="rId2"/>
    <sheet name="wk 2" sheetId="3" r:id="rId3"/>
    <sheet name="wk 3" sheetId="4" r:id="rId4"/>
    <sheet name="wk 4" sheetId="5" r:id="rId5"/>
    <sheet name="wk 5" sheetId="6" r:id="rId6"/>
    <sheet name="wk 6" sheetId="21" r:id="rId7"/>
    <sheet name="wk 7" sheetId="20" r:id="rId8"/>
    <sheet name="wk 8" sheetId="23" r:id="rId9"/>
    <sheet name="wk 9" sheetId="24" r:id="rId10"/>
    <sheet name="wk 10" sheetId="25" r:id="rId11"/>
    <sheet name="wk 11" sheetId="26" r:id="rId12"/>
    <sheet name="wk 12" sheetId="27" r:id="rId13"/>
    <sheet name="wk 13" sheetId="29" r:id="rId14"/>
    <sheet name="wk 14" sheetId="30" r:id="rId15"/>
    <sheet name="wk 15" sheetId="31" r:id="rId16"/>
    <sheet name="wk 16" sheetId="32" r:id="rId17"/>
    <sheet name="wk 17" sheetId="33" r:id="rId18"/>
    <sheet name="wk 18" sheetId="34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2" i="7" l="1"/>
  <c r="W14" i="7"/>
  <c r="W11" i="7"/>
  <c r="W12" i="7"/>
  <c r="W17" i="7"/>
  <c r="W13" i="7"/>
  <c r="W21" i="7"/>
  <c r="W34" i="7"/>
  <c r="W20" i="7"/>
  <c r="W46" i="7"/>
  <c r="W38" i="7"/>
  <c r="W31" i="7"/>
  <c r="W26" i="7"/>
  <c r="W62" i="7"/>
  <c r="W72" i="7"/>
  <c r="W41" i="7"/>
  <c r="W8" i="7"/>
  <c r="W61" i="7"/>
  <c r="W65" i="7"/>
  <c r="W18" i="7"/>
  <c r="W10" i="7"/>
  <c r="W73" i="7"/>
  <c r="W43" i="7"/>
  <c r="W39" i="7"/>
  <c r="W16" i="7"/>
  <c r="W50" i="7"/>
  <c r="W15" i="7"/>
  <c r="W25" i="7"/>
  <c r="W24" i="7"/>
  <c r="W27" i="7"/>
  <c r="W60" i="7"/>
  <c r="W23" i="7"/>
  <c r="W77" i="7"/>
  <c r="W66" i="7"/>
  <c r="W69" i="7"/>
  <c r="W37" i="7"/>
  <c r="W68" i="7"/>
  <c r="W51" i="7"/>
  <c r="W44" i="7"/>
  <c r="W45" i="7"/>
  <c r="W59" i="7"/>
  <c r="W74" i="7"/>
  <c r="W30" i="7"/>
  <c r="W53" i="7"/>
  <c r="W48" i="7"/>
  <c r="W29" i="7"/>
  <c r="W81" i="7"/>
  <c r="W33" i="7"/>
  <c r="W75" i="7"/>
  <c r="W58" i="7"/>
  <c r="W57" i="7"/>
  <c r="W79" i="7"/>
  <c r="W67" i="7"/>
  <c r="W84" i="7"/>
  <c r="W71" i="7"/>
  <c r="W47" i="7"/>
  <c r="W63" i="7"/>
  <c r="W76" i="7"/>
  <c r="W83" i="7"/>
  <c r="W70" i="7"/>
  <c r="U7" i="7" l="1"/>
  <c r="V5" i="7"/>
  <c r="V6" i="7"/>
  <c r="V8" i="7"/>
  <c r="V9" i="7"/>
  <c r="V15" i="7"/>
  <c r="V16" i="7"/>
  <c r="V18" i="7"/>
  <c r="V10" i="7"/>
  <c r="V13" i="7"/>
  <c r="V20" i="7"/>
  <c r="V11" i="7"/>
  <c r="V17" i="7"/>
  <c r="V23" i="7"/>
  <c r="V12" i="7"/>
  <c r="V19" i="7"/>
  <c r="V25" i="7"/>
  <c r="V24" i="7"/>
  <c r="V27" i="7"/>
  <c r="V21" i="7"/>
  <c r="V14" i="7"/>
  <c r="V26" i="7"/>
  <c r="V28" i="7"/>
  <c r="V33" i="7"/>
  <c r="V30" i="7"/>
  <c r="V31" i="7"/>
  <c r="V39" i="7"/>
  <c r="V37" i="7"/>
  <c r="V38" i="7"/>
  <c r="V41" i="7"/>
  <c r="V34" i="7"/>
  <c r="V43" i="7"/>
  <c r="V48" i="7"/>
  <c r="V47" i="7"/>
  <c r="V44" i="7"/>
  <c r="V49" i="7"/>
  <c r="V45" i="7"/>
  <c r="V46" i="7"/>
  <c r="V51" i="7"/>
  <c r="V50" i="7"/>
  <c r="V56" i="7"/>
  <c r="V55" i="7"/>
  <c r="V59" i="7"/>
  <c r="V70" i="7"/>
  <c r="V63" i="7"/>
  <c r="V60" i="7"/>
  <c r="V68" i="7"/>
  <c r="V58" i="7"/>
  <c r="V67" i="7"/>
  <c r="V53" i="7"/>
  <c r="V66" i="7"/>
  <c r="V69" i="7"/>
  <c r="V61" i="7"/>
  <c r="V76" i="7"/>
  <c r="V74" i="7"/>
  <c r="V77" i="7"/>
  <c r="V73" i="7"/>
  <c r="V75" i="7"/>
  <c r="V78" i="7"/>
  <c r="V81" i="7"/>
  <c r="V72" i="7"/>
  <c r="V84" i="7"/>
  <c r="U5" i="7"/>
  <c r="T23" i="7" l="1"/>
  <c r="T15" i="7"/>
  <c r="T50" i="7"/>
  <c r="T6" i="7"/>
  <c r="T18" i="7"/>
  <c r="T41" i="7"/>
  <c r="T24" i="7"/>
  <c r="T71" i="7"/>
  <c r="T7" i="7"/>
  <c r="T14" i="7"/>
  <c r="T61" i="7"/>
  <c r="T52" i="7"/>
  <c r="T17" i="7"/>
  <c r="T9" i="7"/>
  <c r="T56" i="7"/>
  <c r="T33" i="7"/>
  <c r="T39" i="7"/>
  <c r="T29" i="7"/>
  <c r="T42" i="7"/>
  <c r="T37" i="7"/>
  <c r="T16" i="7"/>
  <c r="T31" i="7"/>
  <c r="T78" i="7"/>
  <c r="T28" i="7"/>
  <c r="T58" i="7"/>
  <c r="T10" i="7"/>
  <c r="T8" i="7"/>
  <c r="T64" i="7"/>
  <c r="T43" i="7"/>
  <c r="T26" i="7"/>
  <c r="T69" i="7"/>
  <c r="T79" i="7"/>
  <c r="T51" i="7"/>
  <c r="T27" i="7"/>
  <c r="T45" i="7"/>
  <c r="T59" i="7"/>
  <c r="T75" i="7"/>
  <c r="T30" i="7"/>
  <c r="T13" i="7"/>
  <c r="T46" i="7"/>
  <c r="T80" i="7"/>
  <c r="T73" i="7"/>
  <c r="T38" i="7"/>
  <c r="T20" i="7"/>
  <c r="T63" i="7"/>
  <c r="T47" i="7"/>
  <c r="T53" i="7"/>
  <c r="T67" i="7"/>
  <c r="T11" i="7"/>
  <c r="T65" i="7"/>
  <c r="T77" i="7"/>
  <c r="T66" i="7"/>
  <c r="T68" i="7"/>
  <c r="T44" i="7"/>
  <c r="T57" i="7"/>
  <c r="T60" i="7"/>
  <c r="T82" i="7"/>
  <c r="T76" i="7"/>
  <c r="T34" i="7"/>
  <c r="T81" i="7"/>
  <c r="T74" i="7"/>
  <c r="T83" i="7"/>
  <c r="T55" i="7"/>
  <c r="T21" i="7"/>
  <c r="T84" i="7"/>
  <c r="T40" i="7"/>
  <c r="S11" i="7"/>
  <c r="S23" i="7"/>
  <c r="S7" i="7"/>
  <c r="S13" i="7"/>
  <c r="S18" i="7"/>
  <c r="S17" i="7"/>
  <c r="S27" i="7"/>
  <c r="S69" i="7"/>
  <c r="S20" i="7"/>
  <c r="S38" i="7"/>
  <c r="S5" i="7"/>
  <c r="S15" i="7"/>
  <c r="S10" i="7"/>
  <c r="S46" i="7"/>
  <c r="S26" i="7"/>
  <c r="S6" i="7"/>
  <c r="S41" i="7"/>
  <c r="S65" i="7"/>
  <c r="S52" i="7"/>
  <c r="S30" i="7"/>
  <c r="S39" i="7"/>
  <c r="S16" i="7"/>
  <c r="S8" i="7"/>
  <c r="S47" i="7"/>
  <c r="S68" i="7"/>
  <c r="S49" i="7"/>
  <c r="S40" i="7"/>
  <c r="S71" i="7"/>
  <c r="S29" i="7"/>
  <c r="S24" i="7"/>
  <c r="S67" i="7"/>
  <c r="S59" i="7"/>
  <c r="S81" i="7"/>
  <c r="S42" i="7"/>
  <c r="S48" i="7"/>
  <c r="S34" i="7"/>
  <c r="S37" i="7"/>
  <c r="S22" i="7"/>
  <c r="S50" i="7"/>
  <c r="S60" i="7"/>
  <c r="S73" i="7"/>
  <c r="S45" i="7"/>
  <c r="S28" i="7"/>
  <c r="S83" i="7"/>
  <c r="S63" i="7"/>
  <c r="S64" i="7"/>
  <c r="S66" i="7"/>
  <c r="S53" i="7"/>
  <c r="S80" i="7"/>
  <c r="S33" i="7"/>
  <c r="S78" i="7"/>
  <c r="S82" i="7"/>
  <c r="S55" i="7"/>
  <c r="S57" i="7"/>
  <c r="S44" i="7"/>
  <c r="S61" i="7"/>
  <c r="S76" i="7"/>
  <c r="S79" i="7"/>
  <c r="S21" i="7"/>
  <c r="S9" i="7"/>
  <c r="S58" i="7"/>
  <c r="R30" i="7"/>
  <c r="R38" i="7"/>
  <c r="R55" i="7"/>
  <c r="R10" i="7"/>
  <c r="R37" i="7"/>
  <c r="R5" i="7"/>
  <c r="Q5" i="7"/>
  <c r="Q21" i="7"/>
  <c r="Q19" i="7"/>
  <c r="Q7" i="7"/>
  <c r="Q12" i="7"/>
  <c r="Q22" i="7"/>
  <c r="Q20" i="7"/>
  <c r="Q26" i="7"/>
  <c r="Q35" i="7"/>
  <c r="Q39" i="7"/>
  <c r="Q34" i="7"/>
  <c r="Q16" i="7"/>
  <c r="Q9" i="7"/>
  <c r="Q57" i="7"/>
  <c r="Q59" i="7"/>
  <c r="Q23" i="7"/>
  <c r="Q18" i="7"/>
  <c r="Q10" i="7"/>
  <c r="Q41" i="7"/>
  <c r="Q58" i="7"/>
  <c r="Q42" i="7"/>
  <c r="Q30" i="7"/>
  <c r="Q49" i="7"/>
  <c r="Q15" i="7"/>
  <c r="Q65" i="7"/>
  <c r="Q28" i="7"/>
  <c r="Q74" i="7"/>
  <c r="Q38" i="7"/>
  <c r="Q11" i="7"/>
  <c r="Q29" i="7"/>
  <c r="Q60" i="7"/>
  <c r="Q25" i="7"/>
  <c r="Q48" i="7"/>
  <c r="Q17" i="7"/>
  <c r="Q27" i="7"/>
  <c r="Q83" i="7"/>
  <c r="Q45" i="7"/>
  <c r="Q64" i="7"/>
  <c r="Q43" i="7"/>
  <c r="Q37" i="7"/>
  <c r="Q13" i="7"/>
  <c r="Q75" i="7"/>
  <c r="Q51" i="7"/>
  <c r="Q14" i="7"/>
  <c r="Q44" i="7"/>
  <c r="Q66" i="7"/>
  <c r="Q79" i="7"/>
  <c r="Q33" i="7"/>
  <c r="Q72" i="7"/>
  <c r="Q53" i="7"/>
  <c r="Q82" i="7"/>
  <c r="Q67" i="7"/>
  <c r="Q76" i="7"/>
  <c r="Q55" i="7"/>
  <c r="Q47" i="7"/>
  <c r="Q80" i="7"/>
  <c r="Q73" i="7"/>
  <c r="Q50" i="7"/>
  <c r="Q56" i="7"/>
  <c r="Q46" i="7"/>
  <c r="Q81" i="7"/>
  <c r="Q84" i="7"/>
  <c r="Q71" i="7"/>
  <c r="Q63" i="7"/>
  <c r="P14" i="7"/>
  <c r="P67" i="7"/>
  <c r="P16" i="7"/>
  <c r="P41" i="7"/>
  <c r="P7" i="7"/>
  <c r="P18" i="7"/>
  <c r="O33" i="7"/>
  <c r="O15" i="7"/>
  <c r="O20" i="7"/>
  <c r="N22" i="7"/>
  <c r="N35" i="7"/>
  <c r="N27" i="7"/>
  <c r="N42" i="7"/>
  <c r="N20" i="7"/>
  <c r="N33" i="7"/>
  <c r="N48" i="7"/>
  <c r="N31" i="7"/>
  <c r="N17" i="7"/>
  <c r="N34" i="7"/>
  <c r="N7" i="7"/>
  <c r="N37" i="7"/>
  <c r="N13" i="7"/>
  <c r="N25" i="7"/>
  <c r="N30" i="7"/>
  <c r="N51" i="7"/>
  <c r="N45" i="7"/>
  <c r="N52" i="7"/>
  <c r="N9" i="7"/>
  <c r="N66" i="7"/>
  <c r="N28" i="7"/>
  <c r="N40" i="7"/>
  <c r="N26" i="7"/>
  <c r="N67" i="7"/>
  <c r="N19" i="7"/>
  <c r="N23" i="7"/>
  <c r="N75" i="7"/>
  <c r="N74" i="7"/>
  <c r="N54" i="7"/>
  <c r="N21" i="7"/>
  <c r="N49" i="7"/>
  <c r="N43" i="7"/>
  <c r="N46" i="7"/>
  <c r="N53" i="7"/>
  <c r="N62" i="7"/>
  <c r="N41" i="7"/>
  <c r="N57" i="7"/>
  <c r="N76" i="7"/>
  <c r="N29" i="7"/>
  <c r="N73" i="7"/>
  <c r="N24" i="7"/>
  <c r="N58" i="7"/>
  <c r="N60" i="7"/>
  <c r="N80" i="7"/>
  <c r="N64" i="7"/>
  <c r="N82" i="7"/>
  <c r="N79" i="7"/>
  <c r="N65" i="7"/>
  <c r="N77" i="7"/>
  <c r="N81" i="7"/>
  <c r="N61" i="7"/>
  <c r="N39" i="7"/>
  <c r="N12" i="7"/>
  <c r="N47" i="7"/>
  <c r="N11" i="7"/>
  <c r="M75" i="7"/>
  <c r="M71" i="7"/>
  <c r="M82" i="7"/>
  <c r="M79" i="7"/>
  <c r="M83" i="7"/>
  <c r="M52" i="7"/>
  <c r="M64" i="7"/>
  <c r="M76" i="7"/>
  <c r="M80" i="7"/>
  <c r="M62" i="7"/>
  <c r="M81" i="7"/>
  <c r="M59" i="7"/>
  <c r="M66" i="7"/>
  <c r="M45" i="7"/>
  <c r="M65" i="7"/>
  <c r="M43" i="7"/>
  <c r="M48" i="7"/>
  <c r="M40" i="7"/>
  <c r="M73" i="7"/>
  <c r="M30" i="7"/>
  <c r="M58" i="7"/>
  <c r="M55" i="7"/>
  <c r="M74" i="7"/>
  <c r="M63" i="7"/>
  <c r="M46" i="7"/>
  <c r="M19" i="7"/>
  <c r="M41" i="7"/>
  <c r="M37" i="7"/>
  <c r="M35" i="7"/>
  <c r="M26" i="7"/>
  <c r="M39" i="7"/>
  <c r="M31" i="7"/>
  <c r="M51" i="7"/>
  <c r="M60" i="7"/>
  <c r="M53" i="7"/>
  <c r="M24" i="7"/>
  <c r="M49" i="7"/>
  <c r="M23" i="7"/>
  <c r="M34" i="7"/>
  <c r="M56" i="7"/>
  <c r="M77" i="7"/>
  <c r="M25" i="7"/>
  <c r="M54" i="7"/>
  <c r="M12" i="7"/>
  <c r="M57" i="7"/>
  <c r="M7" i="7"/>
  <c r="M21" i="7"/>
  <c r="M47" i="7"/>
  <c r="M28" i="7"/>
  <c r="M29" i="7"/>
  <c r="M20" i="7"/>
  <c r="M13" i="7"/>
  <c r="M18" i="7"/>
  <c r="M22" i="7"/>
  <c r="M38" i="7"/>
  <c r="M11" i="7"/>
  <c r="M17" i="7"/>
  <c r="M27" i="7"/>
  <c r="M10" i="7"/>
  <c r="M9" i="7"/>
  <c r="M5" i="7"/>
  <c r="M15" i="7"/>
  <c r="M33" i="7"/>
  <c r="M72" i="7"/>
  <c r="M84" i="7"/>
  <c r="L9" i="7"/>
  <c r="L15" i="7"/>
  <c r="L10" i="7"/>
  <c r="L5" i="7"/>
  <c r="L33" i="7"/>
  <c r="L12" i="7"/>
  <c r="L23" i="7"/>
  <c r="L13" i="7"/>
  <c r="L30" i="7"/>
  <c r="L47" i="7"/>
  <c r="L34" i="7"/>
  <c r="L19" i="7"/>
  <c r="L76" i="7"/>
  <c r="L18" i="7"/>
  <c r="L45" i="7"/>
  <c r="L24" i="7"/>
  <c r="L35" i="7"/>
  <c r="L38" i="7"/>
  <c r="L49" i="7"/>
  <c r="L37" i="7"/>
  <c r="L56" i="7"/>
  <c r="L43" i="7"/>
  <c r="L28" i="7"/>
  <c r="L25" i="7"/>
  <c r="L66" i="7"/>
  <c r="L31" i="7"/>
  <c r="L54" i="7"/>
  <c r="L29" i="7"/>
  <c r="L57" i="7"/>
  <c r="L59" i="7"/>
  <c r="L79" i="7"/>
  <c r="L7" i="7"/>
  <c r="L53" i="7"/>
  <c r="L48" i="7"/>
  <c r="L63" i="7"/>
  <c r="L27" i="7"/>
  <c r="L22" i="7"/>
  <c r="L61" i="7"/>
  <c r="L51" i="7"/>
  <c r="L64" i="7"/>
  <c r="L52" i="7"/>
  <c r="L77" i="7"/>
  <c r="L50" i="7"/>
  <c r="L73" i="7"/>
  <c r="L80" i="7"/>
  <c r="L42" i="7"/>
  <c r="L74" i="7"/>
  <c r="L71" i="7"/>
  <c r="L21" i="7"/>
  <c r="L84" i="7"/>
  <c r="L72" i="7"/>
  <c r="K10" i="7"/>
  <c r="K6" i="7"/>
  <c r="K20" i="7"/>
  <c r="K11" i="7"/>
  <c r="K24" i="7"/>
  <c r="K39" i="7"/>
  <c r="K35" i="7"/>
  <c r="K29" i="7"/>
  <c r="K47" i="7"/>
  <c r="K26" i="7"/>
  <c r="K9" i="7"/>
  <c r="K28" i="7"/>
  <c r="K19" i="7"/>
  <c r="K5" i="7"/>
  <c r="K25" i="7"/>
  <c r="K13" i="7"/>
  <c r="K43" i="7"/>
  <c r="K21" i="7"/>
  <c r="K22" i="7"/>
  <c r="K30" i="7"/>
  <c r="K48" i="7"/>
  <c r="K12" i="7"/>
  <c r="K68" i="7"/>
  <c r="K27" i="7"/>
  <c r="K51" i="7"/>
  <c r="K17" i="7"/>
  <c r="K38" i="7"/>
  <c r="K40" i="7"/>
  <c r="K23" i="7"/>
  <c r="K46" i="7"/>
  <c r="K41" i="7"/>
  <c r="K33" i="7"/>
  <c r="K18" i="7"/>
  <c r="K63" i="7"/>
  <c r="K45" i="7"/>
  <c r="K53" i="7"/>
  <c r="K64" i="7"/>
  <c r="K16" i="7"/>
  <c r="K52" i="7"/>
  <c r="K55" i="7"/>
  <c r="K60" i="7"/>
  <c r="K56" i="7"/>
  <c r="K66" i="7"/>
  <c r="K71" i="7"/>
  <c r="K54" i="7"/>
  <c r="K82" i="7"/>
  <c r="K61" i="7"/>
  <c r="K83" i="7"/>
  <c r="K62" i="7"/>
  <c r="K69" i="7"/>
  <c r="K80" i="7"/>
  <c r="K84" i="7"/>
  <c r="K65" i="7"/>
  <c r="K79" i="7"/>
  <c r="K76" i="7"/>
  <c r="K59" i="7"/>
  <c r="K75" i="7"/>
  <c r="K72" i="7"/>
  <c r="F30" i="7"/>
  <c r="F27" i="7"/>
  <c r="F18" i="7"/>
  <c r="F60" i="7"/>
  <c r="F76" i="7"/>
  <c r="F36" i="7"/>
  <c r="F81" i="7"/>
  <c r="F10" i="7"/>
  <c r="F11" i="7"/>
  <c r="F16" i="7"/>
  <c r="F22" i="7"/>
  <c r="F63" i="7"/>
  <c r="F46" i="7"/>
  <c r="F7" i="7"/>
  <c r="F28" i="7"/>
  <c r="F49" i="7"/>
  <c r="F19" i="7"/>
  <c r="F5" i="7"/>
  <c r="F48" i="7"/>
  <c r="F17" i="7"/>
  <c r="F21" i="7"/>
  <c r="F53" i="7"/>
  <c r="F59" i="7"/>
  <c r="F37" i="7"/>
  <c r="F55" i="7"/>
  <c r="F51" i="7"/>
  <c r="F20" i="7"/>
  <c r="F44" i="7"/>
  <c r="F6" i="7"/>
  <c r="F26" i="7"/>
  <c r="F25" i="7"/>
  <c r="F45" i="7"/>
  <c r="F43" i="7"/>
  <c r="F33" i="7"/>
  <c r="F14" i="7"/>
  <c r="F34" i="7"/>
  <c r="F39" i="7"/>
  <c r="F75" i="7"/>
  <c r="F23" i="7"/>
  <c r="F52" i="7"/>
  <c r="F66" i="7"/>
  <c r="F80" i="7"/>
  <c r="F54" i="7"/>
  <c r="F35" i="7"/>
  <c r="F82" i="7"/>
  <c r="F58" i="7"/>
  <c r="F65" i="7"/>
  <c r="F50" i="7"/>
  <c r="F64" i="7"/>
  <c r="F67" i="7"/>
  <c r="F84" i="7"/>
  <c r="F71" i="7"/>
  <c r="F31" i="7"/>
  <c r="F13" i="7"/>
  <c r="F38" i="7"/>
  <c r="F40" i="7"/>
  <c r="F41" i="7"/>
  <c r="F61" i="7"/>
  <c r="F83" i="7"/>
  <c r="F15" i="7"/>
  <c r="F32" i="7"/>
  <c r="F73" i="7"/>
  <c r="F72" i="7"/>
  <c r="G30" i="7"/>
  <c r="G18" i="7"/>
  <c r="G60" i="7"/>
  <c r="G76" i="7"/>
  <c r="G77" i="7"/>
  <c r="G36" i="7"/>
  <c r="G81" i="7"/>
  <c r="G10" i="7"/>
  <c r="G29" i="7"/>
  <c r="G11" i="7"/>
  <c r="G8" i="7"/>
  <c r="G16" i="7"/>
  <c r="G22" i="7"/>
  <c r="G63" i="7"/>
  <c r="G46" i="7"/>
  <c r="G7" i="7"/>
  <c r="G28" i="7"/>
  <c r="G49" i="7"/>
  <c r="G19" i="7"/>
  <c r="G5" i="7"/>
  <c r="G56" i="7"/>
  <c r="G48" i="7"/>
  <c r="G17" i="7"/>
  <c r="G21" i="7"/>
  <c r="G53" i="7"/>
  <c r="G59" i="7"/>
  <c r="G37" i="7"/>
  <c r="G55" i="7"/>
  <c r="G51" i="7"/>
  <c r="G20" i="7"/>
  <c r="G44" i="7"/>
  <c r="G6" i="7"/>
  <c r="G26" i="7"/>
  <c r="G25" i="7"/>
  <c r="G45" i="7"/>
  <c r="G43" i="7"/>
  <c r="G33" i="7"/>
  <c r="G14" i="7"/>
  <c r="G34" i="7"/>
  <c r="G39" i="7"/>
  <c r="G75" i="7"/>
  <c r="G23" i="7"/>
  <c r="G52" i="7"/>
  <c r="G80" i="7"/>
  <c r="G35" i="7"/>
  <c r="G82" i="7"/>
  <c r="G58" i="7"/>
  <c r="G65" i="7"/>
  <c r="G50" i="7"/>
  <c r="G64" i="7"/>
  <c r="G67" i="7"/>
  <c r="G69" i="7"/>
  <c r="G71" i="7"/>
  <c r="G13" i="7"/>
  <c r="G38" i="7"/>
  <c r="G41" i="7"/>
  <c r="G61" i="7"/>
  <c r="G83" i="7"/>
  <c r="G15" i="7"/>
  <c r="G73" i="7"/>
  <c r="H47" i="7"/>
  <c r="H30" i="7"/>
  <c r="H18" i="7"/>
  <c r="H60" i="7"/>
  <c r="H76" i="7"/>
  <c r="H77" i="7"/>
  <c r="H10" i="7"/>
  <c r="H29" i="7"/>
  <c r="H11" i="7"/>
  <c r="H8" i="7"/>
  <c r="H22" i="7"/>
  <c r="H63" i="7"/>
  <c r="H46" i="7"/>
  <c r="H7" i="7"/>
  <c r="H28" i="7"/>
  <c r="H49" i="7"/>
  <c r="H19" i="7"/>
  <c r="H68" i="7"/>
  <c r="H5" i="7"/>
  <c r="H56" i="7"/>
  <c r="H48" i="7"/>
  <c r="H17" i="7"/>
  <c r="H62" i="7"/>
  <c r="H21" i="7"/>
  <c r="H59" i="7"/>
  <c r="H37" i="7"/>
  <c r="H55" i="7"/>
  <c r="H51" i="7"/>
  <c r="H20" i="7"/>
  <c r="H44" i="7"/>
  <c r="H6" i="7"/>
  <c r="H26" i="7"/>
  <c r="H25" i="7"/>
  <c r="H45" i="7"/>
  <c r="H43" i="7"/>
  <c r="H33" i="7"/>
  <c r="H14" i="7"/>
  <c r="H34" i="7"/>
  <c r="H39" i="7"/>
  <c r="H75" i="7"/>
  <c r="H23" i="7"/>
  <c r="H52" i="7"/>
  <c r="H66" i="7"/>
  <c r="H80" i="7"/>
  <c r="H35" i="7"/>
  <c r="H82" i="7"/>
  <c r="H58" i="7"/>
  <c r="H65" i="7"/>
  <c r="H50" i="7"/>
  <c r="H64" i="7"/>
  <c r="H67" i="7"/>
  <c r="H84" i="7"/>
  <c r="H71" i="7"/>
  <c r="H38" i="7"/>
  <c r="H41" i="7"/>
  <c r="H83" i="7"/>
  <c r="H15" i="7"/>
  <c r="H70" i="7"/>
  <c r="H78" i="7"/>
  <c r="H72" i="7"/>
  <c r="I47" i="7"/>
  <c r="I30" i="7"/>
  <c r="I18" i="7"/>
  <c r="I60" i="7"/>
  <c r="I76" i="7"/>
  <c r="I77" i="7"/>
  <c r="I10" i="7"/>
  <c r="I29" i="7"/>
  <c r="I11" i="7"/>
  <c r="I8" i="7"/>
  <c r="I16" i="7"/>
  <c r="I22" i="7"/>
  <c r="I9" i="7"/>
  <c r="I63" i="7"/>
  <c r="I46" i="7"/>
  <c r="I7" i="7"/>
  <c r="I28" i="7"/>
  <c r="I49" i="7"/>
  <c r="I19" i="7"/>
  <c r="I68" i="7"/>
  <c r="I5" i="7"/>
  <c r="I56" i="7"/>
  <c r="I48" i="7"/>
  <c r="I17" i="7"/>
  <c r="I62" i="7"/>
  <c r="I21" i="7"/>
  <c r="I53" i="7"/>
  <c r="I59" i="7"/>
  <c r="I37" i="7"/>
  <c r="I55" i="7"/>
  <c r="I51" i="7"/>
  <c r="I20" i="7"/>
  <c r="I44" i="7"/>
  <c r="I6" i="7"/>
  <c r="I26" i="7"/>
  <c r="I25" i="7"/>
  <c r="I45" i="7"/>
  <c r="I43" i="7"/>
  <c r="I33" i="7"/>
  <c r="I14" i="7"/>
  <c r="I34" i="7"/>
  <c r="I39" i="7"/>
  <c r="I75" i="7"/>
  <c r="I23" i="7"/>
  <c r="I52" i="7"/>
  <c r="I66" i="7"/>
  <c r="I80" i="7"/>
  <c r="I54" i="7"/>
  <c r="I35" i="7"/>
  <c r="I82" i="7"/>
  <c r="I58" i="7"/>
  <c r="I65" i="7"/>
  <c r="I64" i="7"/>
  <c r="I67" i="7"/>
  <c r="I84" i="7"/>
  <c r="I69" i="7"/>
  <c r="I71" i="7"/>
  <c r="I31" i="7"/>
  <c r="I38" i="7"/>
  <c r="I41" i="7"/>
  <c r="I61" i="7"/>
  <c r="I83" i="7"/>
  <c r="I15" i="7"/>
  <c r="I70" i="7"/>
  <c r="I78" i="7"/>
  <c r="J29" i="7"/>
  <c r="J11" i="7"/>
  <c r="J8" i="7"/>
  <c r="J16" i="7"/>
  <c r="J22" i="7"/>
  <c r="J9" i="7"/>
  <c r="J63" i="7"/>
  <c r="J46" i="7"/>
  <c r="J7" i="7"/>
  <c r="J28" i="7"/>
  <c r="J49" i="7"/>
  <c r="J19" i="7"/>
  <c r="J68" i="7"/>
  <c r="J5" i="7"/>
  <c r="J56" i="7"/>
  <c r="J48" i="7"/>
  <c r="J17" i="7"/>
  <c r="J62" i="7"/>
  <c r="J21" i="7"/>
  <c r="J53" i="7"/>
  <c r="J59" i="7"/>
  <c r="J37" i="7"/>
  <c r="J55" i="7"/>
  <c r="J51" i="7"/>
  <c r="J20" i="7"/>
  <c r="J44" i="7"/>
  <c r="J6" i="7"/>
  <c r="J26" i="7"/>
  <c r="J25" i="7"/>
  <c r="J45" i="7"/>
  <c r="J43" i="7"/>
  <c r="J33" i="7"/>
  <c r="J14" i="7"/>
  <c r="J34" i="7"/>
  <c r="J39" i="7"/>
  <c r="J12" i="7"/>
  <c r="J75" i="7"/>
  <c r="J23" i="7"/>
  <c r="J52" i="7"/>
  <c r="J66" i="7"/>
  <c r="J80" i="7"/>
  <c r="J54" i="7"/>
  <c r="J35" i="7"/>
  <c r="J82" i="7"/>
  <c r="J58" i="7"/>
  <c r="J65" i="7"/>
  <c r="J50" i="7"/>
  <c r="J64" i="7"/>
  <c r="J79" i="7"/>
  <c r="J67" i="7"/>
  <c r="J84" i="7"/>
  <c r="J69" i="7"/>
  <c r="J71" i="7"/>
  <c r="I24" i="7"/>
  <c r="J10" i="7"/>
  <c r="L40" i="7"/>
  <c r="K7" i="7"/>
  <c r="U15" i="7"/>
  <c r="U20" i="7"/>
  <c r="U14" i="7"/>
  <c r="U44" i="7"/>
  <c r="U13" i="7"/>
  <c r="U18" i="7"/>
  <c r="U43" i="7"/>
  <c r="U6" i="7"/>
  <c r="U21" i="7"/>
  <c r="U45" i="7"/>
  <c r="U28" i="7"/>
  <c r="U61" i="7"/>
  <c r="U31" i="7"/>
  <c r="U16" i="7"/>
  <c r="U34" i="7"/>
  <c r="U33" i="7"/>
  <c r="U39" i="7"/>
  <c r="U12" i="7"/>
  <c r="U27" i="7"/>
  <c r="U51" i="7"/>
  <c r="U38" i="7"/>
  <c r="U66" i="7"/>
  <c r="U46" i="7"/>
  <c r="U30" i="7"/>
  <c r="U63" i="7"/>
  <c r="U19" i="7"/>
  <c r="U47" i="7"/>
  <c r="U56" i="7"/>
  <c r="U55" i="7"/>
  <c r="U17" i="7"/>
  <c r="U37" i="7"/>
  <c r="U41" i="7"/>
  <c r="U50" i="7"/>
  <c r="U53" i="7"/>
  <c r="U49" i="7"/>
  <c r="U58" i="7"/>
  <c r="U71" i="7"/>
  <c r="U24" i="7"/>
  <c r="U9" i="7"/>
  <c r="U23" i="7"/>
  <c r="U59" i="7"/>
  <c r="U26" i="7"/>
  <c r="U10" i="7"/>
  <c r="U79" i="7"/>
  <c r="U8" i="7"/>
  <c r="U69" i="7"/>
  <c r="U74" i="7"/>
  <c r="U81" i="7"/>
  <c r="U77" i="7"/>
  <c r="U73" i="7"/>
  <c r="U67" i="7"/>
  <c r="U80" i="7"/>
  <c r="U65" i="7"/>
  <c r="U78" i="7"/>
  <c r="U83" i="7"/>
  <c r="U60" i="7"/>
  <c r="U48" i="7"/>
  <c r="U76" i="7"/>
  <c r="R74" i="7"/>
  <c r="R34" i="7"/>
  <c r="R83" i="7"/>
  <c r="R14" i="7"/>
  <c r="R69" i="7"/>
  <c r="R9" i="7"/>
  <c r="R20" i="7"/>
  <c r="R8" i="7"/>
  <c r="R39" i="7"/>
  <c r="R19" i="7"/>
  <c r="R6" i="7"/>
  <c r="R18" i="7"/>
  <c r="R60" i="7"/>
  <c r="R26" i="7"/>
  <c r="R16" i="7"/>
  <c r="R7" i="7"/>
  <c r="R43" i="7"/>
  <c r="R46" i="7"/>
  <c r="R21" i="7"/>
  <c r="R49" i="7"/>
  <c r="R51" i="7"/>
  <c r="R11" i="7"/>
  <c r="R66" i="7"/>
  <c r="R29" i="7"/>
  <c r="R15" i="7"/>
  <c r="R25" i="7"/>
  <c r="R47" i="7"/>
  <c r="R41" i="7"/>
  <c r="R27" i="7"/>
  <c r="R76" i="7"/>
  <c r="R67" i="7"/>
  <c r="R82" i="7"/>
  <c r="R63" i="7"/>
  <c r="R28" i="7"/>
  <c r="R65" i="7"/>
  <c r="R45" i="7"/>
  <c r="R75" i="7"/>
  <c r="R35" i="7"/>
  <c r="R79" i="7"/>
  <c r="R73" i="7"/>
  <c r="R77" i="7"/>
  <c r="R71" i="7"/>
  <c r="R59" i="7"/>
  <c r="R81" i="7"/>
  <c r="R72" i="7"/>
  <c r="R68" i="7"/>
  <c r="P58" i="7"/>
  <c r="P77" i="7"/>
  <c r="P15" i="7"/>
  <c r="P66" i="7"/>
  <c r="P13" i="7"/>
  <c r="P33" i="7"/>
  <c r="P5" i="7"/>
  <c r="P17" i="7"/>
  <c r="P28" i="7"/>
  <c r="P23" i="7"/>
  <c r="P25" i="7"/>
  <c r="P26" i="7"/>
  <c r="P11" i="7"/>
  <c r="P50" i="7"/>
  <c r="P30" i="7"/>
  <c r="P59" i="7"/>
  <c r="P60" i="7"/>
  <c r="P19" i="7"/>
  <c r="P49" i="7"/>
  <c r="P39" i="7"/>
  <c r="P40" i="7"/>
  <c r="P10" i="7"/>
  <c r="P57" i="7"/>
  <c r="P48" i="7"/>
  <c r="P38" i="7"/>
  <c r="P27" i="7"/>
  <c r="P83" i="7"/>
  <c r="P22" i="7"/>
  <c r="P47" i="7"/>
  <c r="P44" i="7"/>
  <c r="P20" i="7"/>
  <c r="P42" i="7"/>
  <c r="P34" i="7"/>
  <c r="P63" i="7"/>
  <c r="P46" i="7"/>
  <c r="P64" i="7"/>
  <c r="P65" i="7"/>
  <c r="P52" i="7"/>
  <c r="P72" i="7"/>
  <c r="P81" i="7"/>
  <c r="P31" i="7"/>
  <c r="P24" i="7"/>
  <c r="P84" i="7"/>
  <c r="P71" i="7"/>
  <c r="P76" i="7"/>
  <c r="P82" i="7"/>
  <c r="P53" i="7"/>
  <c r="P8" i="7"/>
  <c r="P80" i="7"/>
  <c r="P37" i="7"/>
  <c r="O37" i="7"/>
  <c r="O58" i="7"/>
  <c r="O22" i="7"/>
  <c r="O29" i="7"/>
  <c r="O25" i="7"/>
  <c r="O60" i="7"/>
  <c r="O35" i="7"/>
  <c r="O40" i="7"/>
  <c r="O48" i="7"/>
  <c r="O76" i="7"/>
  <c r="O64" i="7"/>
  <c r="O82" i="7"/>
  <c r="O72" i="7"/>
  <c r="O42" i="7"/>
  <c r="O84" i="7"/>
  <c r="O27" i="7"/>
  <c r="O24" i="7"/>
  <c r="O38" i="7"/>
  <c r="O16" i="7"/>
  <c r="O5" i="7"/>
  <c r="O21" i="7"/>
  <c r="O34" i="7"/>
  <c r="O18" i="7"/>
  <c r="O9" i="7"/>
  <c r="O12" i="7"/>
  <c r="O51" i="7"/>
  <c r="O65" i="7"/>
  <c r="O17" i="7"/>
  <c r="O30" i="7"/>
  <c r="O23" i="7"/>
  <c r="O50" i="7"/>
  <c r="O43" i="7"/>
  <c r="O47" i="7"/>
  <c r="O11" i="7"/>
  <c r="O49" i="7"/>
  <c r="O46" i="7"/>
  <c r="O31" i="7"/>
  <c r="O14" i="7"/>
  <c r="O13" i="7"/>
  <c r="O59" i="7"/>
  <c r="O26" i="7"/>
  <c r="O10" i="7"/>
  <c r="O83" i="7"/>
  <c r="O39" i="7"/>
  <c r="O45" i="7"/>
  <c r="O79" i="7"/>
  <c r="O63" i="7"/>
  <c r="O67" i="7"/>
  <c r="O73" i="7"/>
  <c r="O81" i="7"/>
  <c r="O53" i="7"/>
  <c r="O61" i="7"/>
  <c r="O80" i="7"/>
  <c r="H24" i="7"/>
  <c r="G24" i="7"/>
  <c r="F24" i="7"/>
  <c r="B60" i="7"/>
  <c r="B54" i="7"/>
  <c r="B29" i="7"/>
  <c r="B32" i="7"/>
  <c r="B22" i="7"/>
  <c r="B25" i="7"/>
  <c r="B62" i="7"/>
  <c r="B42" i="7"/>
  <c r="B35" i="7"/>
  <c r="B75" i="7"/>
  <c r="B84" i="7"/>
  <c r="B72" i="7"/>
  <c r="B68" i="7"/>
  <c r="B64" i="7"/>
  <c r="B40" i="7"/>
  <c r="B82" i="7"/>
  <c r="B57" i="7"/>
  <c r="B36" i="7"/>
  <c r="B52" i="7"/>
  <c r="B48" i="7"/>
  <c r="B76" i="7"/>
  <c r="B70" i="7"/>
  <c r="U11" i="7"/>
  <c r="E35" i="7" l="1"/>
  <c r="E60" i="7"/>
  <c r="E36" i="7"/>
  <c r="E75" i="7"/>
  <c r="E25" i="7"/>
  <c r="E32" i="7"/>
  <c r="D25" i="7"/>
  <c r="D52" i="7"/>
  <c r="D82" i="7"/>
  <c r="D72" i="7"/>
  <c r="D35" i="7"/>
  <c r="D62" i="7"/>
  <c r="D29" i="7"/>
  <c r="D60" i="7"/>
  <c r="E62" i="7"/>
  <c r="E29" i="7"/>
  <c r="D36" i="7"/>
  <c r="D70" i="7"/>
  <c r="E70" i="7"/>
  <c r="D76" i="7"/>
  <c r="E76" i="7"/>
  <c r="D57" i="7"/>
  <c r="E57" i="7"/>
  <c r="D40" i="7"/>
  <c r="E40" i="7"/>
  <c r="D68" i="7"/>
  <c r="E68" i="7"/>
  <c r="D42" i="7"/>
  <c r="E42" i="7"/>
  <c r="D22" i="7"/>
  <c r="E22" i="7"/>
  <c r="D54" i="7"/>
  <c r="E54" i="7"/>
  <c r="E52" i="7"/>
  <c r="E82" i="7"/>
  <c r="D75" i="7"/>
  <c r="D48" i="7"/>
  <c r="E48" i="7"/>
  <c r="D64" i="7"/>
  <c r="E64" i="7"/>
  <c r="D84" i="7"/>
  <c r="E84" i="7"/>
  <c r="E72" i="7"/>
  <c r="D32" i="7"/>
  <c r="B74" i="7"/>
  <c r="B37" i="7"/>
  <c r="T5" i="7"/>
  <c r="D74" i="7" l="1"/>
  <c r="E74" i="7"/>
  <c r="D37" i="7"/>
  <c r="E37" i="7"/>
  <c r="B66" i="7" l="1"/>
  <c r="S43" i="7"/>
  <c r="R17" i="7" l="1"/>
  <c r="D66" i="7" l="1"/>
  <c r="E66" i="7"/>
  <c r="O41" i="7"/>
  <c r="N18" i="7"/>
  <c r="B71" i="7"/>
  <c r="B34" i="7"/>
  <c r="B28" i="7"/>
  <c r="B56" i="7"/>
  <c r="B33" i="7"/>
  <c r="Q6" i="7"/>
  <c r="B5" i="7"/>
  <c r="B65" i="7"/>
  <c r="B15" i="7"/>
  <c r="B49" i="7"/>
  <c r="B81" i="7"/>
  <c r="B24" i="7"/>
  <c r="B73" i="7"/>
  <c r="B9" i="7"/>
  <c r="B59" i="7"/>
  <c r="B80" i="7"/>
  <c r="B30" i="7"/>
  <c r="B21" i="7"/>
  <c r="B58" i="7"/>
  <c r="B18" i="7"/>
  <c r="B26" i="7"/>
  <c r="B13" i="7"/>
  <c r="D71" i="7" l="1"/>
  <c r="E71" i="7"/>
  <c r="D9" i="7"/>
  <c r="E9" i="7"/>
  <c r="D34" i="7"/>
  <c r="D56" i="7"/>
  <c r="E56" i="7"/>
  <c r="E34" i="7"/>
  <c r="D28" i="7"/>
  <c r="D33" i="7"/>
  <c r="E33" i="7"/>
  <c r="E28" i="7"/>
  <c r="E30" i="7"/>
  <c r="D30" i="7"/>
  <c r="D26" i="7"/>
  <c r="E26" i="7"/>
  <c r="D18" i="7"/>
  <c r="E18" i="7"/>
  <c r="D80" i="7"/>
  <c r="E80" i="7"/>
  <c r="E21" i="7"/>
  <c r="D21" i="7"/>
  <c r="E59" i="7"/>
  <c r="D59" i="7"/>
  <c r="D49" i="7"/>
  <c r="D13" i="7"/>
  <c r="E13" i="7"/>
  <c r="D58" i="7"/>
  <c r="E58" i="7"/>
  <c r="D73" i="7"/>
  <c r="E73" i="7"/>
  <c r="D81" i="7"/>
  <c r="E81" i="7"/>
  <c r="E24" i="7"/>
  <c r="E65" i="7"/>
  <c r="D15" i="7"/>
  <c r="D24" i="7"/>
  <c r="D65" i="7"/>
  <c r="E49" i="7"/>
  <c r="E5" i="7"/>
  <c r="E15" i="7"/>
  <c r="D5" i="7"/>
  <c r="B79" i="7"/>
  <c r="E79" i="7" l="1"/>
  <c r="D79" i="7"/>
  <c r="B53" i="7"/>
  <c r="D53" i="7" l="1"/>
  <c r="E53" i="7"/>
  <c r="B6" i="7"/>
  <c r="B45" i="7"/>
  <c r="B8" i="7"/>
  <c r="D8" i="7" l="1"/>
  <c r="E8" i="7"/>
  <c r="E6" i="7"/>
  <c r="D45" i="7"/>
  <c r="E45" i="7"/>
  <c r="D6" i="7"/>
  <c r="B27" i="7" l="1"/>
  <c r="B78" i="7"/>
  <c r="E27" i="7" l="1"/>
  <c r="D27" i="7"/>
  <c r="E78" i="7" l="1"/>
  <c r="D78" i="7"/>
  <c r="B43" i="7" l="1"/>
  <c r="B44" i="7"/>
  <c r="B46" i="7"/>
  <c r="B12" i="7"/>
  <c r="B67" i="7"/>
  <c r="B14" i="7"/>
  <c r="B19" i="7"/>
  <c r="B23" i="7"/>
  <c r="B39" i="7"/>
  <c r="B50" i="7"/>
  <c r="B41" i="7"/>
  <c r="B63" i="7"/>
  <c r="B11" i="7"/>
  <c r="B77" i="7"/>
  <c r="B16" i="7"/>
  <c r="B20" i="7"/>
  <c r="B47" i="7"/>
  <c r="B51" i="7"/>
  <c r="B61" i="7"/>
  <c r="B38" i="7"/>
  <c r="B31" i="7"/>
  <c r="B10" i="7"/>
  <c r="B69" i="7"/>
  <c r="B7" i="7"/>
  <c r="B55" i="7"/>
  <c r="B17" i="7"/>
  <c r="B83" i="7"/>
  <c r="E43" i="7" l="1"/>
  <c r="E41" i="7" l="1"/>
  <c r="E83" i="7"/>
  <c r="E55" i="7"/>
  <c r="E38" i="7"/>
  <c r="E61" i="7"/>
  <c r="E20" i="7"/>
  <c r="E50" i="7"/>
  <c r="E23" i="7"/>
  <c r="E7" i="7"/>
  <c r="E10" i="7"/>
  <c r="E16" i="7"/>
  <c r="E77" i="7"/>
  <c r="E39" i="7"/>
  <c r="E14" i="7"/>
  <c r="E12" i="7"/>
  <c r="E17" i="7"/>
  <c r="E69" i="7"/>
  <c r="E31" i="7"/>
  <c r="E51" i="7"/>
  <c r="E11" i="7"/>
  <c r="E67" i="7"/>
  <c r="E46" i="7"/>
  <c r="E47" i="7"/>
  <c r="E63" i="7"/>
  <c r="E19" i="7"/>
  <c r="E44" i="7"/>
  <c r="D83" i="7" l="1"/>
  <c r="D41" i="7"/>
  <c r="D46" i="7"/>
  <c r="D55" i="7"/>
  <c r="D47" i="7"/>
  <c r="D7" i="7"/>
  <c r="D61" i="7"/>
  <c r="D50" i="7"/>
  <c r="D16" i="7"/>
  <c r="D67" i="7"/>
  <c r="D10" i="7"/>
  <c r="D23" i="7"/>
  <c r="D11" i="7"/>
  <c r="D51" i="7"/>
  <c r="D19" i="7"/>
  <c r="D44" i="7"/>
  <c r="D14" i="7"/>
  <c r="D17" i="7"/>
  <c r="D69" i="7"/>
  <c r="D31" i="7"/>
  <c r="D38" i="7"/>
  <c r="D63" i="7"/>
  <c r="D20" i="7"/>
  <c r="D12" i="7"/>
  <c r="D77" i="7"/>
  <c r="D39" i="7"/>
  <c r="D43" i="7"/>
</calcChain>
</file>

<file path=xl/sharedStrings.xml><?xml version="1.0" encoding="utf-8"?>
<sst xmlns="http://schemas.openxmlformats.org/spreadsheetml/2006/main" count="4492" uniqueCount="271">
  <si>
    <t>Rank</t>
  </si>
  <si>
    <t>Player</t>
  </si>
  <si>
    <t>ATT</t>
  </si>
  <si>
    <t>YDS</t>
  </si>
  <si>
    <t>Y/A</t>
  </si>
  <si>
    <t>LG</t>
  </si>
  <si>
    <t>20+</t>
  </si>
  <si>
    <t>TD</t>
  </si>
  <si>
    <t>REC</t>
  </si>
  <si>
    <t>TGT</t>
  </si>
  <si>
    <t>Y/R</t>
  </si>
  <si>
    <t>FL</t>
  </si>
  <si>
    <t>G</t>
  </si>
  <si>
    <t>FPTS</t>
  </si>
  <si>
    <t>FPTS/G</t>
  </si>
  <si>
    <t>ROST</t>
  </si>
  <si>
    <t>Aaron Jones (GB)</t>
  </si>
  <si>
    <t>Christian McCaffrey (SF)</t>
  </si>
  <si>
    <t>Austin Ekeler (LAC)</t>
  </si>
  <si>
    <t>Tyler Allgeier (ATL)</t>
  </si>
  <si>
    <t>Tony Pollard (DAL)</t>
  </si>
  <si>
    <t>Travis Etienne Jr. (JAC)</t>
  </si>
  <si>
    <t>Kyren Williams (LAR)</t>
  </si>
  <si>
    <t>Bijan Robinson (ATL)</t>
  </si>
  <si>
    <t>Breece Hall (NYJ)</t>
  </si>
  <si>
    <t>Joshua Kelley (LAC)</t>
  </si>
  <si>
    <t>Nick Chubb (CLE)</t>
  </si>
  <si>
    <t>Roschon Johnson (CHI)</t>
  </si>
  <si>
    <t>David Montgomery (DET)</t>
  </si>
  <si>
    <t>Brian Robinson Jr. (WAS)</t>
  </si>
  <si>
    <t>Derrick Henry (TEN)</t>
  </si>
  <si>
    <t>Justice Hill (BAL)</t>
  </si>
  <si>
    <t>Raheem Mostert (MIA)</t>
  </si>
  <si>
    <t>Alexander Mattison (MIN)</t>
  </si>
  <si>
    <t>Rhamondre Stevenson (NE)</t>
  </si>
  <si>
    <t>J.K. Dobbins (BAL)</t>
  </si>
  <si>
    <t>Khalil Herbert (CHI)</t>
  </si>
  <si>
    <t>Miles Sanders (CAR)</t>
  </si>
  <si>
    <t>Samaje Perine (DEN)</t>
  </si>
  <si>
    <t>James Conner (ARI)</t>
  </si>
  <si>
    <t>Kenneth Gainwell (PHI)</t>
  </si>
  <si>
    <t>Cam Akers (MIN)</t>
  </si>
  <si>
    <t>Joe Mixon (CIN)</t>
  </si>
  <si>
    <t>Kenneth Walker III (SEA)</t>
  </si>
  <si>
    <t>James Cook (BUF)</t>
  </si>
  <si>
    <t>Josh Jacobs (LV)</t>
  </si>
  <si>
    <t>Chuba Hubbard (CAR)</t>
  </si>
  <si>
    <t>Saquon Barkley (NYG)</t>
  </si>
  <si>
    <t>Javonte Williams (DEN)</t>
  </si>
  <si>
    <t>Isiah Pacheco (KC)</t>
  </si>
  <si>
    <t>Dalvin Cook (NYJ)</t>
  </si>
  <si>
    <t>Jahmyr Gibbs (DET)</t>
  </si>
  <si>
    <t>Jamaal Williams (NO)</t>
  </si>
  <si>
    <t>Rachaad White (TB)</t>
  </si>
  <si>
    <t>Dameon Pierce (HOU)</t>
  </si>
  <si>
    <t>Tank Bigsby (JAC)</t>
  </si>
  <si>
    <t>Gus Edwards (BAL)</t>
  </si>
  <si>
    <t>Ezekiel Elliott (NE)</t>
  </si>
  <si>
    <t>AJ Dillon (GB)</t>
  </si>
  <si>
    <t>Najee Harris (PIT)</t>
  </si>
  <si>
    <t>Jaylen Warren (PIT)</t>
  </si>
  <si>
    <t>D'Onta Foreman (CHI)</t>
  </si>
  <si>
    <t>Clyde Edwards-Helaire (KC)</t>
  </si>
  <si>
    <t>Tyjae Spears (TEN)</t>
  </si>
  <si>
    <t>Damien Harris (BUF)</t>
  </si>
  <si>
    <t>Ty Montgomery II (NE)</t>
  </si>
  <si>
    <t>DeeJay Dallas (SEA)</t>
  </si>
  <si>
    <t>Patrick Taylor Jr. (GB)</t>
  </si>
  <si>
    <t>Latavius Murray (BUF)</t>
  </si>
  <si>
    <t>Jerome Ford (CLE)</t>
  </si>
  <si>
    <t>Jerick McKinnon (KC)</t>
  </si>
  <si>
    <t>Devin Singletary (HOU)</t>
  </si>
  <si>
    <t>Zamir White (LV)</t>
  </si>
  <si>
    <t>Matt Breida (NYG)</t>
  </si>
  <si>
    <t>Zach Charbonnet (SEA)</t>
  </si>
  <si>
    <t>Elijah Mitchell (SF)</t>
  </si>
  <si>
    <t>Chase Edmonds (TB)</t>
  </si>
  <si>
    <t>Deuce Vaughn (DAL)</t>
  </si>
  <si>
    <t>Michael Burton (DEN)</t>
  </si>
  <si>
    <t>D'Andre Swift (PHI)</t>
  </si>
  <si>
    <t>Antonio Gibson (WAS)</t>
  </si>
  <si>
    <t>Trey Sermon (IND)</t>
  </si>
  <si>
    <t>Zack Moss (IND)</t>
  </si>
  <si>
    <t>Jonathan Taylor (IND)</t>
  </si>
  <si>
    <t>Jakob Johnson (LV)</t>
  </si>
  <si>
    <t>Zonovan Knight (DET)</t>
  </si>
  <si>
    <t>Pierre Strong Jr. (CLE)</t>
  </si>
  <si>
    <t>Kendre Miller (NO)</t>
  </si>
  <si>
    <t>De'Von Achane (MIA)</t>
  </si>
  <si>
    <t>Kareem Hunt (CLE)</t>
  </si>
  <si>
    <t>Alvin Kamara (NO)</t>
  </si>
  <si>
    <t>Patrick Ricard (BAL)</t>
  </si>
  <si>
    <t>Rashaad Penny (PHI)</t>
  </si>
  <si>
    <t>Melvin Gordon III (BAL)</t>
  </si>
  <si>
    <t>Jaleel McLaughlin (DEN)</t>
  </si>
  <si>
    <t>YDS2</t>
  </si>
  <si>
    <t>TD3</t>
  </si>
  <si>
    <t>Team</t>
  </si>
  <si>
    <t>Total</t>
  </si>
  <si>
    <t>Average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</si>
  <si>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</si>
  <si>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</si>
  <si>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</si>
  <si>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</si>
  <si>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</si>
  <si>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</si>
  <si>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</si>
  <si>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</si>
  <si>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</si>
  <si>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</si>
  <si>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</si>
  <si>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</si>
  <si>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</si>
  <si>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</si>
  <si>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</si>
  <si>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</si>
  <si>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</si>
  <si>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</si>
  <si>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Trends</t>
  </si>
  <si>
    <t>Jordan Mason (SF)</t>
  </si>
  <si>
    <t>Rico Dowdle (DAL)</t>
  </si>
  <si>
    <t>Emari Demercado (ARI)</t>
  </si>
  <si>
    <t>Craig Reynolds (DET)</t>
  </si>
  <si>
    <t>Salvon Ahmed (MIA)</t>
  </si>
  <si>
    <t>Kyle Juszczyk (SF)</t>
  </si>
  <si>
    <t>Ronnie Rivers (LAR)</t>
  </si>
  <si>
    <t>Chris Brooks (MIA)</t>
  </si>
  <si>
    <t>Ty Chandler (MIN)</t>
  </si>
  <si>
    <t>Gary Brightwell (NYG)</t>
  </si>
  <si>
    <t>Hunter Luepke (DAL)</t>
  </si>
  <si>
    <t>Ameer Abdullah (LV)</t>
  </si>
  <si>
    <t>Boston Scott (PHI)</t>
  </si>
  <si>
    <t>Alec Ingold (MIA)</t>
  </si>
  <si>
    <t>Nick Bawden (NYJ)</t>
  </si>
  <si>
    <t>D'Ernest Johnson (JAC)</t>
  </si>
  <si>
    <t>Isaiah Spiller (LAC)</t>
  </si>
  <si>
    <t>Mike Boone (HOU)</t>
  </si>
  <si>
    <t>Trayveon Williams (CIN)</t>
  </si>
  <si>
    <t>Sean Tucker (TB)</t>
  </si>
  <si>
    <t>Eric Gray (NYG)</t>
  </si>
  <si>
    <t>Ke'Shawn Vaughn (TB)</t>
  </si>
  <si>
    <t>Keith Smith (ATL)</t>
  </si>
  <si>
    <t>Khari Blasingame (CHI)</t>
  </si>
  <si>
    <t>Chris Rodriguez Jr. (WAS)</t>
  </si>
  <si>
    <t>C.J. Ham (MIN)</t>
  </si>
  <si>
    <t>Chase Brown (CIN)</t>
  </si>
  <si>
    <t>Raheem Blackshear (CAR)</t>
  </si>
  <si>
    <t>Cordarrelle Patterson (ATL)</t>
  </si>
  <si>
    <t>Emanuel Wilson (GB)</t>
  </si>
  <si>
    <t>Anthony McFarland Jr. (PIT)</t>
  </si>
  <si>
    <t>Tyrion Davis-Price (SF)</t>
  </si>
  <si>
    <t>Chris Evans (CIN)</t>
  </si>
  <si>
    <t>Evan Hull (IND)</t>
  </si>
  <si>
    <t>Zach Evans (LAR)</t>
  </si>
  <si>
    <t>Reggie Gilliam (BUF)</t>
  </si>
  <si>
    <t>Dare Ogunbowale (HOU)</t>
  </si>
  <si>
    <t>Austin Walter (LV)</t>
  </si>
  <si>
    <t>Derrick Gore (WAS)</t>
  </si>
  <si>
    <t>Eno Benjamin (NO)</t>
  </si>
  <si>
    <t>La'Mical Perine (KC)</t>
  </si>
  <si>
    <t>Andrew Beck (HOU)</t>
  </si>
  <si>
    <t>Qadree Ollison (PIT)</t>
  </si>
  <si>
    <t>Ty Johnson (BUF)</t>
  </si>
  <si>
    <t>Patrick Laird (TB)</t>
  </si>
  <si>
    <t>Mike Weber (NYG)</t>
  </si>
  <si>
    <t>Travis Homer (CHI)</t>
  </si>
  <si>
    <t>Jaret Patterson (LAC)</t>
  </si>
  <si>
    <t>Mohamed Ibrahim (DET)</t>
  </si>
  <si>
    <t>Demetric Felton Jr. (CIN)</t>
  </si>
  <si>
    <t>Brittain Brown (LV)</t>
  </si>
  <si>
    <t>Troy Hairston II (HOU)</t>
  </si>
  <si>
    <t>Julius Chestnut (TEN)</t>
  </si>
  <si>
    <t>Tyler Badie (DEN)</t>
  </si>
  <si>
    <t>Hassan Haskins (TEN)</t>
  </si>
  <si>
    <t>Israel Abanikanda (NYJ)</t>
  </si>
  <si>
    <t>Malik Davis (DAL)</t>
  </si>
  <si>
    <t>Owen Wright (BAL)</t>
  </si>
  <si>
    <t>Jordan Mims (NO)</t>
  </si>
  <si>
    <t>Deneric Prince (KC)</t>
  </si>
  <si>
    <t>Robert Burns (CHI)</t>
  </si>
  <si>
    <t>Keaton Mitchell (BAL)</t>
  </si>
  <si>
    <t>Xazavian Valladay (NYJ)</t>
  </si>
  <si>
    <t>Kenny McIntosh (SEA)</t>
  </si>
  <si>
    <t>DeWayne McBride (MIN)</t>
  </si>
  <si>
    <t>Henry Pearson (GB)</t>
  </si>
  <si>
    <t>Carlos Washington Jr. (ATL)</t>
  </si>
  <si>
    <t>Jack Colletto (PIT)</t>
  </si>
  <si>
    <t>Lew Nichols III (PHI)</t>
  </si>
  <si>
    <t>Javian Hawkins (TEN)</t>
  </si>
  <si>
    <t>Sincere McCormick (LV)</t>
  </si>
  <si>
    <t>Kene Nwangwu (MIN)</t>
  </si>
  <si>
    <t>Avery Williams (ATL)</t>
  </si>
  <si>
    <t>Kevin Harris (NE)</t>
  </si>
  <si>
    <t>Tyler Goodson (IND)</t>
  </si>
  <si>
    <t>Snoop Conner (JAC)</t>
  </si>
  <si>
    <t>Nick Bellore (SEA)</t>
  </si>
  <si>
    <t>Chad Spann (HOU)</t>
  </si>
  <si>
    <t>Jay Finley (CIN)</t>
  </si>
  <si>
    <t>Garrett Mills (NE)</t>
  </si>
  <si>
    <t>Shane Bannon (KC)</t>
  </si>
  <si>
    <t>Brandon Bolden (LV)</t>
  </si>
  <si>
    <t>Kenny Irons (CIN)</t>
  </si>
  <si>
    <t>Anthony Alridge (WAS)</t>
  </si>
  <si>
    <t>Dantrell Savage (CAR)</t>
  </si>
  <si>
    <t>Chad Simpson (WAS)</t>
  </si>
  <si>
    <t>Xavier Omon (SF)</t>
  </si>
  <si>
    <t>Samkon Gado (TEN)</t>
  </si>
  <si>
    <t>Madison Hedgecock (NYG)</t>
  </si>
  <si>
    <t>Tarik Cohen (CAR)</t>
  </si>
  <si>
    <t>Corey Clement (ARI)</t>
  </si>
  <si>
    <t>Jeremy McNichols (SF)</t>
  </si>
  <si>
    <t>Marlon Mack (ARI)</t>
  </si>
  <si>
    <t>Taquan Mizzell (NYG)</t>
  </si>
  <si>
    <t>Alex Armah Jr. (WAS)</t>
  </si>
  <si>
    <t>Dwayne Washington (DEN)</t>
  </si>
  <si>
    <t>Jeff Wilson Jr. (MIA)</t>
  </si>
  <si>
    <t>Royce Freeman (LAR)</t>
  </si>
  <si>
    <t>Jason Cabinda (DET)</t>
  </si>
  <si>
    <t>Godwin Igwebuike (PIT)</t>
  </si>
  <si>
    <t>Nyheim Hines (BUF)</t>
  </si>
  <si>
    <t>Myles Gaskin (MIN)</t>
  </si>
  <si>
    <t>Brennan Clay (DEN)</t>
  </si>
  <si>
    <t>Willie Carter (CHI)</t>
  </si>
  <si>
    <t>Tim Flanders (NO)</t>
  </si>
  <si>
    <t>Adam Prentice (NO)</t>
  </si>
  <si>
    <t>Jonathan Ward (TEN)</t>
  </si>
  <si>
    <t>James Robinson (GB)</t>
  </si>
  <si>
    <t>Zavier Scott (IND)</t>
  </si>
  <si>
    <t>Jacob Saylors (ATL)</t>
  </si>
  <si>
    <t>Kenyan Drake (CLE)</t>
  </si>
  <si>
    <t>Deon Jackson (NYG)</t>
  </si>
  <si>
    <t>J.J. Taylor (HOU)</t>
  </si>
  <si>
    <t>Jermar Jefferson (DET)</t>
  </si>
  <si>
    <t>Bryant Koback (SEA)</t>
  </si>
  <si>
    <t>SaRodorick Thompson Jr. (FA)</t>
  </si>
  <si>
    <t>Jashaun Corbin (NYG)</t>
  </si>
  <si>
    <t>Leonard Fournette (BUF)</t>
  </si>
  <si>
    <t>John Kelly Jr. (CLE)</t>
  </si>
  <si>
    <t>Ellis Merriweather (GB)</t>
  </si>
  <si>
    <t>Spencer Brown (CAR)</t>
  </si>
  <si>
    <t>JaMycal Hasty (NE)</t>
  </si>
  <si>
    <t>Michael Carter (ARI)</t>
  </si>
  <si>
    <t>Jonathan Williams (WAS)</t>
  </si>
  <si>
    <t>Tony Jones Jr. (ARI)</t>
  </si>
  <si>
    <t>Darrynton Evans (MIA)</t>
  </si>
  <si>
    <t>Darrell Henderson Jr. (FA)</t>
  </si>
  <si>
    <t>Jake Funk (FA)</t>
  </si>
  <si>
    <t>Elijah Dotson (FA)</t>
  </si>
  <si>
    <t>Keaontay Ingram (KC)</t>
  </si>
  <si>
    <t>Kirk Merritt (FA)</t>
  </si>
  <si>
    <t>Kenyan Drake (FA)</t>
  </si>
  <si>
    <t>Derek Parish (FA)</t>
  </si>
  <si>
    <t>Damien Williams (FA)</t>
  </si>
  <si>
    <t>Devine Ozigbo (FA)</t>
  </si>
  <si>
    <t>J.P. Holtz (FA)</t>
  </si>
  <si>
    <t>Ty Montgomery II (FA)</t>
  </si>
  <si>
    <t>Elijah Dotson (LAC)</t>
  </si>
  <si>
    <t>Kenyan Drake (GB)</t>
  </si>
  <si>
    <t>Ke'Shawn Vaughn (NE)</t>
  </si>
  <si>
    <t>James Robinson (NO)</t>
  </si>
  <si>
    <t>Jacques Patrick (NYJ)</t>
  </si>
  <si>
    <t>Jake Funk (BAL)</t>
  </si>
  <si>
    <t>Ben Mason (BAL)</t>
  </si>
  <si>
    <t xml:space="preserve">       BYE</t>
  </si>
  <si>
    <t xml:space="preserve">         --</t>
  </si>
  <si>
    <t>Jaret Patterson (WAS)</t>
  </si>
  <si>
    <t>Levi Bell (SEA)</t>
  </si>
  <si>
    <t>Week</t>
  </si>
  <si>
    <t>SaRodorick Thompson Jr. (DAL)</t>
  </si>
  <si>
    <t>Dalvin Cook (BAL)</t>
  </si>
  <si>
    <t>Mike Boone (CAR)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</si>
</sst>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16565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401706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Weekly</a:t>
          </a:r>
          <a:r>
            <a:rPr lang="en-US" sz="2000" b="1" baseline="0"/>
            <a:t> </a:t>
          </a:r>
          <a:r>
            <a:rPr lang="en-US" sz="2000" b="1"/>
            <a:t>Totals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0"/>
          <a:ext cx="33147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9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438150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0" y="0"/>
          <a:ext cx="32861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10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419100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0"/>
          <a:ext cx="326707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11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428625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0"/>
          <a:ext cx="32766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12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0"/>
          <a:ext cx="32956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13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0" y="0"/>
          <a:ext cx="33242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14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0" y="0"/>
          <a:ext cx="33242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15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0" y="0"/>
          <a:ext cx="33242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16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0" y="0"/>
          <a:ext cx="33242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17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0" y="0"/>
          <a:ext cx="33242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18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19050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" y="0"/>
          <a:ext cx="3133724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1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31432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2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9524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3124199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3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438149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3286124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4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33147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5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0"/>
          <a:ext cx="330517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6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0"/>
          <a:ext cx="32956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7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330517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Running Back Week 8</a:t>
          </a:r>
        </a:p>
        <a:p>
          <a:pPr algn="l"/>
          <a:endParaRPr lang="en-US" sz="20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bl_rb_wkly" displayName="tbl_rb_wkly" ref="A4:W84" totalsRowShown="0">
  <autoFilter ref="A4:W84" xr:uid="{00000000-0009-0000-0100-000006000000}"/>
  <sortState xmlns:xlrd2="http://schemas.microsoft.com/office/spreadsheetml/2017/richdata2" ref="A5:W84">
    <sortCondition descending="1" ref="E4:E84"/>
  </sortState>
  <tableColumns count="23">
    <tableColumn id="1" xr3:uid="{00000000-0010-0000-0000-000001000000}" name="Player" dataDxfId="135"/>
    <tableColumn id="24" xr3:uid="{00000000-0010-0000-0000-000018000000}" name="Team" dataDxfId="134">
      <calculatedColumnFormula>MID(tbl_rb_wkly[[#This Row],[Player]], FIND("(", tbl_rb_wkly[[#This Row],[Player]]) + 1, FIND(")", tbl_rb_wkly[[#This Row],[Player]] tbl_rb_wkly[[#This Row],[Player]])- FIND("(", tbl_rb_wkly[[#This Row],[Player]]) - 1)</calculatedColumnFormula>
    </tableColumn>
    <tableColumn id="23" xr3:uid="{00000000-0010-0000-0000-000017000000}" name="Trends" dataDxfId="133"/>
    <tableColumn id="2" xr3:uid="{00000000-0010-0000-0000-000002000000}" name="Total" dataDxfId="132">
      <calculatedColumnFormula>SUM(tbl_rb_wkly[[#This Row],[Week 1]:[Week 18]])</calculatedColumnFormula>
    </tableColumn>
    <tableColumn id="3" xr3:uid="{00000000-0010-0000-0000-000003000000}" name="Average" dataDxfId="131">
      <calculatedColumnFormula>IFERROR(ROUND(AVERAGE(tbl_rb_wkly[[#This Row],[Week 1]:[Week 18]]),2),0)</calculatedColumnFormula>
    </tableColumn>
    <tableColumn id="5" xr3:uid="{00000000-0010-0000-0000-000005000000}" name="Week 1" dataDxfId="130">
      <calculatedColumnFormula>IFERROR(VLOOKUP(tbl_rb_wkly[[#This Row],[Player]],tbl_rb_wk1[[Player]:[FPTS]],15,0),"          --")</calculatedColumnFormula>
    </tableColumn>
    <tableColumn id="6" xr3:uid="{00000000-0010-0000-0000-000006000000}" name="Week 2" dataDxfId="129">
      <calculatedColumnFormula>IFERROR(VLOOKUP(tbl_rb_wkly[[#This Row],[Player]],tbl_rb_wk2[[Player]:[FPTS]],15,0),"          --")</calculatedColumnFormula>
    </tableColumn>
    <tableColumn id="7" xr3:uid="{00000000-0010-0000-0000-000007000000}" name="Week 3" dataDxfId="128">
      <calculatedColumnFormula>IFERROR(VLOOKUP(tbl_rb_wkly[[#This Row],[Player]],tbl_rb_wk3[[Player]:[FPTS]],15,0),"          --")</calculatedColumnFormula>
    </tableColumn>
    <tableColumn id="8" xr3:uid="{00000000-0010-0000-0000-000008000000}" name="Week 4" dataDxfId="127">
      <calculatedColumnFormula>IFERROR(VLOOKUP(tbl_rb_wkly[[#This Row],[Player]],tbl_rb_wk4[[Player]:[FPTS]],15,0),"          --")</calculatedColumnFormula>
    </tableColumn>
    <tableColumn id="9" xr3:uid="{00000000-0010-0000-0000-000009000000}" name="Week 5" dataDxfId="126">
      <calculatedColumnFormula>IFERROR(VLOOKUP(tbl_rb_wkly[[#This Row],[Player]],tbl_rb_wk5[[Player]:[FPTS]],15,0),"          --")</calculatedColumnFormula>
    </tableColumn>
    <tableColumn id="10" xr3:uid="{00000000-0010-0000-0000-00000A000000}" name="Week 6" dataDxfId="125">
      <calculatedColumnFormula>IFERROR(VLOOKUP(tbl_rb_wkly[[#This Row],[Player]],tbl_rb_wk6[[Player]:[FPTS]],15,0),"          --")</calculatedColumnFormula>
    </tableColumn>
    <tableColumn id="11" xr3:uid="{00000000-0010-0000-0000-00000B000000}" name="Week 7" dataDxfId="124">
      <calculatedColumnFormula>IFERROR(VLOOKUP(tbl_rb_wkly[[#This Row],[Player]],tbl_rb_wk7[[Player]:[FPTS]],15,0),"          --")</calculatedColumnFormula>
    </tableColumn>
    <tableColumn id="12" xr3:uid="{00000000-0010-0000-0000-00000C000000}" name="Week 8" dataDxfId="123">
      <calculatedColumnFormula>IFERROR(VLOOKUP(tbl_rb_wkly[[#This Row],[Player]],tbl_rb_wk8[[Player]:[FPTS]],15,0),"          --")</calculatedColumnFormula>
    </tableColumn>
    <tableColumn id="13" xr3:uid="{00000000-0010-0000-0000-00000D000000}" name="Week 9" dataDxfId="122">
      <calculatedColumnFormula>IFERROR(VLOOKUP(tbl_rb_wkly[[#This Row],[Player]],tbl_rb_wk9[[Player]:[FPTS]],15,0),"          --")</calculatedColumnFormula>
    </tableColumn>
    <tableColumn id="14" xr3:uid="{00000000-0010-0000-0000-00000E000000}" name="Week 10" dataDxfId="121">
      <calculatedColumnFormula>IFERROR(VLOOKUP(tbl_rb_wkly[[#This Row],[Player]],tbl_rb_wk10[[Player]:[FPTS]],17,0),"          --")</calculatedColumnFormula>
    </tableColumn>
    <tableColumn id="15" xr3:uid="{00000000-0010-0000-0000-00000F000000}" name="Week 11" dataDxfId="120">
      <calculatedColumnFormula>IFERROR(VLOOKUP(tbl_rb_wkly[[#This Row],[Player]],tbl_rb_wk11[[Player]:[FPTS]],15,0),"          --")</calculatedColumnFormula>
    </tableColumn>
    <tableColumn id="16" xr3:uid="{00000000-0010-0000-0000-000010000000}" name="Week 12" dataDxfId="119">
      <calculatedColumnFormula>IFERROR(VLOOKUP(tbl_rb_wkly[[#This Row],[Player]],tbl_rb_wk12[[Player]:[FPTS]],15,0),"          --")</calculatedColumnFormula>
    </tableColumn>
    <tableColumn id="17" xr3:uid="{00000000-0010-0000-0000-000011000000}" name="Week 13" dataDxfId="118">
      <calculatedColumnFormula>IFERROR(VLOOKUP(tbl_rb_wkly[[#This Row],[Player]],tbl_rb_wk13[[Player]:[FPTS]],15,0),"          --")</calculatedColumnFormula>
    </tableColumn>
    <tableColumn id="18" xr3:uid="{00000000-0010-0000-0000-000012000000}" name="Week 14" dataDxfId="117">
      <calculatedColumnFormula>IFERROR(VLOOKUP(tbl_rb_wkly[[#This Row],[Player]],tbl_rb_wk14[[Player]:[FPTS]],15,0),"          --")</calculatedColumnFormula>
    </tableColumn>
    <tableColumn id="19" xr3:uid="{00000000-0010-0000-0000-000013000000}" name="Week 15" dataDxfId="116">
      <calculatedColumnFormula>IFERROR(VLOOKUP(tbl_rb_wkly[[#This Row],[Player]],tbl_rb_wk15[[Player]:[FPTS]],15,0),"          --")</calculatedColumnFormula>
    </tableColumn>
    <tableColumn id="20" xr3:uid="{00000000-0010-0000-0000-000014000000}" name="Week 16" dataDxfId="115">
      <calculatedColumnFormula>IFERROR(VLOOKUP(tbl_rb_wkly[[#This Row],[Player]],tbl_rb_wk16[[Player]:[FPTS]],15,0),"          --")</calculatedColumnFormula>
    </tableColumn>
    <tableColumn id="21" xr3:uid="{00000000-0010-0000-0000-000015000000}" name="Week 17" dataDxfId="114">
      <calculatedColumnFormula>IFERROR(VLOOKUP(tbl_rb_wkly[[#This Row],[Player]],tbl_rb_wk17[[Player]:[FPTS]],15,0),"          --")</calculatedColumnFormula>
    </tableColumn>
    <tableColumn id="22" xr3:uid="{00000000-0010-0000-0000-000016000000}" name="Week 18" dataDxfId="113">
      <calculatedColumnFormula>IFERROR(VLOOKUP(tbl_rb_wkly[[#This Row],[Player]],tbl_rb_wk18[[Player]:[FPTS]],15,0),"          --")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bl_rb_wk9" displayName="tbl_rb_wk9" ref="A4:R210" totalsRowShown="0">
  <autoFilter ref="A4:R210" xr:uid="{00000000-0009-0000-0100-000012000000}"/>
  <sortState xmlns:xlrd2="http://schemas.microsoft.com/office/spreadsheetml/2017/richdata2" ref="A5:R210">
    <sortCondition ref="B4:B216"/>
  </sortState>
  <tableColumns count="18">
    <tableColumn id="1" xr3:uid="{00000000-0010-0000-0A00-000001000000}" name="Rank"/>
    <tableColumn id="2" xr3:uid="{00000000-0010-0000-0A00-000002000000}" name="Player"/>
    <tableColumn id="3" xr3:uid="{00000000-0010-0000-0A00-000003000000}" name="ATT"/>
    <tableColumn id="4" xr3:uid="{00000000-0010-0000-0A00-000004000000}" name="YDS"/>
    <tableColumn id="5" xr3:uid="{00000000-0010-0000-0A00-000005000000}" name="Y/A"/>
    <tableColumn id="6" xr3:uid="{00000000-0010-0000-0A00-000006000000}" name="LG"/>
    <tableColumn id="7" xr3:uid="{00000000-0010-0000-0A00-000007000000}" name="20+"/>
    <tableColumn id="8" xr3:uid="{00000000-0010-0000-0A00-000008000000}" name="TD"/>
    <tableColumn id="9" xr3:uid="{00000000-0010-0000-0A00-000009000000}" name="REC"/>
    <tableColumn id="10" xr3:uid="{00000000-0010-0000-0A00-00000A000000}" name="TGT"/>
    <tableColumn id="11" xr3:uid="{00000000-0010-0000-0A00-00000B000000}" name="YDS2"/>
    <tableColumn id="12" xr3:uid="{00000000-0010-0000-0A00-00000C000000}" name="Y/R"/>
    <tableColumn id="13" xr3:uid="{00000000-0010-0000-0A00-00000D000000}" name="TD3"/>
    <tableColumn id="14" xr3:uid="{00000000-0010-0000-0A00-00000E000000}" name="FL"/>
    <tableColumn id="15" xr3:uid="{00000000-0010-0000-0A00-00000F000000}" name="G"/>
    <tableColumn id="16" xr3:uid="{00000000-0010-0000-0A00-000010000000}" name="FPTS"/>
    <tableColumn id="17" xr3:uid="{00000000-0010-0000-0A00-000011000000}" name="FPTS/G"/>
    <tableColumn id="18" xr3:uid="{00000000-0010-0000-0A00-000012000000}" name="ROST" dataDxfId="10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B000000}" name="tbl_rb_wk10" displayName="tbl_rb_wk10" ref="A4:R209" totalsRowShown="0">
  <autoFilter ref="A4:R209" xr:uid="{00000000-0009-0000-0100-000011000000}"/>
  <sortState xmlns:xlrd2="http://schemas.microsoft.com/office/spreadsheetml/2017/richdata2" ref="A5:R209">
    <sortCondition descending="1" ref="P4:P216"/>
  </sortState>
  <tableColumns count="18">
    <tableColumn id="1" xr3:uid="{00000000-0010-0000-0B00-000001000000}" name="Rank"/>
    <tableColumn id="2" xr3:uid="{00000000-0010-0000-0B00-000002000000}" name="Player"/>
    <tableColumn id="3" xr3:uid="{00000000-0010-0000-0B00-000003000000}" name="ATT"/>
    <tableColumn id="4" xr3:uid="{00000000-0010-0000-0B00-000004000000}" name="YDS"/>
    <tableColumn id="5" xr3:uid="{00000000-0010-0000-0B00-000005000000}" name="Y/A"/>
    <tableColumn id="6" xr3:uid="{00000000-0010-0000-0B00-000006000000}" name="LG"/>
    <tableColumn id="7" xr3:uid="{00000000-0010-0000-0B00-000007000000}" name="20+"/>
    <tableColumn id="8" xr3:uid="{00000000-0010-0000-0B00-000008000000}" name="TD"/>
    <tableColumn id="9" xr3:uid="{00000000-0010-0000-0B00-000009000000}" name="REC"/>
    <tableColumn id="10" xr3:uid="{00000000-0010-0000-0B00-00000A000000}" name="TGT"/>
    <tableColumn id="11" xr3:uid="{00000000-0010-0000-0B00-00000B000000}" name="YDS2"/>
    <tableColumn id="12" xr3:uid="{00000000-0010-0000-0B00-00000C000000}" name="Y/R"/>
    <tableColumn id="13" xr3:uid="{00000000-0010-0000-0B00-00000D000000}" name="TD3"/>
    <tableColumn id="14" xr3:uid="{00000000-0010-0000-0B00-00000E000000}" name="FL"/>
    <tableColumn id="15" xr3:uid="{00000000-0010-0000-0B00-00000F000000}" name="G"/>
    <tableColumn id="16" xr3:uid="{00000000-0010-0000-0B00-000010000000}" name="FPTS"/>
    <tableColumn id="17" xr3:uid="{00000000-0010-0000-0B00-000011000000}" name="FPTS/G"/>
    <tableColumn id="18" xr3:uid="{00000000-0010-0000-0B00-000012000000}" name="ROST" dataDxfId="10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bl_rb_wk11" displayName="tbl_rb_wk11" ref="A4:R209" totalsRowShown="0">
  <autoFilter ref="A4:R209" xr:uid="{00000000-0009-0000-0100-000010000000}"/>
  <sortState xmlns:xlrd2="http://schemas.microsoft.com/office/spreadsheetml/2017/richdata2" ref="A5:R209">
    <sortCondition ref="A4:A216"/>
  </sortState>
  <tableColumns count="18">
    <tableColumn id="1" xr3:uid="{00000000-0010-0000-0C00-000001000000}" name="Rank"/>
    <tableColumn id="2" xr3:uid="{00000000-0010-0000-0C00-000002000000}" name="Player"/>
    <tableColumn id="3" xr3:uid="{00000000-0010-0000-0C00-000003000000}" name="ATT"/>
    <tableColumn id="4" xr3:uid="{00000000-0010-0000-0C00-000004000000}" name="YDS"/>
    <tableColumn id="5" xr3:uid="{00000000-0010-0000-0C00-000005000000}" name="Y/A"/>
    <tableColumn id="6" xr3:uid="{00000000-0010-0000-0C00-000006000000}" name="LG"/>
    <tableColumn id="7" xr3:uid="{00000000-0010-0000-0C00-000007000000}" name="20+"/>
    <tableColumn id="8" xr3:uid="{00000000-0010-0000-0C00-000008000000}" name="TD"/>
    <tableColumn id="9" xr3:uid="{00000000-0010-0000-0C00-000009000000}" name="REC"/>
    <tableColumn id="10" xr3:uid="{00000000-0010-0000-0C00-00000A000000}" name="TGT"/>
    <tableColumn id="11" xr3:uid="{00000000-0010-0000-0C00-00000B000000}" name="YDS2"/>
    <tableColumn id="12" xr3:uid="{00000000-0010-0000-0C00-00000C000000}" name="Y/R"/>
    <tableColumn id="13" xr3:uid="{00000000-0010-0000-0C00-00000D000000}" name="TD3"/>
    <tableColumn id="14" xr3:uid="{00000000-0010-0000-0C00-00000E000000}" name="FL"/>
    <tableColumn id="15" xr3:uid="{00000000-0010-0000-0C00-00000F000000}" name="G"/>
    <tableColumn id="16" xr3:uid="{00000000-0010-0000-0C00-000010000000}" name="FPTS"/>
    <tableColumn id="17" xr3:uid="{00000000-0010-0000-0C00-000011000000}" name="FPTS/G"/>
    <tableColumn id="18" xr3:uid="{00000000-0010-0000-0C00-000012000000}" name="ROST" dataDxfId="1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bl_rb_wk12" displayName="tbl_rb_wk12" ref="A4:R208" totalsRowShown="0">
  <autoFilter ref="A4:R208" xr:uid="{00000000-0009-0000-0100-00000F000000}"/>
  <sortState xmlns:xlrd2="http://schemas.microsoft.com/office/spreadsheetml/2017/richdata2" ref="A5:R208">
    <sortCondition ref="B4:B216"/>
  </sortState>
  <tableColumns count="18">
    <tableColumn id="1" xr3:uid="{00000000-0010-0000-0D00-000001000000}" name="Rank"/>
    <tableColumn id="2" xr3:uid="{00000000-0010-0000-0D00-000002000000}" name="Player"/>
    <tableColumn id="3" xr3:uid="{00000000-0010-0000-0D00-000003000000}" name="ATT"/>
    <tableColumn id="4" xr3:uid="{00000000-0010-0000-0D00-000004000000}" name="YDS"/>
    <tableColumn id="5" xr3:uid="{00000000-0010-0000-0D00-000005000000}" name="Y/A"/>
    <tableColumn id="6" xr3:uid="{00000000-0010-0000-0D00-000006000000}" name="LG"/>
    <tableColumn id="7" xr3:uid="{00000000-0010-0000-0D00-000007000000}" name="20+"/>
    <tableColumn id="8" xr3:uid="{00000000-0010-0000-0D00-000008000000}" name="TD"/>
    <tableColumn id="9" xr3:uid="{00000000-0010-0000-0D00-000009000000}" name="REC"/>
    <tableColumn id="10" xr3:uid="{00000000-0010-0000-0D00-00000A000000}" name="TGT"/>
    <tableColumn id="11" xr3:uid="{00000000-0010-0000-0D00-00000B000000}" name="YDS2"/>
    <tableColumn id="12" xr3:uid="{00000000-0010-0000-0D00-00000C000000}" name="Y/R"/>
    <tableColumn id="13" xr3:uid="{00000000-0010-0000-0D00-00000D000000}" name="TD3"/>
    <tableColumn id="14" xr3:uid="{00000000-0010-0000-0D00-00000E000000}" name="FL"/>
    <tableColumn id="15" xr3:uid="{00000000-0010-0000-0D00-00000F000000}" name="G"/>
    <tableColumn id="16" xr3:uid="{00000000-0010-0000-0D00-000010000000}" name="FPTS"/>
    <tableColumn id="17" xr3:uid="{00000000-0010-0000-0D00-000011000000}" name="FPTS/G"/>
    <tableColumn id="18" xr3:uid="{00000000-0010-0000-0D00-000012000000}" name="ROST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E000000}" name="tbl_rb_wk13" displayName="tbl_rb_wk13" ref="A4:R208" totalsRowShown="0">
  <autoFilter ref="A4:R208" xr:uid="{00000000-0009-0000-0100-000016000000}"/>
  <sortState xmlns:xlrd2="http://schemas.microsoft.com/office/spreadsheetml/2017/richdata2" ref="A5:R208">
    <sortCondition ref="A4:A216"/>
  </sortState>
  <tableColumns count="18">
    <tableColumn id="1" xr3:uid="{00000000-0010-0000-0E00-000001000000}" name="Rank"/>
    <tableColumn id="2" xr3:uid="{00000000-0010-0000-0E00-000002000000}" name="Player"/>
    <tableColumn id="3" xr3:uid="{00000000-0010-0000-0E00-000003000000}" name="ATT"/>
    <tableColumn id="4" xr3:uid="{00000000-0010-0000-0E00-000004000000}" name="YDS"/>
    <tableColumn id="5" xr3:uid="{00000000-0010-0000-0E00-000005000000}" name="Y/A"/>
    <tableColumn id="6" xr3:uid="{00000000-0010-0000-0E00-000006000000}" name="LG"/>
    <tableColumn id="7" xr3:uid="{00000000-0010-0000-0E00-000007000000}" name="20+"/>
    <tableColumn id="8" xr3:uid="{00000000-0010-0000-0E00-000008000000}" name="TD"/>
    <tableColumn id="9" xr3:uid="{00000000-0010-0000-0E00-000009000000}" name="REC"/>
    <tableColumn id="10" xr3:uid="{00000000-0010-0000-0E00-00000A000000}" name="TGT"/>
    <tableColumn id="11" xr3:uid="{00000000-0010-0000-0E00-00000B000000}" name="YDS2"/>
    <tableColumn id="12" xr3:uid="{00000000-0010-0000-0E00-00000C000000}" name="Y/R"/>
    <tableColumn id="13" xr3:uid="{00000000-0010-0000-0E00-00000D000000}" name="TD3"/>
    <tableColumn id="14" xr3:uid="{00000000-0010-0000-0E00-00000E000000}" name="FL"/>
    <tableColumn id="15" xr3:uid="{00000000-0010-0000-0E00-00000F000000}" name="G"/>
    <tableColumn id="16" xr3:uid="{00000000-0010-0000-0E00-000010000000}" name="FPTS"/>
    <tableColumn id="17" xr3:uid="{00000000-0010-0000-0E00-000011000000}" name="FPTS/G"/>
    <tableColumn id="18" xr3:uid="{00000000-0010-0000-0E00-000012000000}" name="ROST" dataDxfId="1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tbl_rb_wk14" displayName="tbl_rb_wk14" ref="A4:R209" totalsRowShown="0">
  <autoFilter ref="A4:R209" xr:uid="{00000000-0009-0000-0100-000009000000}"/>
  <sortState xmlns:xlrd2="http://schemas.microsoft.com/office/spreadsheetml/2017/richdata2" ref="A5:R209">
    <sortCondition ref="A4:A216"/>
  </sortState>
  <tableColumns count="18">
    <tableColumn id="1" xr3:uid="{00000000-0010-0000-0F00-000001000000}" name="Rank"/>
    <tableColumn id="2" xr3:uid="{00000000-0010-0000-0F00-000002000000}" name="Player"/>
    <tableColumn id="3" xr3:uid="{00000000-0010-0000-0F00-000003000000}" name="ATT"/>
    <tableColumn id="4" xr3:uid="{00000000-0010-0000-0F00-000004000000}" name="YDS"/>
    <tableColumn id="5" xr3:uid="{00000000-0010-0000-0F00-000005000000}" name="Y/A"/>
    <tableColumn id="6" xr3:uid="{00000000-0010-0000-0F00-000006000000}" name="LG"/>
    <tableColumn id="7" xr3:uid="{00000000-0010-0000-0F00-000007000000}" name="20+"/>
    <tableColumn id="8" xr3:uid="{00000000-0010-0000-0F00-000008000000}" name="TD"/>
    <tableColumn id="9" xr3:uid="{00000000-0010-0000-0F00-000009000000}" name="REC"/>
    <tableColumn id="10" xr3:uid="{00000000-0010-0000-0F00-00000A000000}" name="TGT"/>
    <tableColumn id="11" xr3:uid="{00000000-0010-0000-0F00-00000B000000}" name="YDS2"/>
    <tableColumn id="12" xr3:uid="{00000000-0010-0000-0F00-00000C000000}" name="Y/R"/>
    <tableColumn id="13" xr3:uid="{00000000-0010-0000-0F00-00000D000000}" name="TD3"/>
    <tableColumn id="14" xr3:uid="{00000000-0010-0000-0F00-00000E000000}" name="FL"/>
    <tableColumn id="15" xr3:uid="{00000000-0010-0000-0F00-00000F000000}" name="G"/>
    <tableColumn id="16" xr3:uid="{00000000-0010-0000-0F00-000010000000}" name="FPTS"/>
    <tableColumn id="17" xr3:uid="{00000000-0010-0000-0F00-000011000000}" name="FPTS/G"/>
    <tableColumn id="18" xr3:uid="{00000000-0010-0000-0F00-000012000000}" name="ROST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0000000}" name="tbl_rb_wk15" displayName="tbl_rb_wk15" ref="A4:R208" totalsRowShown="0">
  <autoFilter ref="A4:R208" xr:uid="{00000000-0009-0000-0100-00000A000000}"/>
  <sortState xmlns:xlrd2="http://schemas.microsoft.com/office/spreadsheetml/2017/richdata2" ref="A5:R208">
    <sortCondition ref="A4:A216"/>
  </sortState>
  <tableColumns count="18">
    <tableColumn id="1" xr3:uid="{00000000-0010-0000-1000-000001000000}" name="Rank"/>
    <tableColumn id="2" xr3:uid="{00000000-0010-0000-1000-000002000000}" name="Player"/>
    <tableColumn id="3" xr3:uid="{00000000-0010-0000-1000-000003000000}" name="ATT"/>
    <tableColumn id="4" xr3:uid="{00000000-0010-0000-1000-000004000000}" name="YDS"/>
    <tableColumn id="5" xr3:uid="{00000000-0010-0000-1000-000005000000}" name="Y/A"/>
    <tableColumn id="6" xr3:uid="{00000000-0010-0000-1000-000006000000}" name="LG"/>
    <tableColumn id="7" xr3:uid="{00000000-0010-0000-1000-000007000000}" name="20+"/>
    <tableColumn id="8" xr3:uid="{00000000-0010-0000-1000-000008000000}" name="TD"/>
    <tableColumn id="9" xr3:uid="{00000000-0010-0000-1000-000009000000}" name="REC"/>
    <tableColumn id="10" xr3:uid="{00000000-0010-0000-1000-00000A000000}" name="TGT"/>
    <tableColumn id="11" xr3:uid="{00000000-0010-0000-1000-00000B000000}" name="YDS2"/>
    <tableColumn id="12" xr3:uid="{00000000-0010-0000-1000-00000C000000}" name="Y/R"/>
    <tableColumn id="13" xr3:uid="{00000000-0010-0000-1000-00000D000000}" name="TD3"/>
    <tableColumn id="14" xr3:uid="{00000000-0010-0000-1000-00000E000000}" name="FL"/>
    <tableColumn id="15" xr3:uid="{00000000-0010-0000-1000-00000F000000}" name="G"/>
    <tableColumn id="16" xr3:uid="{00000000-0010-0000-1000-000010000000}" name="FPTS"/>
    <tableColumn id="17" xr3:uid="{00000000-0010-0000-1000-000011000000}" name="FPTS/G"/>
    <tableColumn id="18" xr3:uid="{00000000-0010-0000-1000-000012000000}" name="ROST" dataDxfId="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1000000}" name="tbl_rb_wk16" displayName="tbl_rb_wk16" ref="A4:R210" totalsRowShown="0">
  <autoFilter ref="A4:R210" xr:uid="{00000000-0009-0000-0100-00000B000000}"/>
  <sortState xmlns:xlrd2="http://schemas.microsoft.com/office/spreadsheetml/2017/richdata2" ref="A5:R210">
    <sortCondition ref="A4:A216"/>
  </sortState>
  <tableColumns count="18">
    <tableColumn id="1" xr3:uid="{00000000-0010-0000-1100-000001000000}" name="Rank"/>
    <tableColumn id="2" xr3:uid="{00000000-0010-0000-1100-000002000000}" name="Player"/>
    <tableColumn id="3" xr3:uid="{00000000-0010-0000-1100-000003000000}" name="ATT"/>
    <tableColumn id="4" xr3:uid="{00000000-0010-0000-1100-000004000000}" name="YDS"/>
    <tableColumn id="5" xr3:uid="{00000000-0010-0000-1100-000005000000}" name="Y/A"/>
    <tableColumn id="6" xr3:uid="{00000000-0010-0000-1100-000006000000}" name="LG"/>
    <tableColumn id="7" xr3:uid="{00000000-0010-0000-1100-000007000000}" name="20+"/>
    <tableColumn id="8" xr3:uid="{00000000-0010-0000-1100-000008000000}" name="TD"/>
    <tableColumn id="9" xr3:uid="{00000000-0010-0000-1100-000009000000}" name="REC"/>
    <tableColumn id="10" xr3:uid="{00000000-0010-0000-1100-00000A000000}" name="TGT"/>
    <tableColumn id="11" xr3:uid="{00000000-0010-0000-1100-00000B000000}" name="YDS2"/>
    <tableColumn id="12" xr3:uid="{00000000-0010-0000-1100-00000C000000}" name="Y/R"/>
    <tableColumn id="13" xr3:uid="{00000000-0010-0000-1100-00000D000000}" name="TD3"/>
    <tableColumn id="14" xr3:uid="{00000000-0010-0000-1100-00000E000000}" name="FL"/>
    <tableColumn id="15" xr3:uid="{00000000-0010-0000-1100-00000F000000}" name="G"/>
    <tableColumn id="16" xr3:uid="{00000000-0010-0000-1100-000010000000}" name="FPTS"/>
    <tableColumn id="17" xr3:uid="{00000000-0010-0000-1100-000011000000}" name="FPTS/G"/>
    <tableColumn id="18" xr3:uid="{00000000-0010-0000-1100-000012000000}" name="ROST" dataDxfId="9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2000000}" name="tbl_rb_wk17" displayName="tbl_rb_wk17" ref="A4:R211" totalsRowShown="0">
  <autoFilter ref="A4:R211" xr:uid="{00000000-0009-0000-0100-00000C000000}"/>
  <sortState xmlns:xlrd2="http://schemas.microsoft.com/office/spreadsheetml/2017/richdata2" ref="A5:R211">
    <sortCondition ref="A4:A216"/>
  </sortState>
  <tableColumns count="18">
    <tableColumn id="1" xr3:uid="{00000000-0010-0000-1200-000001000000}" name="Rank"/>
    <tableColumn id="2" xr3:uid="{00000000-0010-0000-1200-000002000000}" name="Player"/>
    <tableColumn id="3" xr3:uid="{00000000-0010-0000-1200-000003000000}" name="ATT"/>
    <tableColumn id="4" xr3:uid="{00000000-0010-0000-1200-000004000000}" name="YDS"/>
    <tableColumn id="5" xr3:uid="{00000000-0010-0000-1200-000005000000}" name="Y/A"/>
    <tableColumn id="6" xr3:uid="{00000000-0010-0000-1200-000006000000}" name="LG"/>
    <tableColumn id="7" xr3:uid="{00000000-0010-0000-1200-000007000000}" name="20+"/>
    <tableColumn id="8" xr3:uid="{00000000-0010-0000-1200-000008000000}" name="TD"/>
    <tableColumn id="9" xr3:uid="{00000000-0010-0000-1200-000009000000}" name="REC"/>
    <tableColumn id="10" xr3:uid="{00000000-0010-0000-1200-00000A000000}" name="TGT"/>
    <tableColumn id="11" xr3:uid="{00000000-0010-0000-1200-00000B000000}" name="YDS2"/>
    <tableColumn id="12" xr3:uid="{00000000-0010-0000-1200-00000C000000}" name="Y/R"/>
    <tableColumn id="13" xr3:uid="{00000000-0010-0000-1200-00000D000000}" name="TD3"/>
    <tableColumn id="14" xr3:uid="{00000000-0010-0000-1200-00000E000000}" name="FL"/>
    <tableColumn id="15" xr3:uid="{00000000-0010-0000-1200-00000F000000}" name="G"/>
    <tableColumn id="16" xr3:uid="{00000000-0010-0000-1200-000010000000}" name="FPTS"/>
    <tableColumn id="17" xr3:uid="{00000000-0010-0000-1200-000011000000}" name="FPTS/G"/>
    <tableColumn id="18" xr3:uid="{00000000-0010-0000-1200-000012000000}" name="ROST" dataDxfId="9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3000000}" name="tbl_rb_wk18" displayName="tbl_rb_wk18" ref="A4:R212" totalsRowShown="0">
  <autoFilter ref="A4:R212" xr:uid="{00000000-0009-0000-0100-00000D000000}"/>
  <sortState xmlns:xlrd2="http://schemas.microsoft.com/office/spreadsheetml/2017/richdata2" ref="A5:R212">
    <sortCondition ref="A4:A216"/>
  </sortState>
  <tableColumns count="18">
    <tableColumn id="1" xr3:uid="{00000000-0010-0000-1300-000001000000}" name="Rank"/>
    <tableColumn id="2" xr3:uid="{00000000-0010-0000-1300-000002000000}" name="Player"/>
    <tableColumn id="3" xr3:uid="{00000000-0010-0000-1300-000003000000}" name="ATT"/>
    <tableColumn id="4" xr3:uid="{00000000-0010-0000-1300-000004000000}" name="YDS"/>
    <tableColumn id="5" xr3:uid="{00000000-0010-0000-1300-000005000000}" name="Y/A"/>
    <tableColumn id="6" xr3:uid="{00000000-0010-0000-1300-000006000000}" name="LG"/>
    <tableColumn id="7" xr3:uid="{00000000-0010-0000-1300-000007000000}" name="20+"/>
    <tableColumn id="8" xr3:uid="{00000000-0010-0000-1300-000008000000}" name="TD"/>
    <tableColumn id="9" xr3:uid="{00000000-0010-0000-1300-000009000000}" name="REC"/>
    <tableColumn id="10" xr3:uid="{00000000-0010-0000-1300-00000A000000}" name="TGT"/>
    <tableColumn id="11" xr3:uid="{00000000-0010-0000-1300-00000B000000}" name="YDS2"/>
    <tableColumn id="12" xr3:uid="{00000000-0010-0000-1300-00000C000000}" name="Y/R"/>
    <tableColumn id="13" xr3:uid="{00000000-0010-0000-1300-00000D000000}" name="TD3"/>
    <tableColumn id="14" xr3:uid="{00000000-0010-0000-1300-00000E000000}" name="FL"/>
    <tableColumn id="15" xr3:uid="{00000000-0010-0000-1300-00000F000000}" name="G"/>
    <tableColumn id="16" xr3:uid="{00000000-0010-0000-1300-000010000000}" name="FPTS"/>
    <tableColumn id="17" xr3:uid="{00000000-0010-0000-1300-000011000000}" name="FPTS/G"/>
    <tableColumn id="18" xr3:uid="{00000000-0010-0000-1300-000012000000}" name="ROST" dataDxfId="9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rb_wk1" displayName="tbl_rb_wk1" ref="A4:R210" totalsRowShown="0">
  <autoFilter ref="A4:R210" xr:uid="{00000000-0009-0000-0100-000001000000}"/>
  <sortState xmlns:xlrd2="http://schemas.microsoft.com/office/spreadsheetml/2017/richdata2" ref="A5:T65">
    <sortCondition ref="A4:A65"/>
  </sortState>
  <tableColumns count="18">
    <tableColumn id="1" xr3:uid="{00000000-0010-0000-0200-000001000000}" name="Week"/>
    <tableColumn id="2" xr3:uid="{00000000-0010-0000-0200-000002000000}" name="Player"/>
    <tableColumn id="3" xr3:uid="{00000000-0010-0000-0200-000003000000}" name="ATT"/>
    <tableColumn id="4" xr3:uid="{00000000-0010-0000-0200-000004000000}" name="YDS"/>
    <tableColumn id="5" xr3:uid="{00000000-0010-0000-0200-000005000000}" name="Y/A"/>
    <tableColumn id="6" xr3:uid="{00000000-0010-0000-0200-000006000000}" name="LG"/>
    <tableColumn id="7" xr3:uid="{00000000-0010-0000-0200-000007000000}" name="20+"/>
    <tableColumn id="8" xr3:uid="{00000000-0010-0000-0200-000008000000}" name="TD"/>
    <tableColumn id="9" xr3:uid="{00000000-0010-0000-0200-000009000000}" name="REC"/>
    <tableColumn id="10" xr3:uid="{00000000-0010-0000-0200-00000A000000}" name="TGT"/>
    <tableColumn id="11" xr3:uid="{00000000-0010-0000-0200-00000B000000}" name="YDS2"/>
    <tableColumn id="12" xr3:uid="{00000000-0010-0000-0200-00000C000000}" name="Y/R"/>
    <tableColumn id="13" xr3:uid="{00000000-0010-0000-0200-00000D000000}" name="TD3"/>
    <tableColumn id="14" xr3:uid="{00000000-0010-0000-0200-00000E000000}" name="FL"/>
    <tableColumn id="15" xr3:uid="{00000000-0010-0000-0200-00000F000000}" name="G"/>
    <tableColumn id="16" xr3:uid="{00000000-0010-0000-0200-000010000000}" name="FPTS"/>
    <tableColumn id="17" xr3:uid="{00000000-0010-0000-0200-000011000000}" name="FPTS/G"/>
    <tableColumn id="18" xr3:uid="{00000000-0010-0000-0200-000012000000}" name="ROST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bl_rb_wk2" displayName="tbl_rb_wk2" ref="A4:R210" totalsRowShown="0">
  <autoFilter ref="A4:R210" xr:uid="{00000000-0009-0000-0100-000002000000}"/>
  <sortState xmlns:xlrd2="http://schemas.microsoft.com/office/spreadsheetml/2017/richdata2" ref="A5:T61">
    <sortCondition ref="A4:A61"/>
  </sortState>
  <tableColumns count="18">
    <tableColumn id="1" xr3:uid="{00000000-0010-0000-0300-000001000000}" name="Rank"/>
    <tableColumn id="2" xr3:uid="{00000000-0010-0000-0300-000002000000}" name="Player"/>
    <tableColumn id="3" xr3:uid="{00000000-0010-0000-0300-000003000000}" name="ATT"/>
    <tableColumn id="4" xr3:uid="{00000000-0010-0000-0300-000004000000}" name="YDS"/>
    <tableColumn id="5" xr3:uid="{00000000-0010-0000-0300-000005000000}" name="Y/A"/>
    <tableColumn id="6" xr3:uid="{00000000-0010-0000-0300-000006000000}" name="LG"/>
    <tableColumn id="7" xr3:uid="{00000000-0010-0000-0300-000007000000}" name="20+"/>
    <tableColumn id="8" xr3:uid="{00000000-0010-0000-0300-000008000000}" name="TD"/>
    <tableColumn id="9" xr3:uid="{00000000-0010-0000-0300-000009000000}" name="REC"/>
    <tableColumn id="10" xr3:uid="{00000000-0010-0000-0300-00000A000000}" name="TGT"/>
    <tableColumn id="11" xr3:uid="{00000000-0010-0000-0300-00000B000000}" name="YDS2"/>
    <tableColumn id="12" xr3:uid="{00000000-0010-0000-0300-00000C000000}" name="Y/R"/>
    <tableColumn id="13" xr3:uid="{00000000-0010-0000-0300-00000D000000}" name="TD3"/>
    <tableColumn id="14" xr3:uid="{00000000-0010-0000-0300-00000E000000}" name="FL"/>
    <tableColumn id="15" xr3:uid="{00000000-0010-0000-0300-00000F000000}" name="G"/>
    <tableColumn id="16" xr3:uid="{00000000-0010-0000-0300-000010000000}" name="FPTS"/>
    <tableColumn id="17" xr3:uid="{00000000-0010-0000-0300-000011000000}" name="FPTS/G"/>
    <tableColumn id="18" xr3:uid="{00000000-0010-0000-0300-000012000000}" name="ROST" dataDxfId="1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bl_rb_wk3" displayName="tbl_rb_wk3" ref="A4:R211" totalsRowShown="0">
  <autoFilter ref="A4:R211" xr:uid="{00000000-0009-0000-0100-000003000000}"/>
  <sortState xmlns:xlrd2="http://schemas.microsoft.com/office/spreadsheetml/2017/richdata2" ref="A5:T61">
    <sortCondition ref="A4:A61"/>
  </sortState>
  <tableColumns count="18">
    <tableColumn id="1" xr3:uid="{00000000-0010-0000-0400-000001000000}" name="Rank"/>
    <tableColumn id="2" xr3:uid="{00000000-0010-0000-0400-000002000000}" name="Player"/>
    <tableColumn id="3" xr3:uid="{00000000-0010-0000-0400-000003000000}" name="ATT"/>
    <tableColumn id="4" xr3:uid="{00000000-0010-0000-0400-000004000000}" name="YDS"/>
    <tableColumn id="5" xr3:uid="{00000000-0010-0000-0400-000005000000}" name="Y/A"/>
    <tableColumn id="6" xr3:uid="{00000000-0010-0000-0400-000006000000}" name="LG"/>
    <tableColumn id="7" xr3:uid="{00000000-0010-0000-0400-000007000000}" name="20+"/>
    <tableColumn id="8" xr3:uid="{00000000-0010-0000-0400-000008000000}" name="TD"/>
    <tableColumn id="9" xr3:uid="{00000000-0010-0000-0400-000009000000}" name="REC"/>
    <tableColumn id="10" xr3:uid="{00000000-0010-0000-0400-00000A000000}" name="TGT"/>
    <tableColumn id="11" xr3:uid="{00000000-0010-0000-0400-00000B000000}" name="YDS2"/>
    <tableColumn id="12" xr3:uid="{00000000-0010-0000-0400-00000C000000}" name="Y/R"/>
    <tableColumn id="13" xr3:uid="{00000000-0010-0000-0400-00000D000000}" name="TD3"/>
    <tableColumn id="14" xr3:uid="{00000000-0010-0000-0400-00000E000000}" name="FL"/>
    <tableColumn id="15" xr3:uid="{00000000-0010-0000-0400-00000F000000}" name="G"/>
    <tableColumn id="16" xr3:uid="{00000000-0010-0000-0400-000010000000}" name="FPTS"/>
    <tableColumn id="17" xr3:uid="{00000000-0010-0000-0400-000011000000}" name="FPTS/G"/>
    <tableColumn id="18" xr3:uid="{00000000-0010-0000-0400-000012000000}" name="ROST" dataDxfId="1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bl_rb_wk4" displayName="tbl_rb_wk4" ref="A4:R209" totalsRowShown="0">
  <autoFilter ref="A4:R209" xr:uid="{00000000-0009-0000-0100-000004000000}"/>
  <sortState xmlns:xlrd2="http://schemas.microsoft.com/office/spreadsheetml/2017/richdata2" ref="A5:T65">
    <sortCondition ref="A4:A65"/>
  </sortState>
  <tableColumns count="18">
    <tableColumn id="1" xr3:uid="{00000000-0010-0000-0500-000001000000}" name="Rank"/>
    <tableColumn id="2" xr3:uid="{00000000-0010-0000-0500-000002000000}" name="Player"/>
    <tableColumn id="3" xr3:uid="{00000000-0010-0000-0500-000003000000}" name="ATT"/>
    <tableColumn id="4" xr3:uid="{00000000-0010-0000-0500-000004000000}" name="YDS"/>
    <tableColumn id="5" xr3:uid="{00000000-0010-0000-0500-000005000000}" name="Y/A"/>
    <tableColumn id="6" xr3:uid="{00000000-0010-0000-0500-000006000000}" name="LG"/>
    <tableColumn id="7" xr3:uid="{00000000-0010-0000-0500-000007000000}" name="20+"/>
    <tableColumn id="8" xr3:uid="{00000000-0010-0000-0500-000008000000}" name="TD"/>
    <tableColumn id="9" xr3:uid="{00000000-0010-0000-0500-000009000000}" name="REC"/>
    <tableColumn id="10" xr3:uid="{00000000-0010-0000-0500-00000A000000}" name="TGT"/>
    <tableColumn id="11" xr3:uid="{00000000-0010-0000-0500-00000B000000}" name="YDS2"/>
    <tableColumn id="12" xr3:uid="{00000000-0010-0000-0500-00000C000000}" name="Y/R"/>
    <tableColumn id="13" xr3:uid="{00000000-0010-0000-0500-00000D000000}" name="TD3"/>
    <tableColumn id="14" xr3:uid="{00000000-0010-0000-0500-00000E000000}" name="FL"/>
    <tableColumn id="15" xr3:uid="{00000000-0010-0000-0500-00000F000000}" name="G"/>
    <tableColumn id="16" xr3:uid="{00000000-0010-0000-0500-000010000000}" name="FPTS"/>
    <tableColumn id="17" xr3:uid="{00000000-0010-0000-0500-000011000000}" name="FPTS/G"/>
    <tableColumn id="18" xr3:uid="{00000000-0010-0000-0500-000012000000}" name="ROST" dataDxfId="10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bl_rb_wk5" displayName="tbl_rb_wk5" ref="A4:R209" totalsRowShown="0">
  <autoFilter ref="A4:R209" xr:uid="{00000000-0009-0000-0100-000005000000}"/>
  <sortState xmlns:xlrd2="http://schemas.microsoft.com/office/spreadsheetml/2017/richdata2" ref="A5:R209">
    <sortCondition ref="B4:B209"/>
  </sortState>
  <tableColumns count="18">
    <tableColumn id="1" xr3:uid="{00000000-0010-0000-0600-000001000000}" name="Rank"/>
    <tableColumn id="2" xr3:uid="{00000000-0010-0000-0600-000002000000}" name="Player"/>
    <tableColumn id="3" xr3:uid="{00000000-0010-0000-0600-000003000000}" name="ATT"/>
    <tableColumn id="4" xr3:uid="{00000000-0010-0000-0600-000004000000}" name="YDS"/>
    <tableColumn id="5" xr3:uid="{00000000-0010-0000-0600-000005000000}" name="Y/A"/>
    <tableColumn id="6" xr3:uid="{00000000-0010-0000-0600-000006000000}" name="LG"/>
    <tableColumn id="7" xr3:uid="{00000000-0010-0000-0600-000007000000}" name="20+"/>
    <tableColumn id="8" xr3:uid="{00000000-0010-0000-0600-000008000000}" name="TD"/>
    <tableColumn id="9" xr3:uid="{00000000-0010-0000-0600-000009000000}" name="REC"/>
    <tableColumn id="10" xr3:uid="{00000000-0010-0000-0600-00000A000000}" name="TGT"/>
    <tableColumn id="11" xr3:uid="{00000000-0010-0000-0600-00000B000000}" name="YDS2"/>
    <tableColumn id="12" xr3:uid="{00000000-0010-0000-0600-00000C000000}" name="Y/R"/>
    <tableColumn id="13" xr3:uid="{00000000-0010-0000-0600-00000D000000}" name="TD3"/>
    <tableColumn id="14" xr3:uid="{00000000-0010-0000-0600-00000E000000}" name="FL"/>
    <tableColumn id="15" xr3:uid="{00000000-0010-0000-0600-00000F000000}" name="G"/>
    <tableColumn id="16" xr3:uid="{00000000-0010-0000-0600-000010000000}" name="FPTS"/>
    <tableColumn id="17" xr3:uid="{00000000-0010-0000-0600-000011000000}" name="FPTS/G"/>
    <tableColumn id="18" xr3:uid="{00000000-0010-0000-0600-000012000000}" name="ROST" dataDxfId="10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7000000}" name="tbl_rb_wk6" displayName="tbl_rb_wk6" ref="A4:R211" totalsRowShown="0">
  <autoFilter ref="A4:R211" xr:uid="{00000000-0009-0000-0100-000015000000}"/>
  <sortState xmlns:xlrd2="http://schemas.microsoft.com/office/spreadsheetml/2017/richdata2" ref="A5:T206">
    <sortCondition descending="1" ref="Q4:Q206"/>
  </sortState>
  <tableColumns count="18">
    <tableColumn id="1" xr3:uid="{00000000-0010-0000-0700-000001000000}" name="Rank"/>
    <tableColumn id="2" xr3:uid="{00000000-0010-0000-0700-000002000000}" name="Player"/>
    <tableColumn id="3" xr3:uid="{00000000-0010-0000-0700-000003000000}" name="ATT"/>
    <tableColumn id="4" xr3:uid="{00000000-0010-0000-0700-000004000000}" name="YDS"/>
    <tableColumn id="5" xr3:uid="{00000000-0010-0000-0700-000005000000}" name="Y/A"/>
    <tableColumn id="6" xr3:uid="{00000000-0010-0000-0700-000006000000}" name="LG"/>
    <tableColumn id="7" xr3:uid="{00000000-0010-0000-0700-000007000000}" name="20+"/>
    <tableColumn id="8" xr3:uid="{00000000-0010-0000-0700-000008000000}" name="TD"/>
    <tableColumn id="9" xr3:uid="{00000000-0010-0000-0700-000009000000}" name="REC"/>
    <tableColumn id="10" xr3:uid="{00000000-0010-0000-0700-00000A000000}" name="TGT"/>
    <tableColumn id="11" xr3:uid="{00000000-0010-0000-0700-00000B000000}" name="YDS2"/>
    <tableColumn id="12" xr3:uid="{00000000-0010-0000-0700-00000C000000}" name="Y/R"/>
    <tableColumn id="13" xr3:uid="{00000000-0010-0000-0700-00000D000000}" name="TD3"/>
    <tableColumn id="14" xr3:uid="{00000000-0010-0000-0700-00000E000000}" name="FL"/>
    <tableColumn id="15" xr3:uid="{00000000-0010-0000-0700-00000F000000}" name="G"/>
    <tableColumn id="16" xr3:uid="{00000000-0010-0000-0700-000010000000}" name="FPTS"/>
    <tableColumn id="17" xr3:uid="{00000000-0010-0000-0700-000011000000}" name="FPTS/G"/>
    <tableColumn id="18" xr3:uid="{00000000-0010-0000-0700-000012000000}" name="ROST" dataDxfId="10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8000000}" name="tbl_rb_wk7" displayName="tbl_rb_wk7" ref="A4:R211" totalsRowShown="0">
  <autoFilter ref="A4:R211" xr:uid="{00000000-0009-0000-0100-000014000000}"/>
  <tableColumns count="18">
    <tableColumn id="1" xr3:uid="{00000000-0010-0000-0800-000001000000}" name="Rank"/>
    <tableColumn id="2" xr3:uid="{00000000-0010-0000-0800-000002000000}" name="Player"/>
    <tableColumn id="3" xr3:uid="{00000000-0010-0000-0800-000003000000}" name="ATT"/>
    <tableColumn id="4" xr3:uid="{00000000-0010-0000-0800-000004000000}" name="YDS"/>
    <tableColumn id="5" xr3:uid="{00000000-0010-0000-0800-000005000000}" name="Y/A"/>
    <tableColumn id="6" xr3:uid="{00000000-0010-0000-0800-000006000000}" name="LG"/>
    <tableColumn id="7" xr3:uid="{00000000-0010-0000-0800-000007000000}" name="20+"/>
    <tableColumn id="8" xr3:uid="{00000000-0010-0000-0800-000008000000}" name="TD"/>
    <tableColumn id="9" xr3:uid="{00000000-0010-0000-0800-000009000000}" name="REC"/>
    <tableColumn id="10" xr3:uid="{00000000-0010-0000-0800-00000A000000}" name="TGT"/>
    <tableColumn id="11" xr3:uid="{00000000-0010-0000-0800-00000B000000}" name="YDS2"/>
    <tableColumn id="12" xr3:uid="{00000000-0010-0000-0800-00000C000000}" name="Y/R"/>
    <tableColumn id="13" xr3:uid="{00000000-0010-0000-0800-00000D000000}" name="TD3"/>
    <tableColumn id="14" xr3:uid="{00000000-0010-0000-0800-00000E000000}" name="FL"/>
    <tableColumn id="15" xr3:uid="{00000000-0010-0000-0800-00000F000000}" name="G"/>
    <tableColumn id="16" xr3:uid="{00000000-0010-0000-0800-000010000000}" name="FPTS"/>
    <tableColumn id="17" xr3:uid="{00000000-0010-0000-0800-000011000000}" name="FPTS/G"/>
    <tableColumn id="18" xr3:uid="{00000000-0010-0000-0800-000012000000}" name="ROST" dataDxfId="10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bl_rb_wk8" displayName="tbl_rb_wk8" ref="A4:R212" totalsRowShown="0">
  <autoFilter ref="A4:R212" xr:uid="{00000000-0009-0000-0100-000008000000}"/>
  <tableColumns count="18">
    <tableColumn id="1" xr3:uid="{00000000-0010-0000-0900-000001000000}" name="Rank"/>
    <tableColumn id="2" xr3:uid="{00000000-0010-0000-0900-000002000000}" name="Player"/>
    <tableColumn id="3" xr3:uid="{00000000-0010-0000-0900-000003000000}" name="ATT"/>
    <tableColumn id="4" xr3:uid="{00000000-0010-0000-0900-000004000000}" name="YDS"/>
    <tableColumn id="5" xr3:uid="{00000000-0010-0000-0900-000005000000}" name="Y/A"/>
    <tableColumn id="6" xr3:uid="{00000000-0010-0000-0900-000006000000}" name="LG"/>
    <tableColumn id="7" xr3:uid="{00000000-0010-0000-0900-000007000000}" name="20+"/>
    <tableColumn id="8" xr3:uid="{00000000-0010-0000-0900-000008000000}" name="TD"/>
    <tableColumn id="9" xr3:uid="{00000000-0010-0000-0900-000009000000}" name="REC"/>
    <tableColumn id="10" xr3:uid="{00000000-0010-0000-0900-00000A000000}" name="TGT"/>
    <tableColumn id="11" xr3:uid="{00000000-0010-0000-0900-00000B000000}" name="YDS2"/>
    <tableColumn id="12" xr3:uid="{00000000-0010-0000-0900-00000C000000}" name="Y/R"/>
    <tableColumn id="13" xr3:uid="{00000000-0010-0000-0900-00000D000000}" name="TD3"/>
    <tableColumn id="14" xr3:uid="{00000000-0010-0000-0900-00000E000000}" name="FL"/>
    <tableColumn id="15" xr3:uid="{00000000-0010-0000-0900-00000F000000}" name="G"/>
    <tableColumn id="16" xr3:uid="{00000000-0010-0000-0900-000010000000}" name="FPTS"/>
    <tableColumn id="17" xr3:uid="{00000000-0010-0000-0900-000011000000}" name="FPTS/G"/>
    <tableColumn id="18" xr3:uid="{00000000-0010-0000-0900-000012000000}" name="ROST" dataDxfId="1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84"/>
  <sheetViews>
    <sheetView showGridLines="0"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24" sqref="L24"/>
    </sheetView>
  </sheetViews>
  <sheetFormatPr defaultRowHeight="14.5" x14ac:dyDescent="0.35"/>
  <cols>
    <col min="1" max="1" width="25.81640625" bestFit="1" customWidth="1"/>
    <col min="2" max="2" width="8.26953125" customWidth="1"/>
    <col min="3" max="3" width="25.81640625" customWidth="1"/>
    <col min="4" max="4" width="7.7265625" bestFit="1" customWidth="1"/>
    <col min="5" max="5" width="10.54296875" bestFit="1" customWidth="1"/>
    <col min="6" max="14" width="10" bestFit="1" customWidth="1"/>
    <col min="15" max="23" width="11" bestFit="1" customWidth="1"/>
  </cols>
  <sheetData>
    <row r="4" spans="1:23" x14ac:dyDescent="0.35">
      <c r="A4" t="s">
        <v>1</v>
      </c>
      <c r="B4" t="s">
        <v>97</v>
      </c>
      <c r="C4" t="s">
        <v>118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V4" t="s">
        <v>116</v>
      </c>
      <c r="W4" t="s">
        <v>117</v>
      </c>
    </row>
    <row r="5" spans="1:23" x14ac:dyDescent="0.35">
      <c r="A5" t="s">
        <v>17</v>
      </c>
      <c r="B5" s="3" t="str">
        <f>MID(tbl_rb_wkly[[#This Row],[Player]], FIND("(", tbl_rb_wkly[[#This Row],[Player]]) + 1, FIND(")", tbl_rb_wkly[[#This Row],[Player]] tbl_rb_wkly[[#This Row],[Player]])- FIND("(", tbl_rb_wkly[[#This Row],[Player]]) - 1)</f>
        <v>SF</v>
      </c>
      <c r="C5" s="3"/>
      <c r="D5">
        <f>SUM(tbl_rb_wkly[[#This Row],[Week 1]:[Week 18]])</f>
        <v>357.80000000000007</v>
      </c>
      <c r="E5">
        <f>IFERROR(ROUND(AVERAGE(tbl_rb_wkly[[#This Row],[Week 1]:[Week 18]]),2),0)</f>
        <v>22.36</v>
      </c>
      <c r="F5">
        <f>IFERROR(VLOOKUP(tbl_rb_wkly[[#This Row],[Player]],tbl_rb_wk1[[Player]:[FPTS]],15,0),"          --")</f>
        <v>24.4</v>
      </c>
      <c r="G5">
        <f>IFERROR(VLOOKUP(tbl_rb_wkly[[#This Row],[Player]],tbl_rb_wk2[[Player]:[FPTS]],15,0),"          --")</f>
        <v>21</v>
      </c>
      <c r="H5">
        <f>IFERROR(VLOOKUP(tbl_rb_wkly[[#This Row],[Player]],tbl_rb_wk3[[Player]:[FPTS]],15,0),"          --")</f>
        <v>20.399999999999999</v>
      </c>
      <c r="I5">
        <f>IFERROR(VLOOKUP(tbl_rb_wkly[[#This Row],[Player]],tbl_rb_wk4[[Player]:[FPTS]],15,0),"          --")</f>
        <v>45.2</v>
      </c>
      <c r="J5">
        <f>IFERROR(VLOOKUP(tbl_rb_wkly[[#This Row],[Player]],tbl_rb_wk5[[Player]:[FPTS]],15,0),"          --")</f>
        <v>12.8</v>
      </c>
      <c r="K5">
        <f>IFERROR(VLOOKUP(tbl_rb_wkly[[#This Row],[Player]],tbl_rb_wk6[[Player]:[FPTS]],15,0),"          --")</f>
        <v>12.7</v>
      </c>
      <c r="L5">
        <f>IFERROR(VLOOKUP(tbl_rb_wkly[[#This Row],[Player]],tbl_rb_wk7[[Player]:[FPTS]],15,0),"          --")</f>
        <v>21.1</v>
      </c>
      <c r="M5">
        <f>IFERROR(VLOOKUP(tbl_rb_wkly[[#This Row],[Player]],tbl_rb_wk8[[Player]:[FPTS]],15,0),"          --")</f>
        <v>26.8</v>
      </c>
      <c r="N5" t="s">
        <v>263</v>
      </c>
      <c r="O5">
        <f>IFERROR(VLOOKUP(tbl_rb_wkly[[#This Row],[Player]],tbl_rb_wk10[[Player]:[FPTS]],15,0),"          --")</f>
        <v>17.2</v>
      </c>
      <c r="P5">
        <f>IFERROR(VLOOKUP(tbl_rb_wkly[[#This Row],[Player]],tbl_rb_wk11[[Player]:[FPTS]],15,0),"          --")</f>
        <v>18.8</v>
      </c>
      <c r="Q5">
        <f>IFERROR(VLOOKUP(tbl_rb_wkly[[#This Row],[Player]],tbl_rb_wk12[[Player]:[FPTS]],15,0),"          --")</f>
        <v>28.4</v>
      </c>
      <c r="R5">
        <f>IFERROR(VLOOKUP(tbl_rb_wkly[[#This Row],[Player]],tbl_rb_wk13[[Player]:[FPTS]],15,0),"          --")</f>
        <v>20.8</v>
      </c>
      <c r="S5">
        <f>IFERROR(VLOOKUP(tbl_rb_wkly[[#This Row],[Player]],tbl_rb_wk14[[Player]:[FPTS]],15,0),"          --")</f>
        <v>15.8</v>
      </c>
      <c r="T5">
        <f>IFERROR(VLOOKUP(tbl_rb_wkly[[#This Row],[Player]],tbl_rb_wk15[[Player]:[FPTS]],15,0),"          --")</f>
        <v>39.200000000000003</v>
      </c>
      <c r="U5">
        <f>IFERROR(VLOOKUP(tbl_rb_wkly[[#This Row],[Player]],tbl_rb_wk16[[Player]:[FPTS]],15,0),"          --")</f>
        <v>22.1</v>
      </c>
      <c r="V5">
        <f>IFERROR(VLOOKUP(tbl_rb_wkly[[#This Row],[Player]],tbl_rb_wk17[[Player]:[FPTS]],15,0),"          --")</f>
        <v>11.1</v>
      </c>
      <c r="W5" t="s">
        <v>264</v>
      </c>
    </row>
    <row r="6" spans="1:23" x14ac:dyDescent="0.35">
      <c r="A6" t="s">
        <v>22</v>
      </c>
      <c r="B6" t="str">
        <f>MID(tbl_rb_wkly[[#This Row],[Player]], FIND("(", tbl_rb_wkly[[#This Row],[Player]]) + 1, FIND(")", tbl_rb_wkly[[#This Row],[Player]] tbl_rb_wkly[[#This Row],[Player]])- FIND("(", tbl_rb_wkly[[#This Row],[Player]]) - 1)</f>
        <v>LAR</v>
      </c>
      <c r="D6">
        <f>SUM(tbl_rb_wkly[[#This Row],[Week 1]:[Week 18]])</f>
        <v>239</v>
      </c>
      <c r="E6">
        <f>IFERROR(ROUND(AVERAGE(tbl_rb_wkly[[#This Row],[Week 1]:[Week 18]]),2),0)</f>
        <v>19.920000000000002</v>
      </c>
      <c r="F6">
        <f>IFERROR(VLOOKUP(tbl_rb_wkly[[#This Row],[Player]],tbl_rb_wk1[[Player]:[FPTS]],15,0),"          --")</f>
        <v>17.399999999999999</v>
      </c>
      <c r="G6">
        <f>IFERROR(VLOOKUP(tbl_rb_wkly[[#This Row],[Player]],tbl_rb_wk2[[Player]:[FPTS]],15,0),"          --")</f>
        <v>25</v>
      </c>
      <c r="H6">
        <f>IFERROR(VLOOKUP(tbl_rb_wkly[[#This Row],[Player]],tbl_rb_wk3[[Player]:[FPTS]],15,0),"          --")</f>
        <v>7.5</v>
      </c>
      <c r="I6">
        <f>IFERROR(VLOOKUP(tbl_rb_wkly[[#This Row],[Player]],tbl_rb_wk4[[Player]:[FPTS]],15,0),"          --")</f>
        <v>26.2</v>
      </c>
      <c r="J6">
        <f>IFERROR(VLOOKUP(tbl_rb_wkly[[#This Row],[Player]],tbl_rb_wk5[[Player]:[FPTS]],15,0),"          --")</f>
        <v>6.7</v>
      </c>
      <c r="K6">
        <f>IFERROR(VLOOKUP(tbl_rb_wkly[[#This Row],[Player]],tbl_rb_wk6[[Player]:[FPTS]],15,0),"          --")</f>
        <v>21.8</v>
      </c>
      <c r="L6" t="s">
        <v>264</v>
      </c>
      <c r="M6" t="s">
        <v>264</v>
      </c>
      <c r="N6" t="s">
        <v>264</v>
      </c>
      <c r="O6" t="s">
        <v>263</v>
      </c>
      <c r="P6" t="s">
        <v>264</v>
      </c>
      <c r="Q6">
        <f>IFERROR(VLOOKUP(tbl_rb_wkly[[#This Row],[Player]],tbl_rb_wk12[[Player]:[FPTS]],15,0),"          --")</f>
        <v>35.4</v>
      </c>
      <c r="R6">
        <f>IFERROR(VLOOKUP(tbl_rb_wkly[[#This Row],[Player]],tbl_rb_wk13[[Player]:[FPTS]],15,0),"          --")</f>
        <v>18.7</v>
      </c>
      <c r="S6">
        <f>IFERROR(VLOOKUP(tbl_rb_wkly[[#This Row],[Player]],tbl_rb_wk14[[Player]:[FPTS]],15,0),"          --")</f>
        <v>12.8</v>
      </c>
      <c r="T6">
        <f>IFERROR(VLOOKUP(tbl_rb_wkly[[#This Row],[Player]],tbl_rb_wk15[[Player]:[FPTS]],15,0),"          --")</f>
        <v>22</v>
      </c>
      <c r="U6">
        <f>IFERROR(VLOOKUP(tbl_rb_wkly[[#This Row],[Player]],tbl_rb_wk16[[Player]:[FPTS]],15,0),"          --")</f>
        <v>16.399999999999999</v>
      </c>
      <c r="V6">
        <f>IFERROR(VLOOKUP(tbl_rb_wkly[[#This Row],[Player]],tbl_rb_wk17[[Player]:[FPTS]],15,0),"          --")</f>
        <v>29.1</v>
      </c>
      <c r="W6" t="s">
        <v>264</v>
      </c>
    </row>
    <row r="7" spans="1:23" x14ac:dyDescent="0.35">
      <c r="A7" t="s">
        <v>32</v>
      </c>
      <c r="B7" t="str">
        <f>MID(tbl_rb_wkly[[#This Row],[Player]], FIND("(", tbl_rb_wkly[[#This Row],[Player]]) + 1, FIND(")", tbl_rb_wkly[[#This Row],[Player]] tbl_rb_wkly[[#This Row],[Player]])- FIND("(", tbl_rb_wkly[[#This Row],[Player]]) - 1)</f>
        <v>MIA</v>
      </c>
      <c r="D7">
        <f>SUM(tbl_rb_wkly[[#This Row],[Week 1]:[Week 18]])</f>
        <v>255.20000000000002</v>
      </c>
      <c r="E7">
        <f>IFERROR(ROUND(AVERAGE(tbl_rb_wkly[[#This Row],[Week 1]:[Week 18]]),2),0)</f>
        <v>17.010000000000002</v>
      </c>
      <c r="F7">
        <f>IFERROR(VLOOKUP(tbl_rb_wkly[[#This Row],[Player]],tbl_rb_wk1[[Player]:[FPTS]],15,0),"          --")</f>
        <v>12</v>
      </c>
      <c r="G7">
        <f>IFERROR(VLOOKUP(tbl_rb_wkly[[#This Row],[Player]],tbl_rb_wk2[[Player]:[FPTS]],15,0),"          --")</f>
        <v>25.2</v>
      </c>
      <c r="H7">
        <f>IFERROR(VLOOKUP(tbl_rb_wkly[[#This Row],[Player]],tbl_rb_wk3[[Player]:[FPTS]],15,0),"          --")</f>
        <v>41.7</v>
      </c>
      <c r="I7">
        <f>IFERROR(VLOOKUP(tbl_rb_wkly[[#This Row],[Player]],tbl_rb_wk4[[Player]:[FPTS]],15,0),"          --")</f>
        <v>4</v>
      </c>
      <c r="J7">
        <f>IFERROR(VLOOKUP(tbl_rb_wkly[[#This Row],[Player]],tbl_rb_wk5[[Player]:[FPTS]],15,0),"          --")</f>
        <v>14.8</v>
      </c>
      <c r="K7">
        <f>IFERROR(VLOOKUP(tbl_rb_wkly[[#This Row],[Player]],tbl_rb_wk6[[Player]:[FPTS]],15,0),"          --")</f>
        <v>32.700000000000003</v>
      </c>
      <c r="L7">
        <f>IFERROR(VLOOKUP(tbl_rb_wkly[[#This Row],[Player]],tbl_rb_wk7[[Player]:[FPTS]],15,0),"          --")</f>
        <v>5.6</v>
      </c>
      <c r="M7">
        <f>IFERROR(VLOOKUP(tbl_rb_wkly[[#This Row],[Player]],tbl_rb_wk8[[Player]:[FPTS]],15,0),"          --")</f>
        <v>10.6</v>
      </c>
      <c r="N7">
        <f>IFERROR(VLOOKUP(tbl_rb_wkly[[#This Row],[Player]],tbl_rb_wk9[[Player]:[FPTS]],15,0),"          --")</f>
        <v>14.5</v>
      </c>
      <c r="O7" t="s">
        <v>263</v>
      </c>
      <c r="P7">
        <f>IFERROR(VLOOKUP(tbl_rb_wkly[[#This Row],[Player]],tbl_rb_wk11[[Player]:[FPTS]],15,0),"          --")</f>
        <v>9.8000000000000007</v>
      </c>
      <c r="Q7">
        <f>IFERROR(VLOOKUP(tbl_rb_wkly[[#This Row],[Player]],tbl_rb_wk12[[Player]:[FPTS]],15,0),"          --")</f>
        <v>21.4</v>
      </c>
      <c r="R7">
        <f>IFERROR(VLOOKUP(tbl_rb_wkly[[#This Row],[Player]],tbl_rb_wk13[[Player]:[FPTS]],15,0),"          --")</f>
        <v>11.6</v>
      </c>
      <c r="S7">
        <f>IFERROR(VLOOKUP(tbl_rb_wkly[[#This Row],[Player]],tbl_rb_wk14[[Player]:[FPTS]],15,0),"          --")</f>
        <v>22.5</v>
      </c>
      <c r="T7">
        <f>IFERROR(VLOOKUP(tbl_rb_wkly[[#This Row],[Player]],tbl_rb_wk15[[Player]:[FPTS]],15,0),"          --")</f>
        <v>17.3</v>
      </c>
      <c r="U7">
        <f>IFERROR(VLOOKUP(tbl_rb_wkly[[#This Row],[Player]],tbl_rb_wk16[[Player]:[FPTS]],15,0),"          --")</f>
        <v>11.5</v>
      </c>
      <c r="V7" t="s">
        <v>264</v>
      </c>
      <c r="W7" t="s">
        <v>264</v>
      </c>
    </row>
    <row r="8" spans="1:23" x14ac:dyDescent="0.35">
      <c r="A8" t="s">
        <v>88</v>
      </c>
      <c r="B8" t="str">
        <f>MID(tbl_rb_wkly[[#This Row],[Player]], FIND("(", tbl_rb_wkly[[#This Row],[Player]]) + 1, FIND(")", tbl_rb_wkly[[#This Row],[Player]] tbl_rb_wkly[[#This Row],[Player]])- FIND("(", tbl_rb_wkly[[#This Row],[Player]]) - 1)</f>
        <v>MIA</v>
      </c>
      <c r="D8">
        <f>SUM(tbl_rb_wkly[[#This Row],[Week 1]:[Week 18]])</f>
        <v>177.19999999999996</v>
      </c>
      <c r="E8">
        <f>IFERROR(ROUND(AVERAGE(tbl_rb_wkly[[#This Row],[Week 1]:[Week 18]]),2),0)</f>
        <v>16.11</v>
      </c>
      <c r="F8" t="s">
        <v>264</v>
      </c>
      <c r="G8">
        <f>IFERROR(VLOOKUP(tbl_rb_wkly[[#This Row],[Player]],tbl_rb_wk2[[Player]:[FPTS]],15,0),"          --")</f>
        <v>1.4</v>
      </c>
      <c r="H8">
        <f>IFERROR(VLOOKUP(tbl_rb_wkly[[#This Row],[Player]],tbl_rb_wk3[[Player]:[FPTS]],15,0),"          --")</f>
        <v>49.3</v>
      </c>
      <c r="I8">
        <f>IFERROR(VLOOKUP(tbl_rb_wkly[[#This Row],[Player]],tbl_rb_wk4[[Player]:[FPTS]],15,0),"          --")</f>
        <v>25.5</v>
      </c>
      <c r="J8">
        <f>IFERROR(VLOOKUP(tbl_rb_wkly[[#This Row],[Player]],tbl_rb_wk5[[Player]:[FPTS]],15,0),"          --")</f>
        <v>21</v>
      </c>
      <c r="K8" t="s">
        <v>264</v>
      </c>
      <c r="L8" t="s">
        <v>264</v>
      </c>
      <c r="M8" t="s">
        <v>264</v>
      </c>
      <c r="N8" t="s">
        <v>264</v>
      </c>
      <c r="O8" t="s">
        <v>263</v>
      </c>
      <c r="P8">
        <f>IFERROR(VLOOKUP(tbl_rb_wkly[[#This Row],[Player]],tbl_rb_wk11[[Player]:[FPTS]],15,0),"          --")</f>
        <v>1</v>
      </c>
      <c r="Q8" t="s">
        <v>264</v>
      </c>
      <c r="R8">
        <f>IFERROR(VLOOKUP(tbl_rb_wkly[[#This Row],[Player]],tbl_rb_wk13[[Player]:[FPTS]],15,0),"          --")</f>
        <v>23.8</v>
      </c>
      <c r="S8">
        <f>IFERROR(VLOOKUP(tbl_rb_wkly[[#This Row],[Player]],tbl_rb_wk14[[Player]:[FPTS]],15,0),"          --")</f>
        <v>9.6</v>
      </c>
      <c r="T8">
        <f>IFERROR(VLOOKUP(tbl_rb_wkly[[#This Row],[Player]],tbl_rb_wk15[[Player]:[FPTS]],15,0),"          --")</f>
        <v>7.7</v>
      </c>
      <c r="U8">
        <f>IFERROR(VLOOKUP(tbl_rb_wkly[[#This Row],[Player]],tbl_rb_wk16[[Player]:[FPTS]],15,0),"          --")</f>
        <v>3.6</v>
      </c>
      <c r="V8">
        <f>IFERROR(VLOOKUP(tbl_rb_wkly[[#This Row],[Player]],tbl_rb_wk17[[Player]:[FPTS]],15,0),"          --")</f>
        <v>21.7</v>
      </c>
      <c r="W8">
        <f>IFERROR(VLOOKUP(tbl_rb_wkly[[#This Row],[Player]],tbl_rb_wk18[[Player]:[FPTS]],15,0),"          --")</f>
        <v>12.6</v>
      </c>
    </row>
    <row r="9" spans="1:23" x14ac:dyDescent="0.35">
      <c r="A9" t="s">
        <v>90</v>
      </c>
      <c r="B9" s="3" t="str">
        <f>MID(tbl_rb_wkly[[#This Row],[Player]], FIND("(", tbl_rb_wkly[[#This Row],[Player]]) + 1, FIND(")", tbl_rb_wkly[[#This Row],[Player]] tbl_rb_wkly[[#This Row],[Player]])- FIND("(", tbl_rb_wkly[[#This Row],[Player]]) - 1)</f>
        <v>NO</v>
      </c>
      <c r="C9" s="3"/>
      <c r="D9">
        <f>SUM(tbl_rb_wkly[[#This Row],[Week 1]:[Week 18]])</f>
        <v>195.5</v>
      </c>
      <c r="E9">
        <f>IFERROR(ROUND(AVERAGE(tbl_rb_wkly[[#This Row],[Week 1]:[Week 18]]),2),0)</f>
        <v>15.04</v>
      </c>
      <c r="F9" t="s">
        <v>264</v>
      </c>
      <c r="G9" t="s">
        <v>264</v>
      </c>
      <c r="H9" t="s">
        <v>264</v>
      </c>
      <c r="I9">
        <f>IFERROR(VLOOKUP(tbl_rb_wkly[[#This Row],[Player]],tbl_rb_wk4[[Player]:[FPTS]],15,0),"          --")</f>
        <v>14.9</v>
      </c>
      <c r="J9">
        <f>IFERROR(VLOOKUP(tbl_rb_wkly[[#This Row],[Player]],tbl_rb_wk5[[Player]:[FPTS]],15,0),"          --")</f>
        <v>17.2</v>
      </c>
      <c r="K9">
        <f>IFERROR(VLOOKUP(tbl_rb_wkly[[#This Row],[Player]],tbl_rb_wk6[[Player]:[FPTS]],15,0),"          --")</f>
        <v>13.9</v>
      </c>
      <c r="L9">
        <f>IFERROR(VLOOKUP(tbl_rb_wkly[[#This Row],[Player]],tbl_rb_wk7[[Player]:[FPTS]],15,0),"          --")</f>
        <v>23.3</v>
      </c>
      <c r="M9">
        <f>IFERROR(VLOOKUP(tbl_rb_wkly[[#This Row],[Player]],tbl_rb_wk8[[Player]:[FPTS]],15,0),"          --")</f>
        <v>25</v>
      </c>
      <c r="N9">
        <f>IFERROR(VLOOKUP(tbl_rb_wkly[[#This Row],[Player]],tbl_rb_wk9[[Player]:[FPTS]],15,0),"          --")</f>
        <v>9</v>
      </c>
      <c r="O9">
        <f>IFERROR(VLOOKUP(tbl_rb_wkly[[#This Row],[Player]],tbl_rb_wk10[[Player]:[FPTS]],15,0),"          --")</f>
        <v>15</v>
      </c>
      <c r="P9" t="s">
        <v>263</v>
      </c>
      <c r="Q9">
        <f>IFERROR(VLOOKUP(tbl_rb_wkly[[#This Row],[Player]],tbl_rb_wk12[[Player]:[FPTS]],15,0),"          --")</f>
        <v>13.9</v>
      </c>
      <c r="R9">
        <f>IFERROR(VLOOKUP(tbl_rb_wkly[[#This Row],[Player]],tbl_rb_wk13[[Player]:[FPTS]],15,0),"          --")</f>
        <v>25.9</v>
      </c>
      <c r="S9">
        <f>IFERROR(VLOOKUP(tbl_rb_wkly[[#This Row],[Player]],tbl_rb_wk14[[Player]:[FPTS]],15,0),"          --")</f>
        <v>12</v>
      </c>
      <c r="T9">
        <f>IFERROR(VLOOKUP(tbl_rb_wkly[[#This Row],[Player]],tbl_rb_wk15[[Player]:[FPTS]],15,0),"          --")</f>
        <v>13.5</v>
      </c>
      <c r="U9">
        <f>IFERROR(VLOOKUP(tbl_rb_wkly[[#This Row],[Player]],tbl_rb_wk16[[Player]:[FPTS]],15,0),"          --")</f>
        <v>6</v>
      </c>
      <c r="V9">
        <f>IFERROR(VLOOKUP(tbl_rb_wkly[[#This Row],[Player]],tbl_rb_wk17[[Player]:[FPTS]],15,0),"          --")</f>
        <v>5.9</v>
      </c>
      <c r="W9" t="s">
        <v>264</v>
      </c>
    </row>
    <row r="10" spans="1:23" x14ac:dyDescent="0.35">
      <c r="A10" t="s">
        <v>21</v>
      </c>
      <c r="B10" t="str">
        <f>MID(tbl_rb_wkly[[#This Row],[Player]], FIND("(", tbl_rb_wkly[[#This Row],[Player]]) + 1, FIND(")", tbl_rb_wkly[[#This Row],[Player]] tbl_rb_wkly[[#This Row],[Player]])- FIND("(", tbl_rb_wkly[[#This Row],[Player]]) - 1)</f>
        <v>JAC</v>
      </c>
      <c r="D10">
        <f>SUM(tbl_rb_wkly[[#This Row],[Week 1]:[Week 18]])</f>
        <v>253.4</v>
      </c>
      <c r="E10">
        <f>IFERROR(ROUND(AVERAGE(tbl_rb_wkly[[#This Row],[Week 1]:[Week 18]]),2),0)</f>
        <v>14.91</v>
      </c>
      <c r="F10">
        <f>IFERROR(VLOOKUP(tbl_rb_wkly[[#This Row],[Player]],tbl_rb_wk1[[Player]:[FPTS]],15,0),"          --")</f>
        <v>18.899999999999999</v>
      </c>
      <c r="G10">
        <f>IFERROR(VLOOKUP(tbl_rb_wkly[[#This Row],[Player]],tbl_rb_wk2[[Player]:[FPTS]],15,0),"          --")</f>
        <v>5.2</v>
      </c>
      <c r="H10">
        <f>IFERROR(VLOOKUP(tbl_rb_wkly[[#This Row],[Player]],tbl_rb_wk3[[Player]:[FPTS]],15,0),"          --")</f>
        <v>15.8</v>
      </c>
      <c r="I10">
        <f>IFERROR(VLOOKUP(tbl_rb_wkly[[#This Row],[Player]],tbl_rb_wk4[[Player]:[FPTS]],15,0),"          --")</f>
        <v>8.6999999999999993</v>
      </c>
      <c r="J10">
        <f>IFERROR(VLOOKUP(tbl_rb_wkly[[#This Row],[Player]],tbl_rb_wk5[[Player]:[FPTS]],15,0),"          --")</f>
        <v>34.4</v>
      </c>
      <c r="K10">
        <f>IFERROR(VLOOKUP(tbl_rb_wkly[[#This Row],[Player]],tbl_rb_wk6[[Player]:[FPTS]],15,0),"          --")</f>
        <v>21.8</v>
      </c>
      <c r="L10">
        <f>IFERROR(VLOOKUP(tbl_rb_wkly[[#This Row],[Player]],tbl_rb_wk7[[Player]:[FPTS]],15,0),"          --")</f>
        <v>21.2</v>
      </c>
      <c r="M10">
        <f>IFERROR(VLOOKUP(tbl_rb_wkly[[#This Row],[Player]],tbl_rb_wk8[[Player]:[FPTS]],15,0),"          --")</f>
        <v>24.4</v>
      </c>
      <c r="N10" t="s">
        <v>263</v>
      </c>
      <c r="O10">
        <f>IFERROR(VLOOKUP(tbl_rb_wkly[[#This Row],[Player]],tbl_rb_wk10[[Player]:[FPTS]],15,0),"          --")</f>
        <v>5.4</v>
      </c>
      <c r="P10">
        <f>IFERROR(VLOOKUP(tbl_rb_wkly[[#This Row],[Player]],tbl_rb_wk11[[Player]:[FPTS]],15,0),"          --")</f>
        <v>7.4</v>
      </c>
      <c r="Q10">
        <f>IFERROR(VLOOKUP(tbl_rb_wkly[[#This Row],[Player]],tbl_rb_wk12[[Player]:[FPTS]],15,0),"          --")</f>
        <v>10.6</v>
      </c>
      <c r="R10">
        <f>IFERROR(VLOOKUP(tbl_rb_wkly[[#This Row],[Player]],tbl_rb_wk13[[Player]:[FPTS]],15,0),"          --")</f>
        <v>15.9</v>
      </c>
      <c r="S10">
        <f>IFERROR(VLOOKUP(tbl_rb_wkly[[#This Row],[Player]],tbl_rb_wk14[[Player]:[FPTS]],15,0),"          --")</f>
        <v>15.2</v>
      </c>
      <c r="T10">
        <f>IFERROR(VLOOKUP(tbl_rb_wkly[[#This Row],[Player]],tbl_rb_wk15[[Player]:[FPTS]],15,0),"          --")</f>
        <v>7.9</v>
      </c>
      <c r="U10">
        <f>IFERROR(VLOOKUP(tbl_rb_wkly[[#This Row],[Player]],tbl_rb_wk16[[Player]:[FPTS]],15,0),"          --")</f>
        <v>4.5999999999999996</v>
      </c>
      <c r="V10">
        <f>IFERROR(VLOOKUP(tbl_rb_wkly[[#This Row],[Player]],tbl_rb_wk17[[Player]:[FPTS]],15,0),"          --")</f>
        <v>24.8</v>
      </c>
      <c r="W10">
        <f>IFERROR(VLOOKUP(tbl_rb_wkly[[#This Row],[Player]],tbl_rb_wk18[[Player]:[FPTS]],15,0),"          --")</f>
        <v>11.2</v>
      </c>
    </row>
    <row r="11" spans="1:23" x14ac:dyDescent="0.35">
      <c r="A11" t="s">
        <v>24</v>
      </c>
      <c r="B11" t="str">
        <f>MID(tbl_rb_wkly[[#This Row],[Player]], FIND("(", tbl_rb_wkly[[#This Row],[Player]]) + 1, FIND(")", tbl_rb_wkly[[#This Row],[Player]] tbl_rb_wkly[[#This Row],[Player]])- FIND("(", tbl_rb_wkly[[#This Row],[Player]]) - 1)</f>
        <v>NYJ</v>
      </c>
      <c r="D11">
        <f>SUM(tbl_rb_wkly[[#This Row],[Week 1]:[Week 18]])</f>
        <v>252.49999999999997</v>
      </c>
      <c r="E11">
        <f>IFERROR(ROUND(AVERAGE(tbl_rb_wkly[[#This Row],[Week 1]:[Week 18]]),2),0)</f>
        <v>14.85</v>
      </c>
      <c r="F11">
        <f>IFERROR(VLOOKUP(tbl_rb_wkly[[#This Row],[Player]],tbl_rb_wk1[[Player]:[FPTS]],15,0),"          --")</f>
        <v>15.2</v>
      </c>
      <c r="G11">
        <f>IFERROR(VLOOKUP(tbl_rb_wkly[[#This Row],[Player]],tbl_rb_wk2[[Player]:[FPTS]],15,0),"          --")</f>
        <v>0.9</v>
      </c>
      <c r="H11">
        <f>IFERROR(VLOOKUP(tbl_rb_wkly[[#This Row],[Player]],tbl_rb_wk3[[Player]:[FPTS]],15,0),"          --")</f>
        <v>3.2</v>
      </c>
      <c r="I11">
        <f>IFERROR(VLOOKUP(tbl_rb_wkly[[#This Row],[Player]],tbl_rb_wk4[[Player]:[FPTS]],15,0),"          --")</f>
        <v>8.4</v>
      </c>
      <c r="J11">
        <f>IFERROR(VLOOKUP(tbl_rb_wkly[[#This Row],[Player]],tbl_rb_wk5[[Player]:[FPTS]],15,0),"          --")</f>
        <v>26.9</v>
      </c>
      <c r="K11">
        <f>IFERROR(VLOOKUP(tbl_rb_wkly[[#This Row],[Player]],tbl_rb_wk6[[Player]:[FPTS]],15,0),"          --")</f>
        <v>17.8</v>
      </c>
      <c r="L11" t="s">
        <v>263</v>
      </c>
      <c r="M11">
        <f>IFERROR(VLOOKUP(tbl_rb_wkly[[#This Row],[Player]],tbl_rb_wk8[[Player]:[FPTS]],15,0),"          --")</f>
        <v>18.3</v>
      </c>
      <c r="N11">
        <f>IFERROR(VLOOKUP(tbl_rb_wkly[[#This Row],[Player]],tbl_rb_wk9[[Player]:[FPTS]],15,0),"          --")</f>
        <v>8</v>
      </c>
      <c r="O11">
        <f>IFERROR(VLOOKUP(tbl_rb_wkly[[#This Row],[Player]],tbl_rb_wk10[[Player]:[FPTS]],15,0),"          --")</f>
        <v>9</v>
      </c>
      <c r="P11">
        <f>IFERROR(VLOOKUP(tbl_rb_wkly[[#This Row],[Player]],tbl_rb_wk11[[Player]:[FPTS]],15,0),"          --")</f>
        <v>15.8</v>
      </c>
      <c r="Q11">
        <f>IFERROR(VLOOKUP(tbl_rb_wkly[[#This Row],[Player]],tbl_rb_wk12[[Player]:[FPTS]],15,0),"          --")</f>
        <v>8.4</v>
      </c>
      <c r="R11">
        <f>IFERROR(VLOOKUP(tbl_rb_wkly[[#This Row],[Player]],tbl_rb_wk13[[Player]:[FPTS]],15,0),"          --")</f>
        <v>7.5</v>
      </c>
      <c r="S11">
        <f>IFERROR(VLOOKUP(tbl_rb_wkly[[#This Row],[Player]],tbl_rb_wk14[[Player]:[FPTS]],15,0),"          --")</f>
        <v>22.6</v>
      </c>
      <c r="T11">
        <f>IFERROR(VLOOKUP(tbl_rb_wkly[[#This Row],[Player]],tbl_rb_wk15[[Player]:[FPTS]],15,0),"          --")</f>
        <v>2.2999999999999998</v>
      </c>
      <c r="U11">
        <f>IFERROR(VLOOKUP(tbl_rb_wkly[[#This Row],[Player]],tbl_rb_wk16[[Player]:[FPTS]],15,0),"          --")</f>
        <v>37.1</v>
      </c>
      <c r="V11">
        <f>IFERROR(VLOOKUP(tbl_rb_wkly[[#This Row],[Player]],tbl_rb_wk17[[Player]:[FPTS]],15,0),"          --")</f>
        <v>23.1</v>
      </c>
      <c r="W11">
        <f>IFERROR(VLOOKUP(tbl_rb_wkly[[#This Row],[Player]],tbl_rb_wk18[[Player]:[FPTS]],15,0),"          --")</f>
        <v>28</v>
      </c>
    </row>
    <row r="12" spans="1:23" x14ac:dyDescent="0.35">
      <c r="A12" t="s">
        <v>83</v>
      </c>
      <c r="B12" t="str">
        <f>MID(tbl_rb_wkly[[#This Row],[Player]], FIND("(", tbl_rb_wkly[[#This Row],[Player]]) + 1, FIND(")", tbl_rb_wkly[[#This Row],[Player]] tbl_rb_wkly[[#This Row],[Player]])- FIND("(", tbl_rb_wkly[[#This Row],[Player]]) - 1)</f>
        <v>IND</v>
      </c>
      <c r="D12">
        <f>SUM(tbl_rb_wkly[[#This Row],[Week 1]:[Week 18]])</f>
        <v>146.89999999999998</v>
      </c>
      <c r="E12">
        <f>IFERROR(ROUND(AVERAGE(tbl_rb_wkly[[#This Row],[Week 1]:[Week 18]]),2),0)</f>
        <v>14.69</v>
      </c>
      <c r="F12" t="s">
        <v>264</v>
      </c>
      <c r="G12" t="s">
        <v>264</v>
      </c>
      <c r="H12" t="s">
        <v>264</v>
      </c>
      <c r="I12" t="s">
        <v>264</v>
      </c>
      <c r="J12">
        <f>IFERROR(VLOOKUP(tbl_rb_wkly[[#This Row],[Player]],tbl_rb_wk5[[Player]:[FPTS]],15,0),"          --")</f>
        <v>3.9</v>
      </c>
      <c r="K12">
        <f>IFERROR(VLOOKUP(tbl_rb_wkly[[#This Row],[Player]],tbl_rb_wk6[[Player]:[FPTS]],15,0),"          --")</f>
        <v>9</v>
      </c>
      <c r="L12">
        <f>IFERROR(VLOOKUP(tbl_rb_wkly[[#This Row],[Player]],tbl_rb_wk7[[Player]:[FPTS]],15,0),"          --")</f>
        <v>19.5</v>
      </c>
      <c r="M12">
        <f>IFERROR(VLOOKUP(tbl_rb_wkly[[#This Row],[Player]],tbl_rb_wk8[[Player]:[FPTS]],15,0),"          --")</f>
        <v>10.199999999999999</v>
      </c>
      <c r="N12">
        <f>IFERROR(VLOOKUP(tbl_rb_wkly[[#This Row],[Player]],tbl_rb_wk9[[Player]:[FPTS]],15,0),"          --")</f>
        <v>15.4</v>
      </c>
      <c r="O12">
        <f>IFERROR(VLOOKUP(tbl_rb_wkly[[#This Row],[Player]],tbl_rb_wk10[[Player]:[FPTS]],15,0),"          --")</f>
        <v>14</v>
      </c>
      <c r="P12" t="s">
        <v>263</v>
      </c>
      <c r="Q12">
        <f>IFERROR(VLOOKUP(tbl_rb_wkly[[#This Row],[Player]],tbl_rb_wk12[[Player]:[FPTS]],15,0),"          --")</f>
        <v>21.1</v>
      </c>
      <c r="R12" t="s">
        <v>264</v>
      </c>
      <c r="S12" t="s">
        <v>264</v>
      </c>
      <c r="T12" t="s">
        <v>264</v>
      </c>
      <c r="U12">
        <f>IFERROR(VLOOKUP(tbl_rb_wkly[[#This Row],[Player]],tbl_rb_wk16[[Player]:[FPTS]],15,0),"          --")</f>
        <v>10.3</v>
      </c>
      <c r="V12">
        <f>IFERROR(VLOOKUP(tbl_rb_wkly[[#This Row],[Player]],tbl_rb_wk17[[Player]:[FPTS]],15,0),"          --")</f>
        <v>16.899999999999999</v>
      </c>
      <c r="W12">
        <f>IFERROR(VLOOKUP(tbl_rb_wkly[[#This Row],[Player]],tbl_rb_wk18[[Player]:[FPTS]],15,0),"          --")</f>
        <v>26.6</v>
      </c>
    </row>
    <row r="13" spans="1:23" x14ac:dyDescent="0.35">
      <c r="A13" t="s">
        <v>47</v>
      </c>
      <c r="B13" s="3" t="str">
        <f>MID(tbl_rb_wkly[[#This Row],[Player]], FIND("(", tbl_rb_wkly[[#This Row],[Player]]) + 1, FIND(")", tbl_rb_wkly[[#This Row],[Player]] tbl_rb_wkly[[#This Row],[Player]])- FIND("(", tbl_rb_wkly[[#This Row],[Player]]) - 1)</f>
        <v>NYG</v>
      </c>
      <c r="C13" s="3"/>
      <c r="D13">
        <f>SUM(tbl_rb_wkly[[#This Row],[Week 1]:[Week 18]])</f>
        <v>202.69999999999996</v>
      </c>
      <c r="E13">
        <f>IFERROR(ROUND(AVERAGE(tbl_rb_wkly[[#This Row],[Week 1]:[Week 18]]),2),0)</f>
        <v>14.48</v>
      </c>
      <c r="F13">
        <f>IFERROR(VLOOKUP(tbl_rb_wkly[[#This Row],[Player]],tbl_rb_wk1[[Player]:[FPTS]],15,0),"          --")</f>
        <v>7.8</v>
      </c>
      <c r="G13">
        <f>IFERROR(VLOOKUP(tbl_rb_wkly[[#This Row],[Player]],tbl_rb_wk2[[Player]:[FPTS]],15,0),"          --")</f>
        <v>24.2</v>
      </c>
      <c r="H13" t="s">
        <v>264</v>
      </c>
      <c r="I13" t="s">
        <v>264</v>
      </c>
      <c r="J13" t="s">
        <v>264</v>
      </c>
      <c r="K13">
        <f>IFERROR(VLOOKUP(tbl_rb_wkly[[#This Row],[Player]],tbl_rb_wk6[[Player]:[FPTS]],15,0),"          --")</f>
        <v>11.8</v>
      </c>
      <c r="L13">
        <f>IFERROR(VLOOKUP(tbl_rb_wkly[[#This Row],[Player]],tbl_rb_wk7[[Player]:[FPTS]],15,0),"          --")</f>
        <v>17.3</v>
      </c>
      <c r="M13">
        <f>IFERROR(VLOOKUP(tbl_rb_wkly[[#This Row],[Player]],tbl_rb_wk8[[Player]:[FPTS]],15,0),"          --")</f>
        <v>14.3</v>
      </c>
      <c r="N13">
        <f>IFERROR(VLOOKUP(tbl_rb_wkly[[#This Row],[Player]],tbl_rb_wk9[[Player]:[FPTS]],15,0),"          --")</f>
        <v>12.8</v>
      </c>
      <c r="O13">
        <f>IFERROR(VLOOKUP(tbl_rb_wkly[[#This Row],[Player]],tbl_rb_wk10[[Player]:[FPTS]],15,0),"          --")</f>
        <v>6.6</v>
      </c>
      <c r="P13">
        <f>IFERROR(VLOOKUP(tbl_rb_wkly[[#This Row],[Player]],tbl_rb_wk11[[Player]:[FPTS]],15,0),"          --")</f>
        <v>28</v>
      </c>
      <c r="Q13">
        <f>IFERROR(VLOOKUP(tbl_rb_wkly[[#This Row],[Player]],tbl_rb_wk12[[Player]:[FPTS]],15,0),"          --")</f>
        <v>5.7</v>
      </c>
      <c r="R13" t="s">
        <v>263</v>
      </c>
      <c r="S13">
        <f>IFERROR(VLOOKUP(tbl_rb_wkly[[#This Row],[Player]],tbl_rb_wk14[[Player]:[FPTS]],15,0),"          --")</f>
        <v>21.6</v>
      </c>
      <c r="T13">
        <f>IFERROR(VLOOKUP(tbl_rb_wkly[[#This Row],[Player]],tbl_rb_wk15[[Player]:[FPTS]],15,0),"          --")</f>
        <v>4.7</v>
      </c>
      <c r="U13">
        <f>IFERROR(VLOOKUP(tbl_rb_wkly[[#This Row],[Player]],tbl_rb_wk16[[Player]:[FPTS]],15,0),"          --")</f>
        <v>17.899999999999999</v>
      </c>
      <c r="V13">
        <f>IFERROR(VLOOKUP(tbl_rb_wkly[[#This Row],[Player]],tbl_rb_wk17[[Player]:[FPTS]],15,0),"          --")</f>
        <v>7.3</v>
      </c>
      <c r="W13">
        <f>IFERROR(VLOOKUP(tbl_rb_wkly[[#This Row],[Player]],tbl_rb_wk18[[Player]:[FPTS]],15,0),"          --")</f>
        <v>22.7</v>
      </c>
    </row>
    <row r="14" spans="1:23" x14ac:dyDescent="0.35">
      <c r="A14" t="s">
        <v>39</v>
      </c>
      <c r="B14" t="str">
        <f>MID(tbl_rb_wkly[[#This Row],[Player]], FIND("(", tbl_rb_wkly[[#This Row],[Player]]) + 1, FIND(")", tbl_rb_wkly[[#This Row],[Player]] tbl_rb_wkly[[#This Row],[Player]])- FIND("(", tbl_rb_wkly[[#This Row],[Player]]) - 1)</f>
        <v>ARI</v>
      </c>
      <c r="D14">
        <f>SUM(tbl_rb_wkly[[#This Row],[Week 1]:[Week 18]])</f>
        <v>188</v>
      </c>
      <c r="E14">
        <f>IFERROR(ROUND(AVERAGE(tbl_rb_wkly[[#This Row],[Week 1]:[Week 18]]),2),0)</f>
        <v>14.46</v>
      </c>
      <c r="F14">
        <f>IFERROR(VLOOKUP(tbl_rb_wkly[[#This Row],[Player]],tbl_rb_wk1[[Player]:[FPTS]],15,0),"          --")</f>
        <v>9.5</v>
      </c>
      <c r="G14">
        <f>IFERROR(VLOOKUP(tbl_rb_wkly[[#This Row],[Player]],tbl_rb_wk2[[Player]:[FPTS]],15,0),"          --")</f>
        <v>16.600000000000001</v>
      </c>
      <c r="H14">
        <f>IFERROR(VLOOKUP(tbl_rb_wkly[[#This Row],[Player]],tbl_rb_wk3[[Player]:[FPTS]],15,0),"          --")</f>
        <v>18.600000000000001</v>
      </c>
      <c r="I14">
        <f>IFERROR(VLOOKUP(tbl_rb_wkly[[#This Row],[Player]],tbl_rb_wk4[[Player]:[FPTS]],15,0),"          --")</f>
        <v>6.1</v>
      </c>
      <c r="J14">
        <f>IFERROR(VLOOKUP(tbl_rb_wkly[[#This Row],[Player]],tbl_rb_wk5[[Player]:[FPTS]],15,0),"          --")</f>
        <v>4.5999999999999996</v>
      </c>
      <c r="K14" t="s">
        <v>264</v>
      </c>
      <c r="L14" t="s">
        <v>264</v>
      </c>
      <c r="M14" t="s">
        <v>264</v>
      </c>
      <c r="N14" t="s">
        <v>264</v>
      </c>
      <c r="O14">
        <f>IFERROR(VLOOKUP(tbl_rb_wkly[[#This Row],[Player]],tbl_rb_wk10[[Player]:[FPTS]],15,0),"          --")</f>
        <v>7.3</v>
      </c>
      <c r="P14">
        <f>IFERROR(VLOOKUP(tbl_rb_wkly[[#This Row],[Player]],tbl_rb_wk11[[Player]:[FPTS]],15,0),"          --")</f>
        <v>7.3</v>
      </c>
      <c r="Q14">
        <f>IFERROR(VLOOKUP(tbl_rb_wkly[[#This Row],[Player]],tbl_rb_wk12[[Player]:[FPTS]],15,0),"          --")</f>
        <v>5.2</v>
      </c>
      <c r="R14">
        <f>IFERROR(VLOOKUP(tbl_rb_wkly[[#This Row],[Player]],tbl_rb_wk13[[Player]:[FPTS]],15,0),"          --")</f>
        <v>22.5</v>
      </c>
      <c r="S14" t="s">
        <v>263</v>
      </c>
      <c r="T14">
        <f>IFERROR(VLOOKUP(tbl_rb_wkly[[#This Row],[Player]],tbl_rb_wk15[[Player]:[FPTS]],15,0),"          --")</f>
        <v>16.399999999999999</v>
      </c>
      <c r="U14">
        <f>IFERROR(VLOOKUP(tbl_rb_wkly[[#This Row],[Player]],tbl_rb_wk16[[Player]:[FPTS]],15,0),"          --")</f>
        <v>19.7</v>
      </c>
      <c r="V14">
        <f>IFERROR(VLOOKUP(tbl_rb_wkly[[#This Row],[Player]],tbl_rb_wk17[[Player]:[FPTS]],15,0),"          --")</f>
        <v>25.8</v>
      </c>
      <c r="W14">
        <f>IFERROR(VLOOKUP(tbl_rb_wkly[[#This Row],[Player]],tbl_rb_wk18[[Player]:[FPTS]],15,0),"          --")</f>
        <v>28.4</v>
      </c>
    </row>
    <row r="15" spans="1:23" x14ac:dyDescent="0.35">
      <c r="A15" t="s">
        <v>51</v>
      </c>
      <c r="B15" s="3" t="str">
        <f>MID(tbl_rb_wkly[[#This Row],[Player]], FIND("(", tbl_rb_wkly[[#This Row],[Player]]) + 1, FIND(")", tbl_rb_wkly[[#This Row],[Player]] tbl_rb_wkly[[#This Row],[Player]])- FIND("(", tbl_rb_wkly[[#This Row],[Player]]) - 1)</f>
        <v>DET</v>
      </c>
      <c r="C15" s="3"/>
      <c r="D15">
        <f>SUM(tbl_rb_wkly[[#This Row],[Week 1]:[Week 18]])</f>
        <v>216.10000000000002</v>
      </c>
      <c r="E15">
        <f>IFERROR(ROUND(AVERAGE(tbl_rb_wkly[[#This Row],[Week 1]:[Week 18]]),2),0)</f>
        <v>14.41</v>
      </c>
      <c r="F15">
        <f>IFERROR(VLOOKUP(tbl_rb_wkly[[#This Row],[Player]],tbl_rb_wk1[[Player]:[FPTS]],15,0),"          --")</f>
        <v>7</v>
      </c>
      <c r="G15">
        <f>IFERROR(VLOOKUP(tbl_rb_wkly[[#This Row],[Player]],tbl_rb_wk2[[Player]:[FPTS]],15,0),"          --")</f>
        <v>9.1</v>
      </c>
      <c r="H15">
        <f>IFERROR(VLOOKUP(tbl_rb_wkly[[#This Row],[Player]],tbl_rb_wk3[[Player]:[FPTS]],15,0),"          --")</f>
        <v>8.6999999999999993</v>
      </c>
      <c r="I15">
        <f>IFERROR(VLOOKUP(tbl_rb_wkly[[#This Row],[Player]],tbl_rb_wk4[[Player]:[FPTS]],15,0),"          --")</f>
        <v>7.1</v>
      </c>
      <c r="J15" t="s">
        <v>264</v>
      </c>
      <c r="K15" t="s">
        <v>264</v>
      </c>
      <c r="L15">
        <f>IFERROR(VLOOKUP(tbl_rb_wkly[[#This Row],[Player]],tbl_rb_wk7[[Player]:[FPTS]],15,0),"          --")</f>
        <v>23.1</v>
      </c>
      <c r="M15">
        <f>IFERROR(VLOOKUP(tbl_rb_wkly[[#This Row],[Player]],tbl_rb_wk8[[Player]:[FPTS]],15,0),"          --")</f>
        <v>27.4</v>
      </c>
      <c r="N15" t="s">
        <v>263</v>
      </c>
      <c r="O15">
        <f>IFERROR(VLOOKUP(tbl_rb_wkly[[#This Row],[Player]],tbl_rb_wk10[[Player]:[FPTS]],15,0),"          --")</f>
        <v>24.7</v>
      </c>
      <c r="P15">
        <f>IFERROR(VLOOKUP(tbl_rb_wkly[[#This Row],[Player]],tbl_rb_wk11[[Player]:[FPTS]],15,0),"          --")</f>
        <v>18.5</v>
      </c>
      <c r="Q15">
        <f>IFERROR(VLOOKUP(tbl_rb_wkly[[#This Row],[Player]],tbl_rb_wk12[[Player]:[FPTS]],15,0),"          --")</f>
        <v>9.3000000000000007</v>
      </c>
      <c r="R15">
        <f>IFERROR(VLOOKUP(tbl_rb_wkly[[#This Row],[Player]],tbl_rb_wk13[[Player]:[FPTS]],15,0),"          --")</f>
        <v>5.9</v>
      </c>
      <c r="S15">
        <f>IFERROR(VLOOKUP(tbl_rb_wkly[[#This Row],[Player]],tbl_rb_wk14[[Player]:[FPTS]],15,0),"          --")</f>
        <v>15.7</v>
      </c>
      <c r="T15">
        <f>IFERROR(VLOOKUP(tbl_rb_wkly[[#This Row],[Player]],tbl_rb_wk15[[Player]:[FPTS]],15,0),"          --")</f>
        <v>23.8</v>
      </c>
      <c r="U15">
        <f>IFERROR(VLOOKUP(tbl_rb_wkly[[#This Row],[Player]],tbl_rb_wk16[[Player]:[FPTS]],15,0),"          --")</f>
        <v>22</v>
      </c>
      <c r="V15">
        <f>IFERROR(VLOOKUP(tbl_rb_wkly[[#This Row],[Player]],tbl_rb_wk17[[Player]:[FPTS]],15,0),"          --")</f>
        <v>4.8</v>
      </c>
      <c r="W15">
        <f>IFERROR(VLOOKUP(tbl_rb_wkly[[#This Row],[Player]],tbl_rb_wk18[[Player]:[FPTS]],15,0),"          --")</f>
        <v>9</v>
      </c>
    </row>
    <row r="16" spans="1:23" x14ac:dyDescent="0.35">
      <c r="A16" t="s">
        <v>28</v>
      </c>
      <c r="B16" t="str">
        <f>MID(tbl_rb_wkly[[#This Row],[Player]], FIND("(", tbl_rb_wkly[[#This Row],[Player]]) + 1, FIND(")", tbl_rb_wkly[[#This Row],[Player]] tbl_rb_wkly[[#This Row],[Player]])- FIND("(", tbl_rb_wkly[[#This Row],[Player]]) - 1)</f>
        <v>DET</v>
      </c>
      <c r="D16">
        <f>SUM(tbl_rb_wkly[[#This Row],[Week 1]:[Week 18]])</f>
        <v>199.20000000000002</v>
      </c>
      <c r="E16">
        <f>IFERROR(ROUND(AVERAGE(tbl_rb_wkly[[#This Row],[Week 1]:[Week 18]]),2),0)</f>
        <v>14.23</v>
      </c>
      <c r="F16">
        <f>IFERROR(VLOOKUP(tbl_rb_wkly[[#This Row],[Player]],tbl_rb_wk1[[Player]:[FPTS]],15,0),"          --")</f>
        <v>13.4</v>
      </c>
      <c r="G16">
        <f>IFERROR(VLOOKUP(tbl_rb_wkly[[#This Row],[Player]],tbl_rb_wk2[[Player]:[FPTS]],15,0),"          --")</f>
        <v>11.9</v>
      </c>
      <c r="H16" t="s">
        <v>264</v>
      </c>
      <c r="I16">
        <f>IFERROR(VLOOKUP(tbl_rb_wkly[[#This Row],[Player]],tbl_rb_wk4[[Player]:[FPTS]],15,0),"          --")</f>
        <v>33.1</v>
      </c>
      <c r="J16">
        <f>IFERROR(VLOOKUP(tbl_rb_wkly[[#This Row],[Player]],tbl_rb_wk5[[Player]:[FPTS]],15,0),"          --")</f>
        <v>19.899999999999999</v>
      </c>
      <c r="K16">
        <f>IFERROR(VLOOKUP(tbl_rb_wkly[[#This Row],[Player]],tbl_rb_wk6[[Player]:[FPTS]],15,0),"          --")</f>
        <v>3.8</v>
      </c>
      <c r="L16" t="s">
        <v>264</v>
      </c>
      <c r="M16" t="s">
        <v>264</v>
      </c>
      <c r="N16" t="s">
        <v>263</v>
      </c>
      <c r="O16">
        <f>IFERROR(VLOOKUP(tbl_rb_wkly[[#This Row],[Player]],tbl_rb_wk10[[Player]:[FPTS]],15,0),"          --")</f>
        <v>17.600000000000001</v>
      </c>
      <c r="P16">
        <f>IFERROR(VLOOKUP(tbl_rb_wkly[[#This Row],[Player]],tbl_rb_wk11[[Player]:[FPTS]],15,0),"          --")</f>
        <v>16.8</v>
      </c>
      <c r="Q16">
        <f>IFERROR(VLOOKUP(tbl_rb_wkly[[#This Row],[Player]],tbl_rb_wk12[[Player]:[FPTS]],15,0),"          --")</f>
        <v>15.1</v>
      </c>
      <c r="R16">
        <f>IFERROR(VLOOKUP(tbl_rb_wkly[[#This Row],[Player]],tbl_rb_wk13[[Player]:[FPTS]],15,0),"          --")</f>
        <v>12</v>
      </c>
      <c r="S16">
        <f>IFERROR(VLOOKUP(tbl_rb_wkly[[#This Row],[Player]],tbl_rb_wk14[[Player]:[FPTS]],15,0),"          --")</f>
        <v>10</v>
      </c>
      <c r="T16">
        <f>IFERROR(VLOOKUP(tbl_rb_wkly[[#This Row],[Player]],tbl_rb_wk15[[Player]:[FPTS]],15,0),"          --")</f>
        <v>9.1999999999999993</v>
      </c>
      <c r="U16">
        <f>IFERROR(VLOOKUP(tbl_rb_wkly[[#This Row],[Player]],tbl_rb_wk16[[Player]:[FPTS]],15,0),"          --")</f>
        <v>13.9</v>
      </c>
      <c r="V16">
        <f>IFERROR(VLOOKUP(tbl_rb_wkly[[#This Row],[Player]],tbl_rb_wk17[[Player]:[FPTS]],15,0),"          --")</f>
        <v>12.5</v>
      </c>
      <c r="W16">
        <f>IFERROR(VLOOKUP(tbl_rb_wkly[[#This Row],[Player]],tbl_rb_wk18[[Player]:[FPTS]],15,0),"          --")</f>
        <v>10</v>
      </c>
    </row>
    <row r="17" spans="1:23" x14ac:dyDescent="0.35">
      <c r="A17" t="s">
        <v>42</v>
      </c>
      <c r="B17" t="str">
        <f>MID(tbl_rb_wkly[[#This Row],[Player]], FIND("(", tbl_rb_wkly[[#This Row],[Player]]) + 1, FIND(")", tbl_rb_wkly[[#This Row],[Player]] tbl_rb_wkly[[#This Row],[Player]])- FIND("(", tbl_rb_wkly[[#This Row],[Player]]) - 1)</f>
        <v>CIN</v>
      </c>
      <c r="D17">
        <f>SUM(tbl_rb_wkly[[#This Row],[Week 1]:[Week 18]])</f>
        <v>240.99999999999997</v>
      </c>
      <c r="E17">
        <f>IFERROR(ROUND(AVERAGE(tbl_rb_wkly[[#This Row],[Week 1]:[Week 18]]),2),0)</f>
        <v>14.18</v>
      </c>
      <c r="F17">
        <f>IFERROR(VLOOKUP(tbl_rb_wkly[[#This Row],[Player]],tbl_rb_wk1[[Player]:[FPTS]],15,0),"          --")</f>
        <v>8.8000000000000007</v>
      </c>
      <c r="G17">
        <f>IFERROR(VLOOKUP(tbl_rb_wkly[[#This Row],[Player]],tbl_rb_wk2[[Player]:[FPTS]],15,0),"          --")</f>
        <v>11.5</v>
      </c>
      <c r="H17">
        <f>IFERROR(VLOOKUP(tbl_rb_wkly[[#This Row],[Player]],tbl_rb_wk3[[Player]:[FPTS]],15,0),"          --")</f>
        <v>13.5</v>
      </c>
      <c r="I17">
        <f>IFERROR(VLOOKUP(tbl_rb_wkly[[#This Row],[Player]],tbl_rb_wk4[[Player]:[FPTS]],15,0),"          --")</f>
        <v>8.1</v>
      </c>
      <c r="J17">
        <f>IFERROR(VLOOKUP(tbl_rb_wkly[[#This Row],[Player]],tbl_rb_wk5[[Player]:[FPTS]],15,0),"          --")</f>
        <v>11.4</v>
      </c>
      <c r="K17">
        <f>IFERROR(VLOOKUP(tbl_rb_wkly[[#This Row],[Player]],tbl_rb_wk6[[Player]:[FPTS]],15,0),"          --")</f>
        <v>7.7</v>
      </c>
      <c r="L17" t="s">
        <v>263</v>
      </c>
      <c r="M17">
        <f>IFERROR(VLOOKUP(tbl_rb_wkly[[#This Row],[Player]],tbl_rb_wk8[[Player]:[FPTS]],15,0),"          --")</f>
        <v>18.5</v>
      </c>
      <c r="N17">
        <f>IFERROR(VLOOKUP(tbl_rb_wkly[[#This Row],[Player]],tbl_rb_wk9[[Player]:[FPTS]],15,0),"          --")</f>
        <v>15.3</v>
      </c>
      <c r="O17">
        <f>IFERROR(VLOOKUP(tbl_rb_wkly[[#This Row],[Player]],tbl_rb_wk10[[Player]:[FPTS]],15,0),"          --")</f>
        <v>11.5</v>
      </c>
      <c r="P17">
        <f>IFERROR(VLOOKUP(tbl_rb_wkly[[#This Row],[Player]],tbl_rb_wk11[[Player]:[FPTS]],15,0),"          --")</f>
        <v>18.5</v>
      </c>
      <c r="Q17">
        <f>IFERROR(VLOOKUP(tbl_rb_wkly[[#This Row],[Player]],tbl_rb_wk12[[Player]:[FPTS]],15,0),"          --")</f>
        <v>7</v>
      </c>
      <c r="R17">
        <f>IFERROR(VLOOKUP(tbl_rb_wkly[[#This Row],[Player]],tbl_rb_wk13[[Player]:[FPTS]],15,0),"          --")</f>
        <v>26.7</v>
      </c>
      <c r="S17">
        <f>IFERROR(VLOOKUP(tbl_rb_wkly[[#This Row],[Player]],tbl_rb_wk14[[Player]:[FPTS]],15,0),"          --")</f>
        <v>20</v>
      </c>
      <c r="T17">
        <f>IFERROR(VLOOKUP(tbl_rb_wkly[[#This Row],[Player]],tbl_rb_wk15[[Player]:[FPTS]],15,0),"          --")</f>
        <v>13.6</v>
      </c>
      <c r="U17">
        <f>IFERROR(VLOOKUP(tbl_rb_wkly[[#This Row],[Player]],tbl_rb_wk16[[Player]:[FPTS]],15,0),"          --")</f>
        <v>8</v>
      </c>
      <c r="V17">
        <f>IFERROR(VLOOKUP(tbl_rb_wkly[[#This Row],[Player]],tbl_rb_wk17[[Player]:[FPTS]],15,0),"          --")</f>
        <v>16.7</v>
      </c>
      <c r="W17">
        <f>IFERROR(VLOOKUP(tbl_rb_wkly[[#This Row],[Player]],tbl_rb_wk18[[Player]:[FPTS]],15,0),"          --")</f>
        <v>24.2</v>
      </c>
    </row>
    <row r="18" spans="1:23" x14ac:dyDescent="0.35">
      <c r="A18" t="s">
        <v>53</v>
      </c>
      <c r="B18" s="3" t="str">
        <f>MID(tbl_rb_wkly[[#This Row],[Player]], FIND("(", tbl_rb_wkly[[#This Row],[Player]]) + 1, FIND(")", tbl_rb_wkly[[#This Row],[Player]] tbl_rb_wkly[[#This Row],[Player]])- FIND("(", tbl_rb_wkly[[#This Row],[Player]]) - 1)</f>
        <v>TB</v>
      </c>
      <c r="C18" s="3"/>
      <c r="D18">
        <f>SUM(tbl_rb_wkly[[#This Row],[Week 1]:[Week 18]])</f>
        <v>235.89999999999998</v>
      </c>
      <c r="E18">
        <f>IFERROR(ROUND(AVERAGE(tbl_rb_wkly[[#This Row],[Week 1]:[Week 18]]),2),0)</f>
        <v>13.88</v>
      </c>
      <c r="F18">
        <f>IFERROR(VLOOKUP(tbl_rb_wkly[[#This Row],[Player]],tbl_rb_wk1[[Player]:[FPTS]],15,0),"          --")</f>
        <v>5.9</v>
      </c>
      <c r="G18">
        <f>IFERROR(VLOOKUP(tbl_rb_wkly[[#This Row],[Player]],tbl_rb_wk2[[Player]:[FPTS]],15,0),"          --")</f>
        <v>18.8</v>
      </c>
      <c r="H18">
        <f>IFERROR(VLOOKUP(tbl_rb_wkly[[#This Row],[Player]],tbl_rb_wk3[[Player]:[FPTS]],15,0),"          --")</f>
        <v>5.7</v>
      </c>
      <c r="I18">
        <f>IFERROR(VLOOKUP(tbl_rb_wkly[[#This Row],[Player]],tbl_rb_wk4[[Player]:[FPTS]],15,0),"          --")</f>
        <v>9.3000000000000007</v>
      </c>
      <c r="J18" t="s">
        <v>263</v>
      </c>
      <c r="K18">
        <f>IFERROR(VLOOKUP(tbl_rb_wkly[[#This Row],[Player]],tbl_rb_wk6[[Player]:[FPTS]],15,0),"          --")</f>
        <v>5.3</v>
      </c>
      <c r="L18">
        <f>IFERROR(VLOOKUP(tbl_rb_wkly[[#This Row],[Player]],tbl_rb_wk7[[Player]:[FPTS]],15,0),"          --")</f>
        <v>12.9</v>
      </c>
      <c r="M18">
        <f>IFERROR(VLOOKUP(tbl_rb_wkly[[#This Row],[Player]],tbl_rb_wk8[[Player]:[FPTS]],15,0),"          --")</f>
        <v>14.4</v>
      </c>
      <c r="N18">
        <f>IFERROR(VLOOKUP(tbl_rb_wkly[[#This Row],[Player]],tbl_rb_wk9[[Player]:[FPTS]],15,0),"          --")</f>
        <v>25.9</v>
      </c>
      <c r="O18">
        <f>IFERROR(VLOOKUP(tbl_rb_wkly[[#This Row],[Player]],tbl_rb_wk10[[Player]:[FPTS]],15,0),"          --")</f>
        <v>16.8</v>
      </c>
      <c r="P18">
        <f>IFERROR(VLOOKUP(tbl_rb_wkly[[#This Row],[Player]],tbl_rb_wk11[[Player]:[FPTS]],15,0),"          --")</f>
        <v>14.8</v>
      </c>
      <c r="Q18">
        <f>IFERROR(VLOOKUP(tbl_rb_wkly[[#This Row],[Player]],tbl_rb_wk12[[Player]:[FPTS]],15,0),"          --")</f>
        <v>12</v>
      </c>
      <c r="R18">
        <f>IFERROR(VLOOKUP(tbl_rb_wkly[[#This Row],[Player]],tbl_rb_wk13[[Player]:[FPTS]],15,0),"          --")</f>
        <v>18.100000000000001</v>
      </c>
      <c r="S18">
        <f>IFERROR(VLOOKUP(tbl_rb_wkly[[#This Row],[Player]],tbl_rb_wk14[[Player]:[FPTS]],15,0),"          --")</f>
        <v>20.5</v>
      </c>
      <c r="T18">
        <f>IFERROR(VLOOKUP(tbl_rb_wkly[[#This Row],[Player]],tbl_rb_wk15[[Player]:[FPTS]],15,0),"          --")</f>
        <v>20.9</v>
      </c>
      <c r="U18">
        <f>IFERROR(VLOOKUP(tbl_rb_wkly[[#This Row],[Player]],tbl_rb_wk16[[Player]:[FPTS]],15,0),"          --")</f>
        <v>16.7</v>
      </c>
      <c r="V18">
        <f>IFERROR(VLOOKUP(tbl_rb_wkly[[#This Row],[Player]],tbl_rb_wk17[[Player]:[FPTS]],15,0),"          --")</f>
        <v>6.6</v>
      </c>
      <c r="W18">
        <f>IFERROR(VLOOKUP(tbl_rb_wkly[[#This Row],[Player]],tbl_rb_wk18[[Player]:[FPTS]],15,0),"          --")</f>
        <v>11.3</v>
      </c>
    </row>
    <row r="19" spans="1:23" x14ac:dyDescent="0.35">
      <c r="A19" t="s">
        <v>49</v>
      </c>
      <c r="B19" t="str">
        <f>MID(tbl_rb_wkly[[#This Row],[Player]], FIND("(", tbl_rb_wkly[[#This Row],[Player]]) + 1, FIND(")", tbl_rb_wkly[[#This Row],[Player]] tbl_rb_wkly[[#This Row],[Player]])- FIND("(", tbl_rb_wkly[[#This Row],[Player]]) - 1)</f>
        <v>KC</v>
      </c>
      <c r="D19">
        <f>SUM(tbl_rb_wkly[[#This Row],[Week 1]:[Week 18]])</f>
        <v>191.9</v>
      </c>
      <c r="E19">
        <f>IFERROR(ROUND(AVERAGE(tbl_rb_wkly[[#This Row],[Week 1]:[Week 18]]),2),0)</f>
        <v>13.71</v>
      </c>
      <c r="F19">
        <f>IFERROR(VLOOKUP(tbl_rb_wkly[[#This Row],[Player]],tbl_rb_wk1[[Player]:[FPTS]],15,0),"          --")</f>
        <v>7.4</v>
      </c>
      <c r="G19">
        <f>IFERROR(VLOOKUP(tbl_rb_wkly[[#This Row],[Player]],tbl_rb_wk2[[Player]:[FPTS]],15,0),"          --")</f>
        <v>7.5</v>
      </c>
      <c r="H19">
        <f>IFERROR(VLOOKUP(tbl_rb_wkly[[#This Row],[Player]],tbl_rb_wk3[[Player]:[FPTS]],15,0),"          --")</f>
        <v>14.8</v>
      </c>
      <c r="I19">
        <f>IFERROR(VLOOKUP(tbl_rb_wkly[[#This Row],[Player]],tbl_rb_wk4[[Player]:[FPTS]],15,0),"          --")</f>
        <v>23.3</v>
      </c>
      <c r="J19">
        <f>IFERROR(VLOOKUP(tbl_rb_wkly[[#This Row],[Player]],tbl_rb_wk5[[Player]:[FPTS]],15,0),"          --")</f>
        <v>12.9</v>
      </c>
      <c r="K19">
        <f>IFERROR(VLOOKUP(tbl_rb_wkly[[#This Row],[Player]],tbl_rb_wk6[[Player]:[FPTS]],15,0),"          --")</f>
        <v>12.8</v>
      </c>
      <c r="L19">
        <f>IFERROR(VLOOKUP(tbl_rb_wkly[[#This Row],[Player]],tbl_rb_wk7[[Player]:[FPTS]],15,0),"          --")</f>
        <v>14</v>
      </c>
      <c r="M19">
        <f>IFERROR(VLOOKUP(tbl_rb_wkly[[#This Row],[Player]],tbl_rb_wk8[[Player]:[FPTS]],15,0),"          --")</f>
        <v>5.2</v>
      </c>
      <c r="N19">
        <f>IFERROR(VLOOKUP(tbl_rb_wkly[[#This Row],[Player]],tbl_rb_wk9[[Player]:[FPTS]],15,0),"          --")</f>
        <v>6.6</v>
      </c>
      <c r="O19" t="s">
        <v>263</v>
      </c>
      <c r="P19">
        <f>IFERROR(VLOOKUP(tbl_rb_wkly[[#This Row],[Player]],tbl_rb_wk11[[Player]:[FPTS]],15,0),"          --")</f>
        <v>9.6</v>
      </c>
      <c r="Q19">
        <f>IFERROR(VLOOKUP(tbl_rb_wkly[[#This Row],[Player]],tbl_rb_wk12[[Player]:[FPTS]],15,0),"          --")</f>
        <v>23.4</v>
      </c>
      <c r="R19">
        <f>IFERROR(VLOOKUP(tbl_rb_wkly[[#This Row],[Player]],tbl_rb_wk13[[Player]:[FPTS]],15,0),"          --")</f>
        <v>19.8</v>
      </c>
      <c r="S19" t="s">
        <v>264</v>
      </c>
      <c r="T19" t="s">
        <v>264</v>
      </c>
      <c r="U19">
        <f>IFERROR(VLOOKUP(tbl_rb_wkly[[#This Row],[Player]],tbl_rb_wk16[[Player]:[FPTS]],15,0),"          --")</f>
        <v>8.6</v>
      </c>
      <c r="V19">
        <f>IFERROR(VLOOKUP(tbl_rb_wkly[[#This Row],[Player]],tbl_rb_wk17[[Player]:[FPTS]],15,0),"          --")</f>
        <v>26</v>
      </c>
      <c r="W19" t="s">
        <v>264</v>
      </c>
    </row>
    <row r="20" spans="1:23" x14ac:dyDescent="0.35">
      <c r="A20" t="s">
        <v>30</v>
      </c>
      <c r="B20" t="str">
        <f>MID(tbl_rb_wkly[[#This Row],[Player]], FIND("(", tbl_rb_wkly[[#This Row],[Player]]) + 1, FIND(")", tbl_rb_wkly[[#This Row],[Player]] tbl_rb_wkly[[#This Row],[Player]])- FIND("(", tbl_rb_wkly[[#This Row],[Player]]) - 1)</f>
        <v>TEN</v>
      </c>
      <c r="D20">
        <f>SUM(tbl_rb_wkly[[#This Row],[Week 1]:[Week 18]])</f>
        <v>232.70000000000002</v>
      </c>
      <c r="E20">
        <f>IFERROR(ROUND(AVERAGE(tbl_rb_wkly[[#This Row],[Week 1]:[Week 18]]),2),0)</f>
        <v>13.69</v>
      </c>
      <c r="F20">
        <f>IFERROR(VLOOKUP(tbl_rb_wkly[[#This Row],[Player]],tbl_rb_wk1[[Player]:[FPTS]],15,0),"          --")</f>
        <v>12.9</v>
      </c>
      <c r="G20">
        <f>IFERROR(VLOOKUP(tbl_rb_wkly[[#This Row],[Player]],tbl_rb_wk2[[Player]:[FPTS]],15,0),"          --")</f>
        <v>17</v>
      </c>
      <c r="H20">
        <f>IFERROR(VLOOKUP(tbl_rb_wkly[[#This Row],[Player]],tbl_rb_wk3[[Player]:[FPTS]],15,0),"          --")</f>
        <v>2</v>
      </c>
      <c r="I20">
        <f>IFERROR(VLOOKUP(tbl_rb_wkly[[#This Row],[Player]],tbl_rb_wk4[[Player]:[FPTS]],15,0),"          --")</f>
        <v>23.9</v>
      </c>
      <c r="J20">
        <f>IFERROR(VLOOKUP(tbl_rb_wkly[[#This Row],[Player]],tbl_rb_wk5[[Player]:[FPTS]],15,0),"          --")</f>
        <v>7.7</v>
      </c>
      <c r="K20">
        <f>IFERROR(VLOOKUP(tbl_rb_wkly[[#This Row],[Player]],tbl_rb_wk6[[Player]:[FPTS]],15,0),"          --")</f>
        <v>18.3</v>
      </c>
      <c r="L20" t="s">
        <v>263</v>
      </c>
      <c r="M20">
        <f>IFERROR(VLOOKUP(tbl_rb_wkly[[#This Row],[Player]],tbl_rb_wk8[[Player]:[FPTS]],15,0),"          --")</f>
        <v>14.2</v>
      </c>
      <c r="N20">
        <f>IFERROR(VLOOKUP(tbl_rb_wkly[[#This Row],[Player]],tbl_rb_wk9[[Player]:[FPTS]],15,0),"          --")</f>
        <v>17.7</v>
      </c>
      <c r="O20">
        <f>IFERROR(VLOOKUP(tbl_rb_wkly[[#This Row],[Player]],tbl_rb_wk10[[Player]:[FPTS]],15,0),"          --")</f>
        <v>2.5</v>
      </c>
      <c r="P20">
        <f>IFERROR(VLOOKUP(tbl_rb_wkly[[#This Row],[Player]],tbl_rb_wk11[[Player]:[FPTS]],15,0),"          --")</f>
        <v>4.9000000000000004</v>
      </c>
      <c r="Q20">
        <f>IFERROR(VLOOKUP(tbl_rb_wkly[[#This Row],[Player]],tbl_rb_wk12[[Player]:[FPTS]],15,0),"          --")</f>
        <v>20.100000000000001</v>
      </c>
      <c r="R20">
        <f>IFERROR(VLOOKUP(tbl_rb_wkly[[#This Row],[Player]],tbl_rb_wk13[[Player]:[FPTS]],15,0),"          --")</f>
        <v>24.5</v>
      </c>
      <c r="S20">
        <f>IFERROR(VLOOKUP(tbl_rb_wkly[[#This Row],[Player]],tbl_rb_wk14[[Player]:[FPTS]],15,0),"          --")</f>
        <v>17.600000000000001</v>
      </c>
      <c r="T20">
        <f>IFERROR(VLOOKUP(tbl_rb_wkly[[#This Row],[Player]],tbl_rb_wk15[[Player]:[FPTS]],15,0),"          --")</f>
        <v>3</v>
      </c>
      <c r="U20">
        <f>IFERROR(VLOOKUP(tbl_rb_wkly[[#This Row],[Player]],tbl_rb_wk16[[Player]:[FPTS]],15,0),"          --")</f>
        <v>20.9</v>
      </c>
      <c r="V20">
        <f>IFERROR(VLOOKUP(tbl_rb_wkly[[#This Row],[Player]],tbl_rb_wk17[[Player]:[FPTS]],15,0),"          --")</f>
        <v>4.2</v>
      </c>
      <c r="W20">
        <f>IFERROR(VLOOKUP(tbl_rb_wkly[[#This Row],[Player]],tbl_rb_wk18[[Player]:[FPTS]],15,0),"          --")</f>
        <v>21.3</v>
      </c>
    </row>
    <row r="21" spans="1:23" x14ac:dyDescent="0.35">
      <c r="A21" t="s">
        <v>23</v>
      </c>
      <c r="B21" s="3" t="str">
        <f>MID(tbl_rb_wkly[[#This Row],[Player]], FIND("(", tbl_rb_wkly[[#This Row],[Player]]) + 1, FIND(")", tbl_rb_wkly[[#This Row],[Player]] tbl_rb_wkly[[#This Row],[Player]])- FIND("(", tbl_rb_wkly[[#This Row],[Player]]) - 1)</f>
        <v>ATL</v>
      </c>
      <c r="C21" s="3"/>
      <c r="D21">
        <f>SUM(tbl_rb_wkly[[#This Row],[Week 1]:[Week 18]])</f>
        <v>217.3</v>
      </c>
      <c r="E21">
        <f>IFERROR(ROUND(AVERAGE(tbl_rb_wkly[[#This Row],[Week 1]:[Week 18]]),2),0)</f>
        <v>12.78</v>
      </c>
      <c r="F21">
        <f>IFERROR(VLOOKUP(tbl_rb_wkly[[#This Row],[Player]],tbl_rb_wk1[[Player]:[FPTS]],15,0),"          --")</f>
        <v>17.3</v>
      </c>
      <c r="G21">
        <f>IFERROR(VLOOKUP(tbl_rb_wkly[[#This Row],[Player]],tbl_rb_wk2[[Player]:[FPTS]],15,0),"          --")</f>
        <v>19.2</v>
      </c>
      <c r="H21">
        <f>IFERROR(VLOOKUP(tbl_rb_wkly[[#This Row],[Player]],tbl_rb_wk3[[Player]:[FPTS]],15,0),"          --")</f>
        <v>8</v>
      </c>
      <c r="I21">
        <f>IFERROR(VLOOKUP(tbl_rb_wkly[[#This Row],[Player]],tbl_rb_wk4[[Player]:[FPTS]],15,0),"          --")</f>
        <v>16.2</v>
      </c>
      <c r="J21">
        <f>IFERROR(VLOOKUP(tbl_rb_wkly[[#This Row],[Player]],tbl_rb_wk5[[Player]:[FPTS]],15,0),"          --")</f>
        <v>10.8</v>
      </c>
      <c r="K21">
        <f>IFERROR(VLOOKUP(tbl_rb_wkly[[#This Row],[Player]],tbl_rb_wk6[[Player]:[FPTS]],15,0),"          --")</f>
        <v>10.5</v>
      </c>
      <c r="L21">
        <f>IFERROR(VLOOKUP(tbl_rb_wkly[[#This Row],[Player]],tbl_rb_wk7[[Player]:[FPTS]],15,0),"          --")</f>
        <v>0.3</v>
      </c>
      <c r="M21">
        <f>IFERROR(VLOOKUP(tbl_rb_wkly[[#This Row],[Player]],tbl_rb_wk8[[Player]:[FPTS]],15,0),"          --")</f>
        <v>12.2</v>
      </c>
      <c r="N21">
        <f>IFERROR(VLOOKUP(tbl_rb_wkly[[#This Row],[Player]],tbl_rb_wk9[[Player]:[FPTS]],15,0),"          --")</f>
        <v>4.9000000000000004</v>
      </c>
      <c r="O21">
        <f>IFERROR(VLOOKUP(tbl_rb_wkly[[#This Row],[Player]],tbl_rb_wk10[[Player]:[FPTS]],15,0),"          --")</f>
        <v>17.100000000000001</v>
      </c>
      <c r="P21" t="s">
        <v>263</v>
      </c>
      <c r="Q21">
        <f>IFERROR(VLOOKUP(tbl_rb_wkly[[#This Row],[Player]],tbl_rb_wk12[[Player]:[FPTS]],15,0),"          --")</f>
        <v>25.8</v>
      </c>
      <c r="R21">
        <f>IFERROR(VLOOKUP(tbl_rb_wkly[[#This Row],[Player]],tbl_rb_wk13[[Player]:[FPTS]],15,0),"          --")</f>
        <v>9.4</v>
      </c>
      <c r="S21">
        <f>IFERROR(VLOOKUP(tbl_rb_wkly[[#This Row],[Player]],tbl_rb_wk14[[Player]:[FPTS]],15,0),"          --")</f>
        <v>17.3</v>
      </c>
      <c r="T21">
        <f>IFERROR(VLOOKUP(tbl_rb_wkly[[#This Row],[Player]],tbl_rb_wk15[[Player]:[FPTS]],15,0),"          --")</f>
        <v>-0.1</v>
      </c>
      <c r="U21">
        <f>IFERROR(VLOOKUP(tbl_rb_wkly[[#This Row],[Player]],tbl_rb_wk16[[Player]:[FPTS]],15,0),"          --")</f>
        <v>15.7</v>
      </c>
      <c r="V21">
        <f>IFERROR(VLOOKUP(tbl_rb_wkly[[#This Row],[Player]],tbl_rb_wk17[[Player]:[FPTS]],15,0),"          --")</f>
        <v>10.1</v>
      </c>
      <c r="W21">
        <f>IFERROR(VLOOKUP(tbl_rb_wkly[[#This Row],[Player]],tbl_rb_wk18[[Player]:[FPTS]],15,0),"          --")</f>
        <v>22.6</v>
      </c>
    </row>
    <row r="22" spans="1:23" x14ac:dyDescent="0.35">
      <c r="A22" t="s">
        <v>45</v>
      </c>
      <c r="B22" s="3" t="str">
        <f>MID(tbl_rb_wkly[[#This Row],[Player]], FIND("(", tbl_rb_wkly[[#This Row],[Player]]) + 1, FIND(")", tbl_rb_wkly[[#This Row],[Player]] tbl_rb_wkly[[#This Row],[Player]])- FIND("(", tbl_rb_wkly[[#This Row],[Player]]) - 1)</f>
        <v>LV</v>
      </c>
      <c r="C22" s="3"/>
      <c r="D22">
        <f>SUM(tbl_rb_wkly[[#This Row],[Week 1]:[Week 18]])</f>
        <v>162.59999999999997</v>
      </c>
      <c r="E22">
        <f>IFERROR(ROUND(AVERAGE(tbl_rb_wkly[[#This Row],[Week 1]:[Week 18]]),2),0)</f>
        <v>12.51</v>
      </c>
      <c r="F22">
        <f>IFERROR(VLOOKUP(tbl_rb_wkly[[#This Row],[Player]],tbl_rb_wk1[[Player]:[FPTS]],15,0),"          --")</f>
        <v>8.1</v>
      </c>
      <c r="G22">
        <f>IFERROR(VLOOKUP(tbl_rb_wkly[[#This Row],[Player]],tbl_rb_wk2[[Player]:[FPTS]],15,0),"          --")</f>
        <v>7.4</v>
      </c>
      <c r="H22">
        <f>IFERROR(VLOOKUP(tbl_rb_wkly[[#This Row],[Player]],tbl_rb_wk3[[Player]:[FPTS]],15,0),"          --")</f>
        <v>9.5</v>
      </c>
      <c r="I22">
        <f>IFERROR(VLOOKUP(tbl_rb_wkly[[#This Row],[Player]],tbl_rb_wk4[[Player]:[FPTS]],15,0),"          --")</f>
        <v>23.9</v>
      </c>
      <c r="J22">
        <f>IFERROR(VLOOKUP(tbl_rb_wkly[[#This Row],[Player]],tbl_rb_wk5[[Player]:[FPTS]],15,0),"          --")</f>
        <v>17.399999999999999</v>
      </c>
      <c r="K22">
        <f>IFERROR(VLOOKUP(tbl_rb_wkly[[#This Row],[Player]],tbl_rb_wk6[[Player]:[FPTS]],15,0),"          --")</f>
        <v>10.3</v>
      </c>
      <c r="L22">
        <f>IFERROR(VLOOKUP(tbl_rb_wkly[[#This Row],[Player]],tbl_rb_wk7[[Player]:[FPTS]],15,0),"          --")</f>
        <v>4.5999999999999996</v>
      </c>
      <c r="M22">
        <f>IFERROR(VLOOKUP(tbl_rb_wkly[[#This Row],[Player]],tbl_rb_wk8[[Player]:[FPTS]],15,0),"          --")</f>
        <v>15.8</v>
      </c>
      <c r="N22">
        <f>IFERROR(VLOOKUP(tbl_rb_wkly[[#This Row],[Player]],tbl_rb_wk9[[Player]:[FPTS]],15,0),"          --")</f>
        <v>21.8</v>
      </c>
      <c r="O22">
        <f>IFERROR(VLOOKUP(tbl_rb_wkly[[#This Row],[Player]],tbl_rb_wk10[[Player]:[FPTS]],15,0),"          --")</f>
        <v>11.7</v>
      </c>
      <c r="P22">
        <f>IFERROR(VLOOKUP(tbl_rb_wkly[[#This Row],[Player]],tbl_rb_wk11[[Player]:[FPTS]],15,0),"          --")</f>
        <v>5.6</v>
      </c>
      <c r="Q22">
        <f>IFERROR(VLOOKUP(tbl_rb_wkly[[#This Row],[Player]],tbl_rb_wk12[[Player]:[FPTS]],15,0),"          --")</f>
        <v>20.5</v>
      </c>
      <c r="R22" t="s">
        <v>263</v>
      </c>
      <c r="S22">
        <f>IFERROR(VLOOKUP(tbl_rb_wkly[[#This Row],[Player]],tbl_rb_wk14[[Player]:[FPTS]],15,0),"          --")</f>
        <v>6</v>
      </c>
      <c r="T22" t="s">
        <v>264</v>
      </c>
      <c r="U22" t="s">
        <v>264</v>
      </c>
      <c r="V22" t="s">
        <v>264</v>
      </c>
      <c r="W22" t="s">
        <v>264</v>
      </c>
    </row>
    <row r="23" spans="1:23" x14ac:dyDescent="0.35">
      <c r="A23" t="s">
        <v>44</v>
      </c>
      <c r="B23" t="str">
        <f>MID(tbl_rb_wkly[[#This Row],[Player]], FIND("(", tbl_rb_wkly[[#This Row],[Player]]) + 1, FIND(")", tbl_rb_wkly[[#This Row],[Player]] tbl_rb_wkly[[#This Row],[Player]])- FIND("(", tbl_rb_wkly[[#This Row],[Player]]) - 1)</f>
        <v>BUF</v>
      </c>
      <c r="D23">
        <f>SUM(tbl_rb_wkly[[#This Row],[Week 1]:[Week 18]])</f>
        <v>210.7</v>
      </c>
      <c r="E23">
        <f>IFERROR(ROUND(AVERAGE(tbl_rb_wkly[[#This Row],[Week 1]:[Week 18]]),2),0)</f>
        <v>12.39</v>
      </c>
      <c r="F23">
        <f>IFERROR(VLOOKUP(tbl_rb_wkly[[#This Row],[Player]],tbl_rb_wk1[[Player]:[FPTS]],15,0),"          --")</f>
        <v>8.3000000000000007</v>
      </c>
      <c r="G23">
        <f>IFERROR(VLOOKUP(tbl_rb_wkly[[#This Row],[Player]],tbl_rb_wk2[[Player]:[FPTS]],15,0),"          --")</f>
        <v>17.899999999999999</v>
      </c>
      <c r="H23">
        <f>IFERROR(VLOOKUP(tbl_rb_wkly[[#This Row],[Player]],tbl_rb_wk3[[Player]:[FPTS]],15,0),"          --")</f>
        <v>12.2</v>
      </c>
      <c r="I23">
        <f>IFERROR(VLOOKUP(tbl_rb_wkly[[#This Row],[Player]],tbl_rb_wk4[[Player]:[FPTS]],15,0),"          --")</f>
        <v>14.2</v>
      </c>
      <c r="J23">
        <f>IFERROR(VLOOKUP(tbl_rb_wkly[[#This Row],[Player]],tbl_rb_wk5[[Player]:[FPTS]],15,0),"          --")</f>
        <v>3.6</v>
      </c>
      <c r="K23">
        <f>IFERROR(VLOOKUP(tbl_rb_wkly[[#This Row],[Player]],tbl_rb_wk6[[Player]:[FPTS]],15,0),"          --")</f>
        <v>7.1</v>
      </c>
      <c r="L23">
        <f>IFERROR(VLOOKUP(tbl_rb_wkly[[#This Row],[Player]],tbl_rb_wk7[[Player]:[FPTS]],15,0),"          --")</f>
        <v>17.7</v>
      </c>
      <c r="M23">
        <f>IFERROR(VLOOKUP(tbl_rb_wkly[[#This Row],[Player]],tbl_rb_wk8[[Player]:[FPTS]],15,0),"          --")</f>
        <v>7.8</v>
      </c>
      <c r="N23">
        <f>IFERROR(VLOOKUP(tbl_rb_wkly[[#This Row],[Player]],tbl_rb_wk9[[Player]:[FPTS]],15,0),"          --")</f>
        <v>5.9</v>
      </c>
      <c r="O23">
        <f>IFERROR(VLOOKUP(tbl_rb_wkly[[#This Row],[Player]],tbl_rb_wk10[[Player]:[FPTS]],15,0),"          --")</f>
        <v>11</v>
      </c>
      <c r="P23">
        <f>IFERROR(VLOOKUP(tbl_rb_wkly[[#This Row],[Player]],tbl_rb_wk11[[Player]:[FPTS]],15,0),"          --")</f>
        <v>17.7</v>
      </c>
      <c r="Q23">
        <f>IFERROR(VLOOKUP(tbl_rb_wkly[[#This Row],[Player]],tbl_rb_wk12[[Player]:[FPTS]],15,0),"          --")</f>
        <v>13</v>
      </c>
      <c r="R23" t="s">
        <v>263</v>
      </c>
      <c r="S23">
        <f>IFERROR(VLOOKUP(tbl_rb_wkly[[#This Row],[Player]],tbl_rb_wk14[[Player]:[FPTS]],15,0),"          --")</f>
        <v>22.6</v>
      </c>
      <c r="T23">
        <f>IFERROR(VLOOKUP(tbl_rb_wkly[[#This Row],[Player]],tbl_rb_wk15[[Player]:[FPTS]],15,0),"          --")</f>
        <v>35.1</v>
      </c>
      <c r="U23">
        <f>IFERROR(VLOOKUP(tbl_rb_wkly[[#This Row],[Player]],tbl_rb_wk16[[Player]:[FPTS]],15,0),"          --")</f>
        <v>5</v>
      </c>
      <c r="V23">
        <f>IFERROR(VLOOKUP(tbl_rb_wkly[[#This Row],[Player]],tbl_rb_wk17[[Player]:[FPTS]],15,0),"          --")</f>
        <v>4.9000000000000004</v>
      </c>
      <c r="W23">
        <f>IFERROR(VLOOKUP(tbl_rb_wkly[[#This Row],[Player]],tbl_rb_wk18[[Player]:[FPTS]],15,0),"          --")</f>
        <v>6.7</v>
      </c>
    </row>
    <row r="24" spans="1:23" x14ac:dyDescent="0.35">
      <c r="A24" t="s">
        <v>43</v>
      </c>
      <c r="B24" s="3" t="str">
        <f>MID(tbl_rb_wkly[[#This Row],[Player]], FIND("(", tbl_rb_wkly[[#This Row],[Player]]) + 1, FIND(")", tbl_rb_wkly[[#This Row],[Player]] tbl_rb_wkly[[#This Row],[Player]])- FIND("(", tbl_rb_wkly[[#This Row],[Player]]) - 1)</f>
        <v>SEA</v>
      </c>
      <c r="C24" s="3"/>
      <c r="D24">
        <f>SUM(tbl_rb_wkly[[#This Row],[Week 1]:[Week 18]])</f>
        <v>184.89999999999998</v>
      </c>
      <c r="E24">
        <f>IFERROR(ROUND(AVERAGE(tbl_rb_wkly[[#This Row],[Week 1]:[Week 18]]),2),0)</f>
        <v>12.33</v>
      </c>
      <c r="F24">
        <f>IFERROR(VLOOKUP(tbl_rb_wkly[[#This Row],[Player]],tbl_rb_wk1[[Player]:[FPTS]],15,0),"          --")</f>
        <v>8.6999999999999993</v>
      </c>
      <c r="G24">
        <f>IFERROR(VLOOKUP(tbl_rb_wkly[[#This Row],[Player]],tbl_rb_wk2[[Player]:[FPTS]],15,0),"          --")</f>
        <v>17.899999999999999</v>
      </c>
      <c r="H24">
        <f>IFERROR(VLOOKUP(tbl_rb_wkly[[#This Row],[Player]],tbl_rb_wk3[[Player]:[FPTS]],15,0),"          --")</f>
        <v>29.1</v>
      </c>
      <c r="I24">
        <f>IFERROR(VLOOKUP(tbl_rb_wkly[[#This Row],[Player]],tbl_rb_wk4[[Player]:[FPTS]],15,0),"          --")</f>
        <v>13.9</v>
      </c>
      <c r="J24" t="s">
        <v>263</v>
      </c>
      <c r="K24">
        <f>IFERROR(VLOOKUP(tbl_rb_wkly[[#This Row],[Player]],tbl_rb_wk6[[Player]:[FPTS]],15,0),"          --")</f>
        <v>16.399999999999999</v>
      </c>
      <c r="L24">
        <f>IFERROR(VLOOKUP(tbl_rb_wkly[[#This Row],[Player]],tbl_rb_wk7[[Player]:[FPTS]],15,0),"          --")</f>
        <v>12.1</v>
      </c>
      <c r="M24">
        <f>IFERROR(VLOOKUP(tbl_rb_wkly[[#This Row],[Player]],tbl_rb_wk8[[Player]:[FPTS]],15,0),"          --")</f>
        <v>7.5</v>
      </c>
      <c r="N24">
        <f>IFERROR(VLOOKUP(tbl_rb_wkly[[#This Row],[Player]],tbl_rb_wk9[[Player]:[FPTS]],15,0),"          --")</f>
        <v>2.2000000000000002</v>
      </c>
      <c r="O24">
        <f>IFERROR(VLOOKUP(tbl_rb_wkly[[#This Row],[Player]],tbl_rb_wk10[[Player]:[FPTS]],15,0),"          --")</f>
        <v>19.2</v>
      </c>
      <c r="P24">
        <f>IFERROR(VLOOKUP(tbl_rb_wkly[[#This Row],[Player]],tbl_rb_wk11[[Player]:[FPTS]],15,0),"          --")</f>
        <v>2.1</v>
      </c>
      <c r="Q24" t="s">
        <v>264</v>
      </c>
      <c r="R24" t="s">
        <v>264</v>
      </c>
      <c r="S24">
        <f>IFERROR(VLOOKUP(tbl_rb_wkly[[#This Row],[Player]],tbl_rb_wk14[[Player]:[FPTS]],15,0),"          --")</f>
        <v>7.4</v>
      </c>
      <c r="T24">
        <f>IFERROR(VLOOKUP(tbl_rb_wkly[[#This Row],[Player]],tbl_rb_wk15[[Player]:[FPTS]],15,0),"          --")</f>
        <v>18.7</v>
      </c>
      <c r="U24">
        <f>IFERROR(VLOOKUP(tbl_rb_wkly[[#This Row],[Player]],tbl_rb_wk16[[Player]:[FPTS]],15,0),"          --")</f>
        <v>6.1</v>
      </c>
      <c r="V24">
        <f>IFERROR(VLOOKUP(tbl_rb_wkly[[#This Row],[Player]],tbl_rb_wk17[[Player]:[FPTS]],15,0),"          --")</f>
        <v>15</v>
      </c>
      <c r="W24">
        <f>IFERROR(VLOOKUP(tbl_rb_wkly[[#This Row],[Player]],tbl_rb_wk18[[Player]:[FPTS]],15,0),"          --")</f>
        <v>8.6</v>
      </c>
    </row>
    <row r="25" spans="1:23" x14ac:dyDescent="0.35">
      <c r="A25" t="s">
        <v>29</v>
      </c>
      <c r="B25" s="3" t="str">
        <f>MID(tbl_rb_wkly[[#This Row],[Player]], FIND("(", tbl_rb_wkly[[#This Row],[Player]]) + 1, FIND(")", tbl_rb_wkly[[#This Row],[Player]] tbl_rb_wkly[[#This Row],[Player]])- FIND("(", tbl_rb_wkly[[#This Row],[Player]]) - 1)</f>
        <v>WAS</v>
      </c>
      <c r="C25" s="3"/>
      <c r="D25">
        <f>SUM(tbl_rb_wkly[[#This Row],[Week 1]:[Week 18]])</f>
        <v>180.1</v>
      </c>
      <c r="E25">
        <f>IFERROR(ROUND(AVERAGE(tbl_rb_wkly[[#This Row],[Week 1]:[Week 18]]),2),0)</f>
        <v>12.01</v>
      </c>
      <c r="F25">
        <f>IFERROR(VLOOKUP(tbl_rb_wkly[[#This Row],[Player]],tbl_rb_wk1[[Player]:[FPTS]],15,0),"          --")</f>
        <v>13.1</v>
      </c>
      <c r="G25">
        <f>IFERROR(VLOOKUP(tbl_rb_wkly[[#This Row],[Player]],tbl_rb_wk2[[Player]:[FPTS]],15,0),"          --")</f>
        <v>27.9</v>
      </c>
      <c r="H25">
        <f>IFERROR(VLOOKUP(tbl_rb_wkly[[#This Row],[Player]],tbl_rb_wk3[[Player]:[FPTS]],15,0),"          --")</f>
        <v>7</v>
      </c>
      <c r="I25">
        <f>IFERROR(VLOOKUP(tbl_rb_wkly[[#This Row],[Player]],tbl_rb_wk4[[Player]:[FPTS]],15,0),"          --")</f>
        <v>12.1</v>
      </c>
      <c r="J25">
        <f>IFERROR(VLOOKUP(tbl_rb_wkly[[#This Row],[Player]],tbl_rb_wk5[[Player]:[FPTS]],15,0),"          --")</f>
        <v>6.3</v>
      </c>
      <c r="K25">
        <f>IFERROR(VLOOKUP(tbl_rb_wkly[[#This Row],[Player]],tbl_rb_wk6[[Player]:[FPTS]],15,0),"          --")</f>
        <v>12.6</v>
      </c>
      <c r="L25">
        <f>IFERROR(VLOOKUP(tbl_rb_wkly[[#This Row],[Player]],tbl_rb_wk7[[Player]:[FPTS]],15,0),"          --")</f>
        <v>8.3000000000000007</v>
      </c>
      <c r="M25">
        <f>IFERROR(VLOOKUP(tbl_rb_wkly[[#This Row],[Player]],tbl_rb_wk8[[Player]:[FPTS]],15,0),"          --")</f>
        <v>8.9</v>
      </c>
      <c r="N25">
        <f>IFERROR(VLOOKUP(tbl_rb_wkly[[#This Row],[Player]],tbl_rb_wk9[[Player]:[FPTS]],15,0),"          --")</f>
        <v>11.2</v>
      </c>
      <c r="O25">
        <f>IFERROR(VLOOKUP(tbl_rb_wkly[[#This Row],[Player]],tbl_rb_wk10[[Player]:[FPTS]],15,0),"          --")</f>
        <v>24.7</v>
      </c>
      <c r="P25">
        <f>IFERROR(VLOOKUP(tbl_rb_wkly[[#This Row],[Player]],tbl_rb_wk11[[Player]:[FPTS]],15,0),"          --")</f>
        <v>16.7</v>
      </c>
      <c r="Q25">
        <f>IFERROR(VLOOKUP(tbl_rb_wkly[[#This Row],[Player]],tbl_rb_wk12[[Player]:[FPTS]],15,0),"          --")</f>
        <v>7.4</v>
      </c>
      <c r="R25">
        <f>IFERROR(VLOOKUP(tbl_rb_wkly[[#This Row],[Player]],tbl_rb_wk13[[Player]:[FPTS]],15,0),"          --")</f>
        <v>5.3</v>
      </c>
      <c r="S25" t="s">
        <v>263</v>
      </c>
      <c r="T25" t="s">
        <v>264</v>
      </c>
      <c r="U25" t="s">
        <v>264</v>
      </c>
      <c r="V25">
        <f>IFERROR(VLOOKUP(tbl_rb_wkly[[#This Row],[Player]],tbl_rb_wk17[[Player]:[FPTS]],15,0),"          --")</f>
        <v>9.6</v>
      </c>
      <c r="W25">
        <f>IFERROR(VLOOKUP(tbl_rb_wkly[[#This Row],[Player]],tbl_rb_wk18[[Player]:[FPTS]],15,0),"          --")</f>
        <v>9</v>
      </c>
    </row>
    <row r="26" spans="1:23" x14ac:dyDescent="0.35">
      <c r="A26" t="s">
        <v>20</v>
      </c>
      <c r="B26" s="3" t="str">
        <f>MID(tbl_rb_wkly[[#This Row],[Player]], FIND("(", tbl_rb_wkly[[#This Row],[Player]]) + 1, FIND(")", tbl_rb_wkly[[#This Row],[Player]] tbl_rb_wkly[[#This Row],[Player]])- FIND("(", tbl_rb_wkly[[#This Row],[Player]]) - 1)</f>
        <v>DAL</v>
      </c>
      <c r="C26" s="3"/>
      <c r="D26">
        <f>SUM(tbl_rb_wkly[[#This Row],[Week 1]:[Week 18]])</f>
        <v>195.1</v>
      </c>
      <c r="E26">
        <f>IFERROR(ROUND(AVERAGE(tbl_rb_wkly[[#This Row],[Week 1]:[Week 18]]),2),0)</f>
        <v>11.48</v>
      </c>
      <c r="F26">
        <f>IFERROR(VLOOKUP(tbl_rb_wkly[[#This Row],[Player]],tbl_rb_wk1[[Player]:[FPTS]],15,0),"          --")</f>
        <v>21.2</v>
      </c>
      <c r="G26">
        <f>IFERROR(VLOOKUP(tbl_rb_wkly[[#This Row],[Player]],tbl_rb_wk2[[Player]:[FPTS]],15,0),"          --")</f>
        <v>16.399999999999999</v>
      </c>
      <c r="H26">
        <f>IFERROR(VLOOKUP(tbl_rb_wkly[[#This Row],[Player]],tbl_rb_wk3[[Player]:[FPTS]],15,0),"          --")</f>
        <v>13.6</v>
      </c>
      <c r="I26">
        <f>IFERROR(VLOOKUP(tbl_rb_wkly[[#This Row],[Player]],tbl_rb_wk4[[Player]:[FPTS]],15,0),"          --")</f>
        <v>7.5</v>
      </c>
      <c r="J26">
        <f>IFERROR(VLOOKUP(tbl_rb_wkly[[#This Row],[Player]],tbl_rb_wk5[[Player]:[FPTS]],15,0),"          --")</f>
        <v>6.4</v>
      </c>
      <c r="K26">
        <f>IFERROR(VLOOKUP(tbl_rb_wkly[[#This Row],[Player]],tbl_rb_wk6[[Player]:[FPTS]],15,0),"          --")</f>
        <v>14</v>
      </c>
      <c r="L26" t="s">
        <v>263</v>
      </c>
      <c r="M26">
        <f>IFERROR(VLOOKUP(tbl_rb_wkly[[#This Row],[Player]],tbl_rb_wk8[[Player]:[FPTS]],15,0),"          --")</f>
        <v>6</v>
      </c>
      <c r="N26">
        <f>IFERROR(VLOOKUP(tbl_rb_wkly[[#This Row],[Player]],tbl_rb_wk9[[Player]:[FPTS]],15,0),"          --")</f>
        <v>7.8</v>
      </c>
      <c r="O26">
        <f>IFERROR(VLOOKUP(tbl_rb_wkly[[#This Row],[Player]],tbl_rb_wk10[[Player]:[FPTS]],15,0),"          --")</f>
        <v>5.5</v>
      </c>
      <c r="P26">
        <f>IFERROR(VLOOKUP(tbl_rb_wkly[[#This Row],[Player]],tbl_rb_wk11[[Player]:[FPTS]],15,0),"          --")</f>
        <v>16</v>
      </c>
      <c r="Q26">
        <f>IFERROR(VLOOKUP(tbl_rb_wkly[[#This Row],[Player]],tbl_rb_wk12[[Player]:[FPTS]],15,0),"          --")</f>
        <v>19.3</v>
      </c>
      <c r="R26">
        <f>IFERROR(VLOOKUP(tbl_rb_wkly[[#This Row],[Player]],tbl_rb_wk13[[Player]:[FPTS]],15,0),"          --")</f>
        <v>15.8</v>
      </c>
      <c r="S26">
        <f>IFERROR(VLOOKUP(tbl_rb_wkly[[#This Row],[Player]],tbl_rb_wk14[[Player]:[FPTS]],15,0),"          --")</f>
        <v>13.1</v>
      </c>
      <c r="T26">
        <f>IFERROR(VLOOKUP(tbl_rb_wkly[[#This Row],[Player]],tbl_rb_wk15[[Player]:[FPTS]],15,0),"          --")</f>
        <v>6.7</v>
      </c>
      <c r="U26">
        <f>IFERROR(VLOOKUP(tbl_rb_wkly[[#This Row],[Player]],tbl_rb_wk16[[Player]:[FPTS]],15,0),"          --")</f>
        <v>4.8</v>
      </c>
      <c r="V26">
        <f>IFERROR(VLOOKUP(tbl_rb_wkly[[#This Row],[Player]],tbl_rb_wk17[[Player]:[FPTS]],15,0),"          --")</f>
        <v>5.4</v>
      </c>
      <c r="W26">
        <f>IFERROR(VLOOKUP(tbl_rb_wkly[[#This Row],[Player]],tbl_rb_wk18[[Player]:[FPTS]],15,0),"          --")</f>
        <v>15.6</v>
      </c>
    </row>
    <row r="27" spans="1:23" x14ac:dyDescent="0.35">
      <c r="A27" t="s">
        <v>18</v>
      </c>
      <c r="B27" s="2" t="str">
        <f>MID(tbl_rb_wkly[[#This Row],[Player]], FIND("(", tbl_rb_wkly[[#This Row],[Player]]) + 1, FIND(")", tbl_rb_wkly[[#This Row],[Player]] tbl_rb_wkly[[#This Row],[Player]])- FIND("(", tbl_rb_wkly[[#This Row],[Player]]) - 1)</f>
        <v>LAC</v>
      </c>
      <c r="C27" s="2"/>
      <c r="D27">
        <f>SUM(tbl_rb_wkly[[#This Row],[Week 1]:[Week 18]])</f>
        <v>159.90000000000003</v>
      </c>
      <c r="E27">
        <f>IFERROR(ROUND(AVERAGE(tbl_rb_wkly[[#This Row],[Week 1]:[Week 18]]),2),0)</f>
        <v>11.42</v>
      </c>
      <c r="F27">
        <f>IFERROR(VLOOKUP(tbl_rb_wkly[[#This Row],[Player]],tbl_rb_wk1[[Player]:[FPTS]],15,0),"          --")</f>
        <v>24.4</v>
      </c>
      <c r="G27" t="s">
        <v>264</v>
      </c>
      <c r="H27" t="s">
        <v>264</v>
      </c>
      <c r="I27" t="s">
        <v>264</v>
      </c>
      <c r="J27" t="s">
        <v>263</v>
      </c>
      <c r="K27">
        <f>IFERROR(VLOOKUP(tbl_rb_wkly[[#This Row],[Player]],tbl_rb_wk6[[Player]:[FPTS]],15,0),"          --")</f>
        <v>8.1999999999999993</v>
      </c>
      <c r="L27">
        <f>IFERROR(VLOOKUP(tbl_rb_wkly[[#This Row],[Player]],tbl_rb_wk7[[Player]:[FPTS]],15,0),"          --")</f>
        <v>5.0999999999999996</v>
      </c>
      <c r="M27">
        <f>IFERROR(VLOOKUP(tbl_rb_wkly[[#This Row],[Player]],tbl_rb_wk8[[Player]:[FPTS]],15,0),"          --")</f>
        <v>19.8</v>
      </c>
      <c r="N27">
        <f>IFERROR(VLOOKUP(tbl_rb_wkly[[#This Row],[Player]],tbl_rb_wk9[[Player]:[FPTS]],15,0),"          --")</f>
        <v>20</v>
      </c>
      <c r="O27">
        <f>IFERROR(VLOOKUP(tbl_rb_wkly[[#This Row],[Player]],tbl_rb_wk10[[Player]:[FPTS]],15,0),"          --")</f>
        <v>19.5</v>
      </c>
      <c r="P27">
        <f>IFERROR(VLOOKUP(tbl_rb_wkly[[#This Row],[Player]],tbl_rb_wk11[[Player]:[FPTS]],15,0),"          --")</f>
        <v>6</v>
      </c>
      <c r="Q27">
        <f>IFERROR(VLOOKUP(tbl_rb_wkly[[#This Row],[Player]],tbl_rb_wk12[[Player]:[FPTS]],15,0),"          --")</f>
        <v>6.9</v>
      </c>
      <c r="R27">
        <f>IFERROR(VLOOKUP(tbl_rb_wkly[[#This Row],[Player]],tbl_rb_wk13[[Player]:[FPTS]],15,0),"          --")</f>
        <v>3.7</v>
      </c>
      <c r="S27">
        <f>IFERROR(VLOOKUP(tbl_rb_wkly[[#This Row],[Player]],tbl_rb_wk14[[Player]:[FPTS]],15,0),"          --")</f>
        <v>18.5</v>
      </c>
      <c r="T27">
        <f>IFERROR(VLOOKUP(tbl_rb_wkly[[#This Row],[Player]],tbl_rb_wk15[[Player]:[FPTS]],15,0),"          --")</f>
        <v>5.8</v>
      </c>
      <c r="U27">
        <f>IFERROR(VLOOKUP(tbl_rb_wkly[[#This Row],[Player]],tbl_rb_wk16[[Player]:[FPTS]],15,0),"          --")</f>
        <v>10.1</v>
      </c>
      <c r="V27">
        <f>IFERROR(VLOOKUP(tbl_rb_wkly[[#This Row],[Player]],tbl_rb_wk17[[Player]:[FPTS]],15,0),"          --")</f>
        <v>3.5</v>
      </c>
      <c r="W27">
        <f>IFERROR(VLOOKUP(tbl_rb_wkly[[#This Row],[Player]],tbl_rb_wk18[[Player]:[FPTS]],15,0),"          --")</f>
        <v>8.4</v>
      </c>
    </row>
    <row r="28" spans="1:23" x14ac:dyDescent="0.35">
      <c r="A28" t="s">
        <v>79</v>
      </c>
      <c r="B28" s="3" t="str">
        <f>MID(tbl_rb_wkly[[#This Row],[Player]], FIND("(", tbl_rb_wkly[[#This Row],[Player]]) + 1, FIND(")", tbl_rb_wkly[[#This Row],[Player]] tbl_rb_wkly[[#This Row],[Player]])- FIND("(", tbl_rb_wkly[[#This Row],[Player]]) - 1)</f>
        <v>PHI</v>
      </c>
      <c r="C28" s="3"/>
      <c r="D28">
        <f>SUM(tbl_rb_wkly[[#This Row],[Week 1]:[Week 18]])</f>
        <v>179.8</v>
      </c>
      <c r="E28">
        <f>IFERROR(ROUND(AVERAGE(tbl_rb_wkly[[#This Row],[Week 1]:[Week 18]]),2),0)</f>
        <v>11.24</v>
      </c>
      <c r="F28">
        <f>IFERROR(VLOOKUP(tbl_rb_wkly[[#This Row],[Player]],tbl_rb_wk1[[Player]:[FPTS]],15,0),"          --")</f>
        <v>0.8</v>
      </c>
      <c r="G28">
        <f>IFERROR(VLOOKUP(tbl_rb_wkly[[#This Row],[Player]],tbl_rb_wk2[[Player]:[FPTS]],15,0),"          --")</f>
        <v>25.6</v>
      </c>
      <c r="H28">
        <f>IFERROR(VLOOKUP(tbl_rb_wkly[[#This Row],[Player]],tbl_rb_wk3[[Player]:[FPTS]],15,0),"          --")</f>
        <v>14.3</v>
      </c>
      <c r="I28">
        <f>IFERROR(VLOOKUP(tbl_rb_wkly[[#This Row],[Player]],tbl_rb_wk4[[Player]:[FPTS]],15,0),"          --")</f>
        <v>15.9</v>
      </c>
      <c r="J28">
        <f>IFERROR(VLOOKUP(tbl_rb_wkly[[#This Row],[Player]],tbl_rb_wk5[[Player]:[FPTS]],15,0),"          --")</f>
        <v>13.8</v>
      </c>
      <c r="K28">
        <f>IFERROR(VLOOKUP(tbl_rb_wkly[[#This Row],[Player]],tbl_rb_wk6[[Player]:[FPTS]],15,0),"          --")</f>
        <v>13.8</v>
      </c>
      <c r="L28">
        <f>IFERROR(VLOOKUP(tbl_rb_wkly[[#This Row],[Player]],tbl_rb_wk7[[Player]:[FPTS]],15,0),"          --")</f>
        <v>9</v>
      </c>
      <c r="M28">
        <f>IFERROR(VLOOKUP(tbl_rb_wkly[[#This Row],[Player]],tbl_rb_wk8[[Player]:[FPTS]],15,0),"          --")</f>
        <v>13.4</v>
      </c>
      <c r="N28">
        <f>IFERROR(VLOOKUP(tbl_rb_wkly[[#This Row],[Player]],tbl_rb_wk9[[Player]:[FPTS]],15,0),"          --")</f>
        <v>8.4</v>
      </c>
      <c r="O28" t="s">
        <v>263</v>
      </c>
      <c r="P28">
        <f>IFERROR(VLOOKUP(tbl_rb_wkly[[#This Row],[Player]],tbl_rb_wk11[[Player]:[FPTS]],15,0),"          --")</f>
        <v>18.2</v>
      </c>
      <c r="Q28">
        <f>IFERROR(VLOOKUP(tbl_rb_wkly[[#This Row],[Player]],tbl_rb_wk12[[Player]:[FPTS]],15,0),"          --")</f>
        <v>8.9</v>
      </c>
      <c r="R28">
        <f>IFERROR(VLOOKUP(tbl_rb_wkly[[#This Row],[Player]],tbl_rb_wk13[[Player]:[FPTS]],15,0),"          --")</f>
        <v>3</v>
      </c>
      <c r="S28">
        <f>IFERROR(VLOOKUP(tbl_rb_wkly[[#This Row],[Player]],tbl_rb_wk14[[Player]:[FPTS]],15,0),"          --")</f>
        <v>3.9</v>
      </c>
      <c r="T28">
        <f>IFERROR(VLOOKUP(tbl_rb_wkly[[#This Row],[Player]],tbl_rb_wk15[[Player]:[FPTS]],15,0),"          --")</f>
        <v>8.5</v>
      </c>
      <c r="U28">
        <f>IFERROR(VLOOKUP(tbl_rb_wkly[[#This Row],[Player]],tbl_rb_wk16[[Player]:[FPTS]],15,0),"          --")</f>
        <v>15.2</v>
      </c>
      <c r="V28">
        <f>IFERROR(VLOOKUP(tbl_rb_wkly[[#This Row],[Player]],tbl_rb_wk17[[Player]:[FPTS]],15,0),"          --")</f>
        <v>7.1</v>
      </c>
      <c r="W28" t="s">
        <v>264</v>
      </c>
    </row>
    <row r="29" spans="1:23" x14ac:dyDescent="0.35">
      <c r="A29" t="s">
        <v>82</v>
      </c>
      <c r="B29" s="3" t="str">
        <f>MID(tbl_rb_wkly[[#This Row],[Player]], FIND("(", tbl_rb_wkly[[#This Row],[Player]]) + 1, FIND(")", tbl_rb_wkly[[#This Row],[Player]] tbl_rb_wkly[[#This Row],[Player]])- FIND("(", tbl_rb_wkly[[#This Row],[Player]]) - 1)</f>
        <v>IND</v>
      </c>
      <c r="C29" s="3"/>
      <c r="D29">
        <f>SUM(tbl_rb_wkly[[#This Row],[Week 1]:[Week 18]])</f>
        <v>156.1</v>
      </c>
      <c r="E29">
        <f>IFERROR(ROUND(AVERAGE(tbl_rb_wkly[[#This Row],[Week 1]:[Week 18]]),2),0)</f>
        <v>11.15</v>
      </c>
      <c r="F29" t="s">
        <v>264</v>
      </c>
      <c r="G29">
        <f>IFERROR(VLOOKUP(tbl_rb_wkly[[#This Row],[Player]],tbl_rb_wk2[[Player]:[FPTS]],15,0),"          --")</f>
        <v>18.7</v>
      </c>
      <c r="H29">
        <f>IFERROR(VLOOKUP(tbl_rb_wkly[[#This Row],[Player]],tbl_rb_wk3[[Player]:[FPTS]],15,0),"          --")</f>
        <v>21.5</v>
      </c>
      <c r="I29">
        <f>IFERROR(VLOOKUP(tbl_rb_wkly[[#This Row],[Player]],tbl_rb_wk4[[Player]:[FPTS]],15,0),"          --")</f>
        <v>9</v>
      </c>
      <c r="J29">
        <f>IFERROR(VLOOKUP(tbl_rb_wkly[[#This Row],[Player]],tbl_rb_wk5[[Player]:[FPTS]],15,0),"          --")</f>
        <v>32.5</v>
      </c>
      <c r="K29">
        <f>IFERROR(VLOOKUP(tbl_rb_wkly[[#This Row],[Player]],tbl_rb_wk6[[Player]:[FPTS]],15,0),"          --")</f>
        <v>14.9</v>
      </c>
      <c r="L29">
        <f>IFERROR(VLOOKUP(tbl_rb_wkly[[#This Row],[Player]],tbl_rb_wk7[[Player]:[FPTS]],15,0),"          --")</f>
        <v>6.7</v>
      </c>
      <c r="M29">
        <f>IFERROR(VLOOKUP(tbl_rb_wkly[[#This Row],[Player]],tbl_rb_wk8[[Player]:[FPTS]],15,0),"          --")</f>
        <v>13.9</v>
      </c>
      <c r="N29">
        <f>IFERROR(VLOOKUP(tbl_rb_wkly[[#This Row],[Player]],tbl_rb_wk9[[Player]:[FPTS]],15,0),"          --")</f>
        <v>2.6</v>
      </c>
      <c r="O29">
        <f>IFERROR(VLOOKUP(tbl_rb_wkly[[#This Row],[Player]],tbl_rb_wk10[[Player]:[FPTS]],15,0),"          --")</f>
        <v>0.2</v>
      </c>
      <c r="P29" t="s">
        <v>263</v>
      </c>
      <c r="Q29">
        <f>IFERROR(VLOOKUP(tbl_rb_wkly[[#This Row],[Player]],tbl_rb_wk12[[Player]:[FPTS]],15,0),"          --")</f>
        <v>8</v>
      </c>
      <c r="R29">
        <f>IFERROR(VLOOKUP(tbl_rb_wkly[[#This Row],[Player]],tbl_rb_wk13[[Player]:[FPTS]],15,0),"          --")</f>
        <v>6.7</v>
      </c>
      <c r="S29">
        <f>IFERROR(VLOOKUP(tbl_rb_wkly[[#This Row],[Player]],tbl_rb_wk14[[Player]:[FPTS]],15,0),"          --")</f>
        <v>7.6</v>
      </c>
      <c r="T29">
        <f>IFERROR(VLOOKUP(tbl_rb_wkly[[#This Row],[Player]],tbl_rb_wk15[[Player]:[FPTS]],15,0),"          --")</f>
        <v>10.8</v>
      </c>
      <c r="U29" t="s">
        <v>264</v>
      </c>
      <c r="V29" t="s">
        <v>264</v>
      </c>
      <c r="W29">
        <f>IFERROR(VLOOKUP(tbl_rb_wkly[[#This Row],[Player]],tbl_rb_wk18[[Player]:[FPTS]],15,0),"          --")</f>
        <v>3</v>
      </c>
    </row>
    <row r="30" spans="1:23" x14ac:dyDescent="0.35">
      <c r="A30" t="s">
        <v>69</v>
      </c>
      <c r="B30" s="3" t="str">
        <f>MID(tbl_rb_wkly[[#This Row],[Player]], FIND("(", tbl_rb_wkly[[#This Row],[Player]]) + 1, FIND(")", tbl_rb_wkly[[#This Row],[Player]] tbl_rb_wkly[[#This Row],[Player]])- FIND("(", tbl_rb_wkly[[#This Row],[Player]]) - 1)</f>
        <v>CLE</v>
      </c>
      <c r="C30" s="3"/>
      <c r="D30">
        <f>SUM(tbl_rb_wkly[[#This Row],[Week 1]:[Week 18]])</f>
        <v>189.20000000000002</v>
      </c>
      <c r="E30">
        <f>IFERROR(ROUND(AVERAGE(tbl_rb_wkly[[#This Row],[Week 1]:[Week 18]]),2),0)</f>
        <v>11.13</v>
      </c>
      <c r="F30">
        <f>IFERROR(VLOOKUP(tbl_rb_wkly[[#This Row],[Player]],tbl_rb_wk1[[Player]:[FPTS]],15,0),"          --")</f>
        <v>1.6</v>
      </c>
      <c r="G30">
        <f>IFERROR(VLOOKUP(tbl_rb_wkly[[#This Row],[Player]],tbl_rb_wk2[[Player]:[FPTS]],15,0),"          --")</f>
        <v>22.6</v>
      </c>
      <c r="H30">
        <f>IFERROR(VLOOKUP(tbl_rb_wkly[[#This Row],[Player]],tbl_rb_wk3[[Player]:[FPTS]],15,0),"          --")</f>
        <v>18.100000000000001</v>
      </c>
      <c r="I30">
        <f>IFERROR(VLOOKUP(tbl_rb_wkly[[#This Row],[Player]],tbl_rb_wk4[[Player]:[FPTS]],15,0),"          --")</f>
        <v>7</v>
      </c>
      <c r="J30" t="s">
        <v>263</v>
      </c>
      <c r="K30">
        <f>IFERROR(VLOOKUP(tbl_rb_wkly[[#This Row],[Player]],tbl_rb_wk6[[Player]:[FPTS]],15,0),"          --")</f>
        <v>10.1</v>
      </c>
      <c r="L30">
        <f>IFERROR(VLOOKUP(tbl_rb_wkly[[#This Row],[Player]],tbl_rb_wk7[[Player]:[FPTS]],15,0),"          --")</f>
        <v>16.399999999999999</v>
      </c>
      <c r="M30">
        <f>IFERROR(VLOOKUP(tbl_rb_wkly[[#This Row],[Player]],tbl_rb_wk8[[Player]:[FPTS]],15,0),"          --")</f>
        <v>4.4000000000000004</v>
      </c>
      <c r="N30">
        <f>IFERROR(VLOOKUP(tbl_rb_wkly[[#This Row],[Player]],tbl_rb_wk9[[Player]:[FPTS]],15,0),"          --")</f>
        <v>10.199999999999999</v>
      </c>
      <c r="O30">
        <f>IFERROR(VLOOKUP(tbl_rb_wkly[[#This Row],[Player]],tbl_rb_wk10[[Player]:[FPTS]],15,0),"          --")</f>
        <v>11.4</v>
      </c>
      <c r="P30">
        <f>IFERROR(VLOOKUP(tbl_rb_wkly[[#This Row],[Player]],tbl_rb_wk11[[Player]:[FPTS]],15,0),"          --")</f>
        <v>10.9</v>
      </c>
      <c r="Q30">
        <f>IFERROR(VLOOKUP(tbl_rb_wkly[[#This Row],[Player]],tbl_rb_wk12[[Player]:[FPTS]],15,0),"          --")</f>
        <v>9.9</v>
      </c>
      <c r="R30">
        <f>IFERROR(VLOOKUP(tbl_rb_wkly[[#This Row],[Player]],tbl_rb_wk13[[Player]:[FPTS]],15,0),"          --")</f>
        <v>12.7</v>
      </c>
      <c r="S30">
        <f>IFERROR(VLOOKUP(tbl_rb_wkly[[#This Row],[Player]],tbl_rb_wk14[[Player]:[FPTS]],15,0),"          --")</f>
        <v>10.7</v>
      </c>
      <c r="T30">
        <f>IFERROR(VLOOKUP(tbl_rb_wkly[[#This Row],[Player]],tbl_rb_wk15[[Player]:[FPTS]],15,0),"          --")</f>
        <v>5.0999999999999996</v>
      </c>
      <c r="U30">
        <f>IFERROR(VLOOKUP(tbl_rb_wkly[[#This Row],[Player]],tbl_rb_wk16[[Player]:[FPTS]],15,0),"          --")</f>
        <v>8.8000000000000007</v>
      </c>
      <c r="V30">
        <f>IFERROR(VLOOKUP(tbl_rb_wkly[[#This Row],[Player]],tbl_rb_wk17[[Player]:[FPTS]],15,0),"          --")</f>
        <v>25.1</v>
      </c>
      <c r="W30">
        <f>IFERROR(VLOOKUP(tbl_rb_wkly[[#This Row],[Player]],tbl_rb_wk18[[Player]:[FPTS]],15,0),"          --")</f>
        <v>4.2</v>
      </c>
    </row>
    <row r="31" spans="1:23" x14ac:dyDescent="0.35">
      <c r="A31" t="s">
        <v>16</v>
      </c>
      <c r="B31" t="str">
        <f>MID(tbl_rb_wkly[[#This Row],[Player]], FIND("(", tbl_rb_wkly[[#This Row],[Player]]) + 1, FIND(")", tbl_rb_wkly[[#This Row],[Player]] tbl_rb_wkly[[#This Row],[Player]])- FIND("(", tbl_rb_wkly[[#This Row],[Player]]) - 1)</f>
        <v>GB</v>
      </c>
      <c r="D31">
        <f>SUM(tbl_rb_wkly[[#This Row],[Week 1]:[Week 18]])</f>
        <v>119.9</v>
      </c>
      <c r="E31">
        <f>IFERROR(ROUND(AVERAGE(tbl_rb_wkly[[#This Row],[Week 1]:[Week 18]]),2),0)</f>
        <v>10.9</v>
      </c>
      <c r="F31">
        <f>IFERROR(VLOOKUP(tbl_rb_wkly[[#This Row],[Player]],tbl_rb_wk1[[Player]:[FPTS]],15,0),"          --")</f>
        <v>25.7</v>
      </c>
      <c r="G31" t="s">
        <v>264</v>
      </c>
      <c r="H31" t="s">
        <v>264</v>
      </c>
      <c r="I31">
        <f>IFERROR(VLOOKUP(tbl_rb_wkly[[#This Row],[Player]],tbl_rb_wk4[[Player]:[FPTS]],15,0),"          --")</f>
        <v>1.9</v>
      </c>
      <c r="J31" t="s">
        <v>264</v>
      </c>
      <c r="K31" t="s">
        <v>263</v>
      </c>
      <c r="L31">
        <f>IFERROR(VLOOKUP(tbl_rb_wkly[[#This Row],[Player]],tbl_rb_wk7[[Player]:[FPTS]],15,0),"          --")</f>
        <v>7.2</v>
      </c>
      <c r="M31">
        <f>IFERROR(VLOOKUP(tbl_rb_wkly[[#This Row],[Player]],tbl_rb_wk8[[Player]:[FPTS]],15,0),"          --")</f>
        <v>6.6</v>
      </c>
      <c r="N31">
        <f>IFERROR(VLOOKUP(tbl_rb_wkly[[#This Row],[Player]],tbl_rb_wk9[[Player]:[FPTS]],15,0),"          --")</f>
        <v>15.9</v>
      </c>
      <c r="O31">
        <f>IFERROR(VLOOKUP(tbl_rb_wkly[[#This Row],[Player]],tbl_rb_wk10[[Player]:[FPTS]],15,0),"          --")</f>
        <v>7.4</v>
      </c>
      <c r="P31">
        <f>IFERROR(VLOOKUP(tbl_rb_wkly[[#This Row],[Player]],tbl_rb_wk11[[Player]:[FPTS]],15,0),"          --")</f>
        <v>2.2000000000000002</v>
      </c>
      <c r="Q31" t="s">
        <v>264</v>
      </c>
      <c r="R31" t="s">
        <v>264</v>
      </c>
      <c r="S31" t="s">
        <v>264</v>
      </c>
      <c r="T31">
        <f>IFERROR(VLOOKUP(tbl_rb_wkly[[#This Row],[Player]],tbl_rb_wk15[[Player]:[FPTS]],15,0),"          --")</f>
        <v>8.9</v>
      </c>
      <c r="U31">
        <f>IFERROR(VLOOKUP(tbl_rb_wkly[[#This Row],[Player]],tbl_rb_wk16[[Player]:[FPTS]],15,0),"          --")</f>
        <v>14</v>
      </c>
      <c r="V31">
        <f>IFERROR(VLOOKUP(tbl_rb_wkly[[#This Row],[Player]],tbl_rb_wk17[[Player]:[FPTS]],15,0),"          --")</f>
        <v>13.5</v>
      </c>
      <c r="W31">
        <f>IFERROR(VLOOKUP(tbl_rb_wkly[[#This Row],[Player]],tbl_rb_wk18[[Player]:[FPTS]],15,0),"          --")</f>
        <v>16.600000000000001</v>
      </c>
    </row>
    <row r="32" spans="1:23" x14ac:dyDescent="0.35">
      <c r="A32" t="s">
        <v>35</v>
      </c>
      <c r="B32" s="3" t="str">
        <f>MID(tbl_rb_wkly[[#This Row],[Player]], FIND("(", tbl_rb_wkly[[#This Row],[Player]]) + 1, FIND(")", tbl_rb_wkly[[#This Row],[Player]] tbl_rb_wkly[[#This Row],[Player]])- FIND("(", tbl_rb_wkly[[#This Row],[Player]]) - 1)</f>
        <v>BAL</v>
      </c>
      <c r="C32" s="3"/>
      <c r="D32">
        <f>SUM(tbl_rb_wkly[[#This Row],[Week 1]:[Week 18]])</f>
        <v>10.7</v>
      </c>
      <c r="E32">
        <f>IFERROR(ROUND(AVERAGE(tbl_rb_wkly[[#This Row],[Week 1]:[Week 18]]),2),0)</f>
        <v>10.7</v>
      </c>
      <c r="F32">
        <f>IFERROR(VLOOKUP(tbl_rb_wkly[[#This Row],[Player]],tbl_rb_wk1[[Player]:[FPTS]],15,0),"          --")</f>
        <v>10.7</v>
      </c>
      <c r="G32" t="s">
        <v>264</v>
      </c>
      <c r="H32" t="s">
        <v>264</v>
      </c>
      <c r="I32" t="s">
        <v>264</v>
      </c>
      <c r="J32" t="s">
        <v>264</v>
      </c>
      <c r="K32" t="s">
        <v>264</v>
      </c>
      <c r="L32" t="s">
        <v>264</v>
      </c>
      <c r="M32" t="s">
        <v>264</v>
      </c>
      <c r="N32" t="s">
        <v>264</v>
      </c>
      <c r="O32" t="s">
        <v>264</v>
      </c>
      <c r="P32" t="s">
        <v>264</v>
      </c>
      <c r="Q32" t="s">
        <v>264</v>
      </c>
      <c r="R32" t="s">
        <v>263</v>
      </c>
      <c r="S32" t="s">
        <v>264</v>
      </c>
      <c r="T32" t="s">
        <v>264</v>
      </c>
      <c r="U32" t="s">
        <v>264</v>
      </c>
      <c r="V32" t="s">
        <v>264</v>
      </c>
      <c r="W32" t="s">
        <v>264</v>
      </c>
    </row>
    <row r="33" spans="1:23" x14ac:dyDescent="0.35">
      <c r="A33" t="s">
        <v>56</v>
      </c>
      <c r="B33" s="3" t="str">
        <f>MID(tbl_rb_wkly[[#This Row],[Player]], FIND("(", tbl_rb_wkly[[#This Row],[Player]]) + 1, FIND(")", tbl_rb_wkly[[#This Row],[Player]] tbl_rb_wkly[[#This Row],[Player]])- FIND("(", tbl_rb_wkly[[#This Row],[Player]]) - 1)</f>
        <v>BAL</v>
      </c>
      <c r="C33" s="3"/>
      <c r="D33">
        <f>SUM(tbl_rb_wkly[[#This Row],[Week 1]:[Week 18]])</f>
        <v>181</v>
      </c>
      <c r="E33">
        <f>IFERROR(ROUND(AVERAGE(tbl_rb_wkly[[#This Row],[Week 1]:[Week 18]]),2),0)</f>
        <v>10.65</v>
      </c>
      <c r="F33">
        <f>IFERROR(VLOOKUP(tbl_rb_wkly[[#This Row],[Player]],tbl_rb_wk1[[Player]:[FPTS]],15,0),"          --")</f>
        <v>5.2</v>
      </c>
      <c r="G33">
        <f>IFERROR(VLOOKUP(tbl_rb_wkly[[#This Row],[Player]],tbl_rb_wk2[[Player]:[FPTS]],15,0),"          --")</f>
        <v>12.2</v>
      </c>
      <c r="H33">
        <f>IFERROR(VLOOKUP(tbl_rb_wkly[[#This Row],[Player]],tbl_rb_wk3[[Player]:[FPTS]],15,0),"          --")</f>
        <v>5.0999999999999996</v>
      </c>
      <c r="I33">
        <f>IFERROR(VLOOKUP(tbl_rb_wkly[[#This Row],[Player]],tbl_rb_wk4[[Player]:[FPTS]],15,0),"          --")</f>
        <v>5.9</v>
      </c>
      <c r="J33">
        <f>IFERROR(VLOOKUP(tbl_rb_wkly[[#This Row],[Player]],tbl_rb_wk5[[Player]:[FPTS]],15,0),"          --")</f>
        <v>4.8</v>
      </c>
      <c r="K33">
        <f>IFERROR(VLOOKUP(tbl_rb_wkly[[#This Row],[Player]],tbl_rb_wk6[[Player]:[FPTS]],15,0),"          --")</f>
        <v>5.8</v>
      </c>
      <c r="L33">
        <f>IFERROR(VLOOKUP(tbl_rb_wkly[[#This Row],[Player]],tbl_rb_wk7[[Player]:[FPTS]],15,0),"          --")</f>
        <v>20.9</v>
      </c>
      <c r="M33">
        <f>IFERROR(VLOOKUP(tbl_rb_wkly[[#This Row],[Player]],tbl_rb_wk8[[Player]:[FPTS]],15,0),"          --")</f>
        <v>28.4</v>
      </c>
      <c r="N33">
        <f>IFERROR(VLOOKUP(tbl_rb_wkly[[#This Row],[Player]],tbl_rb_wk9[[Player]:[FPTS]],15,0),"          --")</f>
        <v>17.2</v>
      </c>
      <c r="O33">
        <f>IFERROR(VLOOKUP(tbl_rb_wkly[[#This Row],[Player]],tbl_rb_wk10[[Player]:[FPTS]],15,0),"          --")</f>
        <v>9.3000000000000007</v>
      </c>
      <c r="P33">
        <f>IFERROR(VLOOKUP(tbl_rb_wkly[[#This Row],[Player]],tbl_rb_wk11[[Player]:[FPTS]],15,0),"          --")</f>
        <v>20</v>
      </c>
      <c r="Q33">
        <f>IFERROR(VLOOKUP(tbl_rb_wkly[[#This Row],[Player]],tbl_rb_wk12[[Player]:[FPTS]],15,0),"          --")</f>
        <v>4.2</v>
      </c>
      <c r="R33" t="s">
        <v>263</v>
      </c>
      <c r="S33">
        <f>IFERROR(VLOOKUP(tbl_rb_wkly[[#This Row],[Player]],tbl_rb_wk14[[Player]:[FPTS]],15,0),"          --")</f>
        <v>1.5</v>
      </c>
      <c r="T33">
        <f>IFERROR(VLOOKUP(tbl_rb_wkly[[#This Row],[Player]],tbl_rb_wk15[[Player]:[FPTS]],15,0),"          --")</f>
        <v>13.4</v>
      </c>
      <c r="U33">
        <f>IFERROR(VLOOKUP(tbl_rb_wkly[[#This Row],[Player]],tbl_rb_wk16[[Player]:[FPTS]],15,0),"          --")</f>
        <v>13.5</v>
      </c>
      <c r="V33">
        <f>IFERROR(VLOOKUP(tbl_rb_wkly[[#This Row],[Player]],tbl_rb_wk17[[Player]:[FPTS]],15,0),"          --")</f>
        <v>10.8</v>
      </c>
      <c r="W33">
        <f>IFERROR(VLOOKUP(tbl_rb_wkly[[#This Row],[Player]],tbl_rb_wk18[[Player]:[FPTS]],15,0),"          --")</f>
        <v>2.8</v>
      </c>
    </row>
    <row r="34" spans="1:23" x14ac:dyDescent="0.35">
      <c r="A34" t="s">
        <v>59</v>
      </c>
      <c r="B34" s="3" t="str">
        <f>MID(tbl_rb_wkly[[#This Row],[Player]], FIND("(", tbl_rb_wkly[[#This Row],[Player]]) + 1, FIND(")", tbl_rb_wkly[[#This Row],[Player]] tbl_rb_wkly[[#This Row],[Player]])- FIND("(", tbl_rb_wkly[[#This Row],[Player]]) - 1)</f>
        <v>PIT</v>
      </c>
      <c r="C34" s="3"/>
      <c r="D34">
        <f>SUM(tbl_rb_wkly[[#This Row],[Week 1]:[Week 18]])</f>
        <v>181</v>
      </c>
      <c r="E34">
        <f>IFERROR(ROUND(AVERAGE(tbl_rb_wkly[[#This Row],[Week 1]:[Week 18]]),2),0)</f>
        <v>10.65</v>
      </c>
      <c r="F34">
        <f>IFERROR(VLOOKUP(tbl_rb_wkly[[#This Row],[Player]],tbl_rb_wk1[[Player]:[FPTS]],15,0),"          --")</f>
        <v>4.3</v>
      </c>
      <c r="G34">
        <f>IFERROR(VLOOKUP(tbl_rb_wkly[[#This Row],[Player]],tbl_rb_wk2[[Player]:[FPTS]],15,0),"          --")</f>
        <v>4.8</v>
      </c>
      <c r="H34">
        <f>IFERROR(VLOOKUP(tbl_rb_wkly[[#This Row],[Player]],tbl_rb_wk3[[Player]:[FPTS]],15,0),"          --")</f>
        <v>6.5</v>
      </c>
      <c r="I34">
        <f>IFERROR(VLOOKUP(tbl_rb_wkly[[#This Row],[Player]],tbl_rb_wk4[[Player]:[FPTS]],15,0),"          --")</f>
        <v>10.8</v>
      </c>
      <c r="J34">
        <f>IFERROR(VLOOKUP(tbl_rb_wkly[[#This Row],[Player]],tbl_rb_wk5[[Player]:[FPTS]],15,0),"          --")</f>
        <v>4.5</v>
      </c>
      <c r="K34" t="s">
        <v>263</v>
      </c>
      <c r="L34">
        <f>IFERROR(VLOOKUP(tbl_rb_wkly[[#This Row],[Player]],tbl_rb_wk7[[Player]:[FPTS]],15,0),"          --")</f>
        <v>14.3</v>
      </c>
      <c r="M34">
        <f>IFERROR(VLOOKUP(tbl_rb_wkly[[#This Row],[Player]],tbl_rb_wk8[[Player]:[FPTS]],15,0),"          --")</f>
        <v>8</v>
      </c>
      <c r="N34">
        <f>IFERROR(VLOOKUP(tbl_rb_wkly[[#This Row],[Player]],tbl_rb_wk9[[Player]:[FPTS]],15,0),"          --")</f>
        <v>14.6</v>
      </c>
      <c r="O34">
        <f>IFERROR(VLOOKUP(tbl_rb_wkly[[#This Row],[Player]],tbl_rb_wk10[[Player]:[FPTS]],15,0),"          --")</f>
        <v>17.100000000000001</v>
      </c>
      <c r="P34">
        <f>IFERROR(VLOOKUP(tbl_rb_wkly[[#This Row],[Player]],tbl_rb_wk11[[Player]:[FPTS]],15,0),"          --")</f>
        <v>4.0999999999999996</v>
      </c>
      <c r="Q34">
        <f>IFERROR(VLOOKUP(tbl_rb_wkly[[#This Row],[Player]],tbl_rb_wk12[[Player]:[FPTS]],15,0),"          --")</f>
        <v>15.9</v>
      </c>
      <c r="R34">
        <f>IFERROR(VLOOKUP(tbl_rb_wkly[[#This Row],[Player]],tbl_rb_wk13[[Player]:[FPTS]],15,0),"          --")</f>
        <v>8.6999999999999993</v>
      </c>
      <c r="S34">
        <f>IFERROR(VLOOKUP(tbl_rb_wkly[[#This Row],[Player]],tbl_rb_wk14[[Player]:[FPTS]],15,0),"          --")</f>
        <v>6.3</v>
      </c>
      <c r="T34">
        <f>IFERROR(VLOOKUP(tbl_rb_wkly[[#This Row],[Player]],tbl_rb_wk15[[Player]:[FPTS]],15,0),"          --")</f>
        <v>1.3</v>
      </c>
      <c r="U34">
        <f>IFERROR(VLOOKUP(tbl_rb_wkly[[#This Row],[Player]],tbl_rb_wk16[[Player]:[FPTS]],15,0),"          --")</f>
        <v>13.8</v>
      </c>
      <c r="V34">
        <f>IFERROR(VLOOKUP(tbl_rb_wkly[[#This Row],[Player]],tbl_rb_wk17[[Player]:[FPTS]],15,0),"          --")</f>
        <v>24.2</v>
      </c>
      <c r="W34">
        <f>IFERROR(VLOOKUP(tbl_rb_wkly[[#This Row],[Player]],tbl_rb_wk18[[Player]:[FPTS]],15,0),"          --")</f>
        <v>21.8</v>
      </c>
    </row>
    <row r="35" spans="1:23" x14ac:dyDescent="0.35">
      <c r="A35" t="s">
        <v>34</v>
      </c>
      <c r="B35" s="3" t="str">
        <f>MID(tbl_rb_wkly[[#This Row],[Player]], FIND("(", tbl_rb_wkly[[#This Row],[Player]]) + 1, FIND(")", tbl_rb_wkly[[#This Row],[Player]] tbl_rb_wkly[[#This Row],[Player]])- FIND("(", tbl_rb_wkly[[#This Row],[Player]]) - 1)</f>
        <v>NE</v>
      </c>
      <c r="C35" s="3"/>
      <c r="D35">
        <f>SUM(tbl_rb_wkly[[#This Row],[Week 1]:[Week 18]])</f>
        <v>126.70000000000002</v>
      </c>
      <c r="E35">
        <f>IFERROR(ROUND(AVERAGE(tbl_rb_wkly[[#This Row],[Week 1]:[Week 18]]),2),0)</f>
        <v>10.56</v>
      </c>
      <c r="F35">
        <f>IFERROR(VLOOKUP(tbl_rb_wkly[[#This Row],[Player]],tbl_rb_wk1[[Player]:[FPTS]],15,0),"          --")</f>
        <v>11.9</v>
      </c>
      <c r="G35">
        <f>IFERROR(VLOOKUP(tbl_rb_wkly[[#This Row],[Player]],tbl_rb_wk2[[Player]:[FPTS]],15,0),"          --")</f>
        <v>13.5</v>
      </c>
      <c r="H35">
        <f>IFERROR(VLOOKUP(tbl_rb_wkly[[#This Row],[Player]],tbl_rb_wk3[[Player]:[FPTS]],15,0),"          --")</f>
        <v>6.7</v>
      </c>
      <c r="I35">
        <f>IFERROR(VLOOKUP(tbl_rb_wkly[[#This Row],[Player]],tbl_rb_wk4[[Player]:[FPTS]],15,0),"          --")</f>
        <v>5</v>
      </c>
      <c r="J35">
        <f>IFERROR(VLOOKUP(tbl_rb_wkly[[#This Row],[Player]],tbl_rb_wk5[[Player]:[FPTS]],15,0),"          --")</f>
        <v>2.4</v>
      </c>
      <c r="K35">
        <f>IFERROR(VLOOKUP(tbl_rb_wkly[[#This Row],[Player]],tbl_rb_wk6[[Player]:[FPTS]],15,0),"          --")</f>
        <v>15.5</v>
      </c>
      <c r="L35">
        <f>IFERROR(VLOOKUP(tbl_rb_wkly[[#This Row],[Player]],tbl_rb_wk7[[Player]:[FPTS]],15,0),"          --")</f>
        <v>11.5</v>
      </c>
      <c r="M35">
        <f>IFERROR(VLOOKUP(tbl_rb_wkly[[#This Row],[Player]],tbl_rb_wk8[[Player]:[FPTS]],15,0),"          --")</f>
        <v>6</v>
      </c>
      <c r="N35">
        <f>IFERROR(VLOOKUP(tbl_rb_wkly[[#This Row],[Player]],tbl_rb_wk9[[Player]:[FPTS]],15,0),"          --")</f>
        <v>20.9</v>
      </c>
      <c r="O35">
        <f>IFERROR(VLOOKUP(tbl_rb_wkly[[#This Row],[Player]],tbl_rb_wk10[[Player]:[FPTS]],15,0),"          --")</f>
        <v>11.7</v>
      </c>
      <c r="P35" t="s">
        <v>263</v>
      </c>
      <c r="Q35">
        <f>IFERROR(VLOOKUP(tbl_rb_wkly[[#This Row],[Player]],tbl_rb_wk12[[Player]:[FPTS]],15,0),"          --")</f>
        <v>19.2</v>
      </c>
      <c r="R35">
        <f>IFERROR(VLOOKUP(tbl_rb_wkly[[#This Row],[Player]],tbl_rb_wk13[[Player]:[FPTS]],15,0),"          --")</f>
        <v>2.4</v>
      </c>
      <c r="S35" t="s">
        <v>264</v>
      </c>
      <c r="T35" t="s">
        <v>264</v>
      </c>
      <c r="U35" t="s">
        <v>264</v>
      </c>
      <c r="V35" t="s">
        <v>264</v>
      </c>
      <c r="W35" t="s">
        <v>264</v>
      </c>
    </row>
    <row r="36" spans="1:23" x14ac:dyDescent="0.35">
      <c r="A36" t="s">
        <v>26</v>
      </c>
      <c r="B36" s="3" t="str">
        <f>MID(tbl_rb_wkly[[#This Row],[Player]], FIND("(", tbl_rb_wkly[[#This Row],[Player]]) + 1, FIND(")", tbl_rb_wkly[[#This Row],[Player]] tbl_rb_wkly[[#This Row],[Player]])- FIND("(", tbl_rb_wkly[[#This Row],[Player]]) - 1)</f>
        <v>CLE</v>
      </c>
      <c r="C36" s="3"/>
      <c r="D36">
        <f>SUM(tbl_rb_wkly[[#This Row],[Week 1]:[Week 18]])</f>
        <v>21.1</v>
      </c>
      <c r="E36">
        <f>IFERROR(ROUND(AVERAGE(tbl_rb_wkly[[#This Row],[Week 1]:[Week 18]]),2),0)</f>
        <v>10.55</v>
      </c>
      <c r="F36">
        <f>IFERROR(VLOOKUP(tbl_rb_wkly[[#This Row],[Player]],tbl_rb_wk1[[Player]:[FPTS]],15,0),"          --")</f>
        <v>14.7</v>
      </c>
      <c r="G36">
        <f>IFERROR(VLOOKUP(tbl_rb_wkly[[#This Row],[Player]],tbl_rb_wk2[[Player]:[FPTS]],15,0),"          --")</f>
        <v>6.4</v>
      </c>
      <c r="H36" t="s">
        <v>264</v>
      </c>
      <c r="I36" t="s">
        <v>264</v>
      </c>
      <c r="J36" t="s">
        <v>263</v>
      </c>
      <c r="K36" t="s">
        <v>264</v>
      </c>
      <c r="L36" t="s">
        <v>264</v>
      </c>
      <c r="M36" t="s">
        <v>264</v>
      </c>
      <c r="N36" t="s">
        <v>264</v>
      </c>
      <c r="O36" t="s">
        <v>264</v>
      </c>
      <c r="P36" t="s">
        <v>264</v>
      </c>
      <c r="Q36" t="s">
        <v>264</v>
      </c>
      <c r="R36" t="s">
        <v>264</v>
      </c>
      <c r="S36" t="s">
        <v>264</v>
      </c>
      <c r="T36" t="s">
        <v>264</v>
      </c>
      <c r="U36" t="s">
        <v>264</v>
      </c>
      <c r="V36" t="s">
        <v>264</v>
      </c>
      <c r="W36" t="s">
        <v>264</v>
      </c>
    </row>
    <row r="37" spans="1:23" x14ac:dyDescent="0.35">
      <c r="A37" t="s">
        <v>60</v>
      </c>
      <c r="B37" s="3" t="str">
        <f>MID(tbl_rb_wkly[[#This Row],[Player]], FIND("(", tbl_rb_wkly[[#This Row],[Player]]) + 1, FIND(")", tbl_rb_wkly[[#This Row],[Player]] tbl_rb_wkly[[#This Row],[Player]])- FIND("(", tbl_rb_wkly[[#This Row],[Player]]) - 1)</f>
        <v>PIT</v>
      </c>
      <c r="C37" s="3"/>
      <c r="D37">
        <f>SUM(tbl_rb_wkly[[#This Row],[Week 1]:[Week 18]])</f>
        <v>165.90000000000003</v>
      </c>
      <c r="E37">
        <f>IFERROR(ROUND(AVERAGE(tbl_rb_wkly[[#This Row],[Week 1]:[Week 18]]),2),0)</f>
        <v>9.76</v>
      </c>
      <c r="F37">
        <f>IFERROR(VLOOKUP(tbl_rb_wkly[[#This Row],[Player]],tbl_rb_wk1[[Player]:[FPTS]],15,0),"          --")</f>
        <v>4.3</v>
      </c>
      <c r="G37">
        <f>IFERROR(VLOOKUP(tbl_rb_wkly[[#This Row],[Player]],tbl_rb_wk2[[Player]:[FPTS]],15,0),"          --")</f>
        <v>10.6</v>
      </c>
      <c r="H37">
        <f>IFERROR(VLOOKUP(tbl_rb_wkly[[#This Row],[Player]],tbl_rb_wk3[[Player]:[FPTS]],15,0),"          --")</f>
        <v>6.7</v>
      </c>
      <c r="I37">
        <f>IFERROR(VLOOKUP(tbl_rb_wkly[[#This Row],[Player]],tbl_rb_wk4[[Player]:[FPTS]],15,0),"          --")</f>
        <v>8.5</v>
      </c>
      <c r="J37">
        <f>IFERROR(VLOOKUP(tbl_rb_wkly[[#This Row],[Player]],tbl_rb_wk5[[Player]:[FPTS]],15,0),"          --")</f>
        <v>9.4</v>
      </c>
      <c r="K37" t="s">
        <v>263</v>
      </c>
      <c r="L37">
        <f>IFERROR(VLOOKUP(tbl_rb_wkly[[#This Row],[Player]],tbl_rb_wk7[[Player]:[FPTS]],15,0),"          --")</f>
        <v>9.6</v>
      </c>
      <c r="M37">
        <f>IFERROR(VLOOKUP(tbl_rb_wkly[[#This Row],[Player]],tbl_rb_wk8[[Player]:[FPTS]],15,0),"          --")</f>
        <v>5.8</v>
      </c>
      <c r="N37">
        <f>IFERROR(VLOOKUP(tbl_rb_wkly[[#This Row],[Player]],tbl_rb_wk9[[Player]:[FPTS]],15,0),"          --")</f>
        <v>12.8</v>
      </c>
      <c r="O37">
        <f>IFERROR(VLOOKUP(tbl_rb_wkly[[#This Row],[Player]],tbl_rb_wk10[[Player]:[FPTS]],15,0),"          --")</f>
        <v>18</v>
      </c>
      <c r="P37">
        <f>IFERROR(VLOOKUP(tbl_rb_wkly[[#This Row],[Player]],tbl_rb_wk11[[Player]:[FPTS]],15,0),"          --")</f>
        <v>22</v>
      </c>
      <c r="Q37">
        <f>IFERROR(VLOOKUP(tbl_rb_wkly[[#This Row],[Player]],tbl_rb_wk12[[Player]:[FPTS]],15,0),"          --")</f>
        <v>5.7</v>
      </c>
      <c r="R37">
        <f>IFERROR(VLOOKUP(tbl_rb_wkly[[#This Row],[Player]],tbl_rb_wk13[[Player]:[FPTS]],15,0),"          --")</f>
        <v>6</v>
      </c>
      <c r="S37">
        <f>IFERROR(VLOOKUP(tbl_rb_wkly[[#This Row],[Player]],tbl_rb_wk14[[Player]:[FPTS]],15,0),"          --")</f>
        <v>6</v>
      </c>
      <c r="T37">
        <f>IFERROR(VLOOKUP(tbl_rb_wkly[[#This Row],[Player]],tbl_rb_wk15[[Player]:[FPTS]],15,0),"          --")</f>
        <v>9.3000000000000007</v>
      </c>
      <c r="U37">
        <f>IFERROR(VLOOKUP(tbl_rb_wkly[[#This Row],[Player]],tbl_rb_wk16[[Player]:[FPTS]],15,0),"          --")</f>
        <v>7.9</v>
      </c>
      <c r="V37">
        <f>IFERROR(VLOOKUP(tbl_rb_wkly[[#This Row],[Player]],tbl_rb_wk17[[Player]:[FPTS]],15,0),"          --")</f>
        <v>17.8</v>
      </c>
      <c r="W37">
        <f>IFERROR(VLOOKUP(tbl_rb_wkly[[#This Row],[Player]],tbl_rb_wk18[[Player]:[FPTS]],15,0),"          --")</f>
        <v>5.5</v>
      </c>
    </row>
    <row r="38" spans="1:23" x14ac:dyDescent="0.35">
      <c r="A38" t="s">
        <v>48</v>
      </c>
      <c r="B38" t="str">
        <f>MID(tbl_rb_wkly[[#This Row],[Player]], FIND("(", tbl_rb_wkly[[#This Row],[Player]]) + 1, FIND(")", tbl_rb_wkly[[#This Row],[Player]] tbl_rb_wkly[[#This Row],[Player]])- FIND("(", tbl_rb_wkly[[#This Row],[Player]]) - 1)</f>
        <v>DEN</v>
      </c>
      <c r="D38">
        <f>SUM(tbl_rb_wkly[[#This Row],[Week 1]:[Week 18]])</f>
        <v>155.70000000000002</v>
      </c>
      <c r="E38">
        <f>IFERROR(ROUND(AVERAGE(tbl_rb_wkly[[#This Row],[Week 1]:[Week 18]]),2),0)</f>
        <v>9.73</v>
      </c>
      <c r="F38">
        <f>IFERROR(VLOOKUP(tbl_rb_wkly[[#This Row],[Player]],tbl_rb_wk1[[Player]:[FPTS]],15,0),"          --")</f>
        <v>7.7</v>
      </c>
      <c r="G38">
        <f>IFERROR(VLOOKUP(tbl_rb_wkly[[#This Row],[Player]],tbl_rb_wk2[[Player]:[FPTS]],15,0),"          --")</f>
        <v>6.8</v>
      </c>
      <c r="H38">
        <f>IFERROR(VLOOKUP(tbl_rb_wkly[[#This Row],[Player]],tbl_rb_wk3[[Player]:[FPTS]],15,0),"          --")</f>
        <v>7.5</v>
      </c>
      <c r="I38">
        <f>IFERROR(VLOOKUP(tbl_rb_wkly[[#This Row],[Player]],tbl_rb_wk4[[Player]:[FPTS]],15,0),"          --")</f>
        <v>2.4</v>
      </c>
      <c r="J38" t="s">
        <v>264</v>
      </c>
      <c r="K38">
        <f>IFERROR(VLOOKUP(tbl_rb_wkly[[#This Row],[Player]],tbl_rb_wk6[[Player]:[FPTS]],15,0),"          --")</f>
        <v>7.2</v>
      </c>
      <c r="L38">
        <f>IFERROR(VLOOKUP(tbl_rb_wkly[[#This Row],[Player]],tbl_rb_wk7[[Player]:[FPTS]],15,0),"          --")</f>
        <v>11.1</v>
      </c>
      <c r="M38">
        <f>IFERROR(VLOOKUP(tbl_rb_wkly[[#This Row],[Player]],tbl_rb_wk8[[Player]:[FPTS]],15,0),"          --")</f>
        <v>17.3</v>
      </c>
      <c r="N38" t="s">
        <v>263</v>
      </c>
      <c r="O38">
        <f>IFERROR(VLOOKUP(tbl_rb_wkly[[#This Row],[Player]],tbl_rb_wk10[[Player]:[FPTS]],15,0),"          --")</f>
        <v>19</v>
      </c>
      <c r="P38">
        <f>IFERROR(VLOOKUP(tbl_rb_wkly[[#This Row],[Player]],tbl_rb_wk11[[Player]:[FPTS]],15,0),"          --")</f>
        <v>6.3</v>
      </c>
      <c r="Q38">
        <f>IFERROR(VLOOKUP(tbl_rb_wkly[[#This Row],[Player]],tbl_rb_wk12[[Player]:[FPTS]],15,0),"          --")</f>
        <v>8.6</v>
      </c>
      <c r="R38">
        <f>IFERROR(VLOOKUP(tbl_rb_wkly[[#This Row],[Player]],tbl_rb_wk13[[Player]:[FPTS]],15,0),"          --")</f>
        <v>8.5</v>
      </c>
      <c r="S38">
        <f>IFERROR(VLOOKUP(tbl_rb_wkly[[#This Row],[Player]],tbl_rb_wk14[[Player]:[FPTS]],15,0),"          --")</f>
        <v>16.600000000000001</v>
      </c>
      <c r="T38">
        <f>IFERROR(VLOOKUP(tbl_rb_wkly[[#This Row],[Player]],tbl_rb_wk15[[Player]:[FPTS]],15,0),"          --")</f>
        <v>3</v>
      </c>
      <c r="U38">
        <f>IFERROR(VLOOKUP(tbl_rb_wkly[[#This Row],[Player]],tbl_rb_wk16[[Player]:[FPTS]],15,0),"          --")</f>
        <v>9.4</v>
      </c>
      <c r="V38">
        <f>IFERROR(VLOOKUP(tbl_rb_wkly[[#This Row],[Player]],tbl_rb_wk17[[Player]:[FPTS]],15,0),"          --")</f>
        <v>7.3</v>
      </c>
      <c r="W38">
        <f>IFERROR(VLOOKUP(tbl_rb_wkly[[#This Row],[Player]],tbl_rb_wk18[[Player]:[FPTS]],15,0),"          --")</f>
        <v>17</v>
      </c>
    </row>
    <row r="39" spans="1:23" x14ac:dyDescent="0.35">
      <c r="A39" t="s">
        <v>46</v>
      </c>
      <c r="B39" t="str">
        <f>MID(tbl_rb_wkly[[#This Row],[Player]], FIND("(", tbl_rb_wkly[[#This Row],[Player]]) + 1, FIND(")", tbl_rb_wkly[[#This Row],[Player]] tbl_rb_wkly[[#This Row],[Player]])- FIND("(", tbl_rb_wkly[[#This Row],[Player]]) - 1)</f>
        <v>CAR</v>
      </c>
      <c r="D39">
        <f>SUM(tbl_rb_wkly[[#This Row],[Week 1]:[Week 18]])</f>
        <v>162.99999999999997</v>
      </c>
      <c r="E39">
        <f>IFERROR(ROUND(AVERAGE(tbl_rb_wkly[[#This Row],[Week 1]:[Week 18]]),2),0)</f>
        <v>9.59</v>
      </c>
      <c r="F39">
        <f>IFERROR(VLOOKUP(tbl_rb_wkly[[#This Row],[Player]],tbl_rb_wk1[[Player]:[FPTS]],15,0),"          --")</f>
        <v>7.9</v>
      </c>
      <c r="G39">
        <f>IFERROR(VLOOKUP(tbl_rb_wkly[[#This Row],[Player]],tbl_rb_wk2[[Player]:[FPTS]],15,0),"          --")</f>
        <v>7.5</v>
      </c>
      <c r="H39">
        <f>IFERROR(VLOOKUP(tbl_rb_wkly[[#This Row],[Player]],tbl_rb_wk3[[Player]:[FPTS]],15,0),"          --")</f>
        <v>1.4</v>
      </c>
      <c r="I39">
        <f>IFERROR(VLOOKUP(tbl_rb_wkly[[#This Row],[Player]],tbl_rb_wk4[[Player]:[FPTS]],15,0),"          --")</f>
        <v>6.3</v>
      </c>
      <c r="J39">
        <f>IFERROR(VLOOKUP(tbl_rb_wkly[[#This Row],[Player]],tbl_rb_wk5[[Player]:[FPTS]],15,0),"          --")</f>
        <v>4</v>
      </c>
      <c r="K39">
        <f>IFERROR(VLOOKUP(tbl_rb_wkly[[#This Row],[Player]],tbl_rb_wk6[[Player]:[FPTS]],15,0),"          --")</f>
        <v>15.5</v>
      </c>
      <c r="L39" t="s">
        <v>263</v>
      </c>
      <c r="M39">
        <f>IFERROR(VLOOKUP(tbl_rb_wkly[[#This Row],[Player]],tbl_rb_wk8[[Player]:[FPTS]],15,0),"          --")</f>
        <v>6.4</v>
      </c>
      <c r="N39">
        <f>IFERROR(VLOOKUP(tbl_rb_wkly[[#This Row],[Player]],tbl_rb_wk9[[Player]:[FPTS]],15,0),"          --")</f>
        <v>8.6999999999999993</v>
      </c>
      <c r="O39">
        <f>IFERROR(VLOOKUP(tbl_rb_wkly[[#This Row],[Player]],tbl_rb_wk10[[Player]:[FPTS]],15,0),"          --")</f>
        <v>4.9000000000000004</v>
      </c>
      <c r="P39">
        <f>IFERROR(VLOOKUP(tbl_rb_wkly[[#This Row],[Player]],tbl_rb_wk11[[Player]:[FPTS]],15,0),"          --")</f>
        <v>7.5</v>
      </c>
      <c r="Q39">
        <f>IFERROR(VLOOKUP(tbl_rb_wkly[[#This Row],[Player]],tbl_rb_wk12[[Player]:[FPTS]],15,0),"          --")</f>
        <v>17.7</v>
      </c>
      <c r="R39">
        <f>IFERROR(VLOOKUP(tbl_rb_wkly[[#This Row],[Player]],tbl_rb_wk13[[Player]:[FPTS]],15,0),"          --")</f>
        <v>22.4</v>
      </c>
      <c r="S39">
        <f>IFERROR(VLOOKUP(tbl_rb_wkly[[#This Row],[Player]],tbl_rb_wk14[[Player]:[FPTS]],15,0),"          --")</f>
        <v>10.6</v>
      </c>
      <c r="T39">
        <f>IFERROR(VLOOKUP(tbl_rb_wkly[[#This Row],[Player]],tbl_rb_wk15[[Player]:[FPTS]],15,0),"          --")</f>
        <v>11.3</v>
      </c>
      <c r="U39">
        <f>IFERROR(VLOOKUP(tbl_rb_wkly[[#This Row],[Player]],tbl_rb_wk16[[Player]:[FPTS]],15,0),"          --")</f>
        <v>11.6</v>
      </c>
      <c r="V39">
        <f>IFERROR(VLOOKUP(tbl_rb_wkly[[#This Row],[Player]],tbl_rb_wk17[[Player]:[FPTS]],15,0),"          --")</f>
        <v>9.1</v>
      </c>
      <c r="W39">
        <f>IFERROR(VLOOKUP(tbl_rb_wkly[[#This Row],[Player]],tbl_rb_wk18[[Player]:[FPTS]],15,0),"          --")</f>
        <v>10.199999999999999</v>
      </c>
    </row>
    <row r="40" spans="1:23" x14ac:dyDescent="0.35">
      <c r="A40" t="s">
        <v>61</v>
      </c>
      <c r="B40" s="3" t="str">
        <f>MID(tbl_rb_wkly[[#This Row],[Player]], FIND("(", tbl_rb_wkly[[#This Row],[Player]]) + 1, FIND(")", tbl_rb_wkly[[#This Row],[Player]] tbl_rb_wkly[[#This Row],[Player]])- FIND("(", tbl_rb_wkly[[#This Row],[Player]]) - 1)</f>
        <v>CHI</v>
      </c>
      <c r="C40" s="3"/>
      <c r="D40">
        <f>SUM(tbl_rb_wkly[[#This Row],[Week 1]:[Week 18]])</f>
        <v>85.700000000000017</v>
      </c>
      <c r="E40">
        <f>IFERROR(ROUND(AVERAGE(tbl_rb_wkly[[#This Row],[Week 1]:[Week 18]]),2),0)</f>
        <v>9.52</v>
      </c>
      <c r="F40">
        <f>IFERROR(VLOOKUP(tbl_rb_wkly[[#This Row],[Player]],tbl_rb_wk1[[Player]:[FPTS]],15,0),"          --")</f>
        <v>3.4</v>
      </c>
      <c r="G40" t="s">
        <v>264</v>
      </c>
      <c r="H40" t="s">
        <v>264</v>
      </c>
      <c r="I40" t="s">
        <v>264</v>
      </c>
      <c r="J40" t="s">
        <v>264</v>
      </c>
      <c r="K40">
        <f>IFERROR(VLOOKUP(tbl_rb_wkly[[#This Row],[Player]],tbl_rb_wk6[[Player]:[FPTS]],15,0),"          --")</f>
        <v>7.2</v>
      </c>
      <c r="L40">
        <f>IFERROR(VLOOKUP(tbl_rb_wkly[[#This Row],[Player]],tbl_rb_wk7[[Player]:[FPTS]],15,0),"          --")</f>
        <v>31.5</v>
      </c>
      <c r="M40">
        <f>IFERROR(VLOOKUP(tbl_rb_wkly[[#This Row],[Player]],tbl_rb_wk8[[Player]:[FPTS]],15,0),"          --")</f>
        <v>4.0999999999999996</v>
      </c>
      <c r="N40">
        <f>IFERROR(VLOOKUP(tbl_rb_wkly[[#This Row],[Player]],tbl_rb_wk9[[Player]:[FPTS]],15,0),"          --")</f>
        <v>8.3000000000000007</v>
      </c>
      <c r="O40">
        <f>IFERROR(VLOOKUP(tbl_rb_wkly[[#This Row],[Player]],tbl_rb_wk10[[Player]:[FPTS]],15,0),"          --")</f>
        <v>16.2</v>
      </c>
      <c r="P40">
        <f>IFERROR(VLOOKUP(tbl_rb_wkly[[#This Row],[Player]],tbl_rb_wk11[[Player]:[FPTS]],15,0),"          --")</f>
        <v>7.4</v>
      </c>
      <c r="Q40" t="s">
        <v>264</v>
      </c>
      <c r="R40" t="s">
        <v>263</v>
      </c>
      <c r="S40">
        <f>IFERROR(VLOOKUP(tbl_rb_wkly[[#This Row],[Player]],tbl_rb_wk14[[Player]:[FPTS]],15,0),"          --")</f>
        <v>8.1999999999999993</v>
      </c>
      <c r="T40">
        <f>IFERROR(VLOOKUP(tbl_rb_wkly[[#This Row],[Player]],tbl_rb_wk15[[Player]:[FPTS]],15,0),"          --")</f>
        <v>-0.6</v>
      </c>
      <c r="U40" t="s">
        <v>264</v>
      </c>
      <c r="V40" t="s">
        <v>264</v>
      </c>
      <c r="W40" t="s">
        <v>264</v>
      </c>
    </row>
    <row r="41" spans="1:23" x14ac:dyDescent="0.35">
      <c r="A41" t="s">
        <v>71</v>
      </c>
      <c r="B41" t="str">
        <f>MID(tbl_rb_wkly[[#This Row],[Player]], FIND("(", tbl_rb_wkly[[#This Row],[Player]]) + 1, FIND(")", tbl_rb_wkly[[#This Row],[Player]] tbl_rb_wkly[[#This Row],[Player]])- FIND("(", tbl_rb_wkly[[#This Row],[Player]]) - 1)</f>
        <v>HOU</v>
      </c>
      <c r="D41">
        <f>SUM(tbl_rb_wkly[[#This Row],[Week 1]:[Week 18]])</f>
        <v>152.30000000000001</v>
      </c>
      <c r="E41">
        <f>IFERROR(ROUND(AVERAGE(tbl_rb_wkly[[#This Row],[Week 1]:[Week 18]]),2),0)</f>
        <v>9.52</v>
      </c>
      <c r="F41">
        <f>IFERROR(VLOOKUP(tbl_rb_wkly[[#This Row],[Player]],tbl_rb_wk1[[Player]:[FPTS]],15,0),"          --")</f>
        <v>1.5</v>
      </c>
      <c r="G41">
        <f>IFERROR(VLOOKUP(tbl_rb_wkly[[#This Row],[Player]],tbl_rb_wk2[[Player]:[FPTS]],15,0),"          --")</f>
        <v>2.9</v>
      </c>
      <c r="H41">
        <f>IFERROR(VLOOKUP(tbl_rb_wkly[[#This Row],[Player]],tbl_rb_wk3[[Player]:[FPTS]],15,0),"          --")</f>
        <v>5.5</v>
      </c>
      <c r="I41">
        <f>IFERROR(VLOOKUP(tbl_rb_wkly[[#This Row],[Player]],tbl_rb_wk4[[Player]:[FPTS]],15,0),"          --")</f>
        <v>8.3000000000000007</v>
      </c>
      <c r="J41" t="s">
        <v>264</v>
      </c>
      <c r="K41">
        <f>IFERROR(VLOOKUP(tbl_rb_wkly[[#This Row],[Player]],tbl_rb_wk6[[Player]:[FPTS]],15,0),"          --")</f>
        <v>6.7</v>
      </c>
      <c r="L41" t="s">
        <v>263</v>
      </c>
      <c r="M41">
        <f>IFERROR(VLOOKUP(tbl_rb_wkly[[#This Row],[Player]],tbl_rb_wk8[[Player]:[FPTS]],15,0),"          --")</f>
        <v>5.3</v>
      </c>
      <c r="N41">
        <f>IFERROR(VLOOKUP(tbl_rb_wkly[[#This Row],[Player]],tbl_rb_wk9[[Player]:[FPTS]],15,0),"          --")</f>
        <v>3.6</v>
      </c>
      <c r="O41">
        <f>IFERROR(VLOOKUP(tbl_rb_wkly[[#This Row],[Player]],tbl_rb_wk10[[Player]:[FPTS]],15,0),"          --")</f>
        <v>22.6</v>
      </c>
      <c r="P41">
        <f>IFERROR(VLOOKUP(tbl_rb_wkly[[#This Row],[Player]],tbl_rb_wk11[[Player]:[FPTS]],15,0),"          --")</f>
        <v>18.8</v>
      </c>
      <c r="Q41">
        <f>IFERROR(VLOOKUP(tbl_rb_wkly[[#This Row],[Player]],tbl_rb_wk12[[Player]:[FPTS]],15,0),"          --")</f>
        <v>10.199999999999999</v>
      </c>
      <c r="R41">
        <f>IFERROR(VLOOKUP(tbl_rb_wkly[[#This Row],[Player]],tbl_rb_wk13[[Player]:[FPTS]],15,0),"          --")</f>
        <v>4.5</v>
      </c>
      <c r="S41">
        <f>IFERROR(VLOOKUP(tbl_rb_wkly[[#This Row],[Player]],tbl_rb_wk14[[Player]:[FPTS]],15,0),"          --")</f>
        <v>12.5</v>
      </c>
      <c r="T41">
        <f>IFERROR(VLOOKUP(tbl_rb_wkly[[#This Row],[Player]],tbl_rb_wk15[[Player]:[FPTS]],15,0),"          --")</f>
        <v>19</v>
      </c>
      <c r="U41">
        <f>IFERROR(VLOOKUP(tbl_rb_wkly[[#This Row],[Player]],tbl_rb_wk16[[Player]:[FPTS]],15,0),"          --")</f>
        <v>7.8</v>
      </c>
      <c r="V41">
        <f>IFERROR(VLOOKUP(tbl_rb_wkly[[#This Row],[Player]],tbl_rb_wk17[[Player]:[FPTS]],15,0),"          --")</f>
        <v>10.1</v>
      </c>
      <c r="W41">
        <f>IFERROR(VLOOKUP(tbl_rb_wkly[[#This Row],[Player]],tbl_rb_wk18[[Player]:[FPTS]],15,0),"          --")</f>
        <v>13</v>
      </c>
    </row>
    <row r="42" spans="1:23" x14ac:dyDescent="0.35">
      <c r="A42" t="s">
        <v>180</v>
      </c>
      <c r="B42" s="3" t="str">
        <f>MID(tbl_rb_wkly[[#This Row],[Player]], FIND("(", tbl_rb_wkly[[#This Row],[Player]]) + 1, FIND(")", tbl_rb_wkly[[#This Row],[Player]] tbl_rb_wkly[[#This Row],[Player]])- FIND("(", tbl_rb_wkly[[#This Row],[Player]]) - 1)</f>
        <v>BAL</v>
      </c>
      <c r="C42" s="3"/>
      <c r="D42">
        <f>SUM(tbl_rb_wkly[[#This Row],[Week 1]:[Week 18]])</f>
        <v>65.400000000000006</v>
      </c>
      <c r="E42">
        <f>IFERROR(ROUND(AVERAGE(tbl_rb_wkly[[#This Row],[Week 1]:[Week 18]]),2),0)</f>
        <v>9.34</v>
      </c>
      <c r="F42" t="s">
        <v>264</v>
      </c>
      <c r="G42" t="s">
        <v>264</v>
      </c>
      <c r="H42" t="s">
        <v>264</v>
      </c>
      <c r="I42" t="s">
        <v>264</v>
      </c>
      <c r="J42" t="s">
        <v>264</v>
      </c>
      <c r="K42" t="s">
        <v>264</v>
      </c>
      <c r="L42">
        <f>IFERROR(VLOOKUP(tbl_rb_wkly[[#This Row],[Player]],tbl_rb_wk7[[Player]:[FPTS]],15,0),"          --")</f>
        <v>1.4</v>
      </c>
      <c r="M42" t="s">
        <v>264</v>
      </c>
      <c r="N42">
        <f>IFERROR(VLOOKUP(tbl_rb_wkly[[#This Row],[Player]],tbl_rb_wk9[[Player]:[FPTS]],15,0),"          --")</f>
        <v>19.899999999999999</v>
      </c>
      <c r="O42">
        <f>IFERROR(VLOOKUP(tbl_rb_wkly[[#This Row],[Player]],tbl_rb_wk10[[Player]:[FPTS]],15,0),"          --")</f>
        <v>13.1</v>
      </c>
      <c r="P42">
        <f>IFERROR(VLOOKUP(tbl_rb_wkly[[#This Row],[Player]],tbl_rb_wk11[[Player]:[FPTS]],15,0),"          --")</f>
        <v>4.5999999999999996</v>
      </c>
      <c r="Q42">
        <f>IFERROR(VLOOKUP(tbl_rb_wkly[[#This Row],[Player]],tbl_rb_wk12[[Player]:[FPTS]],15,0),"          --")</f>
        <v>9.9</v>
      </c>
      <c r="R42" t="s">
        <v>263</v>
      </c>
      <c r="S42">
        <f>IFERROR(VLOOKUP(tbl_rb_wkly[[#This Row],[Player]],tbl_rb_wk14[[Player]:[FPTS]],15,0),"          --")</f>
        <v>6.7</v>
      </c>
      <c r="T42">
        <f>IFERROR(VLOOKUP(tbl_rb_wkly[[#This Row],[Player]],tbl_rb_wk15[[Player]:[FPTS]],15,0),"          --")</f>
        <v>9.8000000000000007</v>
      </c>
      <c r="U42" t="s">
        <v>264</v>
      </c>
      <c r="V42" t="s">
        <v>264</v>
      </c>
      <c r="W42" t="s">
        <v>264</v>
      </c>
    </row>
    <row r="43" spans="1:23" x14ac:dyDescent="0.35">
      <c r="A43" t="s">
        <v>57</v>
      </c>
      <c r="B43" t="str">
        <f>MID(tbl_rb_wkly[[#This Row],[Player]], FIND("(", tbl_rb_wkly[[#This Row],[Player]]) + 1, FIND(")", tbl_rb_wkly[[#This Row],[Player]] tbl_rb_wkly[[#This Row],[Player]])- FIND("(", tbl_rb_wkly[[#This Row],[Player]]) - 1)</f>
        <v>NE</v>
      </c>
      <c r="D43">
        <f>SUM(tbl_rb_wkly[[#This Row],[Week 1]:[Week 18]])</f>
        <v>149</v>
      </c>
      <c r="E43">
        <f>IFERROR(ROUND(AVERAGE(tbl_rb_wkly[[#This Row],[Week 1]:[Week 18]]),2),0)</f>
        <v>8.76</v>
      </c>
      <c r="F43">
        <f>IFERROR(VLOOKUP(tbl_rb_wkly[[#This Row],[Player]],tbl_rb_wk1[[Player]:[FPTS]],15,0),"          --")</f>
        <v>4.8</v>
      </c>
      <c r="G43">
        <f>IFERROR(VLOOKUP(tbl_rb_wkly[[#This Row],[Player]],tbl_rb_wk2[[Player]:[FPTS]],15,0),"          --")</f>
        <v>1.3</v>
      </c>
      <c r="H43">
        <f>IFERROR(VLOOKUP(tbl_rb_wkly[[#This Row],[Player]],tbl_rb_wk3[[Player]:[FPTS]],15,0),"          --")</f>
        <v>9.1999999999999993</v>
      </c>
      <c r="I43">
        <f>IFERROR(VLOOKUP(tbl_rb_wkly[[#This Row],[Player]],tbl_rb_wk4[[Player]:[FPTS]],15,0),"          --")</f>
        <v>3.2</v>
      </c>
      <c r="J43">
        <f>IFERROR(VLOOKUP(tbl_rb_wkly[[#This Row],[Player]],tbl_rb_wk5[[Player]:[FPTS]],15,0),"          --")</f>
        <v>5.8</v>
      </c>
      <c r="K43">
        <f>IFERROR(VLOOKUP(tbl_rb_wkly[[#This Row],[Player]],tbl_rb_wk6[[Player]:[FPTS]],15,0),"          --")</f>
        <v>11.4</v>
      </c>
      <c r="L43">
        <f>IFERROR(VLOOKUP(tbl_rb_wkly[[#This Row],[Player]],tbl_rb_wk7[[Player]:[FPTS]],15,0),"          --")</f>
        <v>9.1</v>
      </c>
      <c r="M43">
        <f>IFERROR(VLOOKUP(tbl_rb_wkly[[#This Row],[Player]],tbl_rb_wk8[[Player]:[FPTS]],15,0),"          --")</f>
        <v>3.6</v>
      </c>
      <c r="N43">
        <f>IFERROR(VLOOKUP(tbl_rb_wkly[[#This Row],[Player]],tbl_rb_wk9[[Player]:[FPTS]],15,0),"          --")</f>
        <v>4.7</v>
      </c>
      <c r="O43">
        <f>IFERROR(VLOOKUP(tbl_rb_wkly[[#This Row],[Player]],tbl_rb_wk10[[Player]:[FPTS]],15,0),"          --")</f>
        <v>9.8000000000000007</v>
      </c>
      <c r="P43" t="s">
        <v>263</v>
      </c>
      <c r="Q43">
        <f>IFERROR(VLOOKUP(tbl_rb_wkly[[#This Row],[Player]],tbl_rb_wk12[[Player]:[FPTS]],15,0),"          --")</f>
        <v>6.2</v>
      </c>
      <c r="R43">
        <f>IFERROR(VLOOKUP(tbl_rb_wkly[[#This Row],[Player]],tbl_rb_wk13[[Player]:[FPTS]],15,0),"          --")</f>
        <v>11.2</v>
      </c>
      <c r="S43">
        <f>IFERROR(VLOOKUP(tbl_rb_wkly[[#This Row],[Player]],tbl_rb_wk14[[Player]:[FPTS]],15,0),"          --")</f>
        <v>23.5</v>
      </c>
      <c r="T43">
        <f>IFERROR(VLOOKUP(tbl_rb_wkly[[#This Row],[Player]],tbl_rb_wk15[[Player]:[FPTS]],15,0),"          --")</f>
        <v>7.1</v>
      </c>
      <c r="U43">
        <f>IFERROR(VLOOKUP(tbl_rb_wkly[[#This Row],[Player]],tbl_rb_wk16[[Player]:[FPTS]],15,0),"          --")</f>
        <v>16.5</v>
      </c>
      <c r="V43">
        <f>IFERROR(VLOOKUP(tbl_rb_wkly[[#This Row],[Player]],tbl_rb_wk17[[Player]:[FPTS]],15,0),"          --")</f>
        <v>11</v>
      </c>
      <c r="W43">
        <f>IFERROR(VLOOKUP(tbl_rb_wkly[[#This Row],[Player]],tbl_rb_wk18[[Player]:[FPTS]],15,0),"          --")</f>
        <v>10.6</v>
      </c>
    </row>
    <row r="44" spans="1:23" x14ac:dyDescent="0.35">
      <c r="A44" t="s">
        <v>36</v>
      </c>
      <c r="B44" t="str">
        <f>MID(tbl_rb_wkly[[#This Row],[Player]], FIND("(", tbl_rb_wkly[[#This Row],[Player]]) + 1, FIND(")", tbl_rb_wkly[[#This Row],[Player]] tbl_rb_wkly[[#This Row],[Player]])- FIND("(", tbl_rb_wkly[[#This Row],[Player]]) - 1)</f>
        <v>CHI</v>
      </c>
      <c r="D44">
        <f>SUM(tbl_rb_wkly[[#This Row],[Week 1]:[Week 18]])</f>
        <v>102.5</v>
      </c>
      <c r="E44">
        <f>IFERROR(ROUND(AVERAGE(tbl_rb_wkly[[#This Row],[Week 1]:[Week 18]]),2),0)</f>
        <v>8.5399999999999991</v>
      </c>
      <c r="F44">
        <f>IFERROR(VLOOKUP(tbl_rb_wkly[[#This Row],[Player]],tbl_rb_wk1[[Player]:[FPTS]],15,0),"          --")</f>
        <v>9.9</v>
      </c>
      <c r="G44">
        <f>IFERROR(VLOOKUP(tbl_rb_wkly[[#This Row],[Player]],tbl_rb_wk2[[Player]:[FPTS]],15,0),"          --")</f>
        <v>6.3</v>
      </c>
      <c r="H44">
        <f>IFERROR(VLOOKUP(tbl_rb_wkly[[#This Row],[Player]],tbl_rb_wk3[[Player]:[FPTS]],15,0),"          --")</f>
        <v>2.5</v>
      </c>
      <c r="I44">
        <f>IFERROR(VLOOKUP(tbl_rb_wkly[[#This Row],[Player]],tbl_rb_wk4[[Player]:[FPTS]],15,0),"          --")</f>
        <v>20.2</v>
      </c>
      <c r="J44">
        <f>IFERROR(VLOOKUP(tbl_rb_wkly[[#This Row],[Player]],tbl_rb_wk5[[Player]:[FPTS]],15,0),"          --")</f>
        <v>7.6</v>
      </c>
      <c r="K44" t="s">
        <v>264</v>
      </c>
      <c r="L44" t="s">
        <v>264</v>
      </c>
      <c r="M44" t="s">
        <v>264</v>
      </c>
      <c r="N44" t="s">
        <v>264</v>
      </c>
      <c r="O44" t="s">
        <v>264</v>
      </c>
      <c r="P44">
        <f>IFERROR(VLOOKUP(tbl_rb_wkly[[#This Row],[Player]],tbl_rb_wk11[[Player]:[FPTS]],15,0),"          --")</f>
        <v>5.0999999999999996</v>
      </c>
      <c r="Q44">
        <f>IFERROR(VLOOKUP(tbl_rb_wkly[[#This Row],[Player]],tbl_rb_wk12[[Player]:[FPTS]],15,0),"          --")</f>
        <v>4.8</v>
      </c>
      <c r="R44" t="s">
        <v>263</v>
      </c>
      <c r="S44">
        <f>IFERROR(VLOOKUP(tbl_rb_wkly[[#This Row],[Player]],tbl_rb_wk14[[Player]:[FPTS]],15,0),"          --")</f>
        <v>0.8</v>
      </c>
      <c r="T44">
        <f>IFERROR(VLOOKUP(tbl_rb_wkly[[#This Row],[Player]],tbl_rb_wk15[[Player]:[FPTS]],15,0),"          --")</f>
        <v>1.7</v>
      </c>
      <c r="U44">
        <f>IFERROR(VLOOKUP(tbl_rb_wkly[[#This Row],[Player]],tbl_rb_wk16[[Player]:[FPTS]],15,0),"          --")</f>
        <v>18.600000000000001</v>
      </c>
      <c r="V44">
        <f>IFERROR(VLOOKUP(tbl_rb_wkly[[#This Row],[Player]],tbl_rb_wk17[[Player]:[FPTS]],15,0),"          --")</f>
        <v>19.899999999999999</v>
      </c>
      <c r="W44">
        <f>IFERROR(VLOOKUP(tbl_rb_wkly[[#This Row],[Player]],tbl_rb_wk18[[Player]:[FPTS]],15,0),"          --")</f>
        <v>5.0999999999999996</v>
      </c>
    </row>
    <row r="45" spans="1:23" x14ac:dyDescent="0.35">
      <c r="A45" t="s">
        <v>19</v>
      </c>
      <c r="B45" t="str">
        <f>MID(tbl_rb_wkly[[#This Row],[Player]], FIND("(", tbl_rb_wkly[[#This Row],[Player]]) + 1, FIND(")", tbl_rb_wkly[[#This Row],[Player]] tbl_rb_wkly[[#This Row],[Player]])- FIND("(", tbl_rb_wkly[[#This Row],[Player]]) - 1)</f>
        <v>ATL</v>
      </c>
      <c r="D45">
        <f>SUM(tbl_rb_wkly[[#This Row],[Week 1]:[Week 18]])</f>
        <v>128.59999999999997</v>
      </c>
      <c r="E45">
        <f>IFERROR(ROUND(AVERAGE(tbl_rb_wkly[[#This Row],[Week 1]:[Week 18]]),2),0)</f>
        <v>7.56</v>
      </c>
      <c r="F45">
        <f>IFERROR(VLOOKUP(tbl_rb_wkly[[#This Row],[Player]],tbl_rb_wk1[[Player]:[FPTS]],15,0),"          --")</f>
        <v>22.9</v>
      </c>
      <c r="G45">
        <f>IFERROR(VLOOKUP(tbl_rb_wkly[[#This Row],[Player]],tbl_rb_wk2[[Player]:[FPTS]],15,0),"          --")</f>
        <v>4.8</v>
      </c>
      <c r="H45">
        <f>IFERROR(VLOOKUP(tbl_rb_wkly[[#This Row],[Player]],tbl_rb_wk3[[Player]:[FPTS]],15,0),"          --")</f>
        <v>3.9</v>
      </c>
      <c r="I45">
        <f>IFERROR(VLOOKUP(tbl_rb_wkly[[#This Row],[Player]],tbl_rb_wk4[[Player]:[FPTS]],15,0),"          --")</f>
        <v>1.7</v>
      </c>
      <c r="J45">
        <f>IFERROR(VLOOKUP(tbl_rb_wkly[[#This Row],[Player]],tbl_rb_wk5[[Player]:[FPTS]],15,0),"          --")</f>
        <v>6</v>
      </c>
      <c r="K45">
        <f>IFERROR(VLOOKUP(tbl_rb_wkly[[#This Row],[Player]],tbl_rb_wk6[[Player]:[FPTS]],15,0),"          --")</f>
        <v>5.0999999999999996</v>
      </c>
      <c r="L45">
        <f>IFERROR(VLOOKUP(tbl_rb_wkly[[#This Row],[Player]],tbl_rb_wk7[[Player]:[FPTS]],15,0),"          --")</f>
        <v>12.7</v>
      </c>
      <c r="M45">
        <f>IFERROR(VLOOKUP(tbl_rb_wkly[[#This Row],[Player]],tbl_rb_wk8[[Player]:[FPTS]],15,0),"          --")</f>
        <v>3.1</v>
      </c>
      <c r="N45">
        <f>IFERROR(VLOOKUP(tbl_rb_wkly[[#This Row],[Player]],tbl_rb_wk9[[Player]:[FPTS]],15,0),"          --")</f>
        <v>10</v>
      </c>
      <c r="O45">
        <f>IFERROR(VLOOKUP(tbl_rb_wkly[[#This Row],[Player]],tbl_rb_wk10[[Player]:[FPTS]],15,0),"          --")</f>
        <v>4.3</v>
      </c>
      <c r="P45" t="s">
        <v>263</v>
      </c>
      <c r="Q45">
        <f>IFERROR(VLOOKUP(tbl_rb_wkly[[#This Row],[Player]],tbl_rb_wk12[[Player]:[FPTS]],15,0),"          --")</f>
        <v>6.4</v>
      </c>
      <c r="R45">
        <f>IFERROR(VLOOKUP(tbl_rb_wkly[[#This Row],[Player]],tbl_rb_wk13[[Player]:[FPTS]],15,0),"          --")</f>
        <v>2.6</v>
      </c>
      <c r="S45">
        <f>IFERROR(VLOOKUP(tbl_rb_wkly[[#This Row],[Player]],tbl_rb_wk14[[Player]:[FPTS]],15,0),"          --")</f>
        <v>4</v>
      </c>
      <c r="T45">
        <f>IFERROR(VLOOKUP(tbl_rb_wkly[[#This Row],[Player]],tbl_rb_wk15[[Player]:[FPTS]],15,0),"          --")</f>
        <v>5.6</v>
      </c>
      <c r="U45">
        <f>IFERROR(VLOOKUP(tbl_rb_wkly[[#This Row],[Player]],tbl_rb_wk16[[Player]:[FPTS]],15,0),"          --")</f>
        <v>15.3</v>
      </c>
      <c r="V45">
        <f>IFERROR(VLOOKUP(tbl_rb_wkly[[#This Row],[Player]],tbl_rb_wk17[[Player]:[FPTS]],15,0),"          --")</f>
        <v>15.3</v>
      </c>
      <c r="W45">
        <f>IFERROR(VLOOKUP(tbl_rb_wkly[[#This Row],[Player]],tbl_rb_wk18[[Player]:[FPTS]],15,0),"          --")</f>
        <v>4.9000000000000004</v>
      </c>
    </row>
    <row r="46" spans="1:23" x14ac:dyDescent="0.35">
      <c r="A46" t="s">
        <v>63</v>
      </c>
      <c r="B46" t="str">
        <f>MID(tbl_rb_wkly[[#This Row],[Player]], FIND("(", tbl_rb_wkly[[#This Row],[Player]]) + 1, FIND(")", tbl_rb_wkly[[#This Row],[Player]] tbl_rb_wkly[[#This Row],[Player]])- FIND("(", tbl_rb_wkly[[#This Row],[Player]]) - 1)</f>
        <v>TEN</v>
      </c>
      <c r="D46">
        <f>SUM(tbl_rb_wkly[[#This Row],[Week 1]:[Week 18]])</f>
        <v>127.80000000000001</v>
      </c>
      <c r="E46">
        <f>IFERROR(ROUND(AVERAGE(tbl_rb_wkly[[#This Row],[Week 1]:[Week 18]]),2),0)</f>
        <v>7.52</v>
      </c>
      <c r="F46">
        <f>IFERROR(VLOOKUP(tbl_rb_wkly[[#This Row],[Player]],tbl_rb_wk1[[Player]:[FPTS]],15,0),"          --")</f>
        <v>3.3</v>
      </c>
      <c r="G46">
        <f>IFERROR(VLOOKUP(tbl_rb_wkly[[#This Row],[Player]],tbl_rb_wk2[[Player]:[FPTS]],15,0),"          --")</f>
        <v>6.5</v>
      </c>
      <c r="H46">
        <f>IFERROR(VLOOKUP(tbl_rb_wkly[[#This Row],[Player]],tbl_rb_wk3[[Player]:[FPTS]],15,0),"          --")</f>
        <v>2.9</v>
      </c>
      <c r="I46">
        <f>IFERROR(VLOOKUP(tbl_rb_wkly[[#This Row],[Player]],tbl_rb_wk4[[Player]:[FPTS]],15,0),"          --")</f>
        <v>7.3</v>
      </c>
      <c r="J46">
        <f>IFERROR(VLOOKUP(tbl_rb_wkly[[#This Row],[Player]],tbl_rb_wk5[[Player]:[FPTS]],15,0),"          --")</f>
        <v>14.9</v>
      </c>
      <c r="K46">
        <f>IFERROR(VLOOKUP(tbl_rb_wkly[[#This Row],[Player]],tbl_rb_wk6[[Player]:[FPTS]],15,0),"          --")</f>
        <v>6.8</v>
      </c>
      <c r="L46" t="s">
        <v>264</v>
      </c>
      <c r="M46">
        <f>IFERROR(VLOOKUP(tbl_rb_wkly[[#This Row],[Player]],tbl_rb_wk8[[Player]:[FPTS]],15,0),"          --")</f>
        <v>5.0999999999999996</v>
      </c>
      <c r="N46">
        <f>IFERROR(VLOOKUP(tbl_rb_wkly[[#This Row],[Player]],tbl_rb_wk9[[Player]:[FPTS]],15,0),"          --")</f>
        <v>4.2</v>
      </c>
      <c r="O46">
        <f>IFERROR(VLOOKUP(tbl_rb_wkly[[#This Row],[Player]],tbl_rb_wk10[[Player]:[FPTS]],15,0),"          --")</f>
        <v>8</v>
      </c>
      <c r="P46">
        <f>IFERROR(VLOOKUP(tbl_rb_wkly[[#This Row],[Player]],tbl_rb_wk11[[Player]:[FPTS]],15,0),"          --")</f>
        <v>3.6</v>
      </c>
      <c r="Q46">
        <f>IFERROR(VLOOKUP(tbl_rb_wkly[[#This Row],[Player]],tbl_rb_wk12[[Player]:[FPTS]],15,0),"          --")</f>
        <v>1.2</v>
      </c>
      <c r="R46">
        <f>IFERROR(VLOOKUP(tbl_rb_wkly[[#This Row],[Player]],tbl_rb_wk13[[Player]:[FPTS]],15,0),"          --")</f>
        <v>10.8</v>
      </c>
      <c r="S46">
        <f>IFERROR(VLOOKUP(tbl_rb_wkly[[#This Row],[Player]],tbl_rb_wk14[[Player]:[FPTS]],15,0),"          --")</f>
        <v>14.8</v>
      </c>
      <c r="T46">
        <f>IFERROR(VLOOKUP(tbl_rb_wkly[[#This Row],[Player]],tbl_rb_wk15[[Player]:[FPTS]],15,0),"          --")</f>
        <v>4.2</v>
      </c>
      <c r="U46">
        <f>IFERROR(VLOOKUP(tbl_rb_wkly[[#This Row],[Player]],tbl_rb_wk16[[Player]:[FPTS]],15,0),"          --")</f>
        <v>9.1999999999999993</v>
      </c>
      <c r="V46">
        <f>IFERROR(VLOOKUP(tbl_rb_wkly[[#This Row],[Player]],tbl_rb_wk17[[Player]:[FPTS]],15,0),"          --")</f>
        <v>4.9000000000000004</v>
      </c>
      <c r="W46">
        <f>IFERROR(VLOOKUP(tbl_rb_wkly[[#This Row],[Player]],tbl_rb_wk18[[Player]:[FPTS]],15,0),"          --")</f>
        <v>20.100000000000001</v>
      </c>
    </row>
    <row r="47" spans="1:23" x14ac:dyDescent="0.35">
      <c r="A47" t="s">
        <v>89</v>
      </c>
      <c r="B47" t="str">
        <f>MID(tbl_rb_wkly[[#This Row],[Player]], FIND("(", tbl_rb_wkly[[#This Row],[Player]]) + 1, FIND(")", tbl_rb_wkly[[#This Row],[Player]] tbl_rb_wkly[[#This Row],[Player]])- FIND("(", tbl_rb_wkly[[#This Row],[Player]]) - 1)</f>
        <v>CLE</v>
      </c>
      <c r="D47">
        <f>SUM(tbl_rb_wkly[[#This Row],[Week 1]:[Week 18]])</f>
        <v>110.99999999999999</v>
      </c>
      <c r="E47">
        <f>IFERROR(ROUND(AVERAGE(tbl_rb_wkly[[#This Row],[Week 1]:[Week 18]]),2),0)</f>
        <v>7.4</v>
      </c>
      <c r="F47" t="s">
        <v>264</v>
      </c>
      <c r="G47" t="s">
        <v>264</v>
      </c>
      <c r="H47">
        <f>IFERROR(VLOOKUP(tbl_rb_wkly[[#This Row],[Player]],tbl_rb_wk3[[Player]:[FPTS]],15,0),"          --")</f>
        <v>4.5</v>
      </c>
      <c r="I47">
        <f>IFERROR(VLOOKUP(tbl_rb_wkly[[#This Row],[Player]],tbl_rb_wk4[[Player]:[FPTS]],15,0),"          --")</f>
        <v>1.2</v>
      </c>
      <c r="J47" t="s">
        <v>263</v>
      </c>
      <c r="K47">
        <f>IFERROR(VLOOKUP(tbl_rb_wkly[[#This Row],[Player]],tbl_rb_wk6[[Player]:[FPTS]],15,0),"          --")</f>
        <v>14.6</v>
      </c>
      <c r="L47">
        <f>IFERROR(VLOOKUP(tbl_rb_wkly[[#This Row],[Player]],tbl_rb_wk7[[Player]:[FPTS]],15,0),"          --")</f>
        <v>15.1</v>
      </c>
      <c r="M47">
        <f>IFERROR(VLOOKUP(tbl_rb_wkly[[#This Row],[Player]],tbl_rb_wk8[[Player]:[FPTS]],15,0),"          --")</f>
        <v>13.2</v>
      </c>
      <c r="N47">
        <f>IFERROR(VLOOKUP(tbl_rb_wkly[[#This Row],[Player]],tbl_rb_wk9[[Player]:[FPTS]],15,0),"          --")</f>
        <v>9.8000000000000007</v>
      </c>
      <c r="O47">
        <f>IFERROR(VLOOKUP(tbl_rb_wkly[[#This Row],[Player]],tbl_rb_wk10[[Player]:[FPTS]],15,0),"          --")</f>
        <v>9.1999999999999993</v>
      </c>
      <c r="P47">
        <f>IFERROR(VLOOKUP(tbl_rb_wkly[[#This Row],[Player]],tbl_rb_wk11[[Player]:[FPTS]],15,0),"          --")</f>
        <v>5.2</v>
      </c>
      <c r="Q47">
        <f>IFERROR(VLOOKUP(tbl_rb_wkly[[#This Row],[Player]],tbl_rb_wk12[[Player]:[FPTS]],15,0),"          --")</f>
        <v>2.2000000000000002</v>
      </c>
      <c r="R47">
        <f>IFERROR(VLOOKUP(tbl_rb_wkly[[#This Row],[Player]],tbl_rb_wk13[[Player]:[FPTS]],15,0),"          --")</f>
        <v>5.3</v>
      </c>
      <c r="S47">
        <f>IFERROR(VLOOKUP(tbl_rb_wkly[[#This Row],[Player]],tbl_rb_wk14[[Player]:[FPTS]],15,0),"          --")</f>
        <v>9.5</v>
      </c>
      <c r="T47">
        <f>IFERROR(VLOOKUP(tbl_rb_wkly[[#This Row],[Player]],tbl_rb_wk15[[Player]:[FPTS]],15,0),"          --")</f>
        <v>2.5</v>
      </c>
      <c r="U47">
        <f>IFERROR(VLOOKUP(tbl_rb_wkly[[#This Row],[Player]],tbl_rb_wk16[[Player]:[FPTS]],15,0),"          --")</f>
        <v>8.6</v>
      </c>
      <c r="V47">
        <f>IFERROR(VLOOKUP(tbl_rb_wkly[[#This Row],[Player]],tbl_rb_wk17[[Player]:[FPTS]],15,0),"          --")</f>
        <v>9.1</v>
      </c>
      <c r="W47">
        <f>IFERROR(VLOOKUP(tbl_rb_wkly[[#This Row],[Player]],tbl_rb_wk18[[Player]:[FPTS]],15,0),"          --")</f>
        <v>1</v>
      </c>
    </row>
    <row r="48" spans="1:23" x14ac:dyDescent="0.35">
      <c r="A48" t="s">
        <v>33</v>
      </c>
      <c r="B48" s="3" t="str">
        <f>MID(tbl_rb_wkly[[#This Row],[Player]], FIND("(", tbl_rb_wkly[[#This Row],[Player]]) + 1, FIND(")", tbl_rb_wkly[[#This Row],[Player]] tbl_rb_wkly[[#This Row],[Player]])- FIND("(", tbl_rb_wkly[[#This Row],[Player]]) - 1)</f>
        <v>MIN</v>
      </c>
      <c r="C48" s="3"/>
      <c r="D48">
        <f>SUM(tbl_rb_wkly[[#This Row],[Week 1]:[Week 18]])</f>
        <v>118.2</v>
      </c>
      <c r="E48">
        <f>IFERROR(ROUND(AVERAGE(tbl_rb_wkly[[#This Row],[Week 1]:[Week 18]]),2),0)</f>
        <v>7.39</v>
      </c>
      <c r="F48">
        <f>IFERROR(VLOOKUP(tbl_rb_wkly[[#This Row],[Player]],tbl_rb_wk1[[Player]:[FPTS]],15,0),"          --")</f>
        <v>11.9</v>
      </c>
      <c r="G48">
        <f>IFERROR(VLOOKUP(tbl_rb_wkly[[#This Row],[Player]],tbl_rb_wk2[[Player]:[FPTS]],15,0),"          --")</f>
        <v>3.4</v>
      </c>
      <c r="H48">
        <f>IFERROR(VLOOKUP(tbl_rb_wkly[[#This Row],[Player]],tbl_rb_wk3[[Player]:[FPTS]],15,0),"          --")</f>
        <v>15</v>
      </c>
      <c r="I48">
        <f>IFERROR(VLOOKUP(tbl_rb_wkly[[#This Row],[Player]],tbl_rb_wk4[[Player]:[FPTS]],15,0),"          --")</f>
        <v>10.3</v>
      </c>
      <c r="J48">
        <f>IFERROR(VLOOKUP(tbl_rb_wkly[[#This Row],[Player]],tbl_rb_wk5[[Player]:[FPTS]],15,0),"          --")</f>
        <v>11.6</v>
      </c>
      <c r="K48">
        <f>IFERROR(VLOOKUP(tbl_rb_wkly[[#This Row],[Player]],tbl_rb_wk6[[Player]:[FPTS]],15,0),"          --")</f>
        <v>9.1999999999999993</v>
      </c>
      <c r="L48">
        <f>IFERROR(VLOOKUP(tbl_rb_wkly[[#This Row],[Player]],tbl_rb_wk7[[Player]:[FPTS]],15,0),"          --")</f>
        <v>5.2</v>
      </c>
      <c r="M48">
        <f>IFERROR(VLOOKUP(tbl_rb_wkly[[#This Row],[Player]],tbl_rb_wk8[[Player]:[FPTS]],15,0),"          --")</f>
        <v>3.8</v>
      </c>
      <c r="N48">
        <f>IFERROR(VLOOKUP(tbl_rb_wkly[[#This Row],[Player]],tbl_rb_wk9[[Player]:[FPTS]],15,0),"          --")</f>
        <v>16.3</v>
      </c>
      <c r="O48">
        <f>IFERROR(VLOOKUP(tbl_rb_wkly[[#This Row],[Player]],tbl_rb_wk10[[Player]:[FPTS]],15,0),"          --")</f>
        <v>3.8</v>
      </c>
      <c r="P48">
        <f>IFERROR(VLOOKUP(tbl_rb_wkly[[#This Row],[Player]],tbl_rb_wk11[[Player]:[FPTS]],15,0),"          --")</f>
        <v>6.5</v>
      </c>
      <c r="Q48">
        <f>IFERROR(VLOOKUP(tbl_rb_wkly[[#This Row],[Player]],tbl_rb_wk12[[Player]:[FPTS]],15,0),"          --")</f>
        <v>7.3</v>
      </c>
      <c r="R48" t="s">
        <v>263</v>
      </c>
      <c r="S48">
        <f>IFERROR(VLOOKUP(tbl_rb_wkly[[#This Row],[Player]],tbl_rb_wk14[[Player]:[FPTS]],15,0),"          --")</f>
        <v>6.6</v>
      </c>
      <c r="T48" t="s">
        <v>264</v>
      </c>
      <c r="U48">
        <f>IFERROR(VLOOKUP(tbl_rb_wkly[[#This Row],[Player]],tbl_rb_wk16[[Player]:[FPTS]],15,0),"          --")</f>
        <v>-0.1</v>
      </c>
      <c r="V48">
        <f>IFERROR(VLOOKUP(tbl_rb_wkly[[#This Row],[Player]],tbl_rb_wk17[[Player]:[FPTS]],15,0),"          --")</f>
        <v>4</v>
      </c>
      <c r="W48">
        <f>IFERROR(VLOOKUP(tbl_rb_wkly[[#This Row],[Player]],tbl_rb_wk18[[Player]:[FPTS]],15,0),"          --")</f>
        <v>3.4</v>
      </c>
    </row>
    <row r="49" spans="1:23" x14ac:dyDescent="0.35">
      <c r="A49" t="s">
        <v>58</v>
      </c>
      <c r="B49" s="3" t="str">
        <f>MID(tbl_rb_wkly[[#This Row],[Player]], FIND("(", tbl_rb_wkly[[#This Row],[Player]]) + 1, FIND(")", tbl_rb_wkly[[#This Row],[Player]] tbl_rb_wkly[[#This Row],[Player]])- FIND("(", tbl_rb_wkly[[#This Row],[Player]]) - 1)</f>
        <v>GB</v>
      </c>
      <c r="C49" s="3"/>
      <c r="D49">
        <f>SUM(tbl_rb_wkly[[#This Row],[Week 1]:[Week 18]])</f>
        <v>106.6</v>
      </c>
      <c r="E49">
        <f>IFERROR(ROUND(AVERAGE(tbl_rb_wkly[[#This Row],[Week 1]:[Week 18]]),2),0)</f>
        <v>7.11</v>
      </c>
      <c r="F49">
        <f>IFERROR(VLOOKUP(tbl_rb_wkly[[#This Row],[Player]],tbl_rb_wk1[[Player]:[FPTS]],15,0),"          --")</f>
        <v>4.5999999999999996</v>
      </c>
      <c r="G49">
        <f>IFERROR(VLOOKUP(tbl_rb_wkly[[#This Row],[Player]],tbl_rb_wk2[[Player]:[FPTS]],15,0),"          --")</f>
        <v>6.8</v>
      </c>
      <c r="H49">
        <f>IFERROR(VLOOKUP(tbl_rb_wkly[[#This Row],[Player]],tbl_rb_wk3[[Player]:[FPTS]],15,0),"          --")</f>
        <v>3.3</v>
      </c>
      <c r="I49">
        <f>IFERROR(VLOOKUP(tbl_rb_wkly[[#This Row],[Player]],tbl_rb_wk4[[Player]:[FPTS]],15,0),"          --")</f>
        <v>1.1000000000000001</v>
      </c>
      <c r="J49">
        <f>IFERROR(VLOOKUP(tbl_rb_wkly[[#This Row],[Player]],tbl_rb_wk5[[Player]:[FPTS]],15,0),"          --")</f>
        <v>13.6</v>
      </c>
      <c r="K49" t="s">
        <v>263</v>
      </c>
      <c r="L49">
        <f>IFERROR(VLOOKUP(tbl_rb_wkly[[#This Row],[Player]],tbl_rb_wk7[[Player]:[FPTS]],15,0),"          --")</f>
        <v>10.5</v>
      </c>
      <c r="M49">
        <f>IFERROR(VLOOKUP(tbl_rb_wkly[[#This Row],[Player]],tbl_rb_wk8[[Player]:[FPTS]],15,0),"          --")</f>
        <v>7.7</v>
      </c>
      <c r="N49">
        <f>IFERROR(VLOOKUP(tbl_rb_wkly[[#This Row],[Player]],tbl_rb_wk9[[Player]:[FPTS]],15,0),"          --")</f>
        <v>4.8</v>
      </c>
      <c r="O49">
        <f>IFERROR(VLOOKUP(tbl_rb_wkly[[#This Row],[Player]],tbl_rb_wk10[[Player]:[FPTS]],15,0),"          --")</f>
        <v>8.6</v>
      </c>
      <c r="P49">
        <f>IFERROR(VLOOKUP(tbl_rb_wkly[[#This Row],[Player]],tbl_rb_wk11[[Player]:[FPTS]],15,0),"          --")</f>
        <v>8.1</v>
      </c>
      <c r="Q49">
        <f>IFERROR(VLOOKUP(tbl_rb_wkly[[#This Row],[Player]],tbl_rb_wk12[[Player]:[FPTS]],15,0),"          --")</f>
        <v>9.6</v>
      </c>
      <c r="R49">
        <f>IFERROR(VLOOKUP(tbl_rb_wkly[[#This Row],[Player]],tbl_rb_wk13[[Player]:[FPTS]],15,0),"          --")</f>
        <v>9.1999999999999993</v>
      </c>
      <c r="S49">
        <f>IFERROR(VLOOKUP(tbl_rb_wkly[[#This Row],[Player]],tbl_rb_wk14[[Player]:[FPTS]],15,0),"          --")</f>
        <v>8.8000000000000007</v>
      </c>
      <c r="T49" t="s">
        <v>264</v>
      </c>
      <c r="U49">
        <f>IFERROR(VLOOKUP(tbl_rb_wkly[[#This Row],[Player]],tbl_rb_wk16[[Player]:[FPTS]],15,0),"          --")</f>
        <v>7.2</v>
      </c>
      <c r="V49">
        <f>IFERROR(VLOOKUP(tbl_rb_wkly[[#This Row],[Player]],tbl_rb_wk17[[Player]:[FPTS]],15,0),"          --")</f>
        <v>2.7</v>
      </c>
      <c r="W49" t="s">
        <v>264</v>
      </c>
    </row>
    <row r="50" spans="1:23" x14ac:dyDescent="0.35">
      <c r="A50" t="s">
        <v>127</v>
      </c>
      <c r="B50" t="str">
        <f>MID(tbl_rb_wkly[[#This Row],[Player]], FIND("(", tbl_rb_wkly[[#This Row],[Player]]) + 1, FIND(")", tbl_rb_wkly[[#This Row],[Player]] tbl_rb_wkly[[#This Row],[Player]])- FIND("(", tbl_rb_wkly[[#This Row],[Player]]) - 1)</f>
        <v>MIN</v>
      </c>
      <c r="D50">
        <f>SUM(tbl_rb_wkly[[#This Row],[Week 1]:[Week 18]])</f>
        <v>90.500000000000014</v>
      </c>
      <c r="E50">
        <f>IFERROR(ROUND(AVERAGE(tbl_rb_wkly[[#This Row],[Week 1]:[Week 18]]),2),0)</f>
        <v>6.96</v>
      </c>
      <c r="F50">
        <f>IFERROR(VLOOKUP(tbl_rb_wkly[[#This Row],[Player]],tbl_rb_wk1[[Player]:[FPTS]],15,0),"          --")</f>
        <v>2.2999999999999998</v>
      </c>
      <c r="G50">
        <f>IFERROR(VLOOKUP(tbl_rb_wkly[[#This Row],[Player]],tbl_rb_wk2[[Player]:[FPTS]],15,0),"          --")</f>
        <v>1.9</v>
      </c>
      <c r="H50">
        <f>IFERROR(VLOOKUP(tbl_rb_wkly[[#This Row],[Player]],tbl_rb_wk3[[Player]:[FPTS]],15,0),"          --")</f>
        <v>3.6</v>
      </c>
      <c r="I50" t="s">
        <v>264</v>
      </c>
      <c r="J50">
        <f>IFERROR(VLOOKUP(tbl_rb_wkly[[#This Row],[Player]],tbl_rb_wk5[[Player]:[FPTS]],15,0),"          --")</f>
        <v>1.5</v>
      </c>
      <c r="K50" t="s">
        <v>264</v>
      </c>
      <c r="L50">
        <f>IFERROR(VLOOKUP(tbl_rb_wkly[[#This Row],[Player]],tbl_rb_wk7[[Player]:[FPTS]],15,0),"          --")</f>
        <v>1.7</v>
      </c>
      <c r="M50" t="s">
        <v>264</v>
      </c>
      <c r="N50" t="s">
        <v>264</v>
      </c>
      <c r="O50">
        <f>IFERROR(VLOOKUP(tbl_rb_wkly[[#This Row],[Player]],tbl_rb_wk10[[Player]:[FPTS]],15,0),"          --")</f>
        <v>10.5</v>
      </c>
      <c r="P50">
        <f>IFERROR(VLOOKUP(tbl_rb_wkly[[#This Row],[Player]],tbl_rb_wk11[[Player]:[FPTS]],15,0),"          --")</f>
        <v>13</v>
      </c>
      <c r="Q50">
        <f>IFERROR(VLOOKUP(tbl_rb_wkly[[#This Row],[Player]],tbl_rb_wk12[[Player]:[FPTS]],15,0),"          --")</f>
        <v>1.6</v>
      </c>
      <c r="R50" t="s">
        <v>263</v>
      </c>
      <c r="S50">
        <f>IFERROR(VLOOKUP(tbl_rb_wkly[[#This Row],[Player]],tbl_rb_wk14[[Player]:[FPTS]],15,0),"          --")</f>
        <v>5.7</v>
      </c>
      <c r="T50">
        <f>IFERROR(VLOOKUP(tbl_rb_wkly[[#This Row],[Player]],tbl_rb_wk15[[Player]:[FPTS]],15,0),"          --")</f>
        <v>23.2</v>
      </c>
      <c r="U50">
        <f>IFERROR(VLOOKUP(tbl_rb_wkly[[#This Row],[Player]],tbl_rb_wk16[[Player]:[FPTS]],15,0),"          --")</f>
        <v>7.7</v>
      </c>
      <c r="V50">
        <f>IFERROR(VLOOKUP(tbl_rb_wkly[[#This Row],[Player]],tbl_rb_wk17[[Player]:[FPTS]],15,0),"          --")</f>
        <v>7.9</v>
      </c>
      <c r="W50">
        <f>IFERROR(VLOOKUP(tbl_rb_wkly[[#This Row],[Player]],tbl_rb_wk18[[Player]:[FPTS]],15,0),"          --")</f>
        <v>9.9</v>
      </c>
    </row>
    <row r="51" spans="1:23" x14ac:dyDescent="0.35">
      <c r="A51" t="s">
        <v>80</v>
      </c>
      <c r="B51" t="str">
        <f>MID(tbl_rb_wkly[[#This Row],[Player]], FIND("(", tbl_rb_wkly[[#This Row],[Player]]) + 1, FIND(")", tbl_rb_wkly[[#This Row],[Player]] tbl_rb_wkly[[#This Row],[Player]])- FIND("(", tbl_rb_wkly[[#This Row],[Player]]) - 1)</f>
        <v>WAS</v>
      </c>
      <c r="D51">
        <f>SUM(tbl_rb_wkly[[#This Row],[Week 1]:[Week 18]])</f>
        <v>103.4</v>
      </c>
      <c r="E51">
        <f>IFERROR(ROUND(AVERAGE(tbl_rb_wkly[[#This Row],[Week 1]:[Week 18]]),2),0)</f>
        <v>6.46</v>
      </c>
      <c r="F51">
        <f>IFERROR(VLOOKUP(tbl_rb_wkly[[#This Row],[Player]],tbl_rb_wk1[[Player]:[FPTS]],15,0),"          --")</f>
        <v>0.4</v>
      </c>
      <c r="G51">
        <f>IFERROR(VLOOKUP(tbl_rb_wkly[[#This Row],[Player]],tbl_rb_wk2[[Player]:[FPTS]],15,0),"          --")</f>
        <v>6.8</v>
      </c>
      <c r="H51">
        <f>IFERROR(VLOOKUP(tbl_rb_wkly[[#This Row],[Player]],tbl_rb_wk3[[Player]:[FPTS]],15,0),"          --")</f>
        <v>1.9</v>
      </c>
      <c r="I51">
        <f>IFERROR(VLOOKUP(tbl_rb_wkly[[#This Row],[Player]],tbl_rb_wk4[[Player]:[FPTS]],15,0),"          --")</f>
        <v>3.1</v>
      </c>
      <c r="J51">
        <f>IFERROR(VLOOKUP(tbl_rb_wkly[[#This Row],[Player]],tbl_rb_wk5[[Player]:[FPTS]],15,0),"          --")</f>
        <v>8.4</v>
      </c>
      <c r="K51">
        <f>IFERROR(VLOOKUP(tbl_rb_wkly[[#This Row],[Player]],tbl_rb_wk6[[Player]:[FPTS]],15,0),"          --")</f>
        <v>8.1</v>
      </c>
      <c r="L51">
        <f>IFERROR(VLOOKUP(tbl_rb_wkly[[#This Row],[Player]],tbl_rb_wk7[[Player]:[FPTS]],15,0),"          --")</f>
        <v>4.0999999999999996</v>
      </c>
      <c r="M51">
        <f>IFERROR(VLOOKUP(tbl_rb_wkly[[#This Row],[Player]],tbl_rb_wk8[[Player]:[FPTS]],15,0),"          --")</f>
        <v>6.7</v>
      </c>
      <c r="N51">
        <f>IFERROR(VLOOKUP(tbl_rb_wkly[[#This Row],[Player]],tbl_rb_wk9[[Player]:[FPTS]],15,0),"          --")</f>
        <v>10.1</v>
      </c>
      <c r="O51">
        <f>IFERROR(VLOOKUP(tbl_rb_wkly[[#This Row],[Player]],tbl_rb_wk10[[Player]:[FPTS]],15,0),"          --")</f>
        <v>14</v>
      </c>
      <c r="P51" t="s">
        <v>264</v>
      </c>
      <c r="Q51">
        <f>IFERROR(VLOOKUP(tbl_rb_wkly[[#This Row],[Player]],tbl_rb_wk12[[Player]:[FPTS]],15,0),"          --")</f>
        <v>5.2</v>
      </c>
      <c r="R51">
        <f>IFERROR(VLOOKUP(tbl_rb_wkly[[#This Row],[Player]],tbl_rb_wk13[[Player]:[FPTS]],15,0),"          --")</f>
        <v>9.1999999999999993</v>
      </c>
      <c r="S51" t="s">
        <v>263</v>
      </c>
      <c r="T51">
        <f>IFERROR(VLOOKUP(tbl_rb_wkly[[#This Row],[Player]],tbl_rb_wk15[[Player]:[FPTS]],15,0),"          --")</f>
        <v>6</v>
      </c>
      <c r="U51">
        <f>IFERROR(VLOOKUP(tbl_rb_wkly[[#This Row],[Player]],tbl_rb_wk16[[Player]:[FPTS]],15,0),"          --")</f>
        <v>9.6999999999999993</v>
      </c>
      <c r="V51">
        <f>IFERROR(VLOOKUP(tbl_rb_wkly[[#This Row],[Player]],tbl_rb_wk17[[Player]:[FPTS]],15,0),"          --")</f>
        <v>4.5999999999999996</v>
      </c>
      <c r="W51">
        <f>IFERROR(VLOOKUP(tbl_rb_wkly[[#This Row],[Player]],tbl_rb_wk18[[Player]:[FPTS]],15,0),"          --")</f>
        <v>5.0999999999999996</v>
      </c>
    </row>
    <row r="52" spans="1:23" x14ac:dyDescent="0.35">
      <c r="A52" t="s">
        <v>70</v>
      </c>
      <c r="B52" s="3" t="str">
        <f>MID(tbl_rb_wkly[[#This Row],[Player]], FIND("(", tbl_rb_wkly[[#This Row],[Player]]) + 1, FIND(")", tbl_rb_wkly[[#This Row],[Player]] tbl_rb_wkly[[#This Row],[Player]])- FIND("(", tbl_rb_wkly[[#This Row],[Player]]) - 1)</f>
        <v>KC</v>
      </c>
      <c r="C52" s="3"/>
      <c r="D52">
        <f>SUM(tbl_rb_wkly[[#This Row],[Week 1]:[Week 18]])</f>
        <v>71.899999999999991</v>
      </c>
      <c r="E52">
        <f>IFERROR(ROUND(AVERAGE(tbl_rb_wkly[[#This Row],[Week 1]:[Week 18]]),2),0)</f>
        <v>5.99</v>
      </c>
      <c r="F52">
        <f>IFERROR(VLOOKUP(tbl_rb_wkly[[#This Row],[Player]],tbl_rb_wk1[[Player]:[FPTS]],15,0),"          --")</f>
        <v>1.5</v>
      </c>
      <c r="G52">
        <f>IFERROR(VLOOKUP(tbl_rb_wkly[[#This Row],[Player]],tbl_rb_wk2[[Player]:[FPTS]],15,0),"          --")</f>
        <v>3.7</v>
      </c>
      <c r="H52">
        <f>IFERROR(VLOOKUP(tbl_rb_wkly[[#This Row],[Player]],tbl_rb_wk3[[Player]:[FPTS]],15,0),"          --")</f>
        <v>16.3</v>
      </c>
      <c r="I52">
        <f>IFERROR(VLOOKUP(tbl_rb_wkly[[#This Row],[Player]],tbl_rb_wk4[[Player]:[FPTS]],15,0),"          --")</f>
        <v>0.7</v>
      </c>
      <c r="J52">
        <f>IFERROR(VLOOKUP(tbl_rb_wkly[[#This Row],[Player]],tbl_rb_wk5[[Player]:[FPTS]],15,0),"          --")</f>
        <v>3.5</v>
      </c>
      <c r="K52">
        <f>IFERROR(VLOOKUP(tbl_rb_wkly[[#This Row],[Player]],tbl_rb_wk6[[Player]:[FPTS]],15,0),"          --")</f>
        <v>3.5</v>
      </c>
      <c r="L52">
        <f>IFERROR(VLOOKUP(tbl_rb_wkly[[#This Row],[Player]],tbl_rb_wk7[[Player]:[FPTS]],15,0),"          --")</f>
        <v>3.6</v>
      </c>
      <c r="M52">
        <f>IFERROR(VLOOKUP(tbl_rb_wkly[[#This Row],[Player]],tbl_rb_wk8[[Player]:[FPTS]],15,0),"          --")</f>
        <v>1.3</v>
      </c>
      <c r="N52">
        <f>IFERROR(VLOOKUP(tbl_rb_wkly[[#This Row],[Player]],tbl_rb_wk9[[Player]:[FPTS]],15,0),"          --")</f>
        <v>9.4</v>
      </c>
      <c r="O52" t="s">
        <v>263</v>
      </c>
      <c r="P52">
        <f>IFERROR(VLOOKUP(tbl_rb_wkly[[#This Row],[Player]],tbl_rb_wk11[[Player]:[FPTS]],15,0),"          --")</f>
        <v>2.5</v>
      </c>
      <c r="Q52" t="s">
        <v>264</v>
      </c>
      <c r="R52" t="s">
        <v>264</v>
      </c>
      <c r="S52">
        <f>IFERROR(VLOOKUP(tbl_rb_wkly[[#This Row],[Player]],tbl_rb_wk14[[Player]:[FPTS]],15,0),"          --")</f>
        <v>11.2</v>
      </c>
      <c r="T52">
        <f>IFERROR(VLOOKUP(tbl_rb_wkly[[#This Row],[Player]],tbl_rb_wk15[[Player]:[FPTS]],15,0),"          --")</f>
        <v>14.7</v>
      </c>
      <c r="U52" t="s">
        <v>264</v>
      </c>
      <c r="V52" t="s">
        <v>264</v>
      </c>
      <c r="W52" t="s">
        <v>264</v>
      </c>
    </row>
    <row r="53" spans="1:23" x14ac:dyDescent="0.35">
      <c r="A53" t="s">
        <v>31</v>
      </c>
      <c r="B53" s="3" t="str">
        <f>MID(tbl_rb_wkly[[#This Row],[Player]], FIND("(", tbl_rb_wkly[[#This Row],[Player]]) + 1, FIND(")", tbl_rb_wkly[[#This Row],[Player]] tbl_rb_wkly[[#This Row],[Player]])- FIND("(", tbl_rb_wkly[[#This Row],[Player]]) - 1)</f>
        <v>BAL</v>
      </c>
      <c r="C53" s="3"/>
      <c r="D53">
        <f>SUM(tbl_rb_wkly[[#This Row],[Week 1]:[Week 18]])</f>
        <v>95.300000000000011</v>
      </c>
      <c r="E53">
        <f>IFERROR(ROUND(AVERAGE(tbl_rb_wkly[[#This Row],[Week 1]:[Week 18]]),2),0)</f>
        <v>5.96</v>
      </c>
      <c r="F53">
        <f>IFERROR(VLOOKUP(tbl_rb_wkly[[#This Row],[Player]],tbl_rb_wk1[[Player]:[FPTS]],15,0),"          --")</f>
        <v>12.9</v>
      </c>
      <c r="G53">
        <f>IFERROR(VLOOKUP(tbl_rb_wkly[[#This Row],[Player]],tbl_rb_wk2[[Player]:[FPTS]],15,0),"          --")</f>
        <v>6.8</v>
      </c>
      <c r="H53" t="s">
        <v>264</v>
      </c>
      <c r="I53">
        <f>IFERROR(VLOOKUP(tbl_rb_wkly[[#This Row],[Player]],tbl_rb_wk4[[Player]:[FPTS]],15,0),"          --")</f>
        <v>3.3</v>
      </c>
      <c r="J53">
        <f>IFERROR(VLOOKUP(tbl_rb_wkly[[#This Row],[Player]],tbl_rb_wk5[[Player]:[FPTS]],15,0),"          --")</f>
        <v>10.5</v>
      </c>
      <c r="K53">
        <f>IFERROR(VLOOKUP(tbl_rb_wkly[[#This Row],[Player]],tbl_rb_wk6[[Player]:[FPTS]],15,0),"          --")</f>
        <v>5</v>
      </c>
      <c r="L53">
        <f>IFERROR(VLOOKUP(tbl_rb_wkly[[#This Row],[Player]],tbl_rb_wk7[[Player]:[FPTS]],15,0),"          --")</f>
        <v>5.3</v>
      </c>
      <c r="M53">
        <f>IFERROR(VLOOKUP(tbl_rb_wkly[[#This Row],[Player]],tbl_rb_wk8[[Player]:[FPTS]],15,0),"          --")</f>
        <v>7.5</v>
      </c>
      <c r="N53">
        <f>IFERROR(VLOOKUP(tbl_rb_wkly[[#This Row],[Player]],tbl_rb_wk9[[Player]:[FPTS]],15,0),"          --")</f>
        <v>4</v>
      </c>
      <c r="O53">
        <f>IFERROR(VLOOKUP(tbl_rb_wkly[[#This Row],[Player]],tbl_rb_wk10[[Player]:[FPTS]],15,0),"          --")</f>
        <v>0.7</v>
      </c>
      <c r="P53">
        <f>IFERROR(VLOOKUP(tbl_rb_wkly[[#This Row],[Player]],tbl_rb_wk11[[Player]:[FPTS]],15,0),"          --")</f>
        <v>1.2</v>
      </c>
      <c r="Q53">
        <f>IFERROR(VLOOKUP(tbl_rb_wkly[[#This Row],[Player]],tbl_rb_wk12[[Player]:[FPTS]],15,0),"          --")</f>
        <v>3.1</v>
      </c>
      <c r="R53" t="s">
        <v>263</v>
      </c>
      <c r="S53">
        <f>IFERROR(VLOOKUP(tbl_rb_wkly[[#This Row],[Player]],tbl_rb_wk14[[Player]:[FPTS]],15,0),"          --")</f>
        <v>1.7</v>
      </c>
      <c r="T53">
        <f>IFERROR(VLOOKUP(tbl_rb_wkly[[#This Row],[Player]],tbl_rb_wk15[[Player]:[FPTS]],15,0),"          --")</f>
        <v>2.2999999999999998</v>
      </c>
      <c r="U53">
        <f>IFERROR(VLOOKUP(tbl_rb_wkly[[#This Row],[Player]],tbl_rb_wk16[[Player]:[FPTS]],15,0),"          --")</f>
        <v>7.2</v>
      </c>
      <c r="V53">
        <f>IFERROR(VLOOKUP(tbl_rb_wkly[[#This Row],[Player]],tbl_rb_wk17[[Player]:[FPTS]],15,0),"          --")</f>
        <v>19.7</v>
      </c>
      <c r="W53">
        <f>IFERROR(VLOOKUP(tbl_rb_wkly[[#This Row],[Player]],tbl_rb_wk18[[Player]:[FPTS]],15,0),"          --")</f>
        <v>4.0999999999999996</v>
      </c>
    </row>
    <row r="54" spans="1:23" x14ac:dyDescent="0.35">
      <c r="A54" t="s">
        <v>41</v>
      </c>
      <c r="B54" s="3" t="str">
        <f>MID(tbl_rb_wkly[[#This Row],[Player]], FIND("(", tbl_rb_wkly[[#This Row],[Player]]) + 1, FIND(")", tbl_rb_wkly[[#This Row],[Player]] tbl_rb_wkly[[#This Row],[Player]])- FIND("(", tbl_rb_wkly[[#This Row],[Player]]) - 1)</f>
        <v>MIN</v>
      </c>
      <c r="C54" s="3"/>
      <c r="D54">
        <f>SUM(tbl_rb_wkly[[#This Row],[Week 1]:[Week 18]])</f>
        <v>41.199999999999996</v>
      </c>
      <c r="E54">
        <f>IFERROR(ROUND(AVERAGE(tbl_rb_wkly[[#This Row],[Week 1]:[Week 18]]),2),0)</f>
        <v>5.89</v>
      </c>
      <c r="F54">
        <f>IFERROR(VLOOKUP(tbl_rb_wkly[[#This Row],[Player]],tbl_rb_wk1[[Player]:[FPTS]],15,0),"          --")</f>
        <v>8.9</v>
      </c>
      <c r="G54" t="s">
        <v>264</v>
      </c>
      <c r="H54" t="s">
        <v>264</v>
      </c>
      <c r="I54">
        <f>IFERROR(VLOOKUP(tbl_rb_wkly[[#This Row],[Player]],tbl_rb_wk4[[Player]:[FPTS]],15,0),"          --")</f>
        <v>6.1</v>
      </c>
      <c r="J54">
        <f>IFERROR(VLOOKUP(tbl_rb_wkly[[#This Row],[Player]],tbl_rb_wk5[[Player]:[FPTS]],15,0),"          --")</f>
        <v>2.8</v>
      </c>
      <c r="K54">
        <f>IFERROR(VLOOKUP(tbl_rb_wkly[[#This Row],[Player]],tbl_rb_wk6[[Player]:[FPTS]],15,0),"          --")</f>
        <v>2</v>
      </c>
      <c r="L54">
        <f>IFERROR(VLOOKUP(tbl_rb_wkly[[#This Row],[Player]],tbl_rb_wk7[[Player]:[FPTS]],15,0),"          --")</f>
        <v>7.1</v>
      </c>
      <c r="M54">
        <f>IFERROR(VLOOKUP(tbl_rb_wkly[[#This Row],[Player]],tbl_rb_wk8[[Player]:[FPTS]],15,0),"          --")</f>
        <v>9</v>
      </c>
      <c r="N54">
        <f>IFERROR(VLOOKUP(tbl_rb_wkly[[#This Row],[Player]],tbl_rb_wk9[[Player]:[FPTS]],15,0),"          --")</f>
        <v>5.3</v>
      </c>
      <c r="O54" t="s">
        <v>264</v>
      </c>
      <c r="P54" t="s">
        <v>264</v>
      </c>
      <c r="Q54" t="s">
        <v>264</v>
      </c>
      <c r="R54" t="s">
        <v>263</v>
      </c>
      <c r="S54" t="s">
        <v>264</v>
      </c>
      <c r="T54" t="s">
        <v>264</v>
      </c>
      <c r="U54" t="s">
        <v>264</v>
      </c>
      <c r="V54" t="s">
        <v>264</v>
      </c>
      <c r="W54" t="s">
        <v>264</v>
      </c>
    </row>
    <row r="55" spans="1:23" x14ac:dyDescent="0.35">
      <c r="A55" t="s">
        <v>54</v>
      </c>
      <c r="B55" t="str">
        <f>MID(tbl_rb_wkly[[#This Row],[Player]], FIND("(", tbl_rb_wkly[[#This Row],[Player]]) + 1, FIND(")", tbl_rb_wkly[[#This Row],[Player]] tbl_rb_wkly[[#This Row],[Player]])- FIND("(", tbl_rb_wkly[[#This Row],[Player]]) - 1)</f>
        <v>HOU</v>
      </c>
      <c r="D55">
        <f>SUM(tbl_rb_wkly[[#This Row],[Week 1]:[Week 18]])</f>
        <v>76.199999999999989</v>
      </c>
      <c r="E55">
        <f>IFERROR(ROUND(AVERAGE(tbl_rb_wkly[[#This Row],[Week 1]:[Week 18]]),2),0)</f>
        <v>5.86</v>
      </c>
      <c r="F55">
        <f>IFERROR(VLOOKUP(tbl_rb_wkly[[#This Row],[Player]],tbl_rb_wk1[[Player]:[FPTS]],15,0),"          --")</f>
        <v>5.7</v>
      </c>
      <c r="G55">
        <f>IFERROR(VLOOKUP(tbl_rb_wkly[[#This Row],[Player]],tbl_rb_wk2[[Player]:[FPTS]],15,0),"          --")</f>
        <v>4.5</v>
      </c>
      <c r="H55">
        <f>IFERROR(VLOOKUP(tbl_rb_wkly[[#This Row],[Player]],tbl_rb_wk3[[Player]:[FPTS]],15,0),"          --")</f>
        <v>13.4</v>
      </c>
      <c r="I55">
        <f>IFERROR(VLOOKUP(tbl_rb_wkly[[#This Row],[Player]],tbl_rb_wk4[[Player]:[FPTS]],15,0),"          --")</f>
        <v>11.3</v>
      </c>
      <c r="J55">
        <f>IFERROR(VLOOKUP(tbl_rb_wkly[[#This Row],[Player]],tbl_rb_wk5[[Player]:[FPTS]],15,0),"          --")</f>
        <v>8.6999999999999993</v>
      </c>
      <c r="K55">
        <f>IFERROR(VLOOKUP(tbl_rb_wkly[[#This Row],[Player]],tbl_rb_wk6[[Player]:[FPTS]],15,0),"          --")</f>
        <v>3.4</v>
      </c>
      <c r="L55" t="s">
        <v>263</v>
      </c>
      <c r="M55">
        <f>IFERROR(VLOOKUP(tbl_rb_wkly[[#This Row],[Player]],tbl_rb_wk8[[Player]:[FPTS]],15,0),"          --")</f>
        <v>4.5999999999999996</v>
      </c>
      <c r="N55" t="s">
        <v>264</v>
      </c>
      <c r="O55" t="s">
        <v>264</v>
      </c>
      <c r="P55" t="s">
        <v>264</v>
      </c>
      <c r="Q55">
        <f>IFERROR(VLOOKUP(tbl_rb_wkly[[#This Row],[Player]],tbl_rb_wk12[[Player]:[FPTS]],15,0),"          --")</f>
        <v>2.2999999999999998</v>
      </c>
      <c r="R55">
        <f>IFERROR(VLOOKUP(tbl_rb_wkly[[#This Row],[Player]],tbl_rb_wk13[[Player]:[FPTS]],15,0),"          --")</f>
        <v>10.1</v>
      </c>
      <c r="S55">
        <f>IFERROR(VLOOKUP(tbl_rb_wkly[[#This Row],[Player]],tbl_rb_wk14[[Player]:[FPTS]],15,0),"          --")</f>
        <v>1.2</v>
      </c>
      <c r="T55">
        <f>IFERROR(VLOOKUP(tbl_rb_wkly[[#This Row],[Player]],tbl_rb_wk15[[Player]:[FPTS]],15,0),"          --")</f>
        <v>0.3</v>
      </c>
      <c r="U55">
        <f>IFERROR(VLOOKUP(tbl_rb_wkly[[#This Row],[Player]],tbl_rb_wk16[[Player]:[FPTS]],15,0),"          --")</f>
        <v>8.1</v>
      </c>
      <c r="V55">
        <f>IFERROR(VLOOKUP(tbl_rb_wkly[[#This Row],[Player]],tbl_rb_wk17[[Player]:[FPTS]],15,0),"          --")</f>
        <v>2.6</v>
      </c>
      <c r="W55" t="s">
        <v>264</v>
      </c>
    </row>
    <row r="56" spans="1:23" x14ac:dyDescent="0.35">
      <c r="A56" t="s">
        <v>121</v>
      </c>
      <c r="B56" s="3" t="str">
        <f>MID(tbl_rb_wkly[[#This Row],[Player]], FIND("(", tbl_rb_wkly[[#This Row],[Player]]) + 1, FIND(")", tbl_rb_wkly[[#This Row],[Player]] tbl_rb_wkly[[#This Row],[Player]])- FIND("(", tbl_rb_wkly[[#This Row],[Player]]) - 1)</f>
        <v>ARI</v>
      </c>
      <c r="C56" s="3"/>
      <c r="D56">
        <f>SUM(tbl_rb_wkly[[#This Row],[Week 1]:[Week 18]])</f>
        <v>62.8</v>
      </c>
      <c r="E56">
        <f>IFERROR(ROUND(AVERAGE(tbl_rb_wkly[[#This Row],[Week 1]:[Week 18]]),2),0)</f>
        <v>5.71</v>
      </c>
      <c r="F56" t="s">
        <v>264</v>
      </c>
      <c r="G56">
        <f>IFERROR(VLOOKUP(tbl_rb_wkly[[#This Row],[Player]],tbl_rb_wk2[[Player]:[FPTS]],15,0),"          --")</f>
        <v>1.5</v>
      </c>
      <c r="H56">
        <f>IFERROR(VLOOKUP(tbl_rb_wkly[[#This Row],[Player]],tbl_rb_wk3[[Player]:[FPTS]],15,0),"          --")</f>
        <v>0.2</v>
      </c>
      <c r="I56">
        <f>IFERROR(VLOOKUP(tbl_rb_wkly[[#This Row],[Player]],tbl_rb_wk4[[Player]:[FPTS]],15,0),"          --")</f>
        <v>3.9</v>
      </c>
      <c r="J56">
        <f>IFERROR(VLOOKUP(tbl_rb_wkly[[#This Row],[Player]],tbl_rb_wk5[[Player]:[FPTS]],15,0),"          --")</f>
        <v>12.2</v>
      </c>
      <c r="K56">
        <f>IFERROR(VLOOKUP(tbl_rb_wkly[[#This Row],[Player]],tbl_rb_wk6[[Player]:[FPTS]],15,0),"          --")</f>
        <v>2.2000000000000002</v>
      </c>
      <c r="L56">
        <f>IFERROR(VLOOKUP(tbl_rb_wkly[[#This Row],[Player]],tbl_rb_wk7[[Player]:[FPTS]],15,0),"          --")</f>
        <v>9.5</v>
      </c>
      <c r="M56">
        <f>IFERROR(VLOOKUP(tbl_rb_wkly[[#This Row],[Player]],tbl_rb_wk8[[Player]:[FPTS]],15,0),"          --")</f>
        <v>8.4</v>
      </c>
      <c r="N56" t="s">
        <v>264</v>
      </c>
      <c r="O56" t="s">
        <v>264</v>
      </c>
      <c r="P56" t="s">
        <v>264</v>
      </c>
      <c r="Q56">
        <f>IFERROR(VLOOKUP(tbl_rb_wkly[[#This Row],[Player]],tbl_rb_wk12[[Player]:[FPTS]],15,0),"          --")</f>
        <v>1.5</v>
      </c>
      <c r="R56" t="s">
        <v>264</v>
      </c>
      <c r="S56" t="s">
        <v>263</v>
      </c>
      <c r="T56">
        <f>IFERROR(VLOOKUP(tbl_rb_wkly[[#This Row],[Player]],tbl_rb_wk15[[Player]:[FPTS]],15,0),"          --")</f>
        <v>13.5</v>
      </c>
      <c r="U56">
        <f>IFERROR(VLOOKUP(tbl_rb_wkly[[#This Row],[Player]],tbl_rb_wk16[[Player]:[FPTS]],15,0),"          --")</f>
        <v>8.5</v>
      </c>
      <c r="V56">
        <f>IFERROR(VLOOKUP(tbl_rb_wkly[[#This Row],[Player]],tbl_rb_wk17[[Player]:[FPTS]],15,0),"          --")</f>
        <v>1.4</v>
      </c>
      <c r="W56" t="s">
        <v>264</v>
      </c>
    </row>
    <row r="57" spans="1:23" x14ac:dyDescent="0.35">
      <c r="A57" t="s">
        <v>216</v>
      </c>
      <c r="B57" s="3" t="str">
        <f>MID(tbl_rb_wkly[[#This Row],[Player]], FIND("(", tbl_rb_wkly[[#This Row],[Player]]) + 1, FIND(")", tbl_rb_wkly[[#This Row],[Player]] tbl_rb_wkly[[#This Row],[Player]])- FIND("(", tbl_rb_wkly[[#This Row],[Player]]) - 1)</f>
        <v>LAR</v>
      </c>
      <c r="C57" s="3"/>
      <c r="D57">
        <f>SUM(tbl_rb_wkly[[#This Row],[Week 1]:[Week 18]])</f>
        <v>45.7</v>
      </c>
      <c r="E57">
        <f>IFERROR(ROUND(AVERAGE(tbl_rb_wkly[[#This Row],[Week 1]:[Week 18]]),2),0)</f>
        <v>5.71</v>
      </c>
      <c r="F57" t="s">
        <v>264</v>
      </c>
      <c r="G57" t="s">
        <v>264</v>
      </c>
      <c r="H57" t="s">
        <v>264</v>
      </c>
      <c r="I57" t="s">
        <v>264</v>
      </c>
      <c r="J57" t="s">
        <v>264</v>
      </c>
      <c r="K57" t="s">
        <v>264</v>
      </c>
      <c r="L57">
        <f>IFERROR(VLOOKUP(tbl_rb_wkly[[#This Row],[Player]],tbl_rb_wk7[[Player]:[FPTS]],15,0),"          --")</f>
        <v>6.6</v>
      </c>
      <c r="M57">
        <f>IFERROR(VLOOKUP(tbl_rb_wkly[[#This Row],[Player]],tbl_rb_wk8[[Player]:[FPTS]],15,0),"          --")</f>
        <v>10.4</v>
      </c>
      <c r="N57">
        <f>IFERROR(VLOOKUP(tbl_rb_wkly[[#This Row],[Player]],tbl_rb_wk9[[Player]:[FPTS]],15,0),"          --")</f>
        <v>3.2</v>
      </c>
      <c r="O57" t="s">
        <v>263</v>
      </c>
      <c r="P57">
        <f>IFERROR(VLOOKUP(tbl_rb_wkly[[#This Row],[Player]],tbl_rb_wk11[[Player]:[FPTS]],15,0),"          --")</f>
        <v>7.3</v>
      </c>
      <c r="Q57">
        <f>IFERROR(VLOOKUP(tbl_rb_wkly[[#This Row],[Player]],tbl_rb_wk12[[Player]:[FPTS]],15,0),"          --")</f>
        <v>13.7</v>
      </c>
      <c r="R57" t="s">
        <v>264</v>
      </c>
      <c r="S57">
        <f>IFERROR(VLOOKUP(tbl_rb_wkly[[#This Row],[Player]],tbl_rb_wk14[[Player]:[FPTS]],15,0),"          --")</f>
        <v>0.9</v>
      </c>
      <c r="T57">
        <f>IFERROR(VLOOKUP(tbl_rb_wkly[[#This Row],[Player]],tbl_rb_wk15[[Player]:[FPTS]],15,0),"          --")</f>
        <v>1.6</v>
      </c>
      <c r="U57" t="s">
        <v>264</v>
      </c>
      <c r="V57" t="s">
        <v>264</v>
      </c>
      <c r="W57">
        <f>IFERROR(VLOOKUP(tbl_rb_wkly[[#This Row],[Player]],tbl_rb_wk18[[Player]:[FPTS]],15,0),"          --")</f>
        <v>2</v>
      </c>
    </row>
    <row r="58" spans="1:23" x14ac:dyDescent="0.35">
      <c r="A58" t="s">
        <v>27</v>
      </c>
      <c r="B58" s="3" t="str">
        <f>MID(tbl_rb_wkly[[#This Row],[Player]], FIND("(", tbl_rb_wkly[[#This Row],[Player]]) + 1, FIND(")", tbl_rb_wkly[[#This Row],[Player]] tbl_rb_wkly[[#This Row],[Player]])- FIND("(", tbl_rb_wkly[[#This Row],[Player]]) - 1)</f>
        <v>CHI</v>
      </c>
      <c r="C58" s="3"/>
      <c r="D58">
        <f>SUM(tbl_rb_wkly[[#This Row],[Week 1]:[Week 18]])</f>
        <v>85.100000000000009</v>
      </c>
      <c r="E58">
        <f>IFERROR(ROUND(AVERAGE(tbl_rb_wkly[[#This Row],[Week 1]:[Week 18]]),2),0)</f>
        <v>5.67</v>
      </c>
      <c r="F58">
        <f>IFERROR(VLOOKUP(tbl_rb_wkly[[#This Row],[Player]],tbl_rb_wk1[[Player]:[FPTS]],15,0),"          --")</f>
        <v>14.5</v>
      </c>
      <c r="G58">
        <f>IFERROR(VLOOKUP(tbl_rb_wkly[[#This Row],[Player]],tbl_rb_wk2[[Player]:[FPTS]],15,0),"          --")</f>
        <v>5.2</v>
      </c>
      <c r="H58">
        <f>IFERROR(VLOOKUP(tbl_rb_wkly[[#This Row],[Player]],tbl_rb_wk3[[Player]:[FPTS]],15,0),"          --")</f>
        <v>5.9</v>
      </c>
      <c r="I58">
        <f>IFERROR(VLOOKUP(tbl_rb_wkly[[#This Row],[Player]],tbl_rb_wk4[[Player]:[FPTS]],15,0),"          --")</f>
        <v>2</v>
      </c>
      <c r="J58">
        <f>IFERROR(VLOOKUP(tbl_rb_wkly[[#This Row],[Player]],tbl_rb_wk5[[Player]:[FPTS]],15,0),"          --")</f>
        <v>1.9</v>
      </c>
      <c r="K58" t="s">
        <v>264</v>
      </c>
      <c r="L58" t="s">
        <v>264</v>
      </c>
      <c r="M58">
        <f>IFERROR(VLOOKUP(tbl_rb_wkly[[#This Row],[Player]],tbl_rb_wk8[[Player]:[FPTS]],15,0),"          --")</f>
        <v>4.5999999999999996</v>
      </c>
      <c r="N58">
        <f>IFERROR(VLOOKUP(tbl_rb_wkly[[#This Row],[Player]],tbl_rb_wk9[[Player]:[FPTS]],15,0),"          --")</f>
        <v>2</v>
      </c>
      <c r="O58">
        <f>IFERROR(VLOOKUP(tbl_rb_wkly[[#This Row],[Player]],tbl_rb_wk10[[Player]:[FPTS]],15,0),"          --")</f>
        <v>5.2</v>
      </c>
      <c r="P58">
        <f>IFERROR(VLOOKUP(tbl_rb_wkly[[#This Row],[Player]],tbl_rb_wk11[[Player]:[FPTS]],15,0),"          --")</f>
        <v>3</v>
      </c>
      <c r="Q58">
        <f>IFERROR(VLOOKUP(tbl_rb_wkly[[#This Row],[Player]],tbl_rb_wk12[[Player]:[FPTS]],15,0),"          --")</f>
        <v>10</v>
      </c>
      <c r="R58" t="s">
        <v>263</v>
      </c>
      <c r="S58">
        <f>IFERROR(VLOOKUP(tbl_rb_wkly[[#This Row],[Player]],tbl_rb_wk14[[Player]:[FPTS]],15,0),"          --")</f>
        <v>0.6</v>
      </c>
      <c r="T58">
        <f>IFERROR(VLOOKUP(tbl_rb_wkly[[#This Row],[Player]],tbl_rb_wk15[[Player]:[FPTS]],15,0),"          --")</f>
        <v>8</v>
      </c>
      <c r="U58">
        <f>IFERROR(VLOOKUP(tbl_rb_wkly[[#This Row],[Player]],tbl_rb_wk16[[Player]:[FPTS]],15,0),"          --")</f>
        <v>6.8</v>
      </c>
      <c r="V58">
        <f>IFERROR(VLOOKUP(tbl_rb_wkly[[#This Row],[Player]],tbl_rb_wk17[[Player]:[FPTS]],15,0),"          --")</f>
        <v>13.4</v>
      </c>
      <c r="W58">
        <f>IFERROR(VLOOKUP(tbl_rb_wkly[[#This Row],[Player]],tbl_rb_wk18[[Player]:[FPTS]],15,0),"          --")</f>
        <v>2</v>
      </c>
    </row>
    <row r="59" spans="1:23" x14ac:dyDescent="0.35">
      <c r="A59" t="s">
        <v>38</v>
      </c>
      <c r="B59" s="3" t="str">
        <f>MID(tbl_rb_wkly[[#This Row],[Player]], FIND("(", tbl_rb_wkly[[#This Row],[Player]]) + 1, FIND(")", tbl_rb_wkly[[#This Row],[Player]] tbl_rb_wkly[[#This Row],[Player]])- FIND("(", tbl_rb_wkly[[#This Row],[Player]]) - 1)</f>
        <v>DEN</v>
      </c>
      <c r="C59" s="3"/>
      <c r="D59">
        <f>SUM(tbl_rb_wkly[[#This Row],[Week 1]:[Week 18]])</f>
        <v>96.3</v>
      </c>
      <c r="E59">
        <f>IFERROR(ROUND(AVERAGE(tbl_rb_wkly[[#This Row],[Week 1]:[Week 18]]),2),0)</f>
        <v>5.66</v>
      </c>
      <c r="F59">
        <f>IFERROR(VLOOKUP(tbl_rb_wkly[[#This Row],[Player]],tbl_rb_wk1[[Player]:[FPTS]],15,0),"          --")</f>
        <v>9.8000000000000007</v>
      </c>
      <c r="G59">
        <f>IFERROR(VLOOKUP(tbl_rb_wkly[[#This Row],[Player]],tbl_rb_wk2[[Player]:[FPTS]],15,0),"          --")</f>
        <v>3.9</v>
      </c>
      <c r="H59">
        <f>IFERROR(VLOOKUP(tbl_rb_wkly[[#This Row],[Player]],tbl_rb_wk3[[Player]:[FPTS]],15,0),"          --")</f>
        <v>3.4</v>
      </c>
      <c r="I59">
        <f>IFERROR(VLOOKUP(tbl_rb_wkly[[#This Row],[Player]],tbl_rb_wk4[[Player]:[FPTS]],15,0),"          --")</f>
        <v>4.5</v>
      </c>
      <c r="J59">
        <f>IFERROR(VLOOKUP(tbl_rb_wkly[[#This Row],[Player]],tbl_rb_wk5[[Player]:[FPTS]],15,0),"          --")</f>
        <v>9.5</v>
      </c>
      <c r="K59">
        <f>IFERROR(VLOOKUP(tbl_rb_wkly[[#This Row],[Player]],tbl_rb_wk6[[Player]:[FPTS]],15,0),"          --")</f>
        <v>0.6</v>
      </c>
      <c r="L59">
        <f>IFERROR(VLOOKUP(tbl_rb_wkly[[#This Row],[Player]],tbl_rb_wk7[[Player]:[FPTS]],15,0),"          --")</f>
        <v>5.6</v>
      </c>
      <c r="M59">
        <f>IFERROR(VLOOKUP(tbl_rb_wkly[[#This Row],[Player]],tbl_rb_wk8[[Player]:[FPTS]],15,0),"          --")</f>
        <v>3.1</v>
      </c>
      <c r="N59" t="s">
        <v>263</v>
      </c>
      <c r="O59">
        <f>IFERROR(VLOOKUP(tbl_rb_wkly[[#This Row],[Player]],tbl_rb_wk10[[Player]:[FPTS]],15,0),"          --")</f>
        <v>5.8</v>
      </c>
      <c r="P59">
        <f>IFERROR(VLOOKUP(tbl_rb_wkly[[#This Row],[Player]],tbl_rb_wk11[[Player]:[FPTS]],15,0),"          --")</f>
        <v>10.199999999999999</v>
      </c>
      <c r="Q59">
        <f>IFERROR(VLOOKUP(tbl_rb_wkly[[#This Row],[Player]],tbl_rb_wk12[[Player]:[FPTS]],15,0),"          --")</f>
        <v>13.1</v>
      </c>
      <c r="R59">
        <f>IFERROR(VLOOKUP(tbl_rb_wkly[[#This Row],[Player]],tbl_rb_wk13[[Player]:[FPTS]],15,0),"          --")</f>
        <v>1.6</v>
      </c>
      <c r="S59">
        <f>IFERROR(VLOOKUP(tbl_rb_wkly[[#This Row],[Player]],tbl_rb_wk14[[Player]:[FPTS]],15,0),"          --")</f>
        <v>6.9</v>
      </c>
      <c r="T59">
        <f>IFERROR(VLOOKUP(tbl_rb_wkly[[#This Row],[Player]],tbl_rb_wk15[[Player]:[FPTS]],15,0),"          --")</f>
        <v>5.3</v>
      </c>
      <c r="U59">
        <f>IFERROR(VLOOKUP(tbl_rb_wkly[[#This Row],[Player]],tbl_rb_wk16[[Player]:[FPTS]],15,0),"          --")</f>
        <v>4.9000000000000004</v>
      </c>
      <c r="V59">
        <f>IFERROR(VLOOKUP(tbl_rb_wkly[[#This Row],[Player]],tbl_rb_wk17[[Player]:[FPTS]],15,0),"          --")</f>
        <v>3.6</v>
      </c>
      <c r="W59">
        <f>IFERROR(VLOOKUP(tbl_rb_wkly[[#This Row],[Player]],tbl_rb_wk18[[Player]:[FPTS]],15,0),"          --")</f>
        <v>4.5</v>
      </c>
    </row>
    <row r="60" spans="1:23" x14ac:dyDescent="0.35">
      <c r="A60" t="s">
        <v>74</v>
      </c>
      <c r="B60" s="3" t="str">
        <f>MID(tbl_rb_wkly[[#This Row],[Player]], FIND("(", tbl_rb_wkly[[#This Row],[Player]]) + 1, FIND(")", tbl_rb_wkly[[#This Row],[Player]] tbl_rb_wkly[[#This Row],[Player]])- FIND("(", tbl_rb_wkly[[#This Row],[Player]]) - 1)</f>
        <v>SEA</v>
      </c>
      <c r="C60" s="3"/>
      <c r="D60">
        <f>SUM(tbl_rb_wkly[[#This Row],[Week 1]:[Week 18]])</f>
        <v>89.59999999999998</v>
      </c>
      <c r="E60">
        <f>IFERROR(ROUND(AVERAGE(tbl_rb_wkly[[#This Row],[Week 1]:[Week 18]]),2),0)</f>
        <v>5.6</v>
      </c>
      <c r="F60">
        <f>IFERROR(VLOOKUP(tbl_rb_wkly[[#This Row],[Player]],tbl_rb_wk1[[Player]:[FPTS]],15,0),"          --")</f>
        <v>1.1000000000000001</v>
      </c>
      <c r="G60">
        <f>IFERROR(VLOOKUP(tbl_rb_wkly[[#This Row],[Player]],tbl_rb_wk2[[Player]:[FPTS]],15,0),"          --")</f>
        <v>4</v>
      </c>
      <c r="H60">
        <f>IFERROR(VLOOKUP(tbl_rb_wkly[[#This Row],[Player]],tbl_rb_wk3[[Player]:[FPTS]],15,0),"          --")</f>
        <v>5</v>
      </c>
      <c r="I60">
        <f>IFERROR(VLOOKUP(tbl_rb_wkly[[#This Row],[Player]],tbl_rb_wk4[[Player]:[FPTS]],15,0),"          --")</f>
        <v>4.5</v>
      </c>
      <c r="J60" t="s">
        <v>263</v>
      </c>
      <c r="K60">
        <f>IFERROR(VLOOKUP(tbl_rb_wkly[[#This Row],[Player]],tbl_rb_wk6[[Player]:[FPTS]],15,0),"          --")</f>
        <v>2.9</v>
      </c>
      <c r="L60" t="s">
        <v>264</v>
      </c>
      <c r="M60">
        <f>IFERROR(VLOOKUP(tbl_rb_wkly[[#This Row],[Player]],tbl_rb_wk8[[Player]:[FPTS]],15,0),"          --")</f>
        <v>7.4</v>
      </c>
      <c r="N60">
        <f>IFERROR(VLOOKUP(tbl_rb_wkly[[#This Row],[Player]],tbl_rb_wk9[[Player]:[FPTS]],15,0),"          --")</f>
        <v>1.8</v>
      </c>
      <c r="O60">
        <f>IFERROR(VLOOKUP(tbl_rb_wkly[[#This Row],[Player]],tbl_rb_wk10[[Player]:[FPTS]],15,0),"          --")</f>
        <v>8.1999999999999993</v>
      </c>
      <c r="P60">
        <f>IFERROR(VLOOKUP(tbl_rb_wkly[[#This Row],[Player]],tbl_rb_wk11[[Player]:[FPTS]],15,0),"          --")</f>
        <v>9.9</v>
      </c>
      <c r="Q60">
        <f>IFERROR(VLOOKUP(tbl_rb_wkly[[#This Row],[Player]],tbl_rb_wk12[[Player]:[FPTS]],15,0),"          --")</f>
        <v>7.8</v>
      </c>
      <c r="R60">
        <f>IFERROR(VLOOKUP(tbl_rb_wkly[[#This Row],[Player]],tbl_rb_wk13[[Player]:[FPTS]],15,0),"          --")</f>
        <v>16.399999999999999</v>
      </c>
      <c r="S60">
        <f>IFERROR(VLOOKUP(tbl_rb_wkly[[#This Row],[Player]],tbl_rb_wk14[[Player]:[FPTS]],15,0),"          --")</f>
        <v>5.3</v>
      </c>
      <c r="T60">
        <f>IFERROR(VLOOKUP(tbl_rb_wkly[[#This Row],[Player]],tbl_rb_wk15[[Player]:[FPTS]],15,0),"          --")</f>
        <v>1.6</v>
      </c>
      <c r="U60">
        <f>IFERROR(VLOOKUP(tbl_rb_wkly[[#This Row],[Player]],tbl_rb_wk16[[Player]:[FPTS]],15,0),"          --")</f>
        <v>0.1</v>
      </c>
      <c r="V60">
        <f>IFERROR(VLOOKUP(tbl_rb_wkly[[#This Row],[Player]],tbl_rb_wk17[[Player]:[FPTS]],15,0),"          --")</f>
        <v>6.6</v>
      </c>
      <c r="W60">
        <f>IFERROR(VLOOKUP(tbl_rb_wkly[[#This Row],[Player]],tbl_rb_wk18[[Player]:[FPTS]],15,0),"          --")</f>
        <v>7</v>
      </c>
    </row>
    <row r="61" spans="1:23" x14ac:dyDescent="0.35">
      <c r="A61" t="s">
        <v>72</v>
      </c>
      <c r="B61" t="str">
        <f>MID(tbl_rb_wkly[[#This Row],[Player]], FIND("(", tbl_rb_wkly[[#This Row],[Player]]) + 1, FIND(")", tbl_rb_wkly[[#This Row],[Player]] tbl_rb_wkly[[#This Row],[Player]])- FIND("(", tbl_rb_wkly[[#This Row],[Player]]) - 1)</f>
        <v>LV</v>
      </c>
      <c r="D61">
        <f>SUM(tbl_rb_wkly[[#This Row],[Week 1]:[Week 18]])</f>
        <v>66.400000000000006</v>
      </c>
      <c r="E61">
        <f>IFERROR(ROUND(AVERAGE(tbl_rb_wkly[[#This Row],[Week 1]:[Week 18]]),2),0)</f>
        <v>5.53</v>
      </c>
      <c r="F61">
        <f>IFERROR(VLOOKUP(tbl_rb_wkly[[#This Row],[Player]],tbl_rb_wk1[[Player]:[FPTS]],15,0),"          --")</f>
        <v>1.2</v>
      </c>
      <c r="G61">
        <f>IFERROR(VLOOKUP(tbl_rb_wkly[[#This Row],[Player]],tbl_rb_wk2[[Player]:[FPTS]],15,0),"          --")</f>
        <v>0.2</v>
      </c>
      <c r="H61" t="s">
        <v>264</v>
      </c>
      <c r="I61">
        <f>IFERROR(VLOOKUP(tbl_rb_wkly[[#This Row],[Player]],tbl_rb_wk4[[Player]:[FPTS]],15,0),"          --")</f>
        <v>1.5</v>
      </c>
      <c r="J61" t="s">
        <v>264</v>
      </c>
      <c r="K61">
        <f>IFERROR(VLOOKUP(tbl_rb_wkly[[#This Row],[Player]],tbl_rb_wk6[[Player]:[FPTS]],15,0),"          --")</f>
        <v>1.9</v>
      </c>
      <c r="L61">
        <f>IFERROR(VLOOKUP(tbl_rb_wkly[[#This Row],[Player]],tbl_rb_wk7[[Player]:[FPTS]],15,0),"          --")</f>
        <v>4.3</v>
      </c>
      <c r="M61" t="s">
        <v>264</v>
      </c>
      <c r="N61">
        <f>IFERROR(VLOOKUP(tbl_rb_wkly[[#This Row],[Player]],tbl_rb_wk9[[Player]:[FPTS]],15,0),"          --")</f>
        <v>-0.2</v>
      </c>
      <c r="O61">
        <f>IFERROR(VLOOKUP(tbl_rb_wkly[[#This Row],[Player]],tbl_rb_wk10[[Player]:[FPTS]],15,0),"          --")</f>
        <v>0.5</v>
      </c>
      <c r="P61" t="s">
        <v>264</v>
      </c>
      <c r="Q61" t="s">
        <v>264</v>
      </c>
      <c r="R61" t="s">
        <v>263</v>
      </c>
      <c r="S61">
        <f>IFERROR(VLOOKUP(tbl_rb_wkly[[#This Row],[Player]],tbl_rb_wk14[[Player]:[FPTS]],15,0),"          --")</f>
        <v>0.8</v>
      </c>
      <c r="T61">
        <f>IFERROR(VLOOKUP(tbl_rb_wkly[[#This Row],[Player]],tbl_rb_wk15[[Player]:[FPTS]],15,0),"          --")</f>
        <v>16</v>
      </c>
      <c r="U61">
        <f>IFERROR(VLOOKUP(tbl_rb_wkly[[#This Row],[Player]],tbl_rb_wk16[[Player]:[FPTS]],15,0),"          --")</f>
        <v>14.5</v>
      </c>
      <c r="V61">
        <f>IFERROR(VLOOKUP(tbl_rb_wkly[[#This Row],[Player]],tbl_rb_wk17[[Player]:[FPTS]],15,0),"          --")</f>
        <v>13.1</v>
      </c>
      <c r="W61">
        <f>IFERROR(VLOOKUP(tbl_rb_wkly[[#This Row],[Player]],tbl_rb_wk18[[Player]:[FPTS]],15,0),"          --")</f>
        <v>12.6</v>
      </c>
    </row>
    <row r="62" spans="1:23" x14ac:dyDescent="0.35">
      <c r="A62" t="s">
        <v>87</v>
      </c>
      <c r="B62" s="3" t="str">
        <f>MID(tbl_rb_wkly[[#This Row],[Player]], FIND("(", tbl_rb_wkly[[#This Row],[Player]]) + 1, FIND(")", tbl_rb_wkly[[#This Row],[Player]] tbl_rb_wkly[[#This Row],[Player]])- FIND("(", tbl_rb_wkly[[#This Row],[Player]]) - 1)</f>
        <v>NO</v>
      </c>
      <c r="C62" s="3"/>
      <c r="D62">
        <f>SUM(tbl_rb_wkly[[#This Row],[Week 1]:[Week 18]])</f>
        <v>38.299999999999997</v>
      </c>
      <c r="E62">
        <f>IFERROR(ROUND(AVERAGE(tbl_rb_wkly[[#This Row],[Week 1]:[Week 18]]),2),0)</f>
        <v>5.47</v>
      </c>
      <c r="F62" t="s">
        <v>264</v>
      </c>
      <c r="G62" t="s">
        <v>264</v>
      </c>
      <c r="H62">
        <f>IFERROR(VLOOKUP(tbl_rb_wkly[[#This Row],[Player]],tbl_rb_wk3[[Player]:[FPTS]],15,0),"          --")</f>
        <v>3.9</v>
      </c>
      <c r="I62">
        <f>IFERROR(VLOOKUP(tbl_rb_wkly[[#This Row],[Player]],tbl_rb_wk4[[Player]:[FPTS]],15,0),"          --")</f>
        <v>1.3</v>
      </c>
      <c r="J62">
        <f>IFERROR(VLOOKUP(tbl_rb_wkly[[#This Row],[Player]],tbl_rb_wk5[[Player]:[FPTS]],15,0),"          --")</f>
        <v>11</v>
      </c>
      <c r="K62">
        <f>IFERROR(VLOOKUP(tbl_rb_wkly[[#This Row],[Player]],tbl_rb_wk6[[Player]:[FPTS]],15,0),"          --")</f>
        <v>1.7</v>
      </c>
      <c r="L62" t="s">
        <v>264</v>
      </c>
      <c r="M62">
        <f>IFERROR(VLOOKUP(tbl_rb_wkly[[#This Row],[Player]],tbl_rb_wk8[[Player]:[FPTS]],15,0),"          --")</f>
        <v>2.4</v>
      </c>
      <c r="N62">
        <f>IFERROR(VLOOKUP(tbl_rb_wkly[[#This Row],[Player]],tbl_rb_wk9[[Player]:[FPTS]],15,0),"          --")</f>
        <v>3.6</v>
      </c>
      <c r="O62" t="s">
        <v>264</v>
      </c>
      <c r="P62" t="s">
        <v>263</v>
      </c>
      <c r="Q62" t="s">
        <v>264</v>
      </c>
      <c r="R62" t="s">
        <v>264</v>
      </c>
      <c r="S62" t="s">
        <v>264</v>
      </c>
      <c r="T62" t="s">
        <v>264</v>
      </c>
      <c r="U62" t="s">
        <v>264</v>
      </c>
      <c r="V62" t="s">
        <v>264</v>
      </c>
      <c r="W62">
        <f>IFERROR(VLOOKUP(tbl_rb_wkly[[#This Row],[Player]],tbl_rb_wk18[[Player]:[FPTS]],15,0),"          --")</f>
        <v>14.4</v>
      </c>
    </row>
    <row r="63" spans="1:23" x14ac:dyDescent="0.35">
      <c r="A63" t="s">
        <v>94</v>
      </c>
      <c r="B63" t="str">
        <f>MID(tbl_rb_wkly[[#This Row],[Player]], FIND("(", tbl_rb_wkly[[#This Row],[Player]]) + 1, FIND(")", tbl_rb_wkly[[#This Row],[Player]] tbl_rb_wkly[[#This Row],[Player]])- FIND("(", tbl_rb_wkly[[#This Row],[Player]]) - 1)</f>
        <v>DEN</v>
      </c>
      <c r="D63">
        <f>SUM(tbl_rb_wkly[[#This Row],[Week 1]:[Week 18]])</f>
        <v>90.5</v>
      </c>
      <c r="E63">
        <f>IFERROR(ROUND(AVERAGE(tbl_rb_wkly[[#This Row],[Week 1]:[Week 18]]),2),0)</f>
        <v>5.32</v>
      </c>
      <c r="F63">
        <f>IFERROR(VLOOKUP(tbl_rb_wkly[[#This Row],[Player]],tbl_rb_wk1[[Player]:[FPTS]],15,0),"          --")</f>
        <v>-0.2</v>
      </c>
      <c r="G63">
        <f>IFERROR(VLOOKUP(tbl_rb_wkly[[#This Row],[Player]],tbl_rb_wk2[[Player]:[FPTS]],15,0),"          --")</f>
        <v>6.5</v>
      </c>
      <c r="H63">
        <f>IFERROR(VLOOKUP(tbl_rb_wkly[[#This Row],[Player]],tbl_rb_wk3[[Player]:[FPTS]],15,0),"          --")</f>
        <v>1.5</v>
      </c>
      <c r="I63">
        <f>IFERROR(VLOOKUP(tbl_rb_wkly[[#This Row],[Player]],tbl_rb_wk4[[Player]:[FPTS]],15,0),"          --")</f>
        <v>17.899999999999999</v>
      </c>
      <c r="J63">
        <f>IFERROR(VLOOKUP(tbl_rb_wkly[[#This Row],[Player]],tbl_rb_wk5[[Player]:[FPTS]],15,0),"          --")</f>
        <v>16.399999999999999</v>
      </c>
      <c r="K63">
        <f>IFERROR(VLOOKUP(tbl_rb_wkly[[#This Row],[Player]],tbl_rb_wk6[[Player]:[FPTS]],15,0),"          --")</f>
        <v>5.2</v>
      </c>
      <c r="L63">
        <f>IFERROR(VLOOKUP(tbl_rb_wkly[[#This Row],[Player]],tbl_rb_wk7[[Player]:[FPTS]],15,0),"          --")</f>
        <v>5.0999999999999996</v>
      </c>
      <c r="M63">
        <f>IFERROR(VLOOKUP(tbl_rb_wkly[[#This Row],[Player]],tbl_rb_wk8[[Player]:[FPTS]],15,0),"          --")</f>
        <v>4.9000000000000004</v>
      </c>
      <c r="N63" t="s">
        <v>263</v>
      </c>
      <c r="O63">
        <f>IFERROR(VLOOKUP(tbl_rb_wkly[[#This Row],[Player]],tbl_rb_wk10[[Player]:[FPTS]],15,0),"          --")</f>
        <v>2.2000000000000002</v>
      </c>
      <c r="P63">
        <f>IFERROR(VLOOKUP(tbl_rb_wkly[[#This Row],[Player]],tbl_rb_wk11[[Player]:[FPTS]],15,0),"          --")</f>
        <v>4</v>
      </c>
      <c r="Q63">
        <f>IFERROR(VLOOKUP(tbl_rb_wkly[[#This Row],[Player]],tbl_rb_wk12[[Player]:[FPTS]],15,0),"          --")</f>
        <v>0.4</v>
      </c>
      <c r="R63">
        <f>IFERROR(VLOOKUP(tbl_rb_wkly[[#This Row],[Player]],tbl_rb_wk13[[Player]:[FPTS]],15,0),"          --")</f>
        <v>3.1</v>
      </c>
      <c r="S63">
        <f>IFERROR(VLOOKUP(tbl_rb_wkly[[#This Row],[Player]],tbl_rb_wk14[[Player]:[FPTS]],15,0),"          --")</f>
        <v>3.7</v>
      </c>
      <c r="T63">
        <f>IFERROR(VLOOKUP(tbl_rb_wkly[[#This Row],[Player]],tbl_rb_wk15[[Player]:[FPTS]],15,0),"          --")</f>
        <v>2.8</v>
      </c>
      <c r="U63">
        <f>IFERROR(VLOOKUP(tbl_rb_wkly[[#This Row],[Player]],tbl_rb_wk16[[Player]:[FPTS]],15,0),"          --")</f>
        <v>8.6999999999999993</v>
      </c>
      <c r="V63">
        <f>IFERROR(VLOOKUP(tbl_rb_wkly[[#This Row],[Player]],tbl_rb_wk17[[Player]:[FPTS]],15,0),"          --")</f>
        <v>7.7</v>
      </c>
      <c r="W63">
        <f>IFERROR(VLOOKUP(tbl_rb_wkly[[#This Row],[Player]],tbl_rb_wk18[[Player]:[FPTS]],15,0),"          --")</f>
        <v>0.6</v>
      </c>
    </row>
    <row r="64" spans="1:23" x14ac:dyDescent="0.35">
      <c r="A64" t="s">
        <v>68</v>
      </c>
      <c r="B64" s="3" t="str">
        <f>MID(tbl_rb_wkly[[#This Row],[Player]], FIND("(", tbl_rb_wkly[[#This Row],[Player]]) + 1, FIND(")", tbl_rb_wkly[[#This Row],[Player]] tbl_rb_wkly[[#This Row],[Player]])- FIND("(", tbl_rb_wkly[[#This Row],[Player]]) - 1)</f>
        <v>BUF</v>
      </c>
      <c r="C64" s="3"/>
      <c r="D64">
        <f>SUM(tbl_rb_wkly[[#This Row],[Week 1]:[Week 18]])</f>
        <v>74.399999999999991</v>
      </c>
      <c r="E64">
        <f>IFERROR(ROUND(AVERAGE(tbl_rb_wkly[[#This Row],[Week 1]:[Week 18]]),2),0)</f>
        <v>5.31</v>
      </c>
      <c r="F64">
        <f>IFERROR(VLOOKUP(tbl_rb_wkly[[#This Row],[Player]],tbl_rb_wk1[[Player]:[FPTS]],15,0),"          --")</f>
        <v>2.2000000000000002</v>
      </c>
      <c r="G64">
        <f>IFERROR(VLOOKUP(tbl_rb_wkly[[#This Row],[Player]],tbl_rb_wk2[[Player]:[FPTS]],15,0),"          --")</f>
        <v>10.1</v>
      </c>
      <c r="H64">
        <f>IFERROR(VLOOKUP(tbl_rb_wkly[[#This Row],[Player]],tbl_rb_wk3[[Player]:[FPTS]],15,0),"          --")</f>
        <v>8.6</v>
      </c>
      <c r="I64">
        <f>IFERROR(VLOOKUP(tbl_rb_wkly[[#This Row],[Player]],tbl_rb_wk4[[Player]:[FPTS]],15,0),"          --")</f>
        <v>6.6</v>
      </c>
      <c r="J64">
        <f>IFERROR(VLOOKUP(tbl_rb_wkly[[#This Row],[Player]],tbl_rb_wk5[[Player]:[FPTS]],15,0),"          --")</f>
        <v>1.2</v>
      </c>
      <c r="K64">
        <f>IFERROR(VLOOKUP(tbl_rb_wkly[[#This Row],[Player]],tbl_rb_wk6[[Player]:[FPTS]],15,0),"          --")</f>
        <v>4.5</v>
      </c>
      <c r="L64">
        <f>IFERROR(VLOOKUP(tbl_rb_wkly[[#This Row],[Player]],tbl_rb_wk7[[Player]:[FPTS]],15,0),"          --")</f>
        <v>3.8</v>
      </c>
      <c r="M64">
        <f>IFERROR(VLOOKUP(tbl_rb_wkly[[#This Row],[Player]],tbl_rb_wk8[[Player]:[FPTS]],15,0),"          --")</f>
        <v>1.6</v>
      </c>
      <c r="N64">
        <f>IFERROR(VLOOKUP(tbl_rb_wkly[[#This Row],[Player]],tbl_rb_wk9[[Player]:[FPTS]],15,0),"          --")</f>
        <v>1.5</v>
      </c>
      <c r="O64">
        <f>IFERROR(VLOOKUP(tbl_rb_wkly[[#This Row],[Player]],tbl_rb_wk10[[Player]:[FPTS]],15,0),"          --")</f>
        <v>13.9</v>
      </c>
      <c r="P64">
        <f>IFERROR(VLOOKUP(tbl_rb_wkly[[#This Row],[Player]],tbl_rb_wk11[[Player]:[FPTS]],15,0),"          --")</f>
        <v>3.5</v>
      </c>
      <c r="Q64">
        <f>IFERROR(VLOOKUP(tbl_rb_wkly[[#This Row],[Player]],tbl_rb_wk12[[Player]:[FPTS]],15,0),"          --")</f>
        <v>6.3</v>
      </c>
      <c r="R64" t="s">
        <v>263</v>
      </c>
      <c r="S64">
        <f>IFERROR(VLOOKUP(tbl_rb_wkly[[#This Row],[Player]],tbl_rb_wk14[[Player]:[FPTS]],15,0),"          --")</f>
        <v>3.5</v>
      </c>
      <c r="T64">
        <f>IFERROR(VLOOKUP(tbl_rb_wkly[[#This Row],[Player]],tbl_rb_wk15[[Player]:[FPTS]],15,0),"          --")</f>
        <v>7.1</v>
      </c>
      <c r="U64" t="s">
        <v>264</v>
      </c>
      <c r="V64" t="s">
        <v>264</v>
      </c>
      <c r="W64" t="s">
        <v>264</v>
      </c>
    </row>
    <row r="65" spans="1:23" x14ac:dyDescent="0.35">
      <c r="A65" t="s">
        <v>120</v>
      </c>
      <c r="B65" s="3" t="str">
        <f>MID(tbl_rb_wkly[[#This Row],[Player]], FIND("(", tbl_rb_wkly[[#This Row],[Player]]) + 1, FIND(")", tbl_rb_wkly[[#This Row],[Player]] tbl_rb_wkly[[#This Row],[Player]])- FIND("(", tbl_rb_wkly[[#This Row],[Player]]) - 1)</f>
        <v>DAL</v>
      </c>
      <c r="C65" s="3"/>
      <c r="D65">
        <f>SUM(tbl_rb_wkly[[#This Row],[Week 1]:[Week 18]])</f>
        <v>83.000000000000014</v>
      </c>
      <c r="E65">
        <f>IFERROR(ROUND(AVERAGE(tbl_rb_wkly[[#This Row],[Week 1]:[Week 18]]),2),0)</f>
        <v>5.19</v>
      </c>
      <c r="F65">
        <f>IFERROR(VLOOKUP(tbl_rb_wkly[[#This Row],[Player]],tbl_rb_wk1[[Player]:[FPTS]],15,0),"          --")</f>
        <v>2.4</v>
      </c>
      <c r="G65">
        <f>IFERROR(VLOOKUP(tbl_rb_wkly[[#This Row],[Player]],tbl_rb_wk2[[Player]:[FPTS]],15,0),"          --")</f>
        <v>4.8</v>
      </c>
      <c r="H65">
        <f>IFERROR(VLOOKUP(tbl_rb_wkly[[#This Row],[Player]],tbl_rb_wk3[[Player]:[FPTS]],15,0),"          --")</f>
        <v>12.1</v>
      </c>
      <c r="I65">
        <f>IFERROR(VLOOKUP(tbl_rb_wkly[[#This Row],[Player]],tbl_rb_wk4[[Player]:[FPTS]],15,0),"          --")</f>
        <v>2.2000000000000002</v>
      </c>
      <c r="J65">
        <f>IFERROR(VLOOKUP(tbl_rb_wkly[[#This Row],[Player]],tbl_rb_wk5[[Player]:[FPTS]],15,0),"          --")</f>
        <v>1.5</v>
      </c>
      <c r="K65">
        <f>IFERROR(VLOOKUP(tbl_rb_wkly[[#This Row],[Player]],tbl_rb_wk6[[Player]:[FPTS]],15,0),"          --")</f>
        <v>1.2</v>
      </c>
      <c r="L65" t="s">
        <v>263</v>
      </c>
      <c r="M65">
        <f>IFERROR(VLOOKUP(tbl_rb_wkly[[#This Row],[Player]],tbl_rb_wk8[[Player]:[FPTS]],15,0),"          --")</f>
        <v>3.5</v>
      </c>
      <c r="N65">
        <f>IFERROR(VLOOKUP(tbl_rb_wkly[[#This Row],[Player]],tbl_rb_wk9[[Player]:[FPTS]],15,0),"          --")</f>
        <v>0.8</v>
      </c>
      <c r="O65">
        <f>IFERROR(VLOOKUP(tbl_rb_wkly[[#This Row],[Player]],tbl_rb_wk10[[Player]:[FPTS]],15,0),"          --")</f>
        <v>13.9</v>
      </c>
      <c r="P65">
        <f>IFERROR(VLOOKUP(tbl_rb_wkly[[#This Row],[Player]],tbl_rb_wk11[[Player]:[FPTS]],15,0),"          --")</f>
        <v>3</v>
      </c>
      <c r="Q65">
        <f>IFERROR(VLOOKUP(tbl_rb_wkly[[#This Row],[Player]],tbl_rb_wk12[[Player]:[FPTS]],15,0),"          --")</f>
        <v>9.1</v>
      </c>
      <c r="R65">
        <f>IFERROR(VLOOKUP(tbl_rb_wkly[[#This Row],[Player]],tbl_rb_wk13[[Player]:[FPTS]],15,0),"          --")</f>
        <v>2.7</v>
      </c>
      <c r="S65">
        <f>IFERROR(VLOOKUP(tbl_rb_wkly[[#This Row],[Player]],tbl_rb_wk14[[Player]:[FPTS]],15,0),"          --")</f>
        <v>11.7</v>
      </c>
      <c r="T65">
        <f>IFERROR(VLOOKUP(tbl_rb_wkly[[#This Row],[Player]],tbl_rb_wk15[[Player]:[FPTS]],15,0),"          --")</f>
        <v>2.2000000000000002</v>
      </c>
      <c r="U65">
        <f>IFERROR(VLOOKUP(tbl_rb_wkly[[#This Row],[Player]],tbl_rb_wk16[[Player]:[FPTS]],15,0),"          --")</f>
        <v>0.4</v>
      </c>
      <c r="V65" t="s">
        <v>264</v>
      </c>
      <c r="W65">
        <f>IFERROR(VLOOKUP(tbl_rb_wkly[[#This Row],[Player]],tbl_rb_wk18[[Player]:[FPTS]],15,0),"          --")</f>
        <v>11.5</v>
      </c>
    </row>
    <row r="66" spans="1:23" x14ac:dyDescent="0.35">
      <c r="A66" t="s">
        <v>40</v>
      </c>
      <c r="B66" s="3" t="str">
        <f>MID(tbl_rb_wkly[[#This Row],[Player]], FIND("(", tbl_rb_wkly[[#This Row],[Player]]) + 1, FIND(")", tbl_rb_wkly[[#This Row],[Player]] tbl_rb_wkly[[#This Row],[Player]])- FIND("(", tbl_rb_wkly[[#This Row],[Player]]) - 1)</f>
        <v>PHI</v>
      </c>
      <c r="C66" s="3"/>
      <c r="D66">
        <f>SUM(tbl_rb_wkly[[#This Row],[Week 1]:[Week 18]])</f>
        <v>82.4</v>
      </c>
      <c r="E66">
        <f>IFERROR(ROUND(AVERAGE(tbl_rb_wkly[[#This Row],[Week 1]:[Week 18]]),2),0)</f>
        <v>5.15</v>
      </c>
      <c r="F66">
        <f>IFERROR(VLOOKUP(tbl_rb_wkly[[#This Row],[Player]],tbl_rb_wk1[[Player]:[FPTS]],15,0),"          --")</f>
        <v>9.4</v>
      </c>
      <c r="G66" t="s">
        <v>264</v>
      </c>
      <c r="H66">
        <f>IFERROR(VLOOKUP(tbl_rb_wkly[[#This Row],[Player]],tbl_rb_wk3[[Player]:[FPTS]],15,0),"          --")</f>
        <v>5.3</v>
      </c>
      <c r="I66">
        <f>IFERROR(VLOOKUP(tbl_rb_wkly[[#This Row],[Player]],tbl_rb_wk4[[Player]:[FPTS]],15,0),"          --")</f>
        <v>5.0999999999999996</v>
      </c>
      <c r="J66">
        <f>IFERROR(VLOOKUP(tbl_rb_wkly[[#This Row],[Player]],tbl_rb_wk5[[Player]:[FPTS]],15,0),"          --")</f>
        <v>2.9</v>
      </c>
      <c r="K66">
        <f>IFERROR(VLOOKUP(tbl_rb_wkly[[#This Row],[Player]],tbl_rb_wk6[[Player]:[FPTS]],15,0),"          --")</f>
        <v>2.2000000000000002</v>
      </c>
      <c r="L66">
        <f>IFERROR(VLOOKUP(tbl_rb_wkly[[#This Row],[Player]],tbl_rb_wk7[[Player]:[FPTS]],15,0),"          --")</f>
        <v>7.6</v>
      </c>
      <c r="M66">
        <f>IFERROR(VLOOKUP(tbl_rb_wkly[[#This Row],[Player]],tbl_rb_wk8[[Player]:[FPTS]],15,0),"          --")</f>
        <v>3.1</v>
      </c>
      <c r="N66">
        <f>IFERROR(VLOOKUP(tbl_rb_wkly[[#This Row],[Player]],tbl_rb_wk9[[Player]:[FPTS]],15,0),"          --")</f>
        <v>8.8000000000000007</v>
      </c>
      <c r="O66" t="s">
        <v>263</v>
      </c>
      <c r="P66">
        <f>IFERROR(VLOOKUP(tbl_rb_wkly[[#This Row],[Player]],tbl_rb_wk11[[Player]:[FPTS]],15,0),"          --")</f>
        <v>1</v>
      </c>
      <c r="Q66">
        <f>IFERROR(VLOOKUP(tbl_rb_wkly[[#This Row],[Player]],tbl_rb_wk12[[Player]:[FPTS]],15,0),"          --")</f>
        <v>4.5999999999999996</v>
      </c>
      <c r="R66">
        <f>IFERROR(VLOOKUP(tbl_rb_wkly[[#This Row],[Player]],tbl_rb_wk13[[Player]:[FPTS]],15,0),"          --")</f>
        <v>7.2</v>
      </c>
      <c r="S66">
        <f>IFERROR(VLOOKUP(tbl_rb_wkly[[#This Row],[Player]],tbl_rb_wk14[[Player]:[FPTS]],15,0),"          --")</f>
        <v>2.8</v>
      </c>
      <c r="T66">
        <f>IFERROR(VLOOKUP(tbl_rb_wkly[[#This Row],[Player]],tbl_rb_wk15[[Player]:[FPTS]],15,0),"          --")</f>
        <v>2.1</v>
      </c>
      <c r="U66">
        <f>IFERROR(VLOOKUP(tbl_rb_wkly[[#This Row],[Player]],tbl_rb_wk16[[Player]:[FPTS]],15,0),"          --")</f>
        <v>9.4</v>
      </c>
      <c r="V66">
        <f>IFERROR(VLOOKUP(tbl_rb_wkly[[#This Row],[Player]],tbl_rb_wk17[[Player]:[FPTS]],15,0),"          --")</f>
        <v>4.7</v>
      </c>
      <c r="W66">
        <f>IFERROR(VLOOKUP(tbl_rb_wkly[[#This Row],[Player]],tbl_rb_wk18[[Player]:[FPTS]],15,0),"          --")</f>
        <v>6.2</v>
      </c>
    </row>
    <row r="67" spans="1:23" x14ac:dyDescent="0.35">
      <c r="A67" t="s">
        <v>37</v>
      </c>
      <c r="B67" t="str">
        <f>MID(tbl_rb_wkly[[#This Row],[Player]], FIND("(", tbl_rb_wkly[[#This Row],[Player]]) + 1, FIND(")", tbl_rb_wkly[[#This Row],[Player]] tbl_rb_wkly[[#This Row],[Player]])- FIND("(", tbl_rb_wkly[[#This Row],[Player]]) - 1)</f>
        <v>CAR</v>
      </c>
      <c r="D67">
        <f>SUM(tbl_rb_wkly[[#This Row],[Week 1]:[Week 18]])</f>
        <v>74.099999999999994</v>
      </c>
      <c r="E67">
        <f>IFERROR(ROUND(AVERAGE(tbl_rb_wkly[[#This Row],[Week 1]:[Week 18]]),2),0)</f>
        <v>4.9400000000000004</v>
      </c>
      <c r="F67">
        <f>IFERROR(VLOOKUP(tbl_rb_wkly[[#This Row],[Player]],tbl_rb_wk1[[Player]:[FPTS]],15,0),"          --")</f>
        <v>9.8000000000000007</v>
      </c>
      <c r="G67">
        <f>IFERROR(VLOOKUP(tbl_rb_wkly[[#This Row],[Player]],tbl_rb_wk2[[Player]:[FPTS]],15,0),"          --")</f>
        <v>6.2</v>
      </c>
      <c r="H67">
        <f>IFERROR(VLOOKUP(tbl_rb_wkly[[#This Row],[Player]],tbl_rb_wk3[[Player]:[FPTS]],15,0),"          --")</f>
        <v>14.7</v>
      </c>
      <c r="I67">
        <f>IFERROR(VLOOKUP(tbl_rb_wkly[[#This Row],[Player]],tbl_rb_wk4[[Player]:[FPTS]],15,0),"          --")</f>
        <v>4.7</v>
      </c>
      <c r="J67">
        <f>IFERROR(VLOOKUP(tbl_rb_wkly[[#This Row],[Player]],tbl_rb_wk5[[Player]:[FPTS]],15,0),"          --")</f>
        <v>1.2</v>
      </c>
      <c r="K67" t="s">
        <v>264</v>
      </c>
      <c r="L67" t="s">
        <v>263</v>
      </c>
      <c r="M67" t="s">
        <v>264</v>
      </c>
      <c r="N67">
        <f>IFERROR(VLOOKUP(tbl_rb_wkly[[#This Row],[Player]],tbl_rb_wk9[[Player]:[FPTS]],15,0),"          --")</f>
        <v>7.6</v>
      </c>
      <c r="O67">
        <f>IFERROR(VLOOKUP(tbl_rb_wkly[[#This Row],[Player]],tbl_rb_wk10[[Player]:[FPTS]],15,0),"          --")</f>
        <v>2</v>
      </c>
      <c r="P67">
        <f>IFERROR(VLOOKUP(tbl_rb_wkly[[#This Row],[Player]],tbl_rb_wk11[[Player]:[FPTS]],15,0),"          --")</f>
        <v>5.7</v>
      </c>
      <c r="Q67">
        <f>IFERROR(VLOOKUP(tbl_rb_wkly[[#This Row],[Player]],tbl_rb_wk12[[Player]:[FPTS]],15,0),"          --")</f>
        <v>2.8</v>
      </c>
      <c r="R67">
        <f>IFERROR(VLOOKUP(tbl_rb_wkly[[#This Row],[Player]],tbl_rb_wk13[[Player]:[FPTS]],15,0),"          --")</f>
        <v>3.4</v>
      </c>
      <c r="S67">
        <f>IFERROR(VLOOKUP(tbl_rb_wkly[[#This Row],[Player]],tbl_rb_wk14[[Player]:[FPTS]],15,0),"          --")</f>
        <v>7.4</v>
      </c>
      <c r="T67">
        <f>IFERROR(VLOOKUP(tbl_rb_wkly[[#This Row],[Player]],tbl_rb_wk15[[Player]:[FPTS]],15,0),"          --")</f>
        <v>2.2999999999999998</v>
      </c>
      <c r="U67">
        <f>IFERROR(VLOOKUP(tbl_rb_wkly[[#This Row],[Player]],tbl_rb_wk16[[Player]:[FPTS]],15,0),"          --")</f>
        <v>1.3</v>
      </c>
      <c r="V67">
        <f>IFERROR(VLOOKUP(tbl_rb_wkly[[#This Row],[Player]],tbl_rb_wk17[[Player]:[FPTS]],15,0),"          --")</f>
        <v>3.2</v>
      </c>
      <c r="W67">
        <f>IFERROR(VLOOKUP(tbl_rb_wkly[[#This Row],[Player]],tbl_rb_wk18[[Player]:[FPTS]],15,0),"          --")</f>
        <v>1.8</v>
      </c>
    </row>
    <row r="68" spans="1:23" x14ac:dyDescent="0.35">
      <c r="A68" t="s">
        <v>119</v>
      </c>
      <c r="B68" s="3" t="str">
        <f>MID(tbl_rb_wkly[[#This Row],[Player]], FIND("(", tbl_rb_wkly[[#This Row],[Player]]) + 1, FIND(")", tbl_rb_wkly[[#This Row],[Player]] tbl_rb_wkly[[#This Row],[Player]])- FIND("(", tbl_rb_wkly[[#This Row],[Player]]) - 1)</f>
        <v>SF</v>
      </c>
      <c r="C68" s="3"/>
      <c r="D68">
        <f>SUM(tbl_rb_wkly[[#This Row],[Week 1]:[Week 18]])</f>
        <v>43.199999999999996</v>
      </c>
      <c r="E68">
        <f>IFERROR(ROUND(AVERAGE(tbl_rb_wkly[[#This Row],[Week 1]:[Week 18]]),2),0)</f>
        <v>4.8</v>
      </c>
      <c r="F68" t="s">
        <v>264</v>
      </c>
      <c r="G68" t="s">
        <v>264</v>
      </c>
      <c r="H68">
        <f>IFERROR(VLOOKUP(tbl_rb_wkly[[#This Row],[Player]],tbl_rb_wk3[[Player]:[FPTS]],15,0),"          --")</f>
        <v>1.1000000000000001</v>
      </c>
      <c r="I68">
        <f>IFERROR(VLOOKUP(tbl_rb_wkly[[#This Row],[Player]],tbl_rb_wk4[[Player]:[FPTS]],15,0),"          --")</f>
        <v>2.8</v>
      </c>
      <c r="J68">
        <f>IFERROR(VLOOKUP(tbl_rb_wkly[[#This Row],[Player]],tbl_rb_wk5[[Player]:[FPTS]],15,0),"          --")</f>
        <v>12.9</v>
      </c>
      <c r="K68">
        <f>IFERROR(VLOOKUP(tbl_rb_wkly[[#This Row],[Player]],tbl_rb_wk6[[Player]:[FPTS]],15,0),"          --")</f>
        <v>8.6999999999999993</v>
      </c>
      <c r="L68" t="s">
        <v>264</v>
      </c>
      <c r="M68" t="s">
        <v>264</v>
      </c>
      <c r="N68" t="s">
        <v>263</v>
      </c>
      <c r="O68" t="s">
        <v>264</v>
      </c>
      <c r="P68" t="s">
        <v>264</v>
      </c>
      <c r="Q68" t="s">
        <v>264</v>
      </c>
      <c r="R68">
        <f>IFERROR(VLOOKUP(tbl_rb_wkly[[#This Row],[Player]],tbl_rb_wk13[[Player]:[FPTS]],15,0),"          --")</f>
        <v>1</v>
      </c>
      <c r="S68">
        <f>IFERROR(VLOOKUP(tbl_rb_wkly[[#This Row],[Player]],tbl_rb_wk14[[Player]:[FPTS]],15,0),"          --")</f>
        <v>9.1</v>
      </c>
      <c r="T68">
        <f>IFERROR(VLOOKUP(tbl_rb_wkly[[#This Row],[Player]],tbl_rb_wk15[[Player]:[FPTS]],15,0),"          --")</f>
        <v>2</v>
      </c>
      <c r="U68" t="s">
        <v>264</v>
      </c>
      <c r="V68">
        <f>IFERROR(VLOOKUP(tbl_rb_wkly[[#This Row],[Player]],tbl_rb_wk17[[Player]:[FPTS]],15,0),"          --")</f>
        <v>0.3</v>
      </c>
      <c r="W68">
        <f>IFERROR(VLOOKUP(tbl_rb_wkly[[#This Row],[Player]],tbl_rb_wk18[[Player]:[FPTS]],15,0),"          --")</f>
        <v>5.3</v>
      </c>
    </row>
    <row r="69" spans="1:23" x14ac:dyDescent="0.35">
      <c r="A69" t="s">
        <v>145</v>
      </c>
      <c r="B69" t="str">
        <f>MID(tbl_rb_wkly[[#This Row],[Player]], FIND("(", tbl_rb_wkly[[#This Row],[Player]]) + 1, FIND(")", tbl_rb_wkly[[#This Row],[Player]] tbl_rb_wkly[[#This Row],[Player]])- FIND("(", tbl_rb_wkly[[#This Row],[Player]]) - 1)</f>
        <v>CIN</v>
      </c>
      <c r="D69">
        <f>SUM(tbl_rb_wkly[[#This Row],[Week 1]:[Week 18]])</f>
        <v>46.499999999999993</v>
      </c>
      <c r="E69">
        <f>IFERROR(ROUND(AVERAGE(tbl_rb_wkly[[#This Row],[Week 1]:[Week 18]]),2),0)</f>
        <v>4.6500000000000004</v>
      </c>
      <c r="F69" t="s">
        <v>264</v>
      </c>
      <c r="G69">
        <f>IFERROR(VLOOKUP(tbl_rb_wkly[[#This Row],[Player]],tbl_rb_wk2[[Player]:[FPTS]],15,0),"          --")</f>
        <v>0.2</v>
      </c>
      <c r="H69" t="s">
        <v>264</v>
      </c>
      <c r="I69">
        <f>IFERROR(VLOOKUP(tbl_rb_wkly[[#This Row],[Player]],tbl_rb_wk4[[Player]:[FPTS]],15,0),"          --")</f>
        <v>0.2</v>
      </c>
      <c r="J69">
        <f>IFERROR(VLOOKUP(tbl_rb_wkly[[#This Row],[Player]],tbl_rb_wk5[[Player]:[FPTS]],15,0),"          --")</f>
        <v>0.7</v>
      </c>
      <c r="K69">
        <f>IFERROR(VLOOKUP(tbl_rb_wkly[[#This Row],[Player]],tbl_rb_wk6[[Player]:[FPTS]],15,0),"          --")</f>
        <v>1.7</v>
      </c>
      <c r="L69" t="s">
        <v>263</v>
      </c>
      <c r="M69" t="s">
        <v>264</v>
      </c>
      <c r="N69" t="s">
        <v>264</v>
      </c>
      <c r="O69" t="s">
        <v>264</v>
      </c>
      <c r="P69" t="s">
        <v>264</v>
      </c>
      <c r="Q69" t="s">
        <v>264</v>
      </c>
      <c r="R69">
        <f>IFERROR(VLOOKUP(tbl_rb_wkly[[#This Row],[Player]],tbl_rb_wk13[[Player]:[FPTS]],15,0),"          --")</f>
        <v>6.1</v>
      </c>
      <c r="S69">
        <f>IFERROR(VLOOKUP(tbl_rb_wkly[[#This Row],[Player]],tbl_rb_wk14[[Player]:[FPTS]],15,0),"          --")</f>
        <v>18</v>
      </c>
      <c r="T69">
        <f>IFERROR(VLOOKUP(tbl_rb_wkly[[#This Row],[Player]],tbl_rb_wk15[[Player]:[FPTS]],15,0),"          --")</f>
        <v>6.6</v>
      </c>
      <c r="U69">
        <f>IFERROR(VLOOKUP(tbl_rb_wkly[[#This Row],[Player]],tbl_rb_wk16[[Player]:[FPTS]],15,0),"          --")</f>
        <v>3.4</v>
      </c>
      <c r="V69">
        <f>IFERROR(VLOOKUP(tbl_rb_wkly[[#This Row],[Player]],tbl_rb_wk17[[Player]:[FPTS]],15,0),"          --")</f>
        <v>3.8</v>
      </c>
      <c r="W69">
        <f>IFERROR(VLOOKUP(tbl_rb_wkly[[#This Row],[Player]],tbl_rb_wk18[[Player]:[FPTS]],15,0),"          --")</f>
        <v>5.8</v>
      </c>
    </row>
    <row r="70" spans="1:23" x14ac:dyDescent="0.35">
      <c r="A70" t="s">
        <v>93</v>
      </c>
      <c r="B70" s="3" t="str">
        <f>MID(tbl_rb_wkly[[#This Row],[Player]], FIND("(", tbl_rb_wkly[[#This Row],[Player]]) + 1, FIND(")", tbl_rb_wkly[[#This Row],[Player]] tbl_rb_wkly[[#This Row],[Player]])- FIND("(", tbl_rb_wkly[[#This Row],[Player]]) - 1)</f>
        <v>BAL</v>
      </c>
      <c r="C70" s="3"/>
      <c r="D70">
        <f>SUM(tbl_rb_wkly[[#This Row],[Week 1]:[Week 18]])</f>
        <v>18.2</v>
      </c>
      <c r="E70">
        <f>IFERROR(ROUND(AVERAGE(tbl_rb_wkly[[#This Row],[Week 1]:[Week 18]]),2),0)</f>
        <v>4.55</v>
      </c>
      <c r="F70" t="s">
        <v>264</v>
      </c>
      <c r="G70" t="s">
        <v>264</v>
      </c>
      <c r="H70">
        <f>IFERROR(VLOOKUP(tbl_rb_wkly[[#This Row],[Player]],tbl_rb_wk3[[Player]:[FPTS]],15,0),"          --")</f>
        <v>6.5</v>
      </c>
      <c r="I70">
        <f>IFERROR(VLOOKUP(tbl_rb_wkly[[#This Row],[Player]],tbl_rb_wk4[[Player]:[FPTS]],15,0),"          --")</f>
        <v>4.9000000000000004</v>
      </c>
      <c r="J70" t="s">
        <v>264</v>
      </c>
      <c r="K70" t="s">
        <v>264</v>
      </c>
      <c r="L70" t="s">
        <v>264</v>
      </c>
      <c r="M70" t="s">
        <v>264</v>
      </c>
      <c r="N70" t="s">
        <v>264</v>
      </c>
      <c r="O70" t="s">
        <v>264</v>
      </c>
      <c r="P70" t="s">
        <v>264</v>
      </c>
      <c r="Q70" t="s">
        <v>264</v>
      </c>
      <c r="R70" t="s">
        <v>263</v>
      </c>
      <c r="S70" t="s">
        <v>264</v>
      </c>
      <c r="T70" t="s">
        <v>264</v>
      </c>
      <c r="U70" t="s">
        <v>264</v>
      </c>
      <c r="V70">
        <f>IFERROR(VLOOKUP(tbl_rb_wkly[[#This Row],[Player]],tbl_rb_wk17[[Player]:[FPTS]],15,0),"          --")</f>
        <v>7</v>
      </c>
      <c r="W70">
        <f>IFERROR(VLOOKUP(tbl_rb_wkly[[#This Row],[Player]],tbl_rb_wk18[[Player]:[FPTS]],15,0),"          --")</f>
        <v>-0.2</v>
      </c>
    </row>
    <row r="71" spans="1:23" x14ac:dyDescent="0.35">
      <c r="A71" t="s">
        <v>62</v>
      </c>
      <c r="B71" s="3" t="str">
        <f>MID(tbl_rb_wkly[[#This Row],[Player]], FIND("(", tbl_rb_wkly[[#This Row],[Player]]) + 1, FIND(")", tbl_rb_wkly[[#This Row],[Player]] tbl_rb_wkly[[#This Row],[Player]])- FIND("(", tbl_rb_wkly[[#This Row],[Player]]) - 1)</f>
        <v>KC</v>
      </c>
      <c r="C71" s="3"/>
      <c r="D71">
        <f>SUM(tbl_rb_wkly[[#This Row],[Week 1]:[Week 18]])</f>
        <v>61.599999999999994</v>
      </c>
      <c r="E71">
        <f>IFERROR(ROUND(AVERAGE(tbl_rb_wkly[[#This Row],[Week 1]:[Week 18]]),2),0)</f>
        <v>4.1100000000000003</v>
      </c>
      <c r="F71">
        <f>IFERROR(VLOOKUP(tbl_rb_wkly[[#This Row],[Player]],tbl_rb_wk1[[Player]:[FPTS]],15,0),"          --")</f>
        <v>3.4</v>
      </c>
      <c r="G71">
        <f>IFERROR(VLOOKUP(tbl_rb_wkly[[#This Row],[Player]],tbl_rb_wk2[[Player]:[FPTS]],15,0),"          --")</f>
        <v>2.7</v>
      </c>
      <c r="H71">
        <f>IFERROR(VLOOKUP(tbl_rb_wkly[[#This Row],[Player]],tbl_rb_wk3[[Player]:[FPTS]],15,0),"          --")</f>
        <v>12.2</v>
      </c>
      <c r="I71">
        <f>IFERROR(VLOOKUP(tbl_rb_wkly[[#This Row],[Player]],tbl_rb_wk4[[Player]:[FPTS]],15,0),"          --")</f>
        <v>1.8</v>
      </c>
      <c r="J71">
        <f>IFERROR(VLOOKUP(tbl_rb_wkly[[#This Row],[Player]],tbl_rb_wk5[[Player]:[FPTS]],15,0),"          --")</f>
        <v>0.4</v>
      </c>
      <c r="K71">
        <f>IFERROR(VLOOKUP(tbl_rb_wkly[[#This Row],[Player]],tbl_rb_wk6[[Player]:[FPTS]],15,0),"          --")</f>
        <v>2.1</v>
      </c>
      <c r="L71">
        <f>IFERROR(VLOOKUP(tbl_rb_wkly[[#This Row],[Player]],tbl_rb_wk7[[Player]:[FPTS]],15,0),"          --")</f>
        <v>0.5</v>
      </c>
      <c r="M71">
        <f>IFERROR(VLOOKUP(tbl_rb_wkly[[#This Row],[Player]],tbl_rb_wk8[[Player]:[FPTS]],15,0),"          --")</f>
        <v>0.4</v>
      </c>
      <c r="N71" t="s">
        <v>264</v>
      </c>
      <c r="O71" t="s">
        <v>263</v>
      </c>
      <c r="P71">
        <f>IFERROR(VLOOKUP(tbl_rb_wkly[[#This Row],[Player]],tbl_rb_wk11[[Player]:[FPTS]],15,0),"          --")</f>
        <v>2</v>
      </c>
      <c r="Q71">
        <f>IFERROR(VLOOKUP(tbl_rb_wkly[[#This Row],[Player]],tbl_rb_wk12[[Player]:[FPTS]],15,0),"          --")</f>
        <v>0.5</v>
      </c>
      <c r="R71">
        <f>IFERROR(VLOOKUP(tbl_rb_wkly[[#This Row],[Player]],tbl_rb_wk13[[Player]:[FPTS]],15,0),"          --")</f>
        <v>1.9</v>
      </c>
      <c r="S71">
        <f>IFERROR(VLOOKUP(tbl_rb_wkly[[#This Row],[Player]],tbl_rb_wk14[[Player]:[FPTS]],15,0),"          --")</f>
        <v>7.8</v>
      </c>
      <c r="T71">
        <f>IFERROR(VLOOKUP(tbl_rb_wkly[[#This Row],[Player]],tbl_rb_wk15[[Player]:[FPTS]],15,0),"          --")</f>
        <v>18.100000000000001</v>
      </c>
      <c r="U71">
        <f>IFERROR(VLOOKUP(tbl_rb_wkly[[#This Row],[Player]],tbl_rb_wk16[[Player]:[FPTS]],15,0),"          --")</f>
        <v>6.3</v>
      </c>
      <c r="V71" t="s">
        <v>264</v>
      </c>
      <c r="W71">
        <f>IFERROR(VLOOKUP(tbl_rb_wkly[[#This Row],[Player]],tbl_rb_wk18[[Player]:[FPTS]],15,0),"          --")</f>
        <v>1.5</v>
      </c>
    </row>
    <row r="72" spans="1:23" x14ac:dyDescent="0.35">
      <c r="A72" t="s">
        <v>75</v>
      </c>
      <c r="B72" s="3" t="str">
        <f>MID(tbl_rb_wkly[[#This Row],[Player]], FIND("(", tbl_rb_wkly[[#This Row],[Player]]) + 1, FIND(")", tbl_rb_wkly[[#This Row],[Player]] tbl_rb_wkly[[#This Row],[Player]])- FIND("(", tbl_rb_wkly[[#This Row],[Player]]) - 1)</f>
        <v>SF</v>
      </c>
      <c r="C72" s="3"/>
      <c r="D72">
        <f>SUM(tbl_rb_wkly[[#This Row],[Week 1]:[Week 18]])</f>
        <v>44.5</v>
      </c>
      <c r="E72">
        <f>IFERROR(ROUND(AVERAGE(tbl_rb_wkly[[#This Row],[Week 1]:[Week 18]]),2),0)</f>
        <v>4.05</v>
      </c>
      <c r="F72">
        <f>IFERROR(VLOOKUP(tbl_rb_wkly[[#This Row],[Player]],tbl_rb_wk1[[Player]:[FPTS]],15,0),"          --")</f>
        <v>1</v>
      </c>
      <c r="G72" t="s">
        <v>264</v>
      </c>
      <c r="H72">
        <f>IFERROR(VLOOKUP(tbl_rb_wkly[[#This Row],[Player]],tbl_rb_wk3[[Player]:[FPTS]],15,0),"          --")</f>
        <v>5.9</v>
      </c>
      <c r="I72" t="s">
        <v>264</v>
      </c>
      <c r="J72" t="s">
        <v>264</v>
      </c>
      <c r="K72">
        <f>IFERROR(VLOOKUP(tbl_rb_wkly[[#This Row],[Player]],tbl_rb_wk6[[Player]:[FPTS]],15,0),"          --")</f>
        <v>-0.3</v>
      </c>
      <c r="L72">
        <f>IFERROR(VLOOKUP(tbl_rb_wkly[[#This Row],[Player]],tbl_rb_wk7[[Player]:[FPTS]],15,0),"          --")</f>
        <v>-0.1</v>
      </c>
      <c r="M72">
        <f>IFERROR(VLOOKUP(tbl_rb_wkly[[#This Row],[Player]],tbl_rb_wk8[[Player]:[FPTS]],15,0),"          --")</f>
        <v>0.2</v>
      </c>
      <c r="N72" t="s">
        <v>263</v>
      </c>
      <c r="O72">
        <f>IFERROR(VLOOKUP(tbl_rb_wkly[[#This Row],[Player]],tbl_rb_wk10[[Player]:[FPTS]],15,0),"          --")</f>
        <v>2.2999999999999998</v>
      </c>
      <c r="P72">
        <f>IFERROR(VLOOKUP(tbl_rb_wkly[[#This Row],[Player]],tbl_rb_wk11[[Player]:[FPTS]],15,0),"          --")</f>
        <v>2.4</v>
      </c>
      <c r="Q72">
        <f>IFERROR(VLOOKUP(tbl_rb_wkly[[#This Row],[Player]],tbl_rb_wk12[[Player]:[FPTS]],15,0),"          --")</f>
        <v>4.0999999999999996</v>
      </c>
      <c r="R72">
        <f>IFERROR(VLOOKUP(tbl_rb_wkly[[#This Row],[Player]],tbl_rb_wk13[[Player]:[FPTS]],15,0),"          --")</f>
        <v>1.3</v>
      </c>
      <c r="S72" t="s">
        <v>264</v>
      </c>
      <c r="T72" t="s">
        <v>264</v>
      </c>
      <c r="U72" t="s">
        <v>264</v>
      </c>
      <c r="V72">
        <f>IFERROR(VLOOKUP(tbl_rb_wkly[[#This Row],[Player]],tbl_rb_wk17[[Player]:[FPTS]],15,0),"          --")</f>
        <v>14</v>
      </c>
      <c r="W72">
        <f>IFERROR(VLOOKUP(tbl_rb_wkly[[#This Row],[Player]],tbl_rb_wk18[[Player]:[FPTS]],15,0),"          --")</f>
        <v>13.7</v>
      </c>
    </row>
    <row r="73" spans="1:23" x14ac:dyDescent="0.35">
      <c r="A73" t="s">
        <v>52</v>
      </c>
      <c r="B73" s="3" t="str">
        <f>MID(tbl_rb_wkly[[#This Row],[Player]], FIND("(", tbl_rb_wkly[[#This Row],[Player]]) + 1, FIND(")", tbl_rb_wkly[[#This Row],[Player]] tbl_rb_wkly[[#This Row],[Player]])- FIND("(", tbl_rb_wkly[[#This Row],[Player]]) - 1)</f>
        <v>NO</v>
      </c>
      <c r="C73" s="3"/>
      <c r="D73">
        <f>SUM(tbl_rb_wkly[[#This Row],[Week 1]:[Week 18]])</f>
        <v>51.800000000000004</v>
      </c>
      <c r="E73">
        <f>IFERROR(ROUND(AVERAGE(tbl_rb_wkly[[#This Row],[Week 1]:[Week 18]]),2),0)</f>
        <v>3.98</v>
      </c>
      <c r="F73">
        <f>IFERROR(VLOOKUP(tbl_rb_wkly[[#This Row],[Player]],tbl_rb_wk1[[Player]:[FPTS]],15,0),"          --")</f>
        <v>6.2</v>
      </c>
      <c r="G73">
        <f>IFERROR(VLOOKUP(tbl_rb_wkly[[#This Row],[Player]],tbl_rb_wk2[[Player]:[FPTS]],15,0),"          --")</f>
        <v>2.9</v>
      </c>
      <c r="H73" t="s">
        <v>264</v>
      </c>
      <c r="I73" t="s">
        <v>264</v>
      </c>
      <c r="J73" t="s">
        <v>264</v>
      </c>
      <c r="K73" t="s">
        <v>264</v>
      </c>
      <c r="L73">
        <f>IFERROR(VLOOKUP(tbl_rb_wkly[[#This Row],[Player]],tbl_rb_wk7[[Player]:[FPTS]],15,0),"          --")</f>
        <v>1.4</v>
      </c>
      <c r="M73">
        <f>IFERROR(VLOOKUP(tbl_rb_wkly[[#This Row],[Player]],tbl_rb_wk8[[Player]:[FPTS]],15,0),"          --")</f>
        <v>4.3</v>
      </c>
      <c r="N73">
        <f>IFERROR(VLOOKUP(tbl_rb_wkly[[#This Row],[Player]],tbl_rb_wk9[[Player]:[FPTS]],15,0),"          --")</f>
        <v>2.2000000000000002</v>
      </c>
      <c r="O73">
        <f>IFERROR(VLOOKUP(tbl_rb_wkly[[#This Row],[Player]],tbl_rb_wk10[[Player]:[FPTS]],15,0),"          --")</f>
        <v>1.5</v>
      </c>
      <c r="P73" t="s">
        <v>263</v>
      </c>
      <c r="Q73">
        <f>IFERROR(VLOOKUP(tbl_rb_wkly[[#This Row],[Player]],tbl_rb_wk12[[Player]:[FPTS]],15,0),"          --")</f>
        <v>2</v>
      </c>
      <c r="R73">
        <f>IFERROR(VLOOKUP(tbl_rb_wkly[[#This Row],[Player]],tbl_rb_wk13[[Player]:[FPTS]],15,0),"          --")</f>
        <v>2.1</v>
      </c>
      <c r="S73">
        <f>IFERROR(VLOOKUP(tbl_rb_wkly[[#This Row],[Player]],tbl_rb_wk14[[Player]:[FPTS]],15,0),"          --")</f>
        <v>4.3</v>
      </c>
      <c r="T73">
        <f>IFERROR(VLOOKUP(tbl_rb_wkly[[#This Row],[Player]],tbl_rb_wk15[[Player]:[FPTS]],15,0),"          --")</f>
        <v>3.1</v>
      </c>
      <c r="U73">
        <f>IFERROR(VLOOKUP(tbl_rb_wkly[[#This Row],[Player]],tbl_rb_wk16[[Player]:[FPTS]],15,0),"          --")</f>
        <v>1.8</v>
      </c>
      <c r="V73">
        <f>IFERROR(VLOOKUP(tbl_rb_wkly[[#This Row],[Player]],tbl_rb_wk17[[Player]:[FPTS]],15,0),"          --")</f>
        <v>9.1</v>
      </c>
      <c r="W73">
        <f>IFERROR(VLOOKUP(tbl_rb_wkly[[#This Row],[Player]],tbl_rb_wk18[[Player]:[FPTS]],15,0),"          --")</f>
        <v>10.9</v>
      </c>
    </row>
    <row r="74" spans="1:23" x14ac:dyDescent="0.35">
      <c r="A74" t="s">
        <v>215</v>
      </c>
      <c r="B74" s="3" t="str">
        <f>MID(tbl_rb_wkly[[#This Row],[Player]], FIND("(", tbl_rb_wkly[[#This Row],[Player]]) + 1, FIND(")", tbl_rb_wkly[[#This Row],[Player]] tbl_rb_wkly[[#This Row],[Player]])- FIND("(", tbl_rb_wkly[[#This Row],[Player]]) - 1)</f>
        <v>MIA</v>
      </c>
      <c r="C74" s="3"/>
      <c r="D74">
        <f>SUM(tbl_rb_wkly[[#This Row],[Week 1]:[Week 18]])</f>
        <v>34.300000000000004</v>
      </c>
      <c r="E74">
        <f>IFERROR(ROUND(AVERAGE(tbl_rb_wkly[[#This Row],[Week 1]:[Week 18]]),2),0)</f>
        <v>3.81</v>
      </c>
      <c r="F74" t="s">
        <v>264</v>
      </c>
      <c r="G74" t="s">
        <v>264</v>
      </c>
      <c r="H74" t="s">
        <v>264</v>
      </c>
      <c r="I74" t="s">
        <v>264</v>
      </c>
      <c r="J74" t="s">
        <v>264</v>
      </c>
      <c r="K74" t="s">
        <v>264</v>
      </c>
      <c r="L74">
        <f>IFERROR(VLOOKUP(tbl_rb_wkly[[#This Row],[Player]],tbl_rb_wk7[[Player]:[FPTS]],15,0),"          --")</f>
        <v>0.9</v>
      </c>
      <c r="M74">
        <f>IFERROR(VLOOKUP(tbl_rb_wkly[[#This Row],[Player]],tbl_rb_wk8[[Player]:[FPTS]],15,0),"          --")</f>
        <v>4.7</v>
      </c>
      <c r="N74">
        <f>IFERROR(VLOOKUP(tbl_rb_wkly[[#This Row],[Player]],tbl_rb_wk9[[Player]:[FPTS]],15,0),"          --")</f>
        <v>5.3</v>
      </c>
      <c r="O74" t="s">
        <v>263</v>
      </c>
      <c r="P74" t="s">
        <v>264</v>
      </c>
      <c r="Q74">
        <f>IFERROR(VLOOKUP(tbl_rb_wkly[[#This Row],[Player]],tbl_rb_wk12[[Player]:[FPTS]],15,0),"          --")</f>
        <v>8.8000000000000007</v>
      </c>
      <c r="R74">
        <f>IFERROR(VLOOKUP(tbl_rb_wkly[[#This Row],[Player]],tbl_rb_wk13[[Player]:[FPTS]],15,0),"          --")</f>
        <v>1.1000000000000001</v>
      </c>
      <c r="S74" t="s">
        <v>264</v>
      </c>
      <c r="T74">
        <f>IFERROR(VLOOKUP(tbl_rb_wkly[[#This Row],[Player]],tbl_rb_wk15[[Player]:[FPTS]],15,0),"          --")</f>
        <v>1.1000000000000001</v>
      </c>
      <c r="U74">
        <f>IFERROR(VLOOKUP(tbl_rb_wkly[[#This Row],[Player]],tbl_rb_wk16[[Player]:[FPTS]],15,0),"          --")</f>
        <v>3</v>
      </c>
      <c r="V74">
        <f>IFERROR(VLOOKUP(tbl_rb_wkly[[#This Row],[Player]],tbl_rb_wk17[[Player]:[FPTS]],15,0),"          --")</f>
        <v>4.9000000000000004</v>
      </c>
      <c r="W74">
        <f>IFERROR(VLOOKUP(tbl_rb_wkly[[#This Row],[Player]],tbl_rb_wk18[[Player]:[FPTS]],15,0),"          --")</f>
        <v>4.5</v>
      </c>
    </row>
    <row r="75" spans="1:23" x14ac:dyDescent="0.35">
      <c r="A75" t="s">
        <v>241</v>
      </c>
      <c r="B75" s="3" t="str">
        <f>MID(tbl_rb_wkly[[#This Row],[Player]], FIND("(", tbl_rb_wkly[[#This Row],[Player]]) + 1, FIND(")", tbl_rb_wkly[[#This Row],[Player]] tbl_rb_wkly[[#This Row],[Player]])- FIND("(", tbl_rb_wkly[[#This Row],[Player]]) - 1)</f>
        <v>ARI</v>
      </c>
      <c r="C75" s="3"/>
      <c r="D75">
        <f>SUM(tbl_rb_wkly[[#This Row],[Week 1]:[Week 18]])</f>
        <v>46.8</v>
      </c>
      <c r="E75">
        <f>IFERROR(ROUND(AVERAGE(tbl_rb_wkly[[#This Row],[Week 1]:[Week 18]]),2),0)</f>
        <v>3.6</v>
      </c>
      <c r="F75">
        <f>IFERROR(VLOOKUP(tbl_rb_wkly[[#This Row],[Player]],tbl_rb_wk1[[Player]:[FPTS]],15,0),"          --")</f>
        <v>2.8</v>
      </c>
      <c r="G75">
        <f>IFERROR(VLOOKUP(tbl_rb_wkly[[#This Row],[Player]],tbl_rb_wk2[[Player]:[FPTS]],15,0),"          --")</f>
        <v>1.6</v>
      </c>
      <c r="H75">
        <f>IFERROR(VLOOKUP(tbl_rb_wkly[[#This Row],[Player]],tbl_rb_wk3[[Player]:[FPTS]],15,0),"          --")</f>
        <v>0.8</v>
      </c>
      <c r="I75">
        <f>IFERROR(VLOOKUP(tbl_rb_wkly[[#This Row],[Player]],tbl_rb_wk4[[Player]:[FPTS]],15,0),"          --")</f>
        <v>3.1</v>
      </c>
      <c r="J75">
        <f>IFERROR(VLOOKUP(tbl_rb_wkly[[#This Row],[Player]],tbl_rb_wk5[[Player]:[FPTS]],15,0),"          --")</f>
        <v>3.7</v>
      </c>
      <c r="K75">
        <f>IFERROR(VLOOKUP(tbl_rb_wkly[[#This Row],[Player]],tbl_rb_wk6[[Player]:[FPTS]],15,0),"          --")</f>
        <v>0.5</v>
      </c>
      <c r="L75" t="s">
        <v>264</v>
      </c>
      <c r="M75">
        <f>IFERROR(VLOOKUP(tbl_rb_wkly[[#This Row],[Player]],tbl_rb_wk8[[Player]:[FPTS]],15,0),"          --")</f>
        <v>0.2</v>
      </c>
      <c r="N75">
        <f>IFERROR(VLOOKUP(tbl_rb_wkly[[#This Row],[Player]],tbl_rb_wk9[[Player]:[FPTS]],15,0),"          --")</f>
        <v>5.4</v>
      </c>
      <c r="O75" t="s">
        <v>264</v>
      </c>
      <c r="P75" t="s">
        <v>264</v>
      </c>
      <c r="Q75">
        <f>IFERROR(VLOOKUP(tbl_rb_wkly[[#This Row],[Player]],tbl_rb_wk12[[Player]:[FPTS]],15,0),"          --")</f>
        <v>5.4</v>
      </c>
      <c r="R75">
        <f>IFERROR(VLOOKUP(tbl_rb_wkly[[#This Row],[Player]],tbl_rb_wk13[[Player]:[FPTS]],15,0),"          --")</f>
        <v>2.5</v>
      </c>
      <c r="S75" t="s">
        <v>263</v>
      </c>
      <c r="T75">
        <f>IFERROR(VLOOKUP(tbl_rb_wkly[[#This Row],[Player]],tbl_rb_wk15[[Player]:[FPTS]],15,0),"          --")</f>
        <v>5.2</v>
      </c>
      <c r="U75" t="s">
        <v>264</v>
      </c>
      <c r="V75">
        <f>IFERROR(VLOOKUP(tbl_rb_wkly[[#This Row],[Player]],tbl_rb_wk17[[Player]:[FPTS]],15,0),"          --")</f>
        <v>13.2</v>
      </c>
      <c r="W75">
        <f>IFERROR(VLOOKUP(tbl_rb_wkly[[#This Row],[Player]],tbl_rb_wk18[[Player]:[FPTS]],15,0),"          --")</f>
        <v>2.4</v>
      </c>
    </row>
    <row r="76" spans="1:23" x14ac:dyDescent="0.35">
      <c r="A76" t="s">
        <v>25</v>
      </c>
      <c r="B76" s="3" t="str">
        <f>MID(tbl_rb_wkly[[#This Row],[Player]], FIND("(", tbl_rb_wkly[[#This Row],[Player]]) + 1, FIND(")", tbl_rb_wkly[[#This Row],[Player]] tbl_rb_wkly[[#This Row],[Player]])- FIND("(", tbl_rb_wkly[[#This Row],[Player]]) - 1)</f>
        <v>LAC</v>
      </c>
      <c r="C76" s="3"/>
      <c r="D76">
        <f>SUM(tbl_rb_wkly[[#This Row],[Week 1]:[Week 18]])</f>
        <v>57.699999999999996</v>
      </c>
      <c r="E76">
        <f>IFERROR(ROUND(AVERAGE(tbl_rb_wkly[[#This Row],[Week 1]:[Week 18]]),2),0)</f>
        <v>3.39</v>
      </c>
      <c r="F76">
        <f>IFERROR(VLOOKUP(tbl_rb_wkly[[#This Row],[Player]],tbl_rb_wk1[[Player]:[FPTS]],15,0),"          --")</f>
        <v>15.1</v>
      </c>
      <c r="G76">
        <f>IFERROR(VLOOKUP(tbl_rb_wkly[[#This Row],[Player]],tbl_rb_wk2[[Player]:[FPTS]],15,0),"          --")</f>
        <v>3.9</v>
      </c>
      <c r="H76">
        <f>IFERROR(VLOOKUP(tbl_rb_wkly[[#This Row],[Player]],tbl_rb_wk3[[Player]:[FPTS]],15,0),"          --")</f>
        <v>2.2000000000000002</v>
      </c>
      <c r="I76">
        <f>IFERROR(VLOOKUP(tbl_rb_wkly[[#This Row],[Player]],tbl_rb_wk4[[Player]:[FPTS]],15,0),"          --")</f>
        <v>6.5</v>
      </c>
      <c r="J76" t="s">
        <v>263</v>
      </c>
      <c r="K76">
        <f>IFERROR(VLOOKUP(tbl_rb_wkly[[#This Row],[Player]],tbl_rb_wk6[[Player]:[FPTS]],15,0),"          --")</f>
        <v>0.9</v>
      </c>
      <c r="L76">
        <f>IFERROR(VLOOKUP(tbl_rb_wkly[[#This Row],[Player]],tbl_rb_wk7[[Player]:[FPTS]],15,0),"          --")</f>
        <v>13.5</v>
      </c>
      <c r="M76">
        <f>IFERROR(VLOOKUP(tbl_rb_wkly[[#This Row],[Player]],tbl_rb_wk8[[Player]:[FPTS]],15,0),"          --")</f>
        <v>2.1</v>
      </c>
      <c r="N76">
        <f>IFERROR(VLOOKUP(tbl_rb_wkly[[#This Row],[Player]],tbl_rb_wk9[[Player]:[FPTS]],15,0),"          --")</f>
        <v>2.7</v>
      </c>
      <c r="O76">
        <f>IFERROR(VLOOKUP(tbl_rb_wkly[[#This Row],[Player]],tbl_rb_wk10[[Player]:[FPTS]],15,0),"          --")</f>
        <v>1.6</v>
      </c>
      <c r="P76">
        <f>IFERROR(VLOOKUP(tbl_rb_wkly[[#This Row],[Player]],tbl_rb_wk11[[Player]:[FPTS]],15,0),"          --")</f>
        <v>1.3</v>
      </c>
      <c r="Q76">
        <f>IFERROR(VLOOKUP(tbl_rb_wkly[[#This Row],[Player]],tbl_rb_wk12[[Player]:[FPTS]],15,0),"          --")</f>
        <v>2.4</v>
      </c>
      <c r="R76">
        <f>IFERROR(VLOOKUP(tbl_rb_wkly[[#This Row],[Player]],tbl_rb_wk13[[Player]:[FPTS]],15,0),"          --")</f>
        <v>3.5</v>
      </c>
      <c r="S76">
        <f>IFERROR(VLOOKUP(tbl_rb_wkly[[#This Row],[Player]],tbl_rb_wk14[[Player]:[FPTS]],15,0),"          --")</f>
        <v>0.6</v>
      </c>
      <c r="T76">
        <f>IFERROR(VLOOKUP(tbl_rb_wkly[[#This Row],[Player]],tbl_rb_wk15[[Player]:[FPTS]],15,0),"          --")</f>
        <v>1.3</v>
      </c>
      <c r="U76">
        <f>IFERROR(VLOOKUP(tbl_rb_wkly[[#This Row],[Player]],tbl_rb_wk16[[Player]:[FPTS]],15,0),"          --")</f>
        <v>-0.2</v>
      </c>
      <c r="V76">
        <f>IFERROR(VLOOKUP(tbl_rb_wkly[[#This Row],[Player]],tbl_rb_wk17[[Player]:[FPTS]],15,0),"          --")</f>
        <v>0.2</v>
      </c>
      <c r="W76">
        <f>IFERROR(VLOOKUP(tbl_rb_wkly[[#This Row],[Player]],tbl_rb_wk18[[Player]:[FPTS]],15,0),"          --")</f>
        <v>0.1</v>
      </c>
    </row>
    <row r="77" spans="1:23" x14ac:dyDescent="0.35">
      <c r="A77" t="s">
        <v>86</v>
      </c>
      <c r="B77" t="str">
        <f>MID(tbl_rb_wkly[[#This Row],[Player]], FIND("(", tbl_rb_wkly[[#This Row],[Player]]) + 1, FIND(")", tbl_rb_wkly[[#This Row],[Player]] tbl_rb_wkly[[#This Row],[Player]])- FIND("(", tbl_rb_wkly[[#This Row],[Player]]) - 1)</f>
        <v>CLE</v>
      </c>
      <c r="D77">
        <f>SUM(tbl_rb_wkly[[#This Row],[Week 1]:[Week 18]])</f>
        <v>40.300000000000004</v>
      </c>
      <c r="E77">
        <f>IFERROR(ROUND(AVERAGE(tbl_rb_wkly[[#This Row],[Week 1]:[Week 18]]),2),0)</f>
        <v>3.36</v>
      </c>
      <c r="F77" t="s">
        <v>264</v>
      </c>
      <c r="G77">
        <f>IFERROR(VLOOKUP(tbl_rb_wkly[[#This Row],[Player]],tbl_rb_wk2[[Player]:[FPTS]],15,0),"          --")</f>
        <v>6.1</v>
      </c>
      <c r="H77">
        <f>IFERROR(VLOOKUP(tbl_rb_wkly[[#This Row],[Player]],tbl_rb_wk3[[Player]:[FPTS]],15,0),"          --")</f>
        <v>2.7</v>
      </c>
      <c r="I77">
        <f>IFERROR(VLOOKUP(tbl_rb_wkly[[#This Row],[Player]],tbl_rb_wk4[[Player]:[FPTS]],15,0),"          --")</f>
        <v>4.9000000000000004</v>
      </c>
      <c r="J77" t="s">
        <v>263</v>
      </c>
      <c r="K77" t="s">
        <v>264</v>
      </c>
      <c r="L77">
        <f>IFERROR(VLOOKUP(tbl_rb_wkly[[#This Row],[Player]],tbl_rb_wk7[[Player]:[FPTS]],15,0),"          --")</f>
        <v>2.5</v>
      </c>
      <c r="M77">
        <f>IFERROR(VLOOKUP(tbl_rb_wkly[[#This Row],[Player]],tbl_rb_wk8[[Player]:[FPTS]],15,0),"          --")</f>
        <v>8.6999999999999993</v>
      </c>
      <c r="N77">
        <f>IFERROR(VLOOKUP(tbl_rb_wkly[[#This Row],[Player]],tbl_rb_wk9[[Player]:[FPTS]],15,0),"          --")</f>
        <v>0.7</v>
      </c>
      <c r="O77" t="s">
        <v>264</v>
      </c>
      <c r="P77">
        <f>IFERROR(VLOOKUP(tbl_rb_wkly[[#This Row],[Player]],tbl_rb_wk11[[Player]:[FPTS]],15,0),"          --")</f>
        <v>1</v>
      </c>
      <c r="Q77" t="s">
        <v>264</v>
      </c>
      <c r="R77">
        <f>IFERROR(VLOOKUP(tbl_rb_wkly[[#This Row],[Player]],tbl_rb_wk13[[Player]:[FPTS]],15,0),"          --")</f>
        <v>2</v>
      </c>
      <c r="S77" t="s">
        <v>264</v>
      </c>
      <c r="T77">
        <f>IFERROR(VLOOKUP(tbl_rb_wkly[[#This Row],[Player]],tbl_rb_wk15[[Player]:[FPTS]],15,0),"          --")</f>
        <v>2.1</v>
      </c>
      <c r="U77">
        <f>IFERROR(VLOOKUP(tbl_rb_wkly[[#This Row],[Player]],tbl_rb_wk16[[Player]:[FPTS]],15,0),"          --")</f>
        <v>2.2000000000000002</v>
      </c>
      <c r="V77">
        <f>IFERROR(VLOOKUP(tbl_rb_wkly[[#This Row],[Player]],tbl_rb_wk17[[Player]:[FPTS]],15,0),"          --")</f>
        <v>0.9</v>
      </c>
      <c r="W77">
        <f>IFERROR(VLOOKUP(tbl_rb_wkly[[#This Row],[Player]],tbl_rb_wk18[[Player]:[FPTS]],15,0),"          --")</f>
        <v>6.5</v>
      </c>
    </row>
    <row r="78" spans="1:23" x14ac:dyDescent="0.35">
      <c r="A78" t="s">
        <v>81</v>
      </c>
      <c r="B78" s="2" t="str">
        <f>MID(tbl_rb_wkly[[#This Row],[Player]], FIND("(", tbl_rb_wkly[[#This Row],[Player]]) + 1, FIND(")", tbl_rb_wkly[[#This Row],[Player]] tbl_rb_wkly[[#This Row],[Player]])- FIND("(", tbl_rb_wkly[[#This Row],[Player]]) - 1)</f>
        <v>IND</v>
      </c>
      <c r="C78" s="2"/>
      <c r="D78">
        <f>SUM(tbl_rb_wkly[[#This Row],[Week 1]:[Week 18]])</f>
        <v>18.8</v>
      </c>
      <c r="E78">
        <f>IFERROR(ROUND(AVERAGE(tbl_rb_wkly[[#This Row],[Week 1]:[Week 18]]),2),0)</f>
        <v>3.13</v>
      </c>
      <c r="F78" t="s">
        <v>264</v>
      </c>
      <c r="G78" t="s">
        <v>264</v>
      </c>
      <c r="H78">
        <f>IFERROR(VLOOKUP(tbl_rb_wkly[[#This Row],[Player]],tbl_rb_wk3[[Player]:[FPTS]],15,0),"          --")</f>
        <v>2.6</v>
      </c>
      <c r="I78">
        <f>IFERROR(VLOOKUP(tbl_rb_wkly[[#This Row],[Player]],tbl_rb_wk4[[Player]:[FPTS]],15,0),"          --")</f>
        <v>0.7</v>
      </c>
      <c r="J78" t="s">
        <v>264</v>
      </c>
      <c r="K78" t="s">
        <v>264</v>
      </c>
      <c r="L78" t="s">
        <v>264</v>
      </c>
      <c r="M78" t="s">
        <v>264</v>
      </c>
      <c r="N78" t="s">
        <v>264</v>
      </c>
      <c r="O78" t="s">
        <v>264</v>
      </c>
      <c r="P78" t="s">
        <v>263</v>
      </c>
      <c r="Q78" t="s">
        <v>264</v>
      </c>
      <c r="R78" t="s">
        <v>264</v>
      </c>
      <c r="S78">
        <f>IFERROR(VLOOKUP(tbl_rb_wkly[[#This Row],[Player]],tbl_rb_wk14[[Player]:[FPTS]],15,0),"          --")</f>
        <v>1.3</v>
      </c>
      <c r="T78">
        <f>IFERROR(VLOOKUP(tbl_rb_wkly[[#This Row],[Player]],tbl_rb_wk15[[Player]:[FPTS]],15,0),"          --")</f>
        <v>8.8000000000000007</v>
      </c>
      <c r="U78">
        <f>IFERROR(VLOOKUP(tbl_rb_wkly[[#This Row],[Player]],tbl_rb_wk16[[Player]:[FPTS]],15,0),"          --")</f>
        <v>0.3</v>
      </c>
      <c r="V78">
        <f>IFERROR(VLOOKUP(tbl_rb_wkly[[#This Row],[Player]],tbl_rb_wk17[[Player]:[FPTS]],15,0),"          --")</f>
        <v>5.0999999999999996</v>
      </c>
      <c r="W78" t="s">
        <v>264</v>
      </c>
    </row>
    <row r="79" spans="1:23" x14ac:dyDescent="0.35">
      <c r="A79" t="s">
        <v>147</v>
      </c>
      <c r="B79" s="3" t="str">
        <f>MID(tbl_rb_wkly[[#This Row],[Player]], FIND("(", tbl_rb_wkly[[#This Row],[Player]]) + 1, FIND(")", tbl_rb_wkly[[#This Row],[Player]] tbl_rb_wkly[[#This Row],[Player]])- FIND("(", tbl_rb_wkly[[#This Row],[Player]]) - 1)</f>
        <v>ATL</v>
      </c>
      <c r="C79" s="3"/>
      <c r="D79">
        <f>SUM(tbl_rb_wkly[[#This Row],[Week 1]:[Week 18]])</f>
        <v>32.4</v>
      </c>
      <c r="E79">
        <f>IFERROR(ROUND(AVERAGE(tbl_rb_wkly[[#This Row],[Week 1]:[Week 18]]),2),0)</f>
        <v>2.7</v>
      </c>
      <c r="F79" t="s">
        <v>264</v>
      </c>
      <c r="G79" t="s">
        <v>264</v>
      </c>
      <c r="H79" t="s">
        <v>264</v>
      </c>
      <c r="I79" t="s">
        <v>264</v>
      </c>
      <c r="J79">
        <f>IFERROR(VLOOKUP(tbl_rb_wkly[[#This Row],[Player]],tbl_rb_wk5[[Player]:[FPTS]],15,0),"          --")</f>
        <v>1.2</v>
      </c>
      <c r="K79">
        <f>IFERROR(VLOOKUP(tbl_rb_wkly[[#This Row],[Player]],tbl_rb_wk6[[Player]:[FPTS]],15,0),"          --")</f>
        <v>1.1000000000000001</v>
      </c>
      <c r="L79">
        <f>IFERROR(VLOOKUP(tbl_rb_wkly[[#This Row],[Player]],tbl_rb_wk7[[Player]:[FPTS]],15,0),"          --")</f>
        <v>5.6</v>
      </c>
      <c r="M79">
        <f>IFERROR(VLOOKUP(tbl_rb_wkly[[#This Row],[Player]],tbl_rb_wk8[[Player]:[FPTS]],15,0),"          --")</f>
        <v>0.7</v>
      </c>
      <c r="N79">
        <f>IFERROR(VLOOKUP(tbl_rb_wkly[[#This Row],[Player]],tbl_rb_wk9[[Player]:[FPTS]],15,0),"          --")</f>
        <v>0.8</v>
      </c>
      <c r="O79">
        <f>IFERROR(VLOOKUP(tbl_rb_wkly[[#This Row],[Player]],tbl_rb_wk10[[Player]:[FPTS]],15,0),"          --")</f>
        <v>3</v>
      </c>
      <c r="P79" t="s">
        <v>263</v>
      </c>
      <c r="Q79">
        <f>IFERROR(VLOOKUP(tbl_rb_wkly[[#This Row],[Player]],tbl_rb_wk12[[Player]:[FPTS]],15,0),"          --")</f>
        <v>4.3</v>
      </c>
      <c r="R79">
        <f>IFERROR(VLOOKUP(tbl_rb_wkly[[#This Row],[Player]],tbl_rb_wk13[[Player]:[FPTS]],15,0),"          --")</f>
        <v>2.2000000000000002</v>
      </c>
      <c r="S79">
        <f>IFERROR(VLOOKUP(tbl_rb_wkly[[#This Row],[Player]],tbl_rb_wk14[[Player]:[FPTS]],15,0),"          --")</f>
        <v>0.7</v>
      </c>
      <c r="T79">
        <f>IFERROR(VLOOKUP(tbl_rb_wkly[[#This Row],[Player]],tbl_rb_wk15[[Player]:[FPTS]],15,0),"          --")</f>
        <v>6.5</v>
      </c>
      <c r="U79">
        <f>IFERROR(VLOOKUP(tbl_rb_wkly[[#This Row],[Player]],tbl_rb_wk16[[Player]:[FPTS]],15,0),"          --")</f>
        <v>4.3</v>
      </c>
      <c r="V79" t="s">
        <v>264</v>
      </c>
      <c r="W79">
        <f>IFERROR(VLOOKUP(tbl_rb_wkly[[#This Row],[Player]],tbl_rb_wk18[[Player]:[FPTS]],15,0),"          --")</f>
        <v>2</v>
      </c>
    </row>
    <row r="80" spans="1:23" x14ac:dyDescent="0.35">
      <c r="A80" t="s">
        <v>73</v>
      </c>
      <c r="B80" s="3" t="str">
        <f>MID(tbl_rb_wkly[[#This Row],[Player]], FIND("(", tbl_rb_wkly[[#This Row],[Player]]) + 1, FIND(")", tbl_rb_wkly[[#This Row],[Player]] tbl_rb_wkly[[#This Row],[Player]])- FIND("(", tbl_rb_wkly[[#This Row],[Player]]) - 1)</f>
        <v>NYG</v>
      </c>
      <c r="C80" s="3"/>
      <c r="D80">
        <f>SUM(tbl_rb_wkly[[#This Row],[Week 1]:[Week 18]])</f>
        <v>38.4</v>
      </c>
      <c r="E80">
        <f>IFERROR(ROUND(AVERAGE(tbl_rb_wkly[[#This Row],[Week 1]:[Week 18]]),2),0)</f>
        <v>2.56</v>
      </c>
      <c r="F80">
        <f>IFERROR(VLOOKUP(tbl_rb_wkly[[#This Row],[Player]],tbl_rb_wk1[[Player]:[FPTS]],15,0),"          --")</f>
        <v>1.1000000000000001</v>
      </c>
      <c r="G80">
        <f>IFERROR(VLOOKUP(tbl_rb_wkly[[#This Row],[Player]],tbl_rb_wk2[[Player]:[FPTS]],15,0),"          --")</f>
        <v>0.5</v>
      </c>
      <c r="H80">
        <f>IFERROR(VLOOKUP(tbl_rb_wkly[[#This Row],[Player]],tbl_rb_wk3[[Player]:[FPTS]],15,0),"          --")</f>
        <v>9.3000000000000007</v>
      </c>
      <c r="I80">
        <f>IFERROR(VLOOKUP(tbl_rb_wkly[[#This Row],[Player]],tbl_rb_wk4[[Player]:[FPTS]],15,0),"          --")</f>
        <v>10.3</v>
      </c>
      <c r="J80">
        <f>IFERROR(VLOOKUP(tbl_rb_wkly[[#This Row],[Player]],tbl_rb_wk5[[Player]:[FPTS]],15,0),"          --")</f>
        <v>2.9</v>
      </c>
      <c r="K80">
        <f>IFERROR(VLOOKUP(tbl_rb_wkly[[#This Row],[Player]],tbl_rb_wk6[[Player]:[FPTS]],15,0),"          --")</f>
        <v>1.3</v>
      </c>
      <c r="L80">
        <f>IFERROR(VLOOKUP(tbl_rb_wkly[[#This Row],[Player]],tbl_rb_wk7[[Player]:[FPTS]],15,0),"          --")</f>
        <v>1.4</v>
      </c>
      <c r="M80">
        <f>IFERROR(VLOOKUP(tbl_rb_wkly[[#This Row],[Player]],tbl_rb_wk8[[Player]:[FPTS]],15,0),"          --")</f>
        <v>2.2000000000000002</v>
      </c>
      <c r="N80">
        <f>IFERROR(VLOOKUP(tbl_rb_wkly[[#This Row],[Player]],tbl_rb_wk9[[Player]:[FPTS]],15,0),"          --")</f>
        <v>1.6</v>
      </c>
      <c r="O80">
        <f>IFERROR(VLOOKUP(tbl_rb_wkly[[#This Row],[Player]],tbl_rb_wk10[[Player]:[FPTS]],15,0),"          --")</f>
        <v>0.3</v>
      </c>
      <c r="P80">
        <f>IFERROR(VLOOKUP(tbl_rb_wkly[[#This Row],[Player]],tbl_rb_wk11[[Player]:[FPTS]],15,0),"          --")</f>
        <v>-0.1</v>
      </c>
      <c r="Q80">
        <f>IFERROR(VLOOKUP(tbl_rb_wkly[[#This Row],[Player]],tbl_rb_wk12[[Player]:[FPTS]],15,0),"          --")</f>
        <v>2.1</v>
      </c>
      <c r="R80" t="s">
        <v>263</v>
      </c>
      <c r="S80">
        <f>IFERROR(VLOOKUP(tbl_rb_wkly[[#This Row],[Player]],tbl_rb_wk14[[Player]:[FPTS]],15,0),"          --")</f>
        <v>1.6</v>
      </c>
      <c r="T80">
        <f>IFERROR(VLOOKUP(tbl_rb_wkly[[#This Row],[Player]],tbl_rb_wk15[[Player]:[FPTS]],15,0),"          --")</f>
        <v>3.1</v>
      </c>
      <c r="U80">
        <f>IFERROR(VLOOKUP(tbl_rb_wkly[[#This Row],[Player]],tbl_rb_wk16[[Player]:[FPTS]],15,0),"          --")</f>
        <v>0.8</v>
      </c>
      <c r="V80" t="s">
        <v>264</v>
      </c>
      <c r="W80" t="s">
        <v>264</v>
      </c>
    </row>
    <row r="81" spans="1:23" x14ac:dyDescent="0.35">
      <c r="A81" t="s">
        <v>76</v>
      </c>
      <c r="B81" s="3" t="str">
        <f>MID(tbl_rb_wkly[[#This Row],[Player]], FIND("(", tbl_rb_wkly[[#This Row],[Player]]) + 1, FIND(")", tbl_rb_wkly[[#This Row],[Player]] tbl_rb_wkly[[#This Row],[Player]])- FIND("(", tbl_rb_wkly[[#This Row],[Player]]) - 1)</f>
        <v>TB</v>
      </c>
      <c r="C81" s="3"/>
      <c r="D81">
        <f>SUM(tbl_rb_wkly[[#This Row],[Week 1]:[Week 18]])</f>
        <v>32.699999999999996</v>
      </c>
      <c r="E81">
        <f>IFERROR(ROUND(AVERAGE(tbl_rb_wkly[[#This Row],[Week 1]:[Week 18]]),2),0)</f>
        <v>2.52</v>
      </c>
      <c r="F81">
        <f>IFERROR(VLOOKUP(tbl_rb_wkly[[#This Row],[Player]],tbl_rb_wk1[[Player]:[FPTS]],15,0),"          --")</f>
        <v>0.8</v>
      </c>
      <c r="G81">
        <f>IFERROR(VLOOKUP(tbl_rb_wkly[[#This Row],[Player]],tbl_rb_wk2[[Player]:[FPTS]],15,0),"          --")</f>
        <v>1.2</v>
      </c>
      <c r="H81" t="s">
        <v>264</v>
      </c>
      <c r="I81" t="s">
        <v>264</v>
      </c>
      <c r="J81" t="s">
        <v>263</v>
      </c>
      <c r="K81" t="s">
        <v>264</v>
      </c>
      <c r="L81" t="s">
        <v>264</v>
      </c>
      <c r="M81">
        <f>IFERROR(VLOOKUP(tbl_rb_wkly[[#This Row],[Player]],tbl_rb_wk8[[Player]:[FPTS]],15,0),"          --")</f>
        <v>3.1</v>
      </c>
      <c r="N81">
        <f>IFERROR(VLOOKUP(tbl_rb_wkly[[#This Row],[Player]],tbl_rb_wk9[[Player]:[FPTS]],15,0),"          --")</f>
        <v>-0.1</v>
      </c>
      <c r="O81">
        <f>IFERROR(VLOOKUP(tbl_rb_wkly[[#This Row],[Player]],tbl_rb_wk10[[Player]:[FPTS]],15,0),"          --")</f>
        <v>1.2</v>
      </c>
      <c r="P81">
        <f>IFERROR(VLOOKUP(tbl_rb_wkly[[#This Row],[Player]],tbl_rb_wk11[[Player]:[FPTS]],15,0),"          --")</f>
        <v>2.4</v>
      </c>
      <c r="Q81">
        <f>IFERROR(VLOOKUP(tbl_rb_wkly[[#This Row],[Player]],tbl_rb_wk12[[Player]:[FPTS]],15,0),"          --")</f>
        <v>1.1000000000000001</v>
      </c>
      <c r="R81">
        <f>IFERROR(VLOOKUP(tbl_rb_wkly[[#This Row],[Player]],tbl_rb_wk13[[Player]:[FPTS]],15,0),"          --")</f>
        <v>1.4</v>
      </c>
      <c r="S81">
        <f>IFERROR(VLOOKUP(tbl_rb_wkly[[#This Row],[Player]],tbl_rb_wk14[[Player]:[FPTS]],15,0),"          --")</f>
        <v>6.8</v>
      </c>
      <c r="T81">
        <f>IFERROR(VLOOKUP(tbl_rb_wkly[[#This Row],[Player]],tbl_rb_wk15[[Player]:[FPTS]],15,0),"          --")</f>
        <v>1.3</v>
      </c>
      <c r="U81">
        <f>IFERROR(VLOOKUP(tbl_rb_wkly[[#This Row],[Player]],tbl_rb_wk16[[Player]:[FPTS]],15,0),"          --")</f>
        <v>2.5</v>
      </c>
      <c r="V81">
        <f>IFERROR(VLOOKUP(tbl_rb_wkly[[#This Row],[Player]],tbl_rb_wk17[[Player]:[FPTS]],15,0),"          --")</f>
        <v>8.1</v>
      </c>
      <c r="W81">
        <f>IFERROR(VLOOKUP(tbl_rb_wkly[[#This Row],[Player]],tbl_rb_wk18[[Player]:[FPTS]],15,0),"          --")</f>
        <v>2.9</v>
      </c>
    </row>
    <row r="82" spans="1:23" x14ac:dyDescent="0.35">
      <c r="A82" t="s">
        <v>50</v>
      </c>
      <c r="B82" s="3" t="str">
        <f>MID(tbl_rb_wkly[[#This Row],[Player]], FIND("(", tbl_rb_wkly[[#This Row],[Player]]) + 1, FIND(")", tbl_rb_wkly[[#This Row],[Player]] tbl_rb_wkly[[#This Row],[Player]])- FIND("(", tbl_rb_wkly[[#This Row],[Player]]) - 1)</f>
        <v>NYJ</v>
      </c>
      <c r="C82" s="3"/>
      <c r="D82">
        <f>SUM(tbl_rb_wkly[[#This Row],[Week 1]:[Week 18]])</f>
        <v>32.700000000000003</v>
      </c>
      <c r="E82">
        <f>IFERROR(ROUND(AVERAGE(tbl_rb_wkly[[#This Row],[Week 1]:[Week 18]]),2),0)</f>
        <v>2.34</v>
      </c>
      <c r="F82">
        <f>IFERROR(VLOOKUP(tbl_rb_wkly[[#This Row],[Player]],tbl_rb_wk1[[Player]:[FPTS]],15,0),"          --")</f>
        <v>7.4</v>
      </c>
      <c r="G82">
        <f>IFERROR(VLOOKUP(tbl_rb_wkly[[#This Row],[Player]],tbl_rb_wk2[[Player]:[FPTS]],15,0),"          --")</f>
        <v>-0.3</v>
      </c>
      <c r="H82">
        <f>IFERROR(VLOOKUP(tbl_rb_wkly[[#This Row],[Player]],tbl_rb_wk3[[Player]:[FPTS]],15,0),"          --")</f>
        <v>4.4000000000000004</v>
      </c>
      <c r="I82">
        <f>IFERROR(VLOOKUP(tbl_rb_wkly[[#This Row],[Player]],tbl_rb_wk4[[Player]:[FPTS]],15,0),"          --")</f>
        <v>2.2999999999999998</v>
      </c>
      <c r="J82">
        <f>IFERROR(VLOOKUP(tbl_rb_wkly[[#This Row],[Player]],tbl_rb_wk5[[Player]:[FPTS]],15,0),"          --")</f>
        <v>2.2999999999999998</v>
      </c>
      <c r="K82">
        <f>IFERROR(VLOOKUP(tbl_rb_wkly[[#This Row],[Player]],tbl_rb_wk6[[Player]:[FPTS]],15,0),"          --")</f>
        <v>1.9</v>
      </c>
      <c r="L82" t="s">
        <v>263</v>
      </c>
      <c r="M82">
        <f>IFERROR(VLOOKUP(tbl_rb_wkly[[#This Row],[Player]],tbl_rb_wk8[[Player]:[FPTS]],15,0),"          --")</f>
        <v>0.5</v>
      </c>
      <c r="N82">
        <f>IFERROR(VLOOKUP(tbl_rb_wkly[[#This Row],[Player]],tbl_rb_wk9[[Player]:[FPTS]],15,0),"          --")</f>
        <v>1.3</v>
      </c>
      <c r="O82">
        <f>IFERROR(VLOOKUP(tbl_rb_wkly[[#This Row],[Player]],tbl_rb_wk10[[Player]:[FPTS]],15,0),"          --")</f>
        <v>2.6</v>
      </c>
      <c r="P82">
        <f>IFERROR(VLOOKUP(tbl_rb_wkly[[#This Row],[Player]],tbl_rb_wk11[[Player]:[FPTS]],15,0),"          --")</f>
        <v>1.3</v>
      </c>
      <c r="Q82">
        <f>IFERROR(VLOOKUP(tbl_rb_wkly[[#This Row],[Player]],tbl_rb_wk12[[Player]:[FPTS]],15,0),"          --")</f>
        <v>3.1</v>
      </c>
      <c r="R82">
        <f>IFERROR(VLOOKUP(tbl_rb_wkly[[#This Row],[Player]],tbl_rb_wk13[[Player]:[FPTS]],15,0),"          --")</f>
        <v>3.1</v>
      </c>
      <c r="S82">
        <f>IFERROR(VLOOKUP(tbl_rb_wkly[[#This Row],[Player]],tbl_rb_wk14[[Player]:[FPTS]],15,0),"          --")</f>
        <v>1.3</v>
      </c>
      <c r="T82">
        <f>IFERROR(VLOOKUP(tbl_rb_wkly[[#This Row],[Player]],tbl_rb_wk15[[Player]:[FPTS]],15,0),"          --")</f>
        <v>1.5</v>
      </c>
      <c r="U82" t="s">
        <v>264</v>
      </c>
      <c r="V82" t="s">
        <v>264</v>
      </c>
      <c r="W82" t="str">
        <f>IFERROR(VLOOKUP(tbl_rb_wkly[[#This Row],[Player]],tbl_rb_wk18[[Player]:[FPTS]],15,0),"          --")</f>
        <v xml:space="preserve">          --</v>
      </c>
    </row>
    <row r="83" spans="1:23" x14ac:dyDescent="0.35">
      <c r="A83" t="s">
        <v>134</v>
      </c>
      <c r="B83" t="str">
        <f>MID(tbl_rb_wkly[[#This Row],[Player]], FIND("(", tbl_rb_wkly[[#This Row],[Player]]) + 1, FIND(")", tbl_rb_wkly[[#This Row],[Player]] tbl_rb_wkly[[#This Row],[Player]])- FIND("(", tbl_rb_wkly[[#This Row],[Player]]) - 1)</f>
        <v>JAC</v>
      </c>
      <c r="D83">
        <f>SUM(tbl_rb_wkly[[#This Row],[Week 1]:[Week 18]])</f>
        <v>29.799999999999997</v>
      </c>
      <c r="E83">
        <f>IFERROR(ROUND(AVERAGE(tbl_rb_wkly[[#This Row],[Week 1]:[Week 18]]),2),0)</f>
        <v>2.13</v>
      </c>
      <c r="F83">
        <f>IFERROR(VLOOKUP(tbl_rb_wkly[[#This Row],[Player]],tbl_rb_wk1[[Player]:[FPTS]],15,0),"          --")</f>
        <v>-0.4</v>
      </c>
      <c r="G83">
        <f>IFERROR(VLOOKUP(tbl_rb_wkly[[#This Row],[Player]],tbl_rb_wk2[[Player]:[FPTS]],15,0),"          --")</f>
        <v>2.2000000000000002</v>
      </c>
      <c r="H83">
        <f>IFERROR(VLOOKUP(tbl_rb_wkly[[#This Row],[Player]],tbl_rb_wk3[[Player]:[FPTS]],15,0),"          --")</f>
        <v>2.2000000000000002</v>
      </c>
      <c r="I83">
        <f>IFERROR(VLOOKUP(tbl_rb_wkly[[#This Row],[Player]],tbl_rb_wk4[[Player]:[FPTS]],15,0),"          --")</f>
        <v>-0.2</v>
      </c>
      <c r="J83" t="s">
        <v>264</v>
      </c>
      <c r="K83">
        <f>IFERROR(VLOOKUP(tbl_rb_wkly[[#This Row],[Player]],tbl_rb_wk6[[Player]:[FPTS]],15,0),"          --")</f>
        <v>1.9</v>
      </c>
      <c r="L83" t="s">
        <v>264</v>
      </c>
      <c r="M83">
        <f>IFERROR(VLOOKUP(tbl_rb_wkly[[#This Row],[Player]],tbl_rb_wk8[[Player]:[FPTS]],15,0),"          --")</f>
        <v>0.8</v>
      </c>
      <c r="N83" t="s">
        <v>263</v>
      </c>
      <c r="O83">
        <f>IFERROR(VLOOKUP(tbl_rb_wkly[[#This Row],[Player]],tbl_rb_wk10[[Player]:[FPTS]],15,0),"          --")</f>
        <v>5</v>
      </c>
      <c r="P83">
        <f>IFERROR(VLOOKUP(tbl_rb_wkly[[#This Row],[Player]],tbl_rb_wk11[[Player]:[FPTS]],15,0),"          --")</f>
        <v>5.9</v>
      </c>
      <c r="Q83">
        <f>IFERROR(VLOOKUP(tbl_rb_wkly[[#This Row],[Player]],tbl_rb_wk12[[Player]:[FPTS]],15,0),"          --")</f>
        <v>6.6</v>
      </c>
      <c r="R83">
        <f>IFERROR(VLOOKUP(tbl_rb_wkly[[#This Row],[Player]],tbl_rb_wk13[[Player]:[FPTS]],15,0),"          --")</f>
        <v>1.4</v>
      </c>
      <c r="S83">
        <f>IFERROR(VLOOKUP(tbl_rb_wkly[[#This Row],[Player]],tbl_rb_wk14[[Player]:[FPTS]],15,0),"          --")</f>
        <v>3.8</v>
      </c>
      <c r="T83">
        <f>IFERROR(VLOOKUP(tbl_rb_wkly[[#This Row],[Player]],tbl_rb_wk15[[Player]:[FPTS]],15,0),"          --")</f>
        <v>0.5</v>
      </c>
      <c r="U83">
        <f>IFERROR(VLOOKUP(tbl_rb_wkly[[#This Row],[Player]],tbl_rb_wk16[[Player]:[FPTS]],15,0),"          --")</f>
        <v>0.2</v>
      </c>
      <c r="V83" t="s">
        <v>264</v>
      </c>
      <c r="W83">
        <f>IFERROR(VLOOKUP(tbl_rb_wkly[[#This Row],[Player]],tbl_rb_wk18[[Player]:[FPTS]],15,0),"          --")</f>
        <v>-0.1</v>
      </c>
    </row>
    <row r="84" spans="1:23" x14ac:dyDescent="0.35">
      <c r="A84" t="s">
        <v>55</v>
      </c>
      <c r="B84" s="3" t="str">
        <f>MID(tbl_rb_wkly[[#This Row],[Player]], FIND("(", tbl_rb_wkly[[#This Row],[Player]]) + 1, FIND(")", tbl_rb_wkly[[#This Row],[Player]] tbl_rb_wkly[[#This Row],[Player]])- FIND("(", tbl_rb_wkly[[#This Row],[Player]]) - 1)</f>
        <v>JAC</v>
      </c>
      <c r="C84" s="3"/>
      <c r="D84">
        <f>SUM(tbl_rb_wkly[[#This Row],[Week 1]:[Week 18]])</f>
        <v>22.300000000000004</v>
      </c>
      <c r="E84">
        <f>IFERROR(ROUND(AVERAGE(tbl_rb_wkly[[#This Row],[Week 1]:[Week 18]]),2),0)</f>
        <v>1.72</v>
      </c>
      <c r="F84">
        <f>IFERROR(VLOOKUP(tbl_rb_wkly[[#This Row],[Player]],tbl_rb_wk1[[Player]:[FPTS]],15,0),"          --")</f>
        <v>5.3</v>
      </c>
      <c r="G84" t="s">
        <v>264</v>
      </c>
      <c r="H84">
        <f>IFERROR(VLOOKUP(tbl_rb_wkly[[#This Row],[Player]],tbl_rb_wk3[[Player]:[FPTS]],15,0),"          --")</f>
        <v>7</v>
      </c>
      <c r="I84">
        <f>IFERROR(VLOOKUP(tbl_rb_wkly[[#This Row],[Player]],tbl_rb_wk4[[Player]:[FPTS]],15,0),"          --")</f>
        <v>1</v>
      </c>
      <c r="J84">
        <f>IFERROR(VLOOKUP(tbl_rb_wkly[[#This Row],[Player]],tbl_rb_wk5[[Player]:[FPTS]],15,0),"          --")</f>
        <v>0.8</v>
      </c>
      <c r="K84">
        <f>IFERROR(VLOOKUP(tbl_rb_wkly[[#This Row],[Player]],tbl_rb_wk6[[Player]:[FPTS]],15,0),"          --")</f>
        <v>1.3</v>
      </c>
      <c r="L84">
        <f>IFERROR(VLOOKUP(tbl_rb_wkly[[#This Row],[Player]],tbl_rb_wk7[[Player]:[FPTS]],15,0),"          --")</f>
        <v>0.2</v>
      </c>
      <c r="M84">
        <f>IFERROR(VLOOKUP(tbl_rb_wkly[[#This Row],[Player]],tbl_rb_wk8[[Player]:[FPTS]],15,0),"          --")</f>
        <v>-1.1000000000000001</v>
      </c>
      <c r="N84" t="s">
        <v>263</v>
      </c>
      <c r="O84">
        <f>IFERROR(VLOOKUP(tbl_rb_wkly[[#This Row],[Player]],tbl_rb_wk10[[Player]:[FPTS]],15,0),"          --")</f>
        <v>0.5</v>
      </c>
      <c r="P84">
        <f>IFERROR(VLOOKUP(tbl_rb_wkly[[#This Row],[Player]],tbl_rb_wk11[[Player]:[FPTS]],15,0),"          --")</f>
        <v>2.1</v>
      </c>
      <c r="Q84">
        <f>IFERROR(VLOOKUP(tbl_rb_wkly[[#This Row],[Player]],tbl_rb_wk12[[Player]:[FPTS]],15,0),"          --")</f>
        <v>0.6</v>
      </c>
      <c r="R84" t="s">
        <v>264</v>
      </c>
      <c r="S84" t="s">
        <v>264</v>
      </c>
      <c r="T84">
        <f>IFERROR(VLOOKUP(tbl_rb_wkly[[#This Row],[Player]],tbl_rb_wk15[[Player]:[FPTS]],15,0),"          --")</f>
        <v>-0.2</v>
      </c>
      <c r="U84" t="s">
        <v>264</v>
      </c>
      <c r="V84">
        <f>IFERROR(VLOOKUP(tbl_rb_wkly[[#This Row],[Player]],tbl_rb_wk17[[Player]:[FPTS]],15,0),"          --")</f>
        <v>3.2</v>
      </c>
      <c r="W84">
        <f>IFERROR(VLOOKUP(tbl_rb_wkly[[#This Row],[Player]],tbl_rb_wk18[[Player]:[FPTS]],15,0),"          --")</f>
        <v>1.6</v>
      </c>
    </row>
  </sheetData>
  <conditionalFormatting sqref="E5:E84">
    <cfRule type="top10" dxfId="94" priority="40826" rank="1"/>
    <cfRule type="top10" dxfId="93" priority="40827" percent="1" rank="5"/>
    <cfRule type="top10" dxfId="92" priority="40828" percent="1" rank="10"/>
    <cfRule type="top10" dxfId="91" priority="40829" percent="1" rank="25"/>
    <cfRule type="aboveAverage" dxfId="90" priority="40830"/>
  </conditionalFormatting>
  <conditionalFormatting sqref="F5:F84">
    <cfRule type="top10" dxfId="89" priority="40836" rank="1"/>
    <cfRule type="top10" dxfId="88" priority="40837" percent="1" rank="5"/>
    <cfRule type="top10" dxfId="87" priority="40838" percent="1" rank="10"/>
    <cfRule type="top10" dxfId="86" priority="40839" percent="1" rank="25"/>
    <cfRule type="aboveAverage" dxfId="85" priority="40840"/>
  </conditionalFormatting>
  <conditionalFormatting sqref="G5:G84">
    <cfRule type="top10" dxfId="84" priority="40841" rank="1"/>
    <cfRule type="top10" dxfId="83" priority="40842" percent="1" rank="5"/>
    <cfRule type="top10" dxfId="82" priority="40843" percent="1" rank="10"/>
    <cfRule type="top10" dxfId="81" priority="40844" percent="1" rank="25"/>
    <cfRule type="aboveAverage" dxfId="80" priority="40845"/>
  </conditionalFormatting>
  <conditionalFormatting sqref="H5:H84">
    <cfRule type="top10" dxfId="79" priority="40846" rank="1"/>
    <cfRule type="top10" dxfId="78" priority="40847" percent="1" rank="5"/>
    <cfRule type="top10" dxfId="77" priority="40848" percent="1" rank="10"/>
    <cfRule type="top10" dxfId="76" priority="40849" percent="1" rank="25"/>
    <cfRule type="aboveAverage" dxfId="75" priority="40850"/>
  </conditionalFormatting>
  <conditionalFormatting sqref="I5:I84">
    <cfRule type="top10" dxfId="74" priority="40851" rank="1"/>
    <cfRule type="top10" dxfId="73" priority="40852" percent="1" rank="5"/>
    <cfRule type="top10" dxfId="72" priority="40853" percent="1" rank="10"/>
    <cfRule type="top10" dxfId="71" priority="40854" percent="1" rank="25"/>
    <cfRule type="aboveAverage" dxfId="70" priority="40855"/>
  </conditionalFormatting>
  <conditionalFormatting sqref="J5:J84">
    <cfRule type="top10" dxfId="69" priority="40856" rank="1"/>
    <cfRule type="top10" dxfId="68" priority="40857" percent="1" rank="5"/>
    <cfRule type="top10" dxfId="67" priority="40858" percent="1" rank="10"/>
    <cfRule type="top10" dxfId="66" priority="40859" percent="1" rank="25"/>
    <cfRule type="aboveAverage" dxfId="65" priority="40860"/>
  </conditionalFormatting>
  <conditionalFormatting sqref="K5:K84">
    <cfRule type="top10" dxfId="64" priority="40861" rank="1"/>
    <cfRule type="top10" dxfId="63" priority="40862" percent="1" rank="5"/>
    <cfRule type="top10" dxfId="62" priority="40863" percent="1" rank="10"/>
    <cfRule type="top10" dxfId="61" priority="40864" percent="1" rank="25"/>
    <cfRule type="aboveAverage" dxfId="60" priority="40865"/>
  </conditionalFormatting>
  <conditionalFormatting sqref="L5:L84">
    <cfRule type="top10" dxfId="59" priority="40866" rank="1"/>
    <cfRule type="top10" dxfId="58" priority="40867" percent="1" rank="5"/>
    <cfRule type="top10" dxfId="57" priority="40868" percent="1" rank="10"/>
    <cfRule type="top10" dxfId="56" priority="40869" percent="1" rank="25"/>
    <cfRule type="aboveAverage" dxfId="55" priority="40870"/>
  </conditionalFormatting>
  <conditionalFormatting sqref="M5:M84">
    <cfRule type="top10" dxfId="54" priority="40871" rank="1"/>
    <cfRule type="top10" dxfId="53" priority="40872" percent="1" rank="5"/>
    <cfRule type="top10" dxfId="52" priority="40873" percent="1" rank="10"/>
    <cfRule type="top10" dxfId="51" priority="40874" percent="1" rank="25"/>
    <cfRule type="aboveAverage" dxfId="50" priority="40875"/>
  </conditionalFormatting>
  <conditionalFormatting sqref="N5:N84">
    <cfRule type="top10" dxfId="49" priority="40876" rank="1"/>
    <cfRule type="top10" dxfId="48" priority="40877" percent="1" rank="5"/>
    <cfRule type="top10" dxfId="47" priority="40878" percent="1" rank="10"/>
    <cfRule type="top10" dxfId="46" priority="40879" percent="1" rank="25"/>
    <cfRule type="aboveAverage" dxfId="45" priority="40880"/>
  </conditionalFormatting>
  <conditionalFormatting sqref="O5:O84">
    <cfRule type="top10" dxfId="44" priority="40881" rank="1"/>
    <cfRule type="top10" dxfId="43" priority="40882" percent="1" rank="5"/>
    <cfRule type="top10" dxfId="42" priority="40883" percent="1" rank="10"/>
    <cfRule type="top10" dxfId="41" priority="40884" percent="1" rank="25"/>
    <cfRule type="aboveAverage" dxfId="40" priority="40885"/>
  </conditionalFormatting>
  <conditionalFormatting sqref="P5:P84">
    <cfRule type="top10" dxfId="39" priority="40886" rank="1"/>
    <cfRule type="top10" dxfId="38" priority="40887" percent="1" rank="5"/>
    <cfRule type="top10" dxfId="37" priority="40888" percent="1" rank="10"/>
    <cfRule type="top10" dxfId="36" priority="40889" percent="1" rank="25"/>
    <cfRule type="aboveAverage" dxfId="35" priority="40890"/>
  </conditionalFormatting>
  <conditionalFormatting sqref="Q5:Q84">
    <cfRule type="top10" dxfId="34" priority="40891" rank="1"/>
    <cfRule type="top10" dxfId="33" priority="40892" percent="1" rank="5"/>
    <cfRule type="top10" dxfId="32" priority="40893" percent="1" rank="10"/>
    <cfRule type="top10" dxfId="31" priority="40894" percent="1" rank="25"/>
    <cfRule type="aboveAverage" dxfId="30" priority="40895"/>
  </conditionalFormatting>
  <conditionalFormatting sqref="R5:R84">
    <cfRule type="top10" dxfId="29" priority="40896" rank="1"/>
    <cfRule type="top10" dxfId="28" priority="40897" percent="1" rank="5"/>
    <cfRule type="top10" dxfId="27" priority="40898" percent="1" rank="10"/>
    <cfRule type="top10" dxfId="26" priority="40899" percent="1" rank="25"/>
    <cfRule type="aboveAverage" dxfId="25" priority="40900"/>
  </conditionalFormatting>
  <conditionalFormatting sqref="S5:S84">
    <cfRule type="top10" dxfId="24" priority="40901" rank="1"/>
    <cfRule type="top10" dxfId="23" priority="40902" percent="1" rank="5"/>
    <cfRule type="top10" dxfId="22" priority="40903" percent="1" rank="10"/>
    <cfRule type="top10" dxfId="21" priority="40904" percent="1" rank="25"/>
    <cfRule type="aboveAverage" dxfId="20" priority="40905"/>
  </conditionalFormatting>
  <conditionalFormatting sqref="T5:T84">
    <cfRule type="top10" dxfId="19" priority="40906" rank="1"/>
    <cfRule type="top10" dxfId="18" priority="40907" percent="1" rank="5"/>
    <cfRule type="top10" dxfId="17" priority="40908" percent="1" rank="10"/>
    <cfRule type="top10" dxfId="16" priority="40909" percent="1" rank="25"/>
    <cfRule type="aboveAverage" dxfId="15" priority="40910"/>
  </conditionalFormatting>
  <conditionalFormatting sqref="U5:U84 V5:V24 W7:W27">
    <cfRule type="top10" dxfId="14" priority="40911" rank="1"/>
    <cfRule type="top10" dxfId="13" priority="40912" percent="1" rank="5"/>
    <cfRule type="top10" dxfId="12" priority="40913" percent="1" rank="10"/>
    <cfRule type="top10" dxfId="11" priority="40914" percent="1" rank="25"/>
    <cfRule type="aboveAverage" dxfId="10" priority="40915"/>
  </conditionalFormatting>
  <conditionalFormatting sqref="V25:V84">
    <cfRule type="top10" dxfId="9" priority="40811" rank="1"/>
    <cfRule type="top10" dxfId="8" priority="40812" percent="1" rank="5"/>
    <cfRule type="top10" dxfId="7" priority="40813" percent="1" rank="10"/>
    <cfRule type="top10" dxfId="6" priority="40814" percent="1" rank="25"/>
    <cfRule type="aboveAverage" dxfId="5" priority="40815"/>
  </conditionalFormatting>
  <conditionalFormatting sqref="W28:W84 W5:W6">
    <cfRule type="top10" dxfId="4" priority="40816" rank="1"/>
    <cfRule type="top10" dxfId="3" priority="40817" percent="1" rank="5"/>
    <cfRule type="top10" dxfId="2" priority="40818" percent="1" rank="10"/>
    <cfRule type="top10" dxfId="1" priority="40819" percent="1" rank="25"/>
    <cfRule type="aboveAverage" dxfId="0" priority="4082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Weekly!F5:W5</xm:f>
              <xm:sqref>C5</xm:sqref>
            </x14:sparkline>
            <x14:sparkline>
              <xm:f>Weekly!F6:W6</xm:f>
              <xm:sqref>C6</xm:sqref>
            </x14:sparkline>
            <x14:sparkline>
              <xm:f>Weekly!F7:W7</xm:f>
              <xm:sqref>C7</xm:sqref>
            </x14:sparkline>
            <x14:sparkline>
              <xm:f>Weekly!F8:W8</xm:f>
              <xm:sqref>C8</xm:sqref>
            </x14:sparkline>
            <x14:sparkline>
              <xm:f>Weekly!F9:W9</xm:f>
              <xm:sqref>C9</xm:sqref>
            </x14:sparkline>
            <x14:sparkline>
              <xm:f>Weekly!F10:W10</xm:f>
              <xm:sqref>C10</xm:sqref>
            </x14:sparkline>
            <x14:sparkline>
              <xm:f>Weekly!F11:W11</xm:f>
              <xm:sqref>C11</xm:sqref>
            </x14:sparkline>
            <x14:sparkline>
              <xm:f>Weekly!F12:W12</xm:f>
              <xm:sqref>C12</xm:sqref>
            </x14:sparkline>
            <x14:sparkline>
              <xm:f>Weekly!F13:W13</xm:f>
              <xm:sqref>C13</xm:sqref>
            </x14:sparkline>
            <x14:sparkline>
              <xm:f>Weekly!F14:W14</xm:f>
              <xm:sqref>C14</xm:sqref>
            </x14:sparkline>
            <x14:sparkline>
              <xm:f>Weekly!F15:W15</xm:f>
              <xm:sqref>C15</xm:sqref>
            </x14:sparkline>
            <x14:sparkline>
              <xm:f>Weekly!F16:W16</xm:f>
              <xm:sqref>C16</xm:sqref>
            </x14:sparkline>
            <x14:sparkline>
              <xm:f>Weekly!F17:W17</xm:f>
              <xm:sqref>C17</xm:sqref>
            </x14:sparkline>
            <x14:sparkline>
              <xm:f>Weekly!F18:W18</xm:f>
              <xm:sqref>C18</xm:sqref>
            </x14:sparkline>
            <x14:sparkline>
              <xm:f>Weekly!F19:W19</xm:f>
              <xm:sqref>C19</xm:sqref>
            </x14:sparkline>
            <x14:sparkline>
              <xm:f>Weekly!F20:W20</xm:f>
              <xm:sqref>C20</xm:sqref>
            </x14:sparkline>
            <x14:sparkline>
              <xm:f>Weekly!F21:W21</xm:f>
              <xm:sqref>C21</xm:sqref>
            </x14:sparkline>
            <x14:sparkline>
              <xm:f>Weekly!F22:W22</xm:f>
              <xm:sqref>C22</xm:sqref>
            </x14:sparkline>
            <x14:sparkline>
              <xm:f>Weekly!F23:W23</xm:f>
              <xm:sqref>C23</xm:sqref>
            </x14:sparkline>
            <x14:sparkline>
              <xm:f>Weekly!F24:W24</xm:f>
              <xm:sqref>C24</xm:sqref>
            </x14:sparkline>
            <x14:sparkline>
              <xm:f>Weekly!F25:W25</xm:f>
              <xm:sqref>C25</xm:sqref>
            </x14:sparkline>
            <x14:sparkline>
              <xm:f>Weekly!F26:W26</xm:f>
              <xm:sqref>C26</xm:sqref>
            </x14:sparkline>
            <x14:sparkline>
              <xm:f>Weekly!F27:W27</xm:f>
              <xm:sqref>C27</xm:sqref>
            </x14:sparkline>
            <x14:sparkline>
              <xm:f>Weekly!F28:W28</xm:f>
              <xm:sqref>C28</xm:sqref>
            </x14:sparkline>
            <x14:sparkline>
              <xm:f>Weekly!F29:W29</xm:f>
              <xm:sqref>C29</xm:sqref>
            </x14:sparkline>
            <x14:sparkline>
              <xm:f>Weekly!F30:W30</xm:f>
              <xm:sqref>C30</xm:sqref>
            </x14:sparkline>
            <x14:sparkline>
              <xm:f>Weekly!F31:W31</xm:f>
              <xm:sqref>C31</xm:sqref>
            </x14:sparkline>
            <x14:sparkline>
              <xm:f>Weekly!F32:W32</xm:f>
              <xm:sqref>C32</xm:sqref>
            </x14:sparkline>
            <x14:sparkline>
              <xm:f>Weekly!F33:W33</xm:f>
              <xm:sqref>C33</xm:sqref>
            </x14:sparkline>
            <x14:sparkline>
              <xm:f>Weekly!F34:W34</xm:f>
              <xm:sqref>C34</xm:sqref>
            </x14:sparkline>
            <x14:sparkline>
              <xm:f>Weekly!F35:W35</xm:f>
              <xm:sqref>C35</xm:sqref>
            </x14:sparkline>
            <x14:sparkline>
              <xm:f>Weekly!F36:W36</xm:f>
              <xm:sqref>C36</xm:sqref>
            </x14:sparkline>
            <x14:sparkline>
              <xm:f>Weekly!F37:W37</xm:f>
              <xm:sqref>C37</xm:sqref>
            </x14:sparkline>
            <x14:sparkline>
              <xm:f>Weekly!F38:W38</xm:f>
              <xm:sqref>C38</xm:sqref>
            </x14:sparkline>
            <x14:sparkline>
              <xm:f>Weekly!F39:W39</xm:f>
              <xm:sqref>C39</xm:sqref>
            </x14:sparkline>
            <x14:sparkline>
              <xm:f>Weekly!F40:W40</xm:f>
              <xm:sqref>C40</xm:sqref>
            </x14:sparkline>
            <x14:sparkline>
              <xm:f>Weekly!F41:W41</xm:f>
              <xm:sqref>C41</xm:sqref>
            </x14:sparkline>
            <x14:sparkline>
              <xm:f>Weekly!F42:W42</xm:f>
              <xm:sqref>C42</xm:sqref>
            </x14:sparkline>
            <x14:sparkline>
              <xm:f>Weekly!F43:W43</xm:f>
              <xm:sqref>C43</xm:sqref>
            </x14:sparkline>
            <x14:sparkline>
              <xm:f>Weekly!F44:W44</xm:f>
              <xm:sqref>C44</xm:sqref>
            </x14:sparkline>
            <x14:sparkline>
              <xm:f>Weekly!F45:W45</xm:f>
              <xm:sqref>C45</xm:sqref>
            </x14:sparkline>
            <x14:sparkline>
              <xm:f>Weekly!F46:W46</xm:f>
              <xm:sqref>C46</xm:sqref>
            </x14:sparkline>
            <x14:sparkline>
              <xm:f>Weekly!F47:W47</xm:f>
              <xm:sqref>C47</xm:sqref>
            </x14:sparkline>
            <x14:sparkline>
              <xm:f>Weekly!F48:W48</xm:f>
              <xm:sqref>C48</xm:sqref>
            </x14:sparkline>
            <x14:sparkline>
              <xm:f>Weekly!F49:W49</xm:f>
              <xm:sqref>C49</xm:sqref>
            </x14:sparkline>
            <x14:sparkline>
              <xm:f>Weekly!F50:W50</xm:f>
              <xm:sqref>C50</xm:sqref>
            </x14:sparkline>
            <x14:sparkline>
              <xm:f>Weekly!F51:W51</xm:f>
              <xm:sqref>C51</xm:sqref>
            </x14:sparkline>
            <x14:sparkline>
              <xm:f>Weekly!F52:W52</xm:f>
              <xm:sqref>C52</xm:sqref>
            </x14:sparkline>
            <x14:sparkline>
              <xm:f>Weekly!F53:W53</xm:f>
              <xm:sqref>C53</xm:sqref>
            </x14:sparkline>
            <x14:sparkline>
              <xm:f>Weekly!F54:W54</xm:f>
              <xm:sqref>C54</xm:sqref>
            </x14:sparkline>
            <x14:sparkline>
              <xm:f>Weekly!F55:W55</xm:f>
              <xm:sqref>C55</xm:sqref>
            </x14:sparkline>
            <x14:sparkline>
              <xm:f>Weekly!F56:W56</xm:f>
              <xm:sqref>C56</xm:sqref>
            </x14:sparkline>
            <x14:sparkline>
              <xm:f>Weekly!F57:W57</xm:f>
              <xm:sqref>C57</xm:sqref>
            </x14:sparkline>
            <x14:sparkline>
              <xm:f>Weekly!F58:W58</xm:f>
              <xm:sqref>C58</xm:sqref>
            </x14:sparkline>
            <x14:sparkline>
              <xm:f>Weekly!F59:W59</xm:f>
              <xm:sqref>C59</xm:sqref>
            </x14:sparkline>
            <x14:sparkline>
              <xm:f>Weekly!F60:W60</xm:f>
              <xm:sqref>C60</xm:sqref>
            </x14:sparkline>
            <x14:sparkline>
              <xm:f>Weekly!F61:W61</xm:f>
              <xm:sqref>C61</xm:sqref>
            </x14:sparkline>
            <x14:sparkline>
              <xm:f>Weekly!F62:W62</xm:f>
              <xm:sqref>C62</xm:sqref>
            </x14:sparkline>
            <x14:sparkline>
              <xm:f>Weekly!F63:W63</xm:f>
              <xm:sqref>C63</xm:sqref>
            </x14:sparkline>
            <x14:sparkline>
              <xm:f>Weekly!F64:W64</xm:f>
              <xm:sqref>C64</xm:sqref>
            </x14:sparkline>
            <x14:sparkline>
              <xm:f>Weekly!F65:W65</xm:f>
              <xm:sqref>C65</xm:sqref>
            </x14:sparkline>
            <x14:sparkline>
              <xm:f>Weekly!F66:W66</xm:f>
              <xm:sqref>C66</xm:sqref>
            </x14:sparkline>
            <x14:sparkline>
              <xm:f>Weekly!F67:W67</xm:f>
              <xm:sqref>C67</xm:sqref>
            </x14:sparkline>
            <x14:sparkline>
              <xm:f>Weekly!F68:W68</xm:f>
              <xm:sqref>C68</xm:sqref>
            </x14:sparkline>
            <x14:sparkline>
              <xm:f>Weekly!F69:W69</xm:f>
              <xm:sqref>C69</xm:sqref>
            </x14:sparkline>
            <x14:sparkline>
              <xm:f>Weekly!F70:W70</xm:f>
              <xm:sqref>C70</xm:sqref>
            </x14:sparkline>
            <x14:sparkline>
              <xm:f>Weekly!F71:W71</xm:f>
              <xm:sqref>C71</xm:sqref>
            </x14:sparkline>
            <x14:sparkline>
              <xm:f>Weekly!F72:W72</xm:f>
              <xm:sqref>C72</xm:sqref>
            </x14:sparkline>
            <x14:sparkline>
              <xm:f>Weekly!F73:W73</xm:f>
              <xm:sqref>C73</xm:sqref>
            </x14:sparkline>
            <x14:sparkline>
              <xm:f>Weekly!F74:W74</xm:f>
              <xm:sqref>C74</xm:sqref>
            </x14:sparkline>
            <x14:sparkline>
              <xm:f>Weekly!F75:W75</xm:f>
              <xm:sqref>C75</xm:sqref>
            </x14:sparkline>
            <x14:sparkline>
              <xm:f>Weekly!F76:W76</xm:f>
              <xm:sqref>C76</xm:sqref>
            </x14:sparkline>
            <x14:sparkline>
              <xm:f>Weekly!F77:W77</xm:f>
              <xm:sqref>C77</xm:sqref>
            </x14:sparkline>
            <x14:sparkline>
              <xm:f>Weekly!F78:W78</xm:f>
              <xm:sqref>C78</xm:sqref>
            </x14:sparkline>
            <x14:sparkline>
              <xm:f>Weekly!F79:W79</xm:f>
              <xm:sqref>C79</xm:sqref>
            </x14:sparkline>
            <x14:sparkline>
              <xm:f>Weekly!F80:W80</xm:f>
              <xm:sqref>C80</xm:sqref>
            </x14:sparkline>
            <x14:sparkline>
              <xm:f>Weekly!F81:W81</xm:f>
              <xm:sqref>C81</xm:sqref>
            </x14:sparkline>
            <x14:sparkline>
              <xm:f>Weekly!F82:W82</xm:f>
              <xm:sqref>C82</xm:sqref>
            </x14:sparkline>
            <x14:sparkline>
              <xm:f>Weekly!F83:W83</xm:f>
              <xm:sqref>C83</xm:sqref>
            </x14:sparkline>
            <x14:sparkline>
              <xm:f>Weekly!F84:W84</xm:f>
              <xm:sqref>C84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R210"/>
  <sheetViews>
    <sheetView showGridLines="0" topLeftCell="A182" workbookViewId="0">
      <selection activeCell="A5" sqref="A5:R210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9</v>
      </c>
      <c r="B5" t="s">
        <v>16</v>
      </c>
      <c r="C5">
        <v>20</v>
      </c>
      <c r="D5">
        <v>73</v>
      </c>
      <c r="E5">
        <v>3.7</v>
      </c>
      <c r="F5">
        <v>9</v>
      </c>
      <c r="G5">
        <v>0</v>
      </c>
      <c r="H5">
        <v>1</v>
      </c>
      <c r="I5">
        <v>4</v>
      </c>
      <c r="J5">
        <v>6</v>
      </c>
      <c r="K5">
        <v>26</v>
      </c>
      <c r="L5">
        <v>6.5</v>
      </c>
      <c r="M5">
        <v>0</v>
      </c>
      <c r="N5">
        <v>1</v>
      </c>
      <c r="O5">
        <v>1</v>
      </c>
      <c r="P5">
        <v>15.9</v>
      </c>
      <c r="Q5">
        <v>15.9</v>
      </c>
      <c r="R5" s="1">
        <v>0.92800000000000005</v>
      </c>
    </row>
    <row r="6" spans="1:18" x14ac:dyDescent="0.35">
      <c r="A6">
        <v>9</v>
      </c>
      <c r="B6" t="s">
        <v>224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0</v>
      </c>
    </row>
    <row r="7" spans="1:18" x14ac:dyDescent="0.35">
      <c r="A7">
        <v>9</v>
      </c>
      <c r="B7" t="s">
        <v>58</v>
      </c>
      <c r="C7">
        <v>9</v>
      </c>
      <c r="D7">
        <v>40</v>
      </c>
      <c r="E7">
        <v>4.4000000000000004</v>
      </c>
      <c r="F7">
        <v>12</v>
      </c>
      <c r="G7">
        <v>0</v>
      </c>
      <c r="H7">
        <v>0</v>
      </c>
      <c r="I7">
        <v>1</v>
      </c>
      <c r="J7">
        <v>1</v>
      </c>
      <c r="K7">
        <v>3</v>
      </c>
      <c r="L7">
        <v>3</v>
      </c>
      <c r="M7">
        <v>0</v>
      </c>
      <c r="N7">
        <v>0</v>
      </c>
      <c r="O7">
        <v>1</v>
      </c>
      <c r="P7">
        <v>4.8</v>
      </c>
      <c r="Q7">
        <v>4.8</v>
      </c>
      <c r="R7" s="1">
        <v>0.68600000000000005</v>
      </c>
    </row>
    <row r="8" spans="1:18" x14ac:dyDescent="0.35">
      <c r="A8">
        <v>9</v>
      </c>
      <c r="B8" t="s">
        <v>132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0.6</v>
      </c>
      <c r="Q8">
        <v>0.6</v>
      </c>
      <c r="R8" s="1">
        <v>1E-3</v>
      </c>
    </row>
    <row r="9" spans="1:18" x14ac:dyDescent="0.35">
      <c r="A9">
        <v>9</v>
      </c>
      <c r="B9" t="s">
        <v>213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 s="1">
        <v>0</v>
      </c>
    </row>
    <row r="10" spans="1:18" x14ac:dyDescent="0.35">
      <c r="A10">
        <v>9</v>
      </c>
      <c r="B10" t="s">
        <v>33</v>
      </c>
      <c r="C10">
        <v>16</v>
      </c>
      <c r="D10">
        <v>44</v>
      </c>
      <c r="E10">
        <v>2.8</v>
      </c>
      <c r="F10">
        <v>8</v>
      </c>
      <c r="G10">
        <v>0</v>
      </c>
      <c r="H10">
        <v>0</v>
      </c>
      <c r="I10">
        <v>2</v>
      </c>
      <c r="J10">
        <v>2</v>
      </c>
      <c r="K10">
        <v>49</v>
      </c>
      <c r="L10">
        <v>24.5</v>
      </c>
      <c r="M10">
        <v>1</v>
      </c>
      <c r="N10">
        <v>0</v>
      </c>
      <c r="O10">
        <v>1</v>
      </c>
      <c r="P10">
        <v>16.3</v>
      </c>
      <c r="Q10">
        <v>16.3</v>
      </c>
      <c r="R10" s="1">
        <v>0.85599999999999998</v>
      </c>
    </row>
    <row r="11" spans="1:18" x14ac:dyDescent="0.35">
      <c r="A11">
        <v>9</v>
      </c>
      <c r="B11" t="s">
        <v>90</v>
      </c>
      <c r="C11">
        <v>9</v>
      </c>
      <c r="D11">
        <v>26</v>
      </c>
      <c r="E11">
        <v>2.9</v>
      </c>
      <c r="F11">
        <v>13</v>
      </c>
      <c r="G11">
        <v>0</v>
      </c>
      <c r="H11">
        <v>0</v>
      </c>
      <c r="I11">
        <v>4</v>
      </c>
      <c r="J11">
        <v>5</v>
      </c>
      <c r="K11">
        <v>44</v>
      </c>
      <c r="L11">
        <v>11</v>
      </c>
      <c r="M11">
        <v>0</v>
      </c>
      <c r="N11">
        <v>0</v>
      </c>
      <c r="O11">
        <v>1</v>
      </c>
      <c r="P11">
        <v>9</v>
      </c>
      <c r="Q11">
        <v>9</v>
      </c>
      <c r="R11" s="1">
        <v>0.98699999999999999</v>
      </c>
    </row>
    <row r="12" spans="1:18" x14ac:dyDescent="0.35">
      <c r="A12">
        <v>9</v>
      </c>
      <c r="B12" t="s">
        <v>130</v>
      </c>
      <c r="C12">
        <v>2</v>
      </c>
      <c r="D12">
        <v>8</v>
      </c>
      <c r="E12">
        <v>4</v>
      </c>
      <c r="F12">
        <v>5</v>
      </c>
      <c r="G12">
        <v>0</v>
      </c>
      <c r="H12">
        <v>0</v>
      </c>
      <c r="I12">
        <v>2</v>
      </c>
      <c r="J12">
        <v>2</v>
      </c>
      <c r="K12">
        <v>17</v>
      </c>
      <c r="L12">
        <v>8.5</v>
      </c>
      <c r="M12">
        <v>0</v>
      </c>
      <c r="N12">
        <v>0</v>
      </c>
      <c r="O12">
        <v>1</v>
      </c>
      <c r="P12">
        <v>3.5</v>
      </c>
      <c r="Q12">
        <v>3.5</v>
      </c>
      <c r="R12" s="1">
        <v>5.0000000000000001E-3</v>
      </c>
    </row>
    <row r="13" spans="1:18" x14ac:dyDescent="0.35">
      <c r="A13">
        <v>9</v>
      </c>
      <c r="B13" t="s">
        <v>160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2</v>
      </c>
      <c r="K13">
        <v>5</v>
      </c>
      <c r="L13">
        <v>2.5</v>
      </c>
      <c r="M13">
        <v>0</v>
      </c>
      <c r="N13">
        <v>0</v>
      </c>
      <c r="O13">
        <v>1</v>
      </c>
      <c r="P13">
        <v>0</v>
      </c>
      <c r="Q13">
        <v>0</v>
      </c>
      <c r="R13" s="1">
        <v>0</v>
      </c>
    </row>
    <row r="14" spans="1:18" x14ac:dyDescent="0.35">
      <c r="A14">
        <v>9</v>
      </c>
      <c r="B14" t="s">
        <v>202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</row>
    <row r="15" spans="1:18" x14ac:dyDescent="0.35">
      <c r="A15">
        <v>9</v>
      </c>
      <c r="B15" t="s">
        <v>149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1E-3</v>
      </c>
    </row>
    <row r="16" spans="1:18" x14ac:dyDescent="0.35">
      <c r="A16">
        <v>9</v>
      </c>
      <c r="B16" t="s">
        <v>80</v>
      </c>
      <c r="C16">
        <v>6</v>
      </c>
      <c r="D16">
        <v>34</v>
      </c>
      <c r="E16">
        <v>5.7</v>
      </c>
      <c r="F16">
        <v>12</v>
      </c>
      <c r="G16">
        <v>0</v>
      </c>
      <c r="H16">
        <v>0</v>
      </c>
      <c r="I16">
        <v>5</v>
      </c>
      <c r="J16">
        <v>5</v>
      </c>
      <c r="K16">
        <v>42</v>
      </c>
      <c r="L16">
        <v>8.4</v>
      </c>
      <c r="M16">
        <v>0</v>
      </c>
      <c r="N16">
        <v>0</v>
      </c>
      <c r="O16">
        <v>1</v>
      </c>
      <c r="P16">
        <v>10.1</v>
      </c>
      <c r="Q16">
        <v>10.1</v>
      </c>
      <c r="R16" s="1">
        <v>0.503</v>
      </c>
    </row>
    <row r="17" spans="1:18" x14ac:dyDescent="0.35">
      <c r="A17">
        <v>9</v>
      </c>
      <c r="B17" t="s">
        <v>18</v>
      </c>
      <c r="C17">
        <v>14</v>
      </c>
      <c r="D17">
        <v>47</v>
      </c>
      <c r="E17">
        <v>3.4</v>
      </c>
      <c r="F17">
        <v>20</v>
      </c>
      <c r="G17">
        <v>1</v>
      </c>
      <c r="H17">
        <v>2</v>
      </c>
      <c r="I17">
        <v>2</v>
      </c>
      <c r="J17">
        <v>7</v>
      </c>
      <c r="K17">
        <v>23</v>
      </c>
      <c r="L17">
        <v>11.5</v>
      </c>
      <c r="M17">
        <v>0</v>
      </c>
      <c r="N17">
        <v>0</v>
      </c>
      <c r="O17">
        <v>1</v>
      </c>
      <c r="P17">
        <v>20</v>
      </c>
      <c r="Q17">
        <v>20</v>
      </c>
      <c r="R17" s="1">
        <v>1</v>
      </c>
    </row>
    <row r="18" spans="1:18" x14ac:dyDescent="0.35">
      <c r="A18">
        <v>9</v>
      </c>
      <c r="B18" t="s">
        <v>156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</row>
    <row r="19" spans="1:18" x14ac:dyDescent="0.35">
      <c r="A19">
        <v>9</v>
      </c>
      <c r="B19" t="s">
        <v>191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0</v>
      </c>
    </row>
    <row r="20" spans="1:18" x14ac:dyDescent="0.35">
      <c r="A20">
        <v>9</v>
      </c>
      <c r="B20" t="s">
        <v>23</v>
      </c>
      <c r="C20">
        <v>11</v>
      </c>
      <c r="D20">
        <v>51</v>
      </c>
      <c r="E20">
        <v>4.5999999999999996</v>
      </c>
      <c r="F20">
        <v>14</v>
      </c>
      <c r="G20">
        <v>0</v>
      </c>
      <c r="H20">
        <v>0</v>
      </c>
      <c r="I20">
        <v>2</v>
      </c>
      <c r="J20">
        <v>4</v>
      </c>
      <c r="K20">
        <v>8</v>
      </c>
      <c r="L20">
        <v>4</v>
      </c>
      <c r="M20">
        <v>0</v>
      </c>
      <c r="N20">
        <v>1</v>
      </c>
      <c r="O20">
        <v>1</v>
      </c>
      <c r="P20">
        <v>4.9000000000000004</v>
      </c>
      <c r="Q20">
        <v>4.9000000000000004</v>
      </c>
      <c r="R20" s="1">
        <v>0.997</v>
      </c>
    </row>
    <row r="21" spans="1:18" x14ac:dyDescent="0.35">
      <c r="A21">
        <v>9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2E-3</v>
      </c>
    </row>
    <row r="22" spans="1:18" x14ac:dyDescent="0.35">
      <c r="A22">
        <v>9</v>
      </c>
      <c r="B22" t="s">
        <v>200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1E-3</v>
      </c>
    </row>
    <row r="23" spans="1:18" x14ac:dyDescent="0.35">
      <c r="A23">
        <v>9</v>
      </c>
      <c r="B23" t="s">
        <v>24</v>
      </c>
      <c r="C23">
        <v>16</v>
      </c>
      <c r="D23">
        <v>50</v>
      </c>
      <c r="E23">
        <v>3.1</v>
      </c>
      <c r="F23">
        <v>10</v>
      </c>
      <c r="G23">
        <v>0</v>
      </c>
      <c r="H23">
        <v>0</v>
      </c>
      <c r="I23">
        <v>4</v>
      </c>
      <c r="J23">
        <v>4</v>
      </c>
      <c r="K23">
        <v>10</v>
      </c>
      <c r="L23">
        <v>2.5</v>
      </c>
      <c r="M23">
        <v>0</v>
      </c>
      <c r="N23">
        <v>0</v>
      </c>
      <c r="O23">
        <v>1</v>
      </c>
      <c r="P23">
        <v>8</v>
      </c>
      <c r="Q23">
        <v>8</v>
      </c>
      <c r="R23" s="1">
        <v>0.97499999999999998</v>
      </c>
    </row>
    <row r="24" spans="1:18" x14ac:dyDescent="0.35">
      <c r="A24">
        <v>9</v>
      </c>
      <c r="B24" t="s">
        <v>221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v>0</v>
      </c>
    </row>
    <row r="25" spans="1:18" x14ac:dyDescent="0.35">
      <c r="A25">
        <v>9</v>
      </c>
      <c r="B25" t="s">
        <v>29</v>
      </c>
      <c r="C25">
        <v>18</v>
      </c>
      <c r="D25">
        <v>63</v>
      </c>
      <c r="E25">
        <v>3.5</v>
      </c>
      <c r="F25">
        <v>9</v>
      </c>
      <c r="G25">
        <v>0</v>
      </c>
      <c r="H25">
        <v>1</v>
      </c>
      <c r="I25">
        <v>1</v>
      </c>
      <c r="J25">
        <v>2</v>
      </c>
      <c r="K25">
        <v>4</v>
      </c>
      <c r="L25">
        <v>4</v>
      </c>
      <c r="M25">
        <v>0</v>
      </c>
      <c r="N25">
        <v>1</v>
      </c>
      <c r="O25">
        <v>1</v>
      </c>
      <c r="P25">
        <v>11.2</v>
      </c>
      <c r="Q25">
        <v>11.2</v>
      </c>
      <c r="R25" s="1">
        <v>0.90400000000000003</v>
      </c>
    </row>
    <row r="26" spans="1:18" x14ac:dyDescent="0.35">
      <c r="A26">
        <v>9</v>
      </c>
      <c r="B26" t="s">
        <v>169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0</v>
      </c>
    </row>
    <row r="27" spans="1:18" x14ac:dyDescent="0.35">
      <c r="A27">
        <v>9</v>
      </c>
      <c r="B27" t="s">
        <v>233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v>0</v>
      </c>
    </row>
    <row r="28" spans="1:18" x14ac:dyDescent="0.35">
      <c r="A28">
        <v>9</v>
      </c>
      <c r="B28" t="s">
        <v>144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 s="1">
        <v>1E-3</v>
      </c>
    </row>
    <row r="29" spans="1:18" x14ac:dyDescent="0.35">
      <c r="A29">
        <v>9</v>
      </c>
      <c r="B29" t="s">
        <v>41</v>
      </c>
      <c r="C29">
        <v>8</v>
      </c>
      <c r="D29">
        <v>25</v>
      </c>
      <c r="E29">
        <v>3.1</v>
      </c>
      <c r="F29">
        <v>19</v>
      </c>
      <c r="G29">
        <v>0</v>
      </c>
      <c r="H29">
        <v>0</v>
      </c>
      <c r="I29">
        <v>3</v>
      </c>
      <c r="J29">
        <v>3</v>
      </c>
      <c r="K29">
        <v>13</v>
      </c>
      <c r="L29">
        <v>4.3</v>
      </c>
      <c r="M29">
        <v>0</v>
      </c>
      <c r="N29">
        <v>0</v>
      </c>
      <c r="O29">
        <v>1</v>
      </c>
      <c r="P29">
        <v>5.3</v>
      </c>
      <c r="Q29">
        <v>5.3</v>
      </c>
      <c r="R29" s="1">
        <v>0.218</v>
      </c>
    </row>
    <row r="30" spans="1:18" x14ac:dyDescent="0.35">
      <c r="A30">
        <v>9</v>
      </c>
      <c r="B30" t="s">
        <v>185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v>0</v>
      </c>
    </row>
    <row r="31" spans="1:18" x14ac:dyDescent="0.35">
      <c r="A31">
        <v>9</v>
      </c>
      <c r="B31" t="s">
        <v>204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v>0</v>
      </c>
    </row>
    <row r="32" spans="1:18" x14ac:dyDescent="0.35">
      <c r="A32">
        <v>9</v>
      </c>
      <c r="B32" t="s">
        <v>196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>
        <v>0</v>
      </c>
    </row>
    <row r="33" spans="1:18" x14ac:dyDescent="0.35">
      <c r="A33">
        <v>9</v>
      </c>
      <c r="B33" t="s">
        <v>145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">
        <v>7.0000000000000001E-3</v>
      </c>
    </row>
    <row r="34" spans="1:18" x14ac:dyDescent="0.35">
      <c r="A34">
        <v>9</v>
      </c>
      <c r="B34" t="s">
        <v>76</v>
      </c>
      <c r="C34">
        <v>3</v>
      </c>
      <c r="D34">
        <v>-5</v>
      </c>
      <c r="E34">
        <v>-1.7</v>
      </c>
      <c r="F34">
        <v>2</v>
      </c>
      <c r="G34">
        <v>0</v>
      </c>
      <c r="H34">
        <v>0</v>
      </c>
      <c r="I34">
        <v>1</v>
      </c>
      <c r="J34">
        <v>1</v>
      </c>
      <c r="K34">
        <v>-1</v>
      </c>
      <c r="L34">
        <v>-1</v>
      </c>
      <c r="M34">
        <v>0</v>
      </c>
      <c r="N34">
        <v>0</v>
      </c>
      <c r="O34">
        <v>1</v>
      </c>
      <c r="P34">
        <v>-0.1</v>
      </c>
      <c r="Q34">
        <v>-0.1</v>
      </c>
      <c r="R34" s="1">
        <v>1.0999999999999999E-2</v>
      </c>
    </row>
    <row r="35" spans="1:18" x14ac:dyDescent="0.35">
      <c r="A35">
        <v>9</v>
      </c>
      <c r="B35" t="s">
        <v>126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>
        <v>1E-3</v>
      </c>
    </row>
    <row r="36" spans="1:18" x14ac:dyDescent="0.35">
      <c r="A36">
        <v>9</v>
      </c>
      <c r="B36" t="s">
        <v>151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 s="1">
        <v>2E-3</v>
      </c>
    </row>
    <row r="37" spans="1:18" x14ac:dyDescent="0.35">
      <c r="A37">
        <v>9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 s="1">
        <v>7.0000000000000001E-3</v>
      </c>
    </row>
    <row r="38" spans="1:18" x14ac:dyDescent="0.35">
      <c r="A38">
        <v>9</v>
      </c>
      <c r="B38" t="s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1</v>
      </c>
    </row>
    <row r="39" spans="1:18" x14ac:dyDescent="0.35">
      <c r="A39">
        <v>9</v>
      </c>
      <c r="B39" t="s">
        <v>46</v>
      </c>
      <c r="C39">
        <v>16</v>
      </c>
      <c r="D39">
        <v>58</v>
      </c>
      <c r="E39">
        <v>3.6</v>
      </c>
      <c r="F39">
        <v>20</v>
      </c>
      <c r="G39">
        <v>1</v>
      </c>
      <c r="H39">
        <v>0</v>
      </c>
      <c r="I39">
        <v>4</v>
      </c>
      <c r="J39">
        <v>6</v>
      </c>
      <c r="K39">
        <v>9</v>
      </c>
      <c r="L39">
        <v>2.2999999999999998</v>
      </c>
      <c r="M39">
        <v>0</v>
      </c>
      <c r="N39">
        <v>0</v>
      </c>
      <c r="O39">
        <v>1</v>
      </c>
      <c r="P39">
        <v>8.6999999999999993</v>
      </c>
      <c r="Q39">
        <v>8.6999999999999993</v>
      </c>
      <c r="R39" s="1">
        <v>0.63100000000000001</v>
      </c>
    </row>
    <row r="40" spans="1:18" x14ac:dyDescent="0.35">
      <c r="A40">
        <v>9</v>
      </c>
      <c r="B40" t="s">
        <v>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3.7999999999999999E-2</v>
      </c>
    </row>
    <row r="41" spans="1:18" x14ac:dyDescent="0.35">
      <c r="A41">
        <v>9</v>
      </c>
      <c r="B41" t="s">
        <v>147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3</v>
      </c>
      <c r="L41">
        <v>3</v>
      </c>
      <c r="M41">
        <v>0</v>
      </c>
      <c r="N41">
        <v>0</v>
      </c>
      <c r="O41">
        <v>1</v>
      </c>
      <c r="P41">
        <v>0.8</v>
      </c>
      <c r="Q41">
        <v>0.8</v>
      </c>
      <c r="R41" s="1">
        <v>0.02</v>
      </c>
    </row>
    <row r="42" spans="1:18" x14ac:dyDescent="0.35">
      <c r="A42">
        <v>9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1E-3</v>
      </c>
    </row>
    <row r="43" spans="1:18" x14ac:dyDescent="0.35">
      <c r="A43">
        <v>9</v>
      </c>
      <c r="B43" t="s">
        <v>122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2.1000000000000001E-2</v>
      </c>
    </row>
    <row r="44" spans="1:18" x14ac:dyDescent="0.35">
      <c r="A44">
        <v>9</v>
      </c>
      <c r="B44" t="s">
        <v>50</v>
      </c>
      <c r="C44">
        <v>2</v>
      </c>
      <c r="D44">
        <v>7</v>
      </c>
      <c r="E44">
        <v>3.5</v>
      </c>
      <c r="F44">
        <v>4</v>
      </c>
      <c r="G44">
        <v>0</v>
      </c>
      <c r="H44">
        <v>0</v>
      </c>
      <c r="I44">
        <v>1</v>
      </c>
      <c r="J44">
        <v>2</v>
      </c>
      <c r="K44">
        <v>1</v>
      </c>
      <c r="L44">
        <v>1</v>
      </c>
      <c r="M44">
        <v>0</v>
      </c>
      <c r="N44">
        <v>0</v>
      </c>
      <c r="O44">
        <v>1</v>
      </c>
      <c r="P44">
        <v>1.3</v>
      </c>
      <c r="Q44">
        <v>1.3</v>
      </c>
      <c r="R44" s="1">
        <v>0.24199999999999999</v>
      </c>
    </row>
    <row r="45" spans="1:18" x14ac:dyDescent="0.35">
      <c r="A45">
        <v>9</v>
      </c>
      <c r="B45" t="s">
        <v>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0.66100000000000003</v>
      </c>
    </row>
    <row r="46" spans="1:18" x14ac:dyDescent="0.35">
      <c r="A46">
        <v>9</v>
      </c>
      <c r="B46" t="s">
        <v>64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7.1999999999999995E-2</v>
      </c>
    </row>
    <row r="47" spans="1:18" x14ac:dyDescent="0.35">
      <c r="A47">
        <v>9</v>
      </c>
      <c r="B47" t="s">
        <v>79</v>
      </c>
      <c r="C47">
        <v>18</v>
      </c>
      <c r="D47">
        <v>43</v>
      </c>
      <c r="E47">
        <v>2.4</v>
      </c>
      <c r="F47">
        <v>8</v>
      </c>
      <c r="G47">
        <v>0</v>
      </c>
      <c r="H47">
        <v>0</v>
      </c>
      <c r="I47">
        <v>2</v>
      </c>
      <c r="J47">
        <v>2</v>
      </c>
      <c r="K47">
        <v>31</v>
      </c>
      <c r="L47">
        <v>15.5</v>
      </c>
      <c r="M47">
        <v>0</v>
      </c>
      <c r="N47">
        <v>0</v>
      </c>
      <c r="O47">
        <v>1</v>
      </c>
      <c r="P47">
        <v>8.4</v>
      </c>
      <c r="Q47">
        <v>8.4</v>
      </c>
      <c r="R47" s="1">
        <v>0.97599999999999998</v>
      </c>
    </row>
    <row r="48" spans="1:18" x14ac:dyDescent="0.35">
      <c r="A48">
        <v>9</v>
      </c>
      <c r="B48" t="s">
        <v>203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9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3</v>
      </c>
      <c r="Q49">
        <v>3</v>
      </c>
      <c r="R49" s="1">
        <v>1E-3</v>
      </c>
    </row>
    <row r="50" spans="1:18" x14ac:dyDescent="0.35">
      <c r="A50">
        <v>9</v>
      </c>
      <c r="B50" t="s">
        <v>245</v>
      </c>
      <c r="C50">
        <v>10</v>
      </c>
      <c r="D50">
        <v>19</v>
      </c>
      <c r="E50">
        <v>1.9</v>
      </c>
      <c r="F50">
        <v>6</v>
      </c>
      <c r="G50">
        <v>0</v>
      </c>
      <c r="H50">
        <v>0</v>
      </c>
      <c r="I50">
        <v>2</v>
      </c>
      <c r="J50">
        <v>2</v>
      </c>
      <c r="K50">
        <v>16</v>
      </c>
      <c r="L50">
        <v>8</v>
      </c>
      <c r="M50">
        <v>0</v>
      </c>
      <c r="N50">
        <v>0</v>
      </c>
      <c r="O50">
        <v>1</v>
      </c>
      <c r="P50">
        <v>4.5</v>
      </c>
      <c r="Q50">
        <v>4.5</v>
      </c>
      <c r="R50" s="1">
        <v>0.13</v>
      </c>
    </row>
    <row r="51" spans="1:18" x14ac:dyDescent="0.35">
      <c r="A51">
        <v>9</v>
      </c>
      <c r="B51" t="s">
        <v>244</v>
      </c>
      <c r="C51">
        <v>1</v>
      </c>
      <c r="D51">
        <v>2</v>
      </c>
      <c r="E51">
        <v>2</v>
      </c>
      <c r="F51">
        <v>2</v>
      </c>
      <c r="G51">
        <v>0</v>
      </c>
      <c r="H51">
        <v>0</v>
      </c>
      <c r="I51">
        <v>2</v>
      </c>
      <c r="J51">
        <v>2</v>
      </c>
      <c r="K51">
        <v>19</v>
      </c>
      <c r="L51">
        <v>9.5</v>
      </c>
      <c r="M51">
        <v>0</v>
      </c>
      <c r="N51">
        <v>0</v>
      </c>
      <c r="O51">
        <v>1</v>
      </c>
      <c r="P51">
        <v>3.1</v>
      </c>
      <c r="Q51">
        <v>3.1</v>
      </c>
      <c r="R51" s="1">
        <v>2E-3</v>
      </c>
    </row>
    <row r="52" spans="1:18" x14ac:dyDescent="0.35">
      <c r="A52">
        <v>9</v>
      </c>
      <c r="B52" t="s">
        <v>28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0.96</v>
      </c>
    </row>
    <row r="53" spans="1:18" x14ac:dyDescent="0.35">
      <c r="A53">
        <v>9</v>
      </c>
      <c r="B53" t="s">
        <v>66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 s="1">
        <v>8.9999999999999993E-3</v>
      </c>
    </row>
    <row r="54" spans="1:18" x14ac:dyDescent="0.35">
      <c r="A54">
        <v>9</v>
      </c>
      <c r="B54" t="s">
        <v>168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9</v>
      </c>
      <c r="B55" t="s">
        <v>178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9</v>
      </c>
      <c r="B56" t="s">
        <v>230</v>
      </c>
      <c r="C56">
        <v>1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0.2</v>
      </c>
      <c r="Q56">
        <v>0.2</v>
      </c>
      <c r="R56" s="1">
        <v>1.2999999999999999E-2</v>
      </c>
    </row>
    <row r="57" spans="1:18" x14ac:dyDescent="0.35">
      <c r="A57">
        <v>9</v>
      </c>
      <c r="B57" t="s">
        <v>134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9.5000000000000001E-2</v>
      </c>
    </row>
    <row r="58" spans="1:18" x14ac:dyDescent="0.35">
      <c r="A58">
        <v>9</v>
      </c>
      <c r="B58" t="s">
        <v>157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9</v>
      </c>
      <c r="B59" t="s">
        <v>30</v>
      </c>
      <c r="C59">
        <v>17</v>
      </c>
      <c r="D59">
        <v>75</v>
      </c>
      <c r="E59">
        <v>4.4000000000000004</v>
      </c>
      <c r="F59">
        <v>15</v>
      </c>
      <c r="G59">
        <v>0</v>
      </c>
      <c r="H59">
        <v>1</v>
      </c>
      <c r="I59">
        <v>3</v>
      </c>
      <c r="J59">
        <v>4</v>
      </c>
      <c r="K59">
        <v>27</v>
      </c>
      <c r="L59">
        <v>9</v>
      </c>
      <c r="M59">
        <v>0</v>
      </c>
      <c r="N59">
        <v>0</v>
      </c>
      <c r="O59">
        <v>1</v>
      </c>
      <c r="P59">
        <v>17.7</v>
      </c>
      <c r="Q59">
        <v>17.7</v>
      </c>
      <c r="R59" s="1">
        <v>0.998</v>
      </c>
    </row>
    <row r="60" spans="1:18" x14ac:dyDescent="0.35">
      <c r="A60">
        <v>9</v>
      </c>
      <c r="B60" t="s">
        <v>77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1.2E-2</v>
      </c>
    </row>
    <row r="61" spans="1:18" x14ac:dyDescent="0.35">
      <c r="A61">
        <v>9</v>
      </c>
      <c r="B61" t="s">
        <v>71</v>
      </c>
      <c r="C61">
        <v>13</v>
      </c>
      <c r="D61">
        <v>26</v>
      </c>
      <c r="E61">
        <v>2</v>
      </c>
      <c r="F61">
        <v>9</v>
      </c>
      <c r="G61">
        <v>0</v>
      </c>
      <c r="H61">
        <v>0</v>
      </c>
      <c r="I61">
        <v>2</v>
      </c>
      <c r="J61">
        <v>2</v>
      </c>
      <c r="K61">
        <v>0</v>
      </c>
      <c r="L61">
        <v>0</v>
      </c>
      <c r="M61">
        <v>0</v>
      </c>
      <c r="N61">
        <v>0</v>
      </c>
      <c r="O61">
        <v>1</v>
      </c>
      <c r="P61">
        <v>3.6</v>
      </c>
      <c r="Q61">
        <v>3.6</v>
      </c>
      <c r="R61" s="1">
        <v>0.79100000000000004</v>
      </c>
    </row>
    <row r="62" spans="1:18" x14ac:dyDescent="0.35">
      <c r="A62">
        <v>9</v>
      </c>
      <c r="B62" t="s">
        <v>88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0.92300000000000004</v>
      </c>
    </row>
    <row r="63" spans="1:18" x14ac:dyDescent="0.35">
      <c r="A63">
        <v>9</v>
      </c>
      <c r="B63" t="s">
        <v>183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</v>
      </c>
    </row>
    <row r="64" spans="1:18" x14ac:dyDescent="0.35">
      <c r="A64">
        <v>9</v>
      </c>
      <c r="B64" t="s">
        <v>61</v>
      </c>
      <c r="C64">
        <v>20</v>
      </c>
      <c r="D64">
        <v>83</v>
      </c>
      <c r="E64">
        <v>4.2</v>
      </c>
      <c r="F64">
        <v>22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8.3000000000000007</v>
      </c>
      <c r="Q64">
        <v>8.3000000000000007</v>
      </c>
      <c r="R64" s="1">
        <v>0.35099999999999998</v>
      </c>
    </row>
    <row r="65" spans="1:18" x14ac:dyDescent="0.35">
      <c r="A65">
        <v>9</v>
      </c>
      <c r="B65" t="s">
        <v>214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</v>
      </c>
    </row>
    <row r="66" spans="1:18" x14ac:dyDescent="0.35">
      <c r="A66">
        <v>9</v>
      </c>
      <c r="B66" t="s">
        <v>75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0.16900000000000001</v>
      </c>
    </row>
    <row r="67" spans="1:18" x14ac:dyDescent="0.35">
      <c r="A67">
        <v>9</v>
      </c>
      <c r="B67" t="s">
        <v>238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</v>
      </c>
    </row>
    <row r="68" spans="1:18" x14ac:dyDescent="0.35">
      <c r="A68">
        <v>9</v>
      </c>
      <c r="B68" t="s">
        <v>148</v>
      </c>
      <c r="C68">
        <v>4</v>
      </c>
      <c r="D68">
        <v>43</v>
      </c>
      <c r="E68">
        <v>10.8</v>
      </c>
      <c r="F68">
        <v>31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4.3</v>
      </c>
      <c r="Q68">
        <v>4.3</v>
      </c>
      <c r="R68" s="1">
        <v>1E-3</v>
      </c>
    </row>
    <row r="69" spans="1:18" x14ac:dyDescent="0.35">
      <c r="A69">
        <v>9</v>
      </c>
      <c r="B69" t="s">
        <v>121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5.8999999999999997E-2</v>
      </c>
    </row>
    <row r="70" spans="1:18" x14ac:dyDescent="0.35">
      <c r="A70">
        <v>9</v>
      </c>
      <c r="B70" t="s">
        <v>158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</row>
    <row r="71" spans="1:18" x14ac:dyDescent="0.35">
      <c r="A71">
        <v>9</v>
      </c>
      <c r="B71" t="s">
        <v>139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1E-3</v>
      </c>
    </row>
    <row r="72" spans="1:18" x14ac:dyDescent="0.35">
      <c r="A72">
        <v>9</v>
      </c>
      <c r="B72" t="s">
        <v>152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1.2999999999999999E-2</v>
      </c>
    </row>
    <row r="73" spans="1:18" x14ac:dyDescent="0.35">
      <c r="A73">
        <v>9</v>
      </c>
      <c r="B73" t="s">
        <v>57</v>
      </c>
      <c r="C73">
        <v>6</v>
      </c>
      <c r="D73">
        <v>17</v>
      </c>
      <c r="E73">
        <v>2.8</v>
      </c>
      <c r="F73">
        <v>8</v>
      </c>
      <c r="G73">
        <v>0</v>
      </c>
      <c r="H73">
        <v>0</v>
      </c>
      <c r="I73">
        <v>3</v>
      </c>
      <c r="J73">
        <v>5</v>
      </c>
      <c r="K73">
        <v>15</v>
      </c>
      <c r="L73">
        <v>5</v>
      </c>
      <c r="M73">
        <v>0</v>
      </c>
      <c r="N73">
        <v>0</v>
      </c>
      <c r="O73">
        <v>1</v>
      </c>
      <c r="P73">
        <v>4.7</v>
      </c>
      <c r="Q73">
        <v>4.7</v>
      </c>
      <c r="R73" s="1">
        <v>0.36699999999999999</v>
      </c>
    </row>
    <row r="74" spans="1:18" x14ac:dyDescent="0.35">
      <c r="A74">
        <v>9</v>
      </c>
      <c r="B74" t="s">
        <v>198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</row>
    <row r="75" spans="1:18" x14ac:dyDescent="0.35">
      <c r="A75">
        <v>9</v>
      </c>
      <c r="B75" t="s">
        <v>128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3.0000000000000001E-3</v>
      </c>
    </row>
    <row r="76" spans="1:18" x14ac:dyDescent="0.35">
      <c r="A76">
        <v>9</v>
      </c>
      <c r="B76" t="s">
        <v>218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 s="1">
        <v>0</v>
      </c>
    </row>
    <row r="77" spans="1:18" x14ac:dyDescent="0.35">
      <c r="A77">
        <v>9</v>
      </c>
      <c r="B77" t="s">
        <v>56</v>
      </c>
      <c r="C77">
        <v>5</v>
      </c>
      <c r="D77">
        <v>52</v>
      </c>
      <c r="E77">
        <v>10.4</v>
      </c>
      <c r="F77">
        <v>42</v>
      </c>
      <c r="G77">
        <v>3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17.2</v>
      </c>
      <c r="Q77">
        <v>17.2</v>
      </c>
      <c r="R77" s="1">
        <v>0.82099999999999995</v>
      </c>
    </row>
    <row r="78" spans="1:18" x14ac:dyDescent="0.35">
      <c r="A78">
        <v>9</v>
      </c>
      <c r="B78" t="s">
        <v>173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1E-3</v>
      </c>
    </row>
    <row r="79" spans="1:18" x14ac:dyDescent="0.35">
      <c r="A79">
        <v>9</v>
      </c>
      <c r="B79" t="s">
        <v>184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9</v>
      </c>
      <c r="B80" t="s">
        <v>129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 s="1">
        <v>0</v>
      </c>
    </row>
    <row r="81" spans="1:18" x14ac:dyDescent="0.35">
      <c r="A81">
        <v>9</v>
      </c>
      <c r="B81" t="s">
        <v>135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2E-3</v>
      </c>
    </row>
    <row r="82" spans="1:18" x14ac:dyDescent="0.35">
      <c r="A82">
        <v>9</v>
      </c>
      <c r="B82" t="s">
        <v>49</v>
      </c>
      <c r="C82">
        <v>16</v>
      </c>
      <c r="D82">
        <v>66</v>
      </c>
      <c r="E82">
        <v>4.0999999999999996</v>
      </c>
      <c r="F82">
        <v>9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6.6</v>
      </c>
      <c r="Q82">
        <v>6.6</v>
      </c>
      <c r="R82" s="1">
        <v>0.96399999999999997</v>
      </c>
    </row>
    <row r="83" spans="1:18" x14ac:dyDescent="0.35">
      <c r="A83">
        <v>9</v>
      </c>
      <c r="B83" t="s">
        <v>174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2E-3</v>
      </c>
    </row>
    <row r="84" spans="1:18" x14ac:dyDescent="0.35">
      <c r="A84">
        <v>9</v>
      </c>
      <c r="B84" t="s">
        <v>231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9</v>
      </c>
      <c r="B85" t="s">
        <v>35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0.16400000000000001</v>
      </c>
    </row>
    <row r="86" spans="1:18" x14ac:dyDescent="0.35">
      <c r="A86">
        <v>9</v>
      </c>
      <c r="B86" t="s">
        <v>186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9</v>
      </c>
      <c r="B87" t="s">
        <v>228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</row>
    <row r="88" spans="1:18" x14ac:dyDescent="0.35">
      <c r="A88">
        <v>9</v>
      </c>
      <c r="B88" t="s">
        <v>51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0.98799999999999999</v>
      </c>
    </row>
    <row r="89" spans="1:18" x14ac:dyDescent="0.35">
      <c r="A89">
        <v>9</v>
      </c>
      <c r="B89" t="s">
        <v>84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9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0.121</v>
      </c>
    </row>
    <row r="91" spans="1:18" x14ac:dyDescent="0.35">
      <c r="A91">
        <v>9</v>
      </c>
      <c r="B91" t="s">
        <v>52</v>
      </c>
      <c r="C91">
        <v>3</v>
      </c>
      <c r="D91">
        <v>6</v>
      </c>
      <c r="E91">
        <v>2</v>
      </c>
      <c r="F91">
        <v>3</v>
      </c>
      <c r="G91">
        <v>0</v>
      </c>
      <c r="H91">
        <v>0</v>
      </c>
      <c r="I91">
        <v>2</v>
      </c>
      <c r="J91">
        <v>3</v>
      </c>
      <c r="K91">
        <v>6</v>
      </c>
      <c r="L91">
        <v>3</v>
      </c>
      <c r="M91">
        <v>0</v>
      </c>
      <c r="N91">
        <v>0</v>
      </c>
      <c r="O91">
        <v>1</v>
      </c>
      <c r="P91">
        <v>2.2000000000000002</v>
      </c>
      <c r="Q91">
        <v>2.2000000000000002</v>
      </c>
      <c r="R91" s="1">
        <v>0.185</v>
      </c>
    </row>
    <row r="92" spans="1:18" x14ac:dyDescent="0.35">
      <c r="A92">
        <v>9</v>
      </c>
      <c r="B92" t="s">
        <v>39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0.90200000000000002</v>
      </c>
    </row>
    <row r="93" spans="1:18" x14ac:dyDescent="0.35">
      <c r="A93">
        <v>9</v>
      </c>
      <c r="B93" t="s">
        <v>44</v>
      </c>
      <c r="C93">
        <v>6</v>
      </c>
      <c r="D93">
        <v>20</v>
      </c>
      <c r="E93">
        <v>3.3</v>
      </c>
      <c r="F93">
        <v>8</v>
      </c>
      <c r="G93">
        <v>0</v>
      </c>
      <c r="H93">
        <v>0</v>
      </c>
      <c r="I93">
        <v>4</v>
      </c>
      <c r="J93">
        <v>4</v>
      </c>
      <c r="K93">
        <v>19</v>
      </c>
      <c r="L93">
        <v>4.8</v>
      </c>
      <c r="M93">
        <v>0</v>
      </c>
      <c r="N93">
        <v>0</v>
      </c>
      <c r="O93">
        <v>1</v>
      </c>
      <c r="P93">
        <v>5.9</v>
      </c>
      <c r="Q93">
        <v>5.9</v>
      </c>
      <c r="R93" s="1">
        <v>0.93799999999999994</v>
      </c>
    </row>
    <row r="94" spans="1:18" x14ac:dyDescent="0.35">
      <c r="A94">
        <v>9</v>
      </c>
      <c r="B94" t="s">
        <v>226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6.0000000000000001E-3</v>
      </c>
    </row>
    <row r="95" spans="1:18" x14ac:dyDescent="0.35">
      <c r="A95">
        <v>9</v>
      </c>
      <c r="B95" t="s">
        <v>240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1E-3</v>
      </c>
    </row>
    <row r="96" spans="1:18" x14ac:dyDescent="0.35">
      <c r="A96">
        <v>9</v>
      </c>
      <c r="B96" t="s">
        <v>166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9</v>
      </c>
      <c r="B97" t="s">
        <v>235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9</v>
      </c>
      <c r="B98" t="s">
        <v>217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9</v>
      </c>
      <c r="B99" t="s">
        <v>188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9</v>
      </c>
      <c r="B100" t="s">
        <v>48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0.91</v>
      </c>
    </row>
    <row r="101" spans="1:18" x14ac:dyDescent="0.35">
      <c r="A101">
        <v>9</v>
      </c>
      <c r="B101" t="s">
        <v>197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9</v>
      </c>
      <c r="B102" t="s">
        <v>60</v>
      </c>
      <c r="C102">
        <v>11</v>
      </c>
      <c r="D102">
        <v>88</v>
      </c>
      <c r="E102">
        <v>8</v>
      </c>
      <c r="F102">
        <v>22</v>
      </c>
      <c r="G102">
        <v>1</v>
      </c>
      <c r="H102">
        <v>0</v>
      </c>
      <c r="I102">
        <v>3</v>
      </c>
      <c r="J102">
        <v>3</v>
      </c>
      <c r="K102">
        <v>25</v>
      </c>
      <c r="L102">
        <v>8.3000000000000007</v>
      </c>
      <c r="M102">
        <v>0</v>
      </c>
      <c r="N102">
        <v>0</v>
      </c>
      <c r="O102">
        <v>1</v>
      </c>
      <c r="P102">
        <v>12.8</v>
      </c>
      <c r="Q102">
        <v>12.8</v>
      </c>
      <c r="R102" s="1">
        <v>0.83699999999999997</v>
      </c>
    </row>
    <row r="103" spans="1:18" x14ac:dyDescent="0.35">
      <c r="A103">
        <v>9</v>
      </c>
      <c r="B103" t="s">
        <v>215</v>
      </c>
      <c r="C103">
        <v>2</v>
      </c>
      <c r="D103">
        <v>6</v>
      </c>
      <c r="E103">
        <v>3</v>
      </c>
      <c r="F103">
        <v>6</v>
      </c>
      <c r="G103">
        <v>0</v>
      </c>
      <c r="H103">
        <v>0</v>
      </c>
      <c r="I103">
        <v>3</v>
      </c>
      <c r="J103">
        <v>4</v>
      </c>
      <c r="K103">
        <v>32</v>
      </c>
      <c r="L103">
        <v>10.7</v>
      </c>
      <c r="M103">
        <v>0</v>
      </c>
      <c r="N103">
        <v>0</v>
      </c>
      <c r="O103">
        <v>1</v>
      </c>
      <c r="P103">
        <v>5.3</v>
      </c>
      <c r="Q103">
        <v>5.3</v>
      </c>
      <c r="R103" s="1">
        <v>0.193</v>
      </c>
    </row>
    <row r="104" spans="1:18" x14ac:dyDescent="0.35">
      <c r="A104">
        <v>9</v>
      </c>
      <c r="B104" t="s">
        <v>210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9</v>
      </c>
      <c r="B105" t="s">
        <v>70</v>
      </c>
      <c r="C105">
        <v>1</v>
      </c>
      <c r="D105">
        <v>2</v>
      </c>
      <c r="E105">
        <v>2</v>
      </c>
      <c r="F105">
        <v>2</v>
      </c>
      <c r="G105">
        <v>0</v>
      </c>
      <c r="H105">
        <v>0</v>
      </c>
      <c r="I105">
        <v>2</v>
      </c>
      <c r="J105">
        <v>2</v>
      </c>
      <c r="K105">
        <v>22</v>
      </c>
      <c r="L105">
        <v>11</v>
      </c>
      <c r="M105">
        <v>1</v>
      </c>
      <c r="N105">
        <v>0</v>
      </c>
      <c r="O105">
        <v>1</v>
      </c>
      <c r="P105">
        <v>9.4</v>
      </c>
      <c r="Q105">
        <v>9.4</v>
      </c>
      <c r="R105" s="1">
        <v>0.245</v>
      </c>
    </row>
    <row r="106" spans="1:18" x14ac:dyDescent="0.35">
      <c r="A106">
        <v>9</v>
      </c>
      <c r="B106" t="s">
        <v>232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9</v>
      </c>
      <c r="B107" t="s">
        <v>69</v>
      </c>
      <c r="C107">
        <v>20</v>
      </c>
      <c r="D107">
        <v>44</v>
      </c>
      <c r="E107">
        <v>2.2000000000000002</v>
      </c>
      <c r="F107">
        <v>9</v>
      </c>
      <c r="G107">
        <v>0</v>
      </c>
      <c r="H107">
        <v>0</v>
      </c>
      <c r="I107">
        <v>5</v>
      </c>
      <c r="J107">
        <v>7</v>
      </c>
      <c r="K107">
        <v>33</v>
      </c>
      <c r="L107">
        <v>6.6</v>
      </c>
      <c r="M107">
        <v>0</v>
      </c>
      <c r="N107">
        <v>0</v>
      </c>
      <c r="O107">
        <v>1</v>
      </c>
      <c r="P107">
        <v>10.199999999999999</v>
      </c>
      <c r="Q107">
        <v>10.199999999999999</v>
      </c>
      <c r="R107" s="1">
        <v>0.87</v>
      </c>
    </row>
    <row r="108" spans="1:18" x14ac:dyDescent="0.35">
      <c r="A108">
        <v>9</v>
      </c>
      <c r="B108" t="s">
        <v>42</v>
      </c>
      <c r="C108">
        <v>14</v>
      </c>
      <c r="D108">
        <v>37</v>
      </c>
      <c r="E108">
        <v>2.6</v>
      </c>
      <c r="F108">
        <v>12</v>
      </c>
      <c r="G108">
        <v>0</v>
      </c>
      <c r="H108">
        <v>1</v>
      </c>
      <c r="I108">
        <v>5</v>
      </c>
      <c r="J108">
        <v>6</v>
      </c>
      <c r="K108">
        <v>31</v>
      </c>
      <c r="L108">
        <v>6.2</v>
      </c>
      <c r="M108">
        <v>0</v>
      </c>
      <c r="N108">
        <v>0</v>
      </c>
      <c r="O108">
        <v>1</v>
      </c>
      <c r="P108">
        <v>15.3</v>
      </c>
      <c r="Q108">
        <v>15.3</v>
      </c>
      <c r="R108" s="1">
        <v>0.98599999999999999</v>
      </c>
    </row>
    <row r="109" spans="1:18" x14ac:dyDescent="0.35">
      <c r="A109">
        <v>9</v>
      </c>
      <c r="B109" t="s">
        <v>237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9</v>
      </c>
      <c r="B110" t="s">
        <v>83</v>
      </c>
      <c r="C110">
        <v>18</v>
      </c>
      <c r="D110">
        <v>47</v>
      </c>
      <c r="E110">
        <v>2.6</v>
      </c>
      <c r="F110">
        <v>13</v>
      </c>
      <c r="G110">
        <v>0</v>
      </c>
      <c r="H110">
        <v>0</v>
      </c>
      <c r="I110">
        <v>5</v>
      </c>
      <c r="J110">
        <v>5</v>
      </c>
      <c r="K110">
        <v>22</v>
      </c>
      <c r="L110">
        <v>4.4000000000000004</v>
      </c>
      <c r="M110">
        <v>1</v>
      </c>
      <c r="N110">
        <v>0</v>
      </c>
      <c r="O110">
        <v>1</v>
      </c>
      <c r="P110">
        <v>15.4</v>
      </c>
      <c r="Q110">
        <v>15.4</v>
      </c>
      <c r="R110" s="1">
        <v>0.96699999999999997</v>
      </c>
    </row>
    <row r="111" spans="1:18" x14ac:dyDescent="0.35">
      <c r="A111">
        <v>9</v>
      </c>
      <c r="B111" t="s">
        <v>225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9</v>
      </c>
      <c r="B112" t="s">
        <v>242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9</v>
      </c>
      <c r="B113" t="s">
        <v>119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0.01</v>
      </c>
    </row>
    <row r="114" spans="1:18" x14ac:dyDescent="0.35">
      <c r="A114">
        <v>9</v>
      </c>
      <c r="B114" t="s">
        <v>177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9</v>
      </c>
      <c r="B115" t="s">
        <v>45</v>
      </c>
      <c r="C115">
        <v>26</v>
      </c>
      <c r="D115">
        <v>98</v>
      </c>
      <c r="E115">
        <v>3.8</v>
      </c>
      <c r="F115">
        <v>15</v>
      </c>
      <c r="G115">
        <v>0</v>
      </c>
      <c r="H115">
        <v>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21.8</v>
      </c>
      <c r="Q115">
        <v>21.8</v>
      </c>
      <c r="R115" s="1">
        <v>0.997</v>
      </c>
    </row>
    <row r="116" spans="1:18" x14ac:dyDescent="0.35">
      <c r="A116">
        <v>9</v>
      </c>
      <c r="B116" t="s">
        <v>25</v>
      </c>
      <c r="C116">
        <v>3</v>
      </c>
      <c r="D116">
        <v>18</v>
      </c>
      <c r="E116">
        <v>6</v>
      </c>
      <c r="F116">
        <v>12</v>
      </c>
      <c r="G116">
        <v>0</v>
      </c>
      <c r="H116">
        <v>0</v>
      </c>
      <c r="I116">
        <v>1</v>
      </c>
      <c r="J116">
        <v>1</v>
      </c>
      <c r="K116">
        <v>4</v>
      </c>
      <c r="L116">
        <v>4</v>
      </c>
      <c r="M116">
        <v>0</v>
      </c>
      <c r="N116">
        <v>0</v>
      </c>
      <c r="O116">
        <v>1</v>
      </c>
      <c r="P116">
        <v>2.7</v>
      </c>
      <c r="Q116">
        <v>2.7</v>
      </c>
      <c r="R116" s="1">
        <v>0.12</v>
      </c>
    </row>
    <row r="117" spans="1:18" x14ac:dyDescent="0.35">
      <c r="A117">
        <v>9</v>
      </c>
      <c r="B117" t="s">
        <v>171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1E-3</v>
      </c>
    </row>
    <row r="118" spans="1:18" x14ac:dyDescent="0.35">
      <c r="A118">
        <v>9</v>
      </c>
      <c r="B118" t="s">
        <v>31</v>
      </c>
      <c r="C118">
        <v>13</v>
      </c>
      <c r="D118">
        <v>40</v>
      </c>
      <c r="E118">
        <v>3.1</v>
      </c>
      <c r="F118">
        <v>9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4</v>
      </c>
      <c r="Q118">
        <v>4</v>
      </c>
      <c r="R118" s="1">
        <v>0.13200000000000001</v>
      </c>
    </row>
    <row r="119" spans="1:18" x14ac:dyDescent="0.35">
      <c r="A119">
        <v>9</v>
      </c>
      <c r="B119" t="s">
        <v>89</v>
      </c>
      <c r="C119">
        <v>14</v>
      </c>
      <c r="D119">
        <v>38</v>
      </c>
      <c r="E119">
        <v>2.7</v>
      </c>
      <c r="F119">
        <v>10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9.8000000000000007</v>
      </c>
      <c r="Q119">
        <v>9.8000000000000007</v>
      </c>
      <c r="R119" s="1">
        <v>0.57799999999999996</v>
      </c>
    </row>
    <row r="120" spans="1:18" x14ac:dyDescent="0.35">
      <c r="A120">
        <v>9</v>
      </c>
      <c r="B120" t="s">
        <v>248</v>
      </c>
      <c r="C120">
        <v>9</v>
      </c>
      <c r="D120">
        <v>8</v>
      </c>
      <c r="E120">
        <v>0.9</v>
      </c>
      <c r="F120">
        <v>11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0.8</v>
      </c>
      <c r="Q120">
        <v>0.8</v>
      </c>
      <c r="R120" s="1">
        <v>2.1000000000000001E-2</v>
      </c>
    </row>
    <row r="121" spans="1:18" x14ac:dyDescent="0.35">
      <c r="A121">
        <v>9</v>
      </c>
      <c r="B121" t="s">
        <v>180</v>
      </c>
      <c r="C121">
        <v>9</v>
      </c>
      <c r="D121">
        <v>138</v>
      </c>
      <c r="E121">
        <v>15.3</v>
      </c>
      <c r="F121">
        <v>60</v>
      </c>
      <c r="G121">
        <v>7</v>
      </c>
      <c r="H121">
        <v>1</v>
      </c>
      <c r="I121">
        <v>1</v>
      </c>
      <c r="J121">
        <v>1</v>
      </c>
      <c r="K121">
        <v>-4</v>
      </c>
      <c r="L121">
        <v>-4</v>
      </c>
      <c r="M121">
        <v>0</v>
      </c>
      <c r="N121">
        <v>0</v>
      </c>
      <c r="O121">
        <v>1</v>
      </c>
      <c r="P121">
        <v>19.899999999999999</v>
      </c>
      <c r="Q121">
        <v>19.899999999999999</v>
      </c>
      <c r="R121" s="1">
        <v>0.43099999999999999</v>
      </c>
    </row>
    <row r="122" spans="1:18" x14ac:dyDescent="0.35">
      <c r="A122">
        <v>9</v>
      </c>
      <c r="B122" t="s">
        <v>141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</v>
      </c>
    </row>
    <row r="123" spans="1:18" x14ac:dyDescent="0.35">
      <c r="A123">
        <v>9</v>
      </c>
      <c r="B123" t="s">
        <v>87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31</v>
      </c>
      <c r="L123">
        <v>31</v>
      </c>
      <c r="M123">
        <v>0</v>
      </c>
      <c r="N123">
        <v>0</v>
      </c>
      <c r="O123">
        <v>1</v>
      </c>
      <c r="P123">
        <v>3.6</v>
      </c>
      <c r="Q123">
        <v>3.6</v>
      </c>
      <c r="R123" s="1">
        <v>3.6999999999999998E-2</v>
      </c>
    </row>
    <row r="124" spans="1:18" x14ac:dyDescent="0.35">
      <c r="A124">
        <v>9</v>
      </c>
      <c r="B124" t="s">
        <v>190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8.0000000000000002E-3</v>
      </c>
    </row>
    <row r="125" spans="1:18" x14ac:dyDescent="0.35">
      <c r="A125">
        <v>9</v>
      </c>
      <c r="B125" t="s">
        <v>40</v>
      </c>
      <c r="C125">
        <v>3</v>
      </c>
      <c r="D125">
        <v>22</v>
      </c>
      <c r="E125">
        <v>7.3</v>
      </c>
      <c r="F125">
        <v>12</v>
      </c>
      <c r="G125">
        <v>0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8.8000000000000007</v>
      </c>
      <c r="Q125">
        <v>8.8000000000000007</v>
      </c>
      <c r="R125" s="1">
        <v>0.20599999999999999</v>
      </c>
    </row>
    <row r="126" spans="1:18" x14ac:dyDescent="0.35">
      <c r="A126">
        <v>9</v>
      </c>
      <c r="B126" t="s">
        <v>43</v>
      </c>
      <c r="C126">
        <v>9</v>
      </c>
      <c r="D126">
        <v>16</v>
      </c>
      <c r="E126">
        <v>1.8</v>
      </c>
      <c r="F126">
        <v>6</v>
      </c>
      <c r="G126">
        <v>0</v>
      </c>
      <c r="H126">
        <v>0</v>
      </c>
      <c r="I126">
        <v>1</v>
      </c>
      <c r="J126">
        <v>2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2.2000000000000002</v>
      </c>
      <c r="Q126">
        <v>2.2000000000000002</v>
      </c>
      <c r="R126" s="1">
        <v>0.95799999999999996</v>
      </c>
    </row>
    <row r="127" spans="1:18" x14ac:dyDescent="0.35">
      <c r="A127">
        <v>9</v>
      </c>
      <c r="B127" t="s">
        <v>201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0</v>
      </c>
    </row>
    <row r="128" spans="1:18" x14ac:dyDescent="0.35">
      <c r="A128">
        <v>9</v>
      </c>
      <c r="B128" t="s">
        <v>182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2E-3</v>
      </c>
    </row>
    <row r="129" spans="1:18" x14ac:dyDescent="0.35">
      <c r="A129">
        <v>9</v>
      </c>
      <c r="B129" t="s">
        <v>229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1E-3</v>
      </c>
    </row>
    <row r="130" spans="1:18" x14ac:dyDescent="0.35">
      <c r="A130">
        <v>9</v>
      </c>
      <c r="B130" t="s">
        <v>140</v>
      </c>
      <c r="C130">
        <v>4</v>
      </c>
      <c r="D130">
        <v>9</v>
      </c>
      <c r="E130">
        <v>2.2999999999999998</v>
      </c>
      <c r="F130">
        <v>4</v>
      </c>
      <c r="G130">
        <v>0</v>
      </c>
      <c r="H130">
        <v>0</v>
      </c>
      <c r="I130">
        <v>1</v>
      </c>
      <c r="J130">
        <v>1</v>
      </c>
      <c r="K130">
        <v>-1</v>
      </c>
      <c r="L130">
        <v>-1</v>
      </c>
      <c r="M130">
        <v>0</v>
      </c>
      <c r="N130">
        <v>0</v>
      </c>
      <c r="O130">
        <v>1</v>
      </c>
      <c r="P130">
        <v>1.3</v>
      </c>
      <c r="Q130">
        <v>1.3</v>
      </c>
      <c r="R130" s="1">
        <v>3.0000000000000001E-3</v>
      </c>
    </row>
    <row r="131" spans="1:18" x14ac:dyDescent="0.35">
      <c r="A131">
        <v>9</v>
      </c>
      <c r="B131" t="s">
        <v>192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1E-3</v>
      </c>
    </row>
    <row r="132" spans="1:18" x14ac:dyDescent="0.35">
      <c r="A132">
        <v>9</v>
      </c>
      <c r="B132" t="s">
        <v>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0.61799999999999999</v>
      </c>
    </row>
    <row r="133" spans="1:18" x14ac:dyDescent="0.35">
      <c r="A133">
        <v>9</v>
      </c>
      <c r="B133" t="s">
        <v>142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 s="1">
        <v>0</v>
      </c>
    </row>
    <row r="134" spans="1:18" x14ac:dyDescent="0.35">
      <c r="A134">
        <v>9</v>
      </c>
      <c r="B134" t="s">
        <v>124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3.0000000000000001E-3</v>
      </c>
    </row>
    <row r="135" spans="1:18" x14ac:dyDescent="0.35">
      <c r="A135">
        <v>9</v>
      </c>
      <c r="B135" t="s">
        <v>22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0.94099999999999995</v>
      </c>
    </row>
    <row r="136" spans="1:18" x14ac:dyDescent="0.35">
      <c r="A136">
        <v>9</v>
      </c>
      <c r="B136" t="s">
        <v>159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0.1</v>
      </c>
      <c r="Q136">
        <v>0.1</v>
      </c>
      <c r="R136" s="1">
        <v>0</v>
      </c>
    </row>
    <row r="137" spans="1:18" x14ac:dyDescent="0.35">
      <c r="A137">
        <v>9</v>
      </c>
      <c r="B137" t="s">
        <v>68</v>
      </c>
      <c r="C137">
        <v>2</v>
      </c>
      <c r="D137">
        <v>4</v>
      </c>
      <c r="E137">
        <v>2</v>
      </c>
      <c r="F137">
        <v>2</v>
      </c>
      <c r="G137">
        <v>0</v>
      </c>
      <c r="H137">
        <v>0</v>
      </c>
      <c r="I137">
        <v>1</v>
      </c>
      <c r="J137">
        <v>1</v>
      </c>
      <c r="K137">
        <v>6</v>
      </c>
      <c r="L137">
        <v>6</v>
      </c>
      <c r="M137">
        <v>0</v>
      </c>
      <c r="N137">
        <v>0</v>
      </c>
      <c r="O137">
        <v>1</v>
      </c>
      <c r="P137">
        <v>1.5</v>
      </c>
      <c r="Q137">
        <v>1.5</v>
      </c>
      <c r="R137" s="1">
        <v>0.154</v>
      </c>
    </row>
    <row r="138" spans="1:18" x14ac:dyDescent="0.35">
      <c r="A138">
        <v>9</v>
      </c>
      <c r="B138" t="s">
        <v>236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5.8000000000000003E-2</v>
      </c>
    </row>
    <row r="139" spans="1:18" x14ac:dyDescent="0.35">
      <c r="A139">
        <v>9</v>
      </c>
      <c r="B139" t="s">
        <v>187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9</v>
      </c>
      <c r="B140" t="s">
        <v>207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9</v>
      </c>
      <c r="B141" t="s">
        <v>175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1E-3</v>
      </c>
    </row>
    <row r="142" spans="1:18" x14ac:dyDescent="0.35">
      <c r="A142">
        <v>9</v>
      </c>
      <c r="B142" t="s">
        <v>211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</v>
      </c>
    </row>
    <row r="143" spans="1:18" x14ac:dyDescent="0.35">
      <c r="A143">
        <v>9</v>
      </c>
      <c r="B143" t="s">
        <v>73</v>
      </c>
      <c r="C143">
        <v>2</v>
      </c>
      <c r="D143">
        <v>5</v>
      </c>
      <c r="E143">
        <v>2.5</v>
      </c>
      <c r="F143">
        <v>3</v>
      </c>
      <c r="G143">
        <v>0</v>
      </c>
      <c r="H143">
        <v>0</v>
      </c>
      <c r="I143">
        <v>1</v>
      </c>
      <c r="J143">
        <v>2</v>
      </c>
      <c r="K143">
        <v>6</v>
      </c>
      <c r="L143">
        <v>6</v>
      </c>
      <c r="M143">
        <v>0</v>
      </c>
      <c r="N143">
        <v>0</v>
      </c>
      <c r="O143">
        <v>1</v>
      </c>
      <c r="P143">
        <v>1.6</v>
      </c>
      <c r="Q143">
        <v>1.6</v>
      </c>
      <c r="R143" s="1">
        <v>2.7E-2</v>
      </c>
    </row>
    <row r="144" spans="1:18" x14ac:dyDescent="0.35">
      <c r="A144">
        <v>9</v>
      </c>
      <c r="B144" t="s">
        <v>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1E-3</v>
      </c>
    </row>
    <row r="145" spans="1:18" x14ac:dyDescent="0.35">
      <c r="A145">
        <v>9</v>
      </c>
      <c r="B145" t="s">
        <v>78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</v>
      </c>
    </row>
    <row r="146" spans="1:18" x14ac:dyDescent="0.35">
      <c r="A146">
        <v>9</v>
      </c>
      <c r="B146" t="s">
        <v>241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6</v>
      </c>
      <c r="J146">
        <v>6</v>
      </c>
      <c r="K146">
        <v>24</v>
      </c>
      <c r="L146">
        <v>4</v>
      </c>
      <c r="M146">
        <v>0</v>
      </c>
      <c r="N146">
        <v>0</v>
      </c>
      <c r="O146">
        <v>1</v>
      </c>
      <c r="P146">
        <v>5.4</v>
      </c>
      <c r="Q146">
        <v>5.4</v>
      </c>
      <c r="R146" s="1">
        <v>2.1000000000000001E-2</v>
      </c>
    </row>
    <row r="147" spans="1:18" x14ac:dyDescent="0.35">
      <c r="A147">
        <v>9</v>
      </c>
      <c r="B147" t="s">
        <v>136</v>
      </c>
      <c r="C147">
        <v>1</v>
      </c>
      <c r="D147">
        <v>3</v>
      </c>
      <c r="E147">
        <v>3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0.3</v>
      </c>
      <c r="Q147">
        <v>0.3</v>
      </c>
      <c r="R147" s="1">
        <v>7.0000000000000001E-3</v>
      </c>
    </row>
    <row r="148" spans="1:18" x14ac:dyDescent="0.35">
      <c r="A148">
        <v>9</v>
      </c>
      <c r="B148" t="s">
        <v>164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9</v>
      </c>
      <c r="B149" t="s">
        <v>37</v>
      </c>
      <c r="C149">
        <v>6</v>
      </c>
      <c r="D149">
        <v>39</v>
      </c>
      <c r="E149">
        <v>6.5</v>
      </c>
      <c r="F149">
        <v>11</v>
      </c>
      <c r="G149">
        <v>0</v>
      </c>
      <c r="H149">
        <v>0</v>
      </c>
      <c r="I149">
        <v>3</v>
      </c>
      <c r="J149">
        <v>5</v>
      </c>
      <c r="K149">
        <v>22</v>
      </c>
      <c r="L149">
        <v>7.3</v>
      </c>
      <c r="M149">
        <v>0</v>
      </c>
      <c r="N149">
        <v>0</v>
      </c>
      <c r="O149">
        <v>1</v>
      </c>
      <c r="P149">
        <v>7.6</v>
      </c>
      <c r="Q149">
        <v>7.6</v>
      </c>
      <c r="R149" s="1">
        <v>0.53</v>
      </c>
    </row>
    <row r="150" spans="1:18" x14ac:dyDescent="0.35">
      <c r="A150">
        <v>9</v>
      </c>
      <c r="B150" t="s">
        <v>167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</v>
      </c>
    </row>
    <row r="151" spans="1:18" x14ac:dyDescent="0.35">
      <c r="A151">
        <v>9</v>
      </c>
      <c r="B151" t="s">
        <v>220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1E-3</v>
      </c>
    </row>
    <row r="152" spans="1:18" x14ac:dyDescent="0.35">
      <c r="A152">
        <v>9</v>
      </c>
      <c r="B152" t="s">
        <v>59</v>
      </c>
      <c r="C152">
        <v>16</v>
      </c>
      <c r="D152">
        <v>69</v>
      </c>
      <c r="E152">
        <v>4.3</v>
      </c>
      <c r="F152">
        <v>25</v>
      </c>
      <c r="G152">
        <v>1</v>
      </c>
      <c r="H152">
        <v>1</v>
      </c>
      <c r="I152">
        <v>2</v>
      </c>
      <c r="J152">
        <v>4</v>
      </c>
      <c r="K152">
        <v>7</v>
      </c>
      <c r="L152">
        <v>3.5</v>
      </c>
      <c r="M152">
        <v>0</v>
      </c>
      <c r="N152">
        <v>0</v>
      </c>
      <c r="O152">
        <v>1</v>
      </c>
      <c r="P152">
        <v>14.6</v>
      </c>
      <c r="Q152">
        <v>14.6</v>
      </c>
      <c r="R152" s="1">
        <v>0.93799999999999994</v>
      </c>
    </row>
    <row r="153" spans="1:18" x14ac:dyDescent="0.35">
      <c r="A153">
        <v>9</v>
      </c>
      <c r="B153" t="s">
        <v>133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7</v>
      </c>
      <c r="L153">
        <v>7</v>
      </c>
      <c r="M153">
        <v>0</v>
      </c>
      <c r="N153">
        <v>0</v>
      </c>
      <c r="O153">
        <v>1</v>
      </c>
      <c r="P153">
        <v>1.2</v>
      </c>
      <c r="Q153">
        <v>1.2</v>
      </c>
      <c r="R153" s="1">
        <v>0</v>
      </c>
    </row>
    <row r="154" spans="1:18" x14ac:dyDescent="0.35">
      <c r="A154">
        <v>9</v>
      </c>
      <c r="B154" t="s">
        <v>195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 s="1">
        <v>7.0000000000000007E-2</v>
      </c>
    </row>
    <row r="155" spans="1:18" x14ac:dyDescent="0.35">
      <c r="A155">
        <v>9</v>
      </c>
      <c r="B155" t="s">
        <v>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0.224</v>
      </c>
    </row>
    <row r="156" spans="1:18" x14ac:dyDescent="0.35">
      <c r="A156">
        <v>9</v>
      </c>
      <c r="B156" t="s">
        <v>219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1E-3</v>
      </c>
    </row>
    <row r="157" spans="1:18" x14ac:dyDescent="0.35">
      <c r="A157">
        <v>9</v>
      </c>
      <c r="B157" t="s">
        <v>176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</row>
    <row r="158" spans="1:18" x14ac:dyDescent="0.35">
      <c r="A158">
        <v>9</v>
      </c>
      <c r="B158" t="s">
        <v>163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</row>
    <row r="159" spans="1:18" x14ac:dyDescent="0.35">
      <c r="A159">
        <v>9</v>
      </c>
      <c r="B159" t="s">
        <v>91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 s="1">
        <v>1E-3</v>
      </c>
    </row>
    <row r="160" spans="1:18" x14ac:dyDescent="0.35">
      <c r="A160">
        <v>9</v>
      </c>
      <c r="B160" t="s">
        <v>67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8.9999999999999993E-3</v>
      </c>
    </row>
    <row r="161" spans="1:18" x14ac:dyDescent="0.35">
      <c r="A161">
        <v>9</v>
      </c>
      <c r="B161" t="s">
        <v>86</v>
      </c>
      <c r="C161">
        <v>3</v>
      </c>
      <c r="D161">
        <v>9</v>
      </c>
      <c r="E161">
        <v>3</v>
      </c>
      <c r="F161">
        <v>4</v>
      </c>
      <c r="G161">
        <v>0</v>
      </c>
      <c r="H161">
        <v>0</v>
      </c>
      <c r="I161">
        <v>1</v>
      </c>
      <c r="J161">
        <v>1</v>
      </c>
      <c r="K161">
        <v>-7</v>
      </c>
      <c r="L161">
        <v>-7</v>
      </c>
      <c r="M161">
        <v>0</v>
      </c>
      <c r="N161">
        <v>0</v>
      </c>
      <c r="O161">
        <v>1</v>
      </c>
      <c r="P161">
        <v>0.7</v>
      </c>
      <c r="Q161">
        <v>0.7</v>
      </c>
      <c r="R161" s="1">
        <v>8.0000000000000002E-3</v>
      </c>
    </row>
    <row r="162" spans="1:18" x14ac:dyDescent="0.35">
      <c r="A162">
        <v>9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</v>
      </c>
    </row>
    <row r="163" spans="1:18" x14ac:dyDescent="0.35">
      <c r="A163">
        <v>9</v>
      </c>
      <c r="B163" t="s">
        <v>53</v>
      </c>
      <c r="C163">
        <v>20</v>
      </c>
      <c r="D163">
        <v>73</v>
      </c>
      <c r="E163">
        <v>3.7</v>
      </c>
      <c r="F163">
        <v>16</v>
      </c>
      <c r="G163">
        <v>0</v>
      </c>
      <c r="H163">
        <v>2</v>
      </c>
      <c r="I163">
        <v>4</v>
      </c>
      <c r="J163">
        <v>4</v>
      </c>
      <c r="K163">
        <v>46</v>
      </c>
      <c r="L163">
        <v>11.5</v>
      </c>
      <c r="M163">
        <v>0</v>
      </c>
      <c r="N163">
        <v>0</v>
      </c>
      <c r="O163">
        <v>1</v>
      </c>
      <c r="P163">
        <v>25.9</v>
      </c>
      <c r="Q163">
        <v>25.9</v>
      </c>
      <c r="R163" s="1">
        <v>0.95799999999999996</v>
      </c>
    </row>
    <row r="164" spans="1:18" x14ac:dyDescent="0.35">
      <c r="A164">
        <v>9</v>
      </c>
      <c r="B164" t="s">
        <v>146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5</v>
      </c>
      <c r="L164">
        <v>5</v>
      </c>
      <c r="M164">
        <v>0</v>
      </c>
      <c r="N164">
        <v>0</v>
      </c>
      <c r="O164">
        <v>1</v>
      </c>
      <c r="P164">
        <v>1</v>
      </c>
      <c r="Q164">
        <v>1</v>
      </c>
      <c r="R164" s="1">
        <v>4.0000000000000001E-3</v>
      </c>
    </row>
    <row r="165" spans="1:18" x14ac:dyDescent="0.35">
      <c r="A165">
        <v>9</v>
      </c>
      <c r="B165" t="s">
        <v>32</v>
      </c>
      <c r="C165">
        <v>12</v>
      </c>
      <c r="D165">
        <v>85</v>
      </c>
      <c r="E165">
        <v>7.1</v>
      </c>
      <c r="F165">
        <v>25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14.5</v>
      </c>
      <c r="Q165">
        <v>14.5</v>
      </c>
      <c r="R165" s="1">
        <v>0.97699999999999998</v>
      </c>
    </row>
    <row r="166" spans="1:18" x14ac:dyDescent="0.35">
      <c r="A166">
        <v>9</v>
      </c>
      <c r="B166" t="s">
        <v>92</v>
      </c>
      <c r="C166">
        <v>2</v>
      </c>
      <c r="D166">
        <v>8</v>
      </c>
      <c r="E166">
        <v>4</v>
      </c>
      <c r="F166">
        <v>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0.8</v>
      </c>
      <c r="Q166">
        <v>0.8</v>
      </c>
      <c r="R166" s="1">
        <v>0.11899999999999999</v>
      </c>
    </row>
    <row r="167" spans="1:18" x14ac:dyDescent="0.35">
      <c r="A167">
        <v>9</v>
      </c>
      <c r="B167" t="s">
        <v>154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</row>
    <row r="168" spans="1:18" x14ac:dyDescent="0.35">
      <c r="A168">
        <v>9</v>
      </c>
      <c r="B168" t="s">
        <v>34</v>
      </c>
      <c r="C168">
        <v>9</v>
      </c>
      <c r="D168">
        <v>87</v>
      </c>
      <c r="E168">
        <v>9.6999999999999993</v>
      </c>
      <c r="F168">
        <v>64</v>
      </c>
      <c r="G168">
        <v>4</v>
      </c>
      <c r="H168">
        <v>1</v>
      </c>
      <c r="I168">
        <v>4</v>
      </c>
      <c r="J168">
        <v>6</v>
      </c>
      <c r="K168">
        <v>42</v>
      </c>
      <c r="L168">
        <v>10.5</v>
      </c>
      <c r="M168">
        <v>0</v>
      </c>
      <c r="N168">
        <v>0</v>
      </c>
      <c r="O168">
        <v>1</v>
      </c>
      <c r="P168">
        <v>20.9</v>
      </c>
      <c r="Q168">
        <v>20.9</v>
      </c>
      <c r="R168" s="1">
        <v>0.96</v>
      </c>
    </row>
    <row r="169" spans="1:18" x14ac:dyDescent="0.35">
      <c r="A169">
        <v>9</v>
      </c>
      <c r="B169" t="s">
        <v>120</v>
      </c>
      <c r="C169">
        <v>2</v>
      </c>
      <c r="D169">
        <v>8</v>
      </c>
      <c r="E169">
        <v>4</v>
      </c>
      <c r="F169">
        <v>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0.8</v>
      </c>
      <c r="Q169">
        <v>0.8</v>
      </c>
      <c r="R169" s="1">
        <v>0.11</v>
      </c>
    </row>
    <row r="170" spans="1:18" x14ac:dyDescent="0.35">
      <c r="A170">
        <v>9</v>
      </c>
      <c r="B170" t="s">
        <v>179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9</v>
      </c>
      <c r="B171" t="s">
        <v>125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2E-3</v>
      </c>
    </row>
    <row r="172" spans="1:18" x14ac:dyDescent="0.35">
      <c r="A172">
        <v>9</v>
      </c>
      <c r="B172" t="s">
        <v>27</v>
      </c>
      <c r="C172">
        <v>2</v>
      </c>
      <c r="D172">
        <v>6</v>
      </c>
      <c r="E172">
        <v>3</v>
      </c>
      <c r="F172">
        <v>4</v>
      </c>
      <c r="G172">
        <v>0</v>
      </c>
      <c r="H172">
        <v>0</v>
      </c>
      <c r="I172">
        <v>1</v>
      </c>
      <c r="J172">
        <v>1</v>
      </c>
      <c r="K172">
        <v>9</v>
      </c>
      <c r="L172">
        <v>9</v>
      </c>
      <c r="M172">
        <v>0</v>
      </c>
      <c r="N172">
        <v>0</v>
      </c>
      <c r="O172">
        <v>1</v>
      </c>
      <c r="P172">
        <v>2</v>
      </c>
      <c r="Q172">
        <v>2</v>
      </c>
      <c r="R172" s="1">
        <v>0.20899999999999999</v>
      </c>
    </row>
    <row r="173" spans="1:18" x14ac:dyDescent="0.35">
      <c r="A173">
        <v>9</v>
      </c>
      <c r="B173" t="s">
        <v>216</v>
      </c>
      <c r="C173">
        <v>12</v>
      </c>
      <c r="D173">
        <v>32</v>
      </c>
      <c r="E173">
        <v>2.7</v>
      </c>
      <c r="F173">
        <v>7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3.2</v>
      </c>
      <c r="Q173">
        <v>3.2</v>
      </c>
      <c r="R173" s="1">
        <v>0.16300000000000001</v>
      </c>
    </row>
    <row r="174" spans="1:18" x14ac:dyDescent="0.35">
      <c r="A174">
        <v>9</v>
      </c>
      <c r="B174" t="s">
        <v>123</v>
      </c>
      <c r="C174">
        <v>3</v>
      </c>
      <c r="D174">
        <v>4</v>
      </c>
      <c r="E174">
        <v>1.3</v>
      </c>
      <c r="F174">
        <v>9</v>
      </c>
      <c r="G174">
        <v>0</v>
      </c>
      <c r="H174">
        <v>0</v>
      </c>
      <c r="I174">
        <v>2</v>
      </c>
      <c r="J174">
        <v>3</v>
      </c>
      <c r="K174">
        <v>8</v>
      </c>
      <c r="L174">
        <v>4</v>
      </c>
      <c r="M174">
        <v>0</v>
      </c>
      <c r="N174">
        <v>0</v>
      </c>
      <c r="O174">
        <v>1</v>
      </c>
      <c r="P174">
        <v>2.2000000000000002</v>
      </c>
      <c r="Q174">
        <v>2.2000000000000002</v>
      </c>
      <c r="R174" s="1">
        <v>1.2E-2</v>
      </c>
    </row>
    <row r="175" spans="1:18" x14ac:dyDescent="0.35">
      <c r="A175">
        <v>9</v>
      </c>
      <c r="B175" t="s">
        <v>38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0.372</v>
      </c>
    </row>
    <row r="176" spans="1:18" x14ac:dyDescent="0.35">
      <c r="A176">
        <v>9</v>
      </c>
      <c r="B176" t="s">
        <v>206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9</v>
      </c>
      <c r="B177" t="s">
        <v>47</v>
      </c>
      <c r="C177">
        <v>16</v>
      </c>
      <c r="D177">
        <v>90</v>
      </c>
      <c r="E177">
        <v>5.6</v>
      </c>
      <c r="F177">
        <v>26</v>
      </c>
      <c r="G177">
        <v>1</v>
      </c>
      <c r="H177">
        <v>0</v>
      </c>
      <c r="I177">
        <v>3</v>
      </c>
      <c r="J177">
        <v>4</v>
      </c>
      <c r="K177">
        <v>23</v>
      </c>
      <c r="L177">
        <v>7.7</v>
      </c>
      <c r="M177">
        <v>0</v>
      </c>
      <c r="N177">
        <v>0</v>
      </c>
      <c r="O177">
        <v>1</v>
      </c>
      <c r="P177">
        <v>12.8</v>
      </c>
      <c r="Q177">
        <v>12.8</v>
      </c>
      <c r="R177" s="1">
        <v>0.999</v>
      </c>
    </row>
    <row r="178" spans="1:18" x14ac:dyDescent="0.35">
      <c r="A178">
        <v>9</v>
      </c>
      <c r="B178" t="s">
        <v>138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2E-3</v>
      </c>
    </row>
    <row r="179" spans="1:18" x14ac:dyDescent="0.35">
      <c r="A179">
        <v>9</v>
      </c>
      <c r="B179" t="s">
        <v>199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9</v>
      </c>
      <c r="B180" t="s">
        <v>189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9</v>
      </c>
      <c r="B181" t="s">
        <v>194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</v>
      </c>
    </row>
    <row r="182" spans="1:18" x14ac:dyDescent="0.35">
      <c r="A182">
        <v>9</v>
      </c>
      <c r="B182" t="s">
        <v>239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</v>
      </c>
    </row>
    <row r="183" spans="1:18" x14ac:dyDescent="0.35">
      <c r="A183">
        <v>9</v>
      </c>
      <c r="B183" t="s">
        <v>55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5.5E-2</v>
      </c>
    </row>
    <row r="184" spans="1:18" x14ac:dyDescent="0.35">
      <c r="A184">
        <v>9</v>
      </c>
      <c r="B184" t="s">
        <v>212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</v>
      </c>
    </row>
    <row r="185" spans="1:18" x14ac:dyDescent="0.35">
      <c r="A185">
        <v>9</v>
      </c>
      <c r="B185" t="s">
        <v>208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</v>
      </c>
    </row>
    <row r="186" spans="1:18" x14ac:dyDescent="0.35">
      <c r="A186">
        <v>9</v>
      </c>
      <c r="B186" t="s">
        <v>223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</v>
      </c>
    </row>
    <row r="187" spans="1:18" x14ac:dyDescent="0.35">
      <c r="A187">
        <v>9</v>
      </c>
      <c r="B187" t="s">
        <v>243</v>
      </c>
      <c r="C187">
        <v>3</v>
      </c>
      <c r="D187">
        <v>2</v>
      </c>
      <c r="E187">
        <v>0.7</v>
      </c>
      <c r="F187">
        <v>4</v>
      </c>
      <c r="G187">
        <v>0</v>
      </c>
      <c r="H187">
        <v>0</v>
      </c>
      <c r="I187">
        <v>2</v>
      </c>
      <c r="J187">
        <v>3</v>
      </c>
      <c r="K187">
        <v>5</v>
      </c>
      <c r="L187">
        <v>2.5</v>
      </c>
      <c r="M187">
        <v>0</v>
      </c>
      <c r="N187">
        <v>0</v>
      </c>
      <c r="O187">
        <v>1</v>
      </c>
      <c r="P187">
        <v>1.7</v>
      </c>
      <c r="Q187">
        <v>1.7</v>
      </c>
      <c r="R187" s="1">
        <v>3.0000000000000001E-3</v>
      </c>
    </row>
    <row r="188" spans="1:18" x14ac:dyDescent="0.35">
      <c r="A188">
        <v>9</v>
      </c>
      <c r="B188" t="s">
        <v>20</v>
      </c>
      <c r="C188">
        <v>12</v>
      </c>
      <c r="D188">
        <v>51</v>
      </c>
      <c r="E188">
        <v>4.3</v>
      </c>
      <c r="F188">
        <v>15</v>
      </c>
      <c r="G188">
        <v>0</v>
      </c>
      <c r="H188">
        <v>0</v>
      </c>
      <c r="I188">
        <v>3</v>
      </c>
      <c r="J188">
        <v>5</v>
      </c>
      <c r="K188">
        <v>12</v>
      </c>
      <c r="L188">
        <v>4</v>
      </c>
      <c r="M188">
        <v>0</v>
      </c>
      <c r="N188">
        <v>0</v>
      </c>
      <c r="O188">
        <v>1</v>
      </c>
      <c r="P188">
        <v>7.8</v>
      </c>
      <c r="Q188">
        <v>7.8</v>
      </c>
      <c r="R188" s="1">
        <v>0.998</v>
      </c>
    </row>
    <row r="189" spans="1:18" x14ac:dyDescent="0.35">
      <c r="A189">
        <v>9</v>
      </c>
      <c r="B189" t="s">
        <v>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0.999</v>
      </c>
    </row>
    <row r="190" spans="1:18" x14ac:dyDescent="0.35">
      <c r="A190">
        <v>9</v>
      </c>
      <c r="B190" t="s">
        <v>165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1E-3</v>
      </c>
    </row>
    <row r="191" spans="1:18" x14ac:dyDescent="0.35">
      <c r="A191">
        <v>9</v>
      </c>
      <c r="B191" t="s">
        <v>137</v>
      </c>
      <c r="C191">
        <v>3</v>
      </c>
      <c r="D191">
        <v>13</v>
      </c>
      <c r="E191">
        <v>4.3</v>
      </c>
      <c r="F191">
        <v>7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1.3</v>
      </c>
      <c r="Q191">
        <v>1.3</v>
      </c>
      <c r="R191" s="1">
        <v>7.0000000000000001E-3</v>
      </c>
    </row>
    <row r="192" spans="1:18" x14ac:dyDescent="0.35">
      <c r="A192">
        <v>9</v>
      </c>
      <c r="B192" t="s">
        <v>81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 s="1">
        <v>2.5000000000000001E-2</v>
      </c>
    </row>
    <row r="193" spans="1:18" x14ac:dyDescent="0.35">
      <c r="A193">
        <v>9</v>
      </c>
      <c r="B193" t="s">
        <v>170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0</v>
      </c>
    </row>
    <row r="194" spans="1:18" x14ac:dyDescent="0.35">
      <c r="A194">
        <v>9</v>
      </c>
      <c r="B194" t="s">
        <v>127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0.25800000000000001</v>
      </c>
    </row>
    <row r="195" spans="1:18" x14ac:dyDescent="0.35">
      <c r="A195">
        <v>9</v>
      </c>
      <c r="B195" t="s">
        <v>162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 s="1">
        <v>1E-3</v>
      </c>
    </row>
    <row r="196" spans="1:18" x14ac:dyDescent="0.35">
      <c r="A196">
        <v>9</v>
      </c>
      <c r="B196" t="s">
        <v>65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 s="1">
        <v>2E-3</v>
      </c>
    </row>
    <row r="197" spans="1:18" x14ac:dyDescent="0.35">
      <c r="A197">
        <v>9</v>
      </c>
      <c r="B197" t="s">
        <v>63</v>
      </c>
      <c r="C197">
        <v>5</v>
      </c>
      <c r="D197">
        <v>18</v>
      </c>
      <c r="E197">
        <v>3.6</v>
      </c>
      <c r="F197">
        <v>8</v>
      </c>
      <c r="G197">
        <v>0</v>
      </c>
      <c r="H197">
        <v>0</v>
      </c>
      <c r="I197">
        <v>4</v>
      </c>
      <c r="J197">
        <v>6</v>
      </c>
      <c r="K197">
        <v>4</v>
      </c>
      <c r="L197">
        <v>1</v>
      </c>
      <c r="M197">
        <v>0</v>
      </c>
      <c r="N197">
        <v>0</v>
      </c>
      <c r="O197">
        <v>1</v>
      </c>
      <c r="P197">
        <v>4.2</v>
      </c>
      <c r="Q197">
        <v>4.2</v>
      </c>
      <c r="R197" s="1">
        <v>0.33100000000000002</v>
      </c>
    </row>
    <row r="198" spans="1:18" x14ac:dyDescent="0.35">
      <c r="A198">
        <v>9</v>
      </c>
      <c r="B198" t="s">
        <v>19</v>
      </c>
      <c r="C198">
        <v>12</v>
      </c>
      <c r="D198">
        <v>39</v>
      </c>
      <c r="E198">
        <v>3.3</v>
      </c>
      <c r="F198">
        <v>13</v>
      </c>
      <c r="G198">
        <v>0</v>
      </c>
      <c r="H198">
        <v>1</v>
      </c>
      <c r="I198">
        <v>2</v>
      </c>
      <c r="J198">
        <v>3</v>
      </c>
      <c r="K198">
        <v>-9</v>
      </c>
      <c r="L198">
        <v>-4.5</v>
      </c>
      <c r="M198">
        <v>0</v>
      </c>
      <c r="N198">
        <v>0</v>
      </c>
      <c r="O198">
        <v>1</v>
      </c>
      <c r="P198">
        <v>10</v>
      </c>
      <c r="Q198">
        <v>10</v>
      </c>
      <c r="R198" s="1">
        <v>0.48699999999999999</v>
      </c>
    </row>
    <row r="199" spans="1:18" x14ac:dyDescent="0.35">
      <c r="A199">
        <v>9</v>
      </c>
      <c r="B199" t="s">
        <v>172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</v>
      </c>
    </row>
    <row r="200" spans="1:18" x14ac:dyDescent="0.35">
      <c r="A200">
        <v>9</v>
      </c>
      <c r="B200" t="s">
        <v>193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</row>
    <row r="201" spans="1:18" x14ac:dyDescent="0.35">
      <c r="A201">
        <v>9</v>
      </c>
      <c r="B201" t="s">
        <v>150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1E-3</v>
      </c>
    </row>
    <row r="202" spans="1:18" x14ac:dyDescent="0.35">
      <c r="A202">
        <v>9</v>
      </c>
      <c r="B202" t="s">
        <v>222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9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9</v>
      </c>
      <c r="B204" t="s">
        <v>181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</v>
      </c>
    </row>
    <row r="205" spans="1:18" x14ac:dyDescent="0.35">
      <c r="A205">
        <v>9</v>
      </c>
      <c r="B205" t="s">
        <v>74</v>
      </c>
      <c r="C205">
        <v>4</v>
      </c>
      <c r="D205">
        <v>8</v>
      </c>
      <c r="E205">
        <v>2</v>
      </c>
      <c r="F205">
        <v>4</v>
      </c>
      <c r="G205">
        <v>0</v>
      </c>
      <c r="H205">
        <v>0</v>
      </c>
      <c r="I205">
        <v>1</v>
      </c>
      <c r="J205">
        <v>1</v>
      </c>
      <c r="K205">
        <v>5</v>
      </c>
      <c r="L205">
        <v>5</v>
      </c>
      <c r="M205">
        <v>0</v>
      </c>
      <c r="N205">
        <v>0</v>
      </c>
      <c r="O205">
        <v>1</v>
      </c>
      <c r="P205">
        <v>1.8</v>
      </c>
      <c r="Q205">
        <v>1.8</v>
      </c>
      <c r="R205" s="1">
        <v>0.71799999999999997</v>
      </c>
    </row>
    <row r="206" spans="1:18" x14ac:dyDescent="0.35">
      <c r="A206">
        <v>9</v>
      </c>
      <c r="B206" t="s">
        <v>153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2.1000000000000001E-2</v>
      </c>
    </row>
    <row r="207" spans="1:18" x14ac:dyDescent="0.35">
      <c r="A207">
        <v>9</v>
      </c>
      <c r="B207" t="s">
        <v>82</v>
      </c>
      <c r="C207">
        <v>7</v>
      </c>
      <c r="D207">
        <v>26</v>
      </c>
      <c r="E207">
        <v>3.7</v>
      </c>
      <c r="F207">
        <v>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2.6</v>
      </c>
      <c r="Q207">
        <v>2.6</v>
      </c>
      <c r="R207" s="1">
        <v>0.86899999999999999</v>
      </c>
    </row>
    <row r="208" spans="1:18" x14ac:dyDescent="0.35">
      <c r="A208">
        <v>9</v>
      </c>
      <c r="B208" t="s">
        <v>72</v>
      </c>
      <c r="C208">
        <v>4</v>
      </c>
      <c r="D208">
        <v>-2</v>
      </c>
      <c r="E208">
        <v>-0.5</v>
      </c>
      <c r="F208">
        <v>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-0.2</v>
      </c>
      <c r="Q208">
        <v>-0.2</v>
      </c>
      <c r="R208" s="1">
        <v>1.2999999999999999E-2</v>
      </c>
    </row>
    <row r="209" spans="1:18" x14ac:dyDescent="0.35">
      <c r="A209">
        <v>9</v>
      </c>
      <c r="B209" t="s">
        <v>227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1">
        <v>0</v>
      </c>
    </row>
    <row r="210" spans="1:18" x14ac:dyDescent="0.35">
      <c r="A210">
        <v>9</v>
      </c>
      <c r="B210" t="s">
        <v>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s="1">
        <v>3.0000000000000001E-3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R209"/>
  <sheetViews>
    <sheetView showGridLines="0" topLeftCell="A181" workbookViewId="0">
      <selection activeCell="A5" sqref="A5:R209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10</v>
      </c>
      <c r="B5" t="s">
        <v>51</v>
      </c>
      <c r="C5">
        <v>14</v>
      </c>
      <c r="D5">
        <v>77</v>
      </c>
      <c r="E5">
        <v>5.5</v>
      </c>
      <c r="F5">
        <v>35</v>
      </c>
      <c r="G5">
        <v>2</v>
      </c>
      <c r="H5">
        <v>2</v>
      </c>
      <c r="I5">
        <v>3</v>
      </c>
      <c r="J5">
        <v>5</v>
      </c>
      <c r="K5">
        <v>35</v>
      </c>
      <c r="L5">
        <v>11.7</v>
      </c>
      <c r="M5">
        <v>0</v>
      </c>
      <c r="N5">
        <v>0</v>
      </c>
      <c r="O5">
        <v>1</v>
      </c>
      <c r="P5">
        <v>24.7</v>
      </c>
      <c r="Q5">
        <v>24.7</v>
      </c>
      <c r="R5" s="1">
        <v>0.98799999999999999</v>
      </c>
    </row>
    <row r="6" spans="1:18" x14ac:dyDescent="0.35">
      <c r="A6">
        <v>10</v>
      </c>
      <c r="B6" t="s">
        <v>29</v>
      </c>
      <c r="C6">
        <v>8</v>
      </c>
      <c r="D6">
        <v>38</v>
      </c>
      <c r="E6">
        <v>4.8</v>
      </c>
      <c r="F6">
        <v>15</v>
      </c>
      <c r="G6">
        <v>0</v>
      </c>
      <c r="H6">
        <v>0</v>
      </c>
      <c r="I6">
        <v>6</v>
      </c>
      <c r="J6">
        <v>6</v>
      </c>
      <c r="K6">
        <v>119</v>
      </c>
      <c r="L6">
        <v>19.8</v>
      </c>
      <c r="M6">
        <v>1</v>
      </c>
      <c r="N6">
        <v>0</v>
      </c>
      <c r="O6">
        <v>1</v>
      </c>
      <c r="P6">
        <v>24.7</v>
      </c>
      <c r="Q6">
        <v>24.7</v>
      </c>
      <c r="R6" s="1">
        <v>0.90400000000000003</v>
      </c>
    </row>
    <row r="7" spans="1:18" x14ac:dyDescent="0.35">
      <c r="A7">
        <v>10</v>
      </c>
      <c r="B7" t="s">
        <v>71</v>
      </c>
      <c r="C7">
        <v>30</v>
      </c>
      <c r="D7">
        <v>150</v>
      </c>
      <c r="E7">
        <v>5</v>
      </c>
      <c r="F7">
        <v>22</v>
      </c>
      <c r="G7">
        <v>1</v>
      </c>
      <c r="H7">
        <v>1</v>
      </c>
      <c r="I7">
        <v>1</v>
      </c>
      <c r="J7">
        <v>2</v>
      </c>
      <c r="K7">
        <v>11</v>
      </c>
      <c r="L7">
        <v>11</v>
      </c>
      <c r="M7">
        <v>0</v>
      </c>
      <c r="N7">
        <v>0</v>
      </c>
      <c r="O7">
        <v>1</v>
      </c>
      <c r="P7">
        <v>22.6</v>
      </c>
      <c r="Q7">
        <v>22.6</v>
      </c>
      <c r="R7" s="1">
        <v>0.79100000000000004</v>
      </c>
    </row>
    <row r="8" spans="1:18" x14ac:dyDescent="0.35">
      <c r="A8">
        <v>10</v>
      </c>
      <c r="B8" t="s">
        <v>18</v>
      </c>
      <c r="C8">
        <v>19</v>
      </c>
      <c r="D8">
        <v>67</v>
      </c>
      <c r="E8">
        <v>3.5</v>
      </c>
      <c r="F8">
        <v>17</v>
      </c>
      <c r="G8">
        <v>0</v>
      </c>
      <c r="H8">
        <v>1</v>
      </c>
      <c r="I8">
        <v>4</v>
      </c>
      <c r="J8">
        <v>7</v>
      </c>
      <c r="K8">
        <v>48</v>
      </c>
      <c r="L8">
        <v>12</v>
      </c>
      <c r="M8">
        <v>0</v>
      </c>
      <c r="N8">
        <v>0</v>
      </c>
      <c r="O8">
        <v>1</v>
      </c>
      <c r="P8">
        <v>19.5</v>
      </c>
      <c r="Q8">
        <v>19.5</v>
      </c>
      <c r="R8" s="1">
        <v>1</v>
      </c>
    </row>
    <row r="9" spans="1:18" x14ac:dyDescent="0.35">
      <c r="A9">
        <v>10</v>
      </c>
      <c r="B9" t="s">
        <v>43</v>
      </c>
      <c r="C9">
        <v>19</v>
      </c>
      <c r="D9">
        <v>63</v>
      </c>
      <c r="E9">
        <v>3.3</v>
      </c>
      <c r="F9">
        <v>13</v>
      </c>
      <c r="G9">
        <v>0</v>
      </c>
      <c r="H9">
        <v>0</v>
      </c>
      <c r="I9">
        <v>1</v>
      </c>
      <c r="J9">
        <v>2</v>
      </c>
      <c r="K9">
        <v>64</v>
      </c>
      <c r="L9">
        <v>64</v>
      </c>
      <c r="M9">
        <v>1</v>
      </c>
      <c r="N9">
        <v>0</v>
      </c>
      <c r="O9">
        <v>1</v>
      </c>
      <c r="P9">
        <v>19.2</v>
      </c>
      <c r="Q9">
        <v>19.2</v>
      </c>
      <c r="R9" s="1">
        <v>0.95799999999999996</v>
      </c>
    </row>
    <row r="10" spans="1:18" x14ac:dyDescent="0.35">
      <c r="A10">
        <v>10</v>
      </c>
      <c r="B10" t="s">
        <v>48</v>
      </c>
      <c r="C10">
        <v>21</v>
      </c>
      <c r="D10">
        <v>79</v>
      </c>
      <c r="E10">
        <v>3.8</v>
      </c>
      <c r="F10">
        <v>11</v>
      </c>
      <c r="G10">
        <v>0</v>
      </c>
      <c r="H10">
        <v>0</v>
      </c>
      <c r="I10">
        <v>4</v>
      </c>
      <c r="J10">
        <v>4</v>
      </c>
      <c r="K10">
        <v>31</v>
      </c>
      <c r="L10">
        <v>7.8</v>
      </c>
      <c r="M10">
        <v>1</v>
      </c>
      <c r="N10">
        <v>0</v>
      </c>
      <c r="O10">
        <v>1</v>
      </c>
      <c r="P10">
        <v>19</v>
      </c>
      <c r="Q10">
        <v>19</v>
      </c>
      <c r="R10" s="1">
        <v>0.91</v>
      </c>
    </row>
    <row r="11" spans="1:18" x14ac:dyDescent="0.35">
      <c r="A11">
        <v>10</v>
      </c>
      <c r="B11" t="s">
        <v>60</v>
      </c>
      <c r="C11">
        <v>15</v>
      </c>
      <c r="D11">
        <v>101</v>
      </c>
      <c r="E11">
        <v>6.7</v>
      </c>
      <c r="F11">
        <v>20</v>
      </c>
      <c r="G11">
        <v>1</v>
      </c>
      <c r="H11">
        <v>1</v>
      </c>
      <c r="I11">
        <v>2</v>
      </c>
      <c r="J11">
        <v>4</v>
      </c>
      <c r="K11">
        <v>9</v>
      </c>
      <c r="L11">
        <v>4.5</v>
      </c>
      <c r="M11">
        <v>0</v>
      </c>
      <c r="N11">
        <v>0</v>
      </c>
      <c r="O11">
        <v>1</v>
      </c>
      <c r="P11">
        <v>18</v>
      </c>
      <c r="Q11">
        <v>18</v>
      </c>
      <c r="R11" s="1">
        <v>0.83699999999999997</v>
      </c>
    </row>
    <row r="12" spans="1:18" x14ac:dyDescent="0.35">
      <c r="A12">
        <v>10</v>
      </c>
      <c r="B12" t="s">
        <v>28</v>
      </c>
      <c r="C12">
        <v>12</v>
      </c>
      <c r="D12">
        <v>116</v>
      </c>
      <c r="E12">
        <v>9.6999999999999993</v>
      </c>
      <c r="F12">
        <v>75</v>
      </c>
      <c r="G12">
        <v>4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17.600000000000001</v>
      </c>
      <c r="Q12">
        <v>17.600000000000001</v>
      </c>
      <c r="R12" s="1">
        <v>0.96</v>
      </c>
    </row>
    <row r="13" spans="1:18" x14ac:dyDescent="0.35">
      <c r="A13">
        <v>10</v>
      </c>
      <c r="B13" t="s">
        <v>17</v>
      </c>
      <c r="C13">
        <v>16</v>
      </c>
      <c r="D13">
        <v>95</v>
      </c>
      <c r="E13">
        <v>5.9</v>
      </c>
      <c r="F13">
        <v>19</v>
      </c>
      <c r="G13">
        <v>0</v>
      </c>
      <c r="H13">
        <v>0</v>
      </c>
      <c r="I13">
        <v>6</v>
      </c>
      <c r="J13">
        <v>10</v>
      </c>
      <c r="K13">
        <v>47</v>
      </c>
      <c r="L13">
        <v>7.8</v>
      </c>
      <c r="M13">
        <v>0</v>
      </c>
      <c r="N13">
        <v>0</v>
      </c>
      <c r="O13">
        <v>1</v>
      </c>
      <c r="P13">
        <v>17.2</v>
      </c>
      <c r="Q13">
        <v>17.2</v>
      </c>
      <c r="R13" s="1">
        <v>1</v>
      </c>
    </row>
    <row r="14" spans="1:18" x14ac:dyDescent="0.35">
      <c r="A14">
        <v>10</v>
      </c>
      <c r="B14" t="s">
        <v>23</v>
      </c>
      <c r="C14">
        <v>22</v>
      </c>
      <c r="D14">
        <v>95</v>
      </c>
      <c r="E14">
        <v>4.3</v>
      </c>
      <c r="F14">
        <v>17</v>
      </c>
      <c r="G14">
        <v>0</v>
      </c>
      <c r="H14">
        <v>1</v>
      </c>
      <c r="I14">
        <v>1</v>
      </c>
      <c r="J14">
        <v>2</v>
      </c>
      <c r="K14">
        <v>11</v>
      </c>
      <c r="L14">
        <v>11</v>
      </c>
      <c r="M14">
        <v>0</v>
      </c>
      <c r="N14">
        <v>0</v>
      </c>
      <c r="O14">
        <v>1</v>
      </c>
      <c r="P14">
        <v>17.100000000000001</v>
      </c>
      <c r="Q14">
        <v>17.100000000000001</v>
      </c>
      <c r="R14" s="1">
        <v>0.997</v>
      </c>
    </row>
    <row r="15" spans="1:18" x14ac:dyDescent="0.35">
      <c r="A15">
        <v>10</v>
      </c>
      <c r="B15" t="s">
        <v>59</v>
      </c>
      <c r="C15">
        <v>16</v>
      </c>
      <c r="D15">
        <v>82</v>
      </c>
      <c r="E15">
        <v>5.0999999999999996</v>
      </c>
      <c r="F15">
        <v>24</v>
      </c>
      <c r="G15">
        <v>1</v>
      </c>
      <c r="H15">
        <v>1</v>
      </c>
      <c r="I15">
        <v>3</v>
      </c>
      <c r="J15">
        <v>4</v>
      </c>
      <c r="K15">
        <v>14</v>
      </c>
      <c r="L15">
        <v>4.7</v>
      </c>
      <c r="M15">
        <v>0</v>
      </c>
      <c r="N15">
        <v>0</v>
      </c>
      <c r="O15">
        <v>1</v>
      </c>
      <c r="P15">
        <v>17.100000000000001</v>
      </c>
      <c r="Q15">
        <v>17.100000000000001</v>
      </c>
      <c r="R15" s="1">
        <v>0.93799999999999994</v>
      </c>
    </row>
    <row r="16" spans="1:18" x14ac:dyDescent="0.35">
      <c r="A16">
        <v>10</v>
      </c>
      <c r="B16" t="s">
        <v>53</v>
      </c>
      <c r="C16">
        <v>20</v>
      </c>
      <c r="D16">
        <v>51</v>
      </c>
      <c r="E16">
        <v>2.6</v>
      </c>
      <c r="F16">
        <v>11</v>
      </c>
      <c r="G16">
        <v>0</v>
      </c>
      <c r="H16">
        <v>0</v>
      </c>
      <c r="I16">
        <v>2</v>
      </c>
      <c r="J16">
        <v>3</v>
      </c>
      <c r="K16">
        <v>47</v>
      </c>
      <c r="L16">
        <v>23.5</v>
      </c>
      <c r="M16">
        <v>1</v>
      </c>
      <c r="N16">
        <v>0</v>
      </c>
      <c r="O16">
        <v>1</v>
      </c>
      <c r="P16">
        <v>16.8</v>
      </c>
      <c r="Q16">
        <v>16.8</v>
      </c>
      <c r="R16" s="1">
        <v>0.95799999999999996</v>
      </c>
    </row>
    <row r="17" spans="1:18" x14ac:dyDescent="0.35">
      <c r="A17">
        <v>10</v>
      </c>
      <c r="B17" t="s">
        <v>61</v>
      </c>
      <c r="C17">
        <v>21</v>
      </c>
      <c r="D17">
        <v>80</v>
      </c>
      <c r="E17">
        <v>3.8</v>
      </c>
      <c r="F17">
        <v>11</v>
      </c>
      <c r="G17">
        <v>0</v>
      </c>
      <c r="H17">
        <v>1</v>
      </c>
      <c r="I17">
        <v>2</v>
      </c>
      <c r="J17">
        <v>2</v>
      </c>
      <c r="K17">
        <v>12</v>
      </c>
      <c r="L17">
        <v>6</v>
      </c>
      <c r="M17">
        <v>0</v>
      </c>
      <c r="N17">
        <v>0</v>
      </c>
      <c r="O17">
        <v>1</v>
      </c>
      <c r="P17">
        <v>16.2</v>
      </c>
      <c r="Q17">
        <v>16.2</v>
      </c>
      <c r="R17" s="1">
        <v>0.35099999999999998</v>
      </c>
    </row>
    <row r="18" spans="1:18" x14ac:dyDescent="0.35">
      <c r="A18">
        <v>10</v>
      </c>
      <c r="B18" t="s">
        <v>90</v>
      </c>
      <c r="C18">
        <v>9</v>
      </c>
      <c r="D18">
        <v>42</v>
      </c>
      <c r="E18">
        <v>4.7</v>
      </c>
      <c r="F18">
        <v>9</v>
      </c>
      <c r="G18">
        <v>0</v>
      </c>
      <c r="H18">
        <v>0</v>
      </c>
      <c r="I18">
        <v>7</v>
      </c>
      <c r="J18">
        <v>7</v>
      </c>
      <c r="K18">
        <v>33</v>
      </c>
      <c r="L18">
        <v>4.7</v>
      </c>
      <c r="M18">
        <v>0</v>
      </c>
      <c r="N18">
        <v>0</v>
      </c>
      <c r="O18">
        <v>1</v>
      </c>
      <c r="P18">
        <v>15</v>
      </c>
      <c r="Q18">
        <v>15</v>
      </c>
      <c r="R18" s="1">
        <v>0.98699999999999999</v>
      </c>
    </row>
    <row r="19" spans="1:18" x14ac:dyDescent="0.35">
      <c r="A19">
        <v>10</v>
      </c>
      <c r="B19" t="s">
        <v>83</v>
      </c>
      <c r="C19">
        <v>23</v>
      </c>
      <c r="D19">
        <v>69</v>
      </c>
      <c r="E19">
        <v>3</v>
      </c>
      <c r="F19">
        <v>10</v>
      </c>
      <c r="G19">
        <v>0</v>
      </c>
      <c r="H19">
        <v>1</v>
      </c>
      <c r="I19">
        <v>1</v>
      </c>
      <c r="J19">
        <v>1</v>
      </c>
      <c r="K19">
        <v>6</v>
      </c>
      <c r="L19">
        <v>6</v>
      </c>
      <c r="M19">
        <v>0</v>
      </c>
      <c r="N19">
        <v>0</v>
      </c>
      <c r="O19">
        <v>1</v>
      </c>
      <c r="P19">
        <v>14</v>
      </c>
      <c r="Q19">
        <v>14</v>
      </c>
      <c r="R19" s="1">
        <v>0.96699999999999997</v>
      </c>
    </row>
    <row r="20" spans="1:18" x14ac:dyDescent="0.35">
      <c r="A20">
        <v>10</v>
      </c>
      <c r="B20" t="s">
        <v>80</v>
      </c>
      <c r="C20">
        <v>4</v>
      </c>
      <c r="D20">
        <v>13</v>
      </c>
      <c r="E20">
        <v>3.3</v>
      </c>
      <c r="F20">
        <v>6</v>
      </c>
      <c r="G20">
        <v>0</v>
      </c>
      <c r="H20">
        <v>0</v>
      </c>
      <c r="I20">
        <v>5</v>
      </c>
      <c r="J20">
        <v>6</v>
      </c>
      <c r="K20">
        <v>42</v>
      </c>
      <c r="L20">
        <v>8.4</v>
      </c>
      <c r="M20">
        <v>1</v>
      </c>
      <c r="N20">
        <v>0</v>
      </c>
      <c r="O20">
        <v>1</v>
      </c>
      <c r="P20">
        <v>14</v>
      </c>
      <c r="Q20">
        <v>14</v>
      </c>
      <c r="R20" s="1">
        <v>0.503</v>
      </c>
    </row>
    <row r="21" spans="1:18" x14ac:dyDescent="0.35">
      <c r="A21">
        <v>10</v>
      </c>
      <c r="B21" t="s">
        <v>120</v>
      </c>
      <c r="C21">
        <v>12</v>
      </c>
      <c r="D21">
        <v>79</v>
      </c>
      <c r="E21">
        <v>6.6</v>
      </c>
      <c r="F21">
        <v>21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13.9</v>
      </c>
      <c r="Q21">
        <v>13.9</v>
      </c>
      <c r="R21" s="1">
        <v>0.11</v>
      </c>
    </row>
    <row r="22" spans="1:18" x14ac:dyDescent="0.35">
      <c r="A22">
        <v>10</v>
      </c>
      <c r="B22" t="s">
        <v>68</v>
      </c>
      <c r="C22">
        <v>9</v>
      </c>
      <c r="D22">
        <v>68</v>
      </c>
      <c r="E22">
        <v>7.6</v>
      </c>
      <c r="F22">
        <v>21</v>
      </c>
      <c r="G22">
        <v>1</v>
      </c>
      <c r="H22">
        <v>1</v>
      </c>
      <c r="I22">
        <v>2</v>
      </c>
      <c r="J22">
        <v>3</v>
      </c>
      <c r="K22">
        <v>1</v>
      </c>
      <c r="L22">
        <v>0.5</v>
      </c>
      <c r="M22">
        <v>0</v>
      </c>
      <c r="N22">
        <v>0</v>
      </c>
      <c r="O22">
        <v>1</v>
      </c>
      <c r="P22">
        <v>13.9</v>
      </c>
      <c r="Q22">
        <v>13.9</v>
      </c>
      <c r="R22" s="1">
        <v>0.154</v>
      </c>
    </row>
    <row r="23" spans="1:18" x14ac:dyDescent="0.35">
      <c r="A23">
        <v>10</v>
      </c>
      <c r="B23" t="s">
        <v>180</v>
      </c>
      <c r="C23">
        <v>3</v>
      </c>
      <c r="D23">
        <v>34</v>
      </c>
      <c r="E23">
        <v>11.3</v>
      </c>
      <c r="F23">
        <v>39</v>
      </c>
      <c r="G23">
        <v>2</v>
      </c>
      <c r="H23">
        <v>1</v>
      </c>
      <c r="I23">
        <v>1</v>
      </c>
      <c r="J23">
        <v>2</v>
      </c>
      <c r="K23">
        <v>32</v>
      </c>
      <c r="L23">
        <v>32</v>
      </c>
      <c r="M23">
        <v>0</v>
      </c>
      <c r="N23">
        <v>0</v>
      </c>
      <c r="O23">
        <v>1</v>
      </c>
      <c r="P23">
        <v>13.1</v>
      </c>
      <c r="Q23">
        <v>13.1</v>
      </c>
      <c r="R23" s="1">
        <v>0.43099999999999999</v>
      </c>
    </row>
    <row r="24" spans="1:18" x14ac:dyDescent="0.35">
      <c r="A24">
        <v>10</v>
      </c>
      <c r="B24" t="s">
        <v>34</v>
      </c>
      <c r="C24">
        <v>20</v>
      </c>
      <c r="D24">
        <v>88</v>
      </c>
      <c r="E24">
        <v>4.4000000000000004</v>
      </c>
      <c r="F24">
        <v>10</v>
      </c>
      <c r="G24">
        <v>0</v>
      </c>
      <c r="H24">
        <v>0</v>
      </c>
      <c r="I24">
        <v>3</v>
      </c>
      <c r="J24">
        <v>5</v>
      </c>
      <c r="K24">
        <v>14</v>
      </c>
      <c r="L24">
        <v>4.7</v>
      </c>
      <c r="M24">
        <v>0</v>
      </c>
      <c r="N24">
        <v>0</v>
      </c>
      <c r="O24">
        <v>1</v>
      </c>
      <c r="P24">
        <v>11.7</v>
      </c>
      <c r="Q24">
        <v>11.7</v>
      </c>
      <c r="R24" s="1">
        <v>0.96</v>
      </c>
    </row>
    <row r="25" spans="1:18" x14ac:dyDescent="0.35">
      <c r="A25">
        <v>10</v>
      </c>
      <c r="B25" t="s">
        <v>45</v>
      </c>
      <c r="C25">
        <v>27</v>
      </c>
      <c r="D25">
        <v>116</v>
      </c>
      <c r="E25">
        <v>4.3</v>
      </c>
      <c r="F25">
        <v>40</v>
      </c>
      <c r="G25">
        <v>3</v>
      </c>
      <c r="H25">
        <v>0</v>
      </c>
      <c r="I25">
        <v>2</v>
      </c>
      <c r="J25">
        <v>2</v>
      </c>
      <c r="K25">
        <v>11</v>
      </c>
      <c r="L25">
        <v>5.5</v>
      </c>
      <c r="M25">
        <v>0</v>
      </c>
      <c r="N25">
        <v>1</v>
      </c>
      <c r="O25">
        <v>1</v>
      </c>
      <c r="P25">
        <v>11.7</v>
      </c>
      <c r="Q25">
        <v>11.7</v>
      </c>
      <c r="R25" s="1">
        <v>0.997</v>
      </c>
    </row>
    <row r="26" spans="1:18" x14ac:dyDescent="0.35">
      <c r="A26">
        <v>10</v>
      </c>
      <c r="B26" t="s">
        <v>42</v>
      </c>
      <c r="C26">
        <v>11</v>
      </c>
      <c r="D26">
        <v>46</v>
      </c>
      <c r="E26">
        <v>4.2</v>
      </c>
      <c r="F26">
        <v>15</v>
      </c>
      <c r="G26">
        <v>0</v>
      </c>
      <c r="H26">
        <v>1</v>
      </c>
      <c r="I26">
        <v>2</v>
      </c>
      <c r="J26">
        <v>3</v>
      </c>
      <c r="K26">
        <v>-1</v>
      </c>
      <c r="L26">
        <v>-0.5</v>
      </c>
      <c r="M26">
        <v>0</v>
      </c>
      <c r="N26">
        <v>0</v>
      </c>
      <c r="O26">
        <v>1</v>
      </c>
      <c r="P26">
        <v>11.5</v>
      </c>
      <c r="Q26">
        <v>11.5</v>
      </c>
      <c r="R26" s="1">
        <v>0.98599999999999999</v>
      </c>
    </row>
    <row r="27" spans="1:18" x14ac:dyDescent="0.35">
      <c r="A27">
        <v>10</v>
      </c>
      <c r="B27" t="s">
        <v>69</v>
      </c>
      <c r="C27">
        <v>17</v>
      </c>
      <c r="D27">
        <v>107</v>
      </c>
      <c r="E27">
        <v>6.3</v>
      </c>
      <c r="F27">
        <v>28</v>
      </c>
      <c r="G27">
        <v>1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0</v>
      </c>
      <c r="O27">
        <v>1</v>
      </c>
      <c r="P27">
        <v>11.4</v>
      </c>
      <c r="Q27">
        <v>11.4</v>
      </c>
      <c r="R27" s="1">
        <v>0.87</v>
      </c>
    </row>
    <row r="28" spans="1:18" x14ac:dyDescent="0.35">
      <c r="A28">
        <v>10</v>
      </c>
      <c r="B28" t="s">
        <v>44</v>
      </c>
      <c r="C28">
        <v>12</v>
      </c>
      <c r="D28">
        <v>109</v>
      </c>
      <c r="E28">
        <v>9.1</v>
      </c>
      <c r="F28">
        <v>42</v>
      </c>
      <c r="G28">
        <v>3</v>
      </c>
      <c r="H28">
        <v>0</v>
      </c>
      <c r="I28">
        <v>2</v>
      </c>
      <c r="J28">
        <v>2</v>
      </c>
      <c r="K28">
        <v>11</v>
      </c>
      <c r="L28">
        <v>5.5</v>
      </c>
      <c r="M28">
        <v>0</v>
      </c>
      <c r="N28">
        <v>1</v>
      </c>
      <c r="O28">
        <v>1</v>
      </c>
      <c r="P28">
        <v>11</v>
      </c>
      <c r="Q28">
        <v>11</v>
      </c>
      <c r="R28" s="1">
        <v>0.93799999999999994</v>
      </c>
    </row>
    <row r="29" spans="1:18" x14ac:dyDescent="0.35">
      <c r="A29">
        <v>10</v>
      </c>
      <c r="B29" t="s">
        <v>127</v>
      </c>
      <c r="C29">
        <v>15</v>
      </c>
      <c r="D29">
        <v>45</v>
      </c>
      <c r="E29">
        <v>3</v>
      </c>
      <c r="F29">
        <v>13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10.5</v>
      </c>
      <c r="Q29">
        <v>10.5</v>
      </c>
      <c r="R29" s="1">
        <v>0.25800000000000001</v>
      </c>
    </row>
    <row r="30" spans="1:18" x14ac:dyDescent="0.35">
      <c r="A30">
        <v>10</v>
      </c>
      <c r="B30" t="s">
        <v>57</v>
      </c>
      <c r="C30">
        <v>13</v>
      </c>
      <c r="D30">
        <v>54</v>
      </c>
      <c r="E30">
        <v>4.2</v>
      </c>
      <c r="F30">
        <v>9</v>
      </c>
      <c r="G30">
        <v>0</v>
      </c>
      <c r="H30">
        <v>0</v>
      </c>
      <c r="I30">
        <v>2</v>
      </c>
      <c r="J30">
        <v>2</v>
      </c>
      <c r="K30">
        <v>34</v>
      </c>
      <c r="L30">
        <v>17</v>
      </c>
      <c r="M30">
        <v>0</v>
      </c>
      <c r="N30">
        <v>0</v>
      </c>
      <c r="O30">
        <v>1</v>
      </c>
      <c r="P30">
        <v>9.8000000000000007</v>
      </c>
      <c r="Q30">
        <v>9.8000000000000007</v>
      </c>
      <c r="R30" s="1">
        <v>0.36699999999999999</v>
      </c>
    </row>
    <row r="31" spans="1:18" x14ac:dyDescent="0.35">
      <c r="A31">
        <v>10</v>
      </c>
      <c r="B31" t="s">
        <v>124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3</v>
      </c>
      <c r="K31">
        <v>26</v>
      </c>
      <c r="L31">
        <v>13</v>
      </c>
      <c r="M31">
        <v>1</v>
      </c>
      <c r="N31">
        <v>0</v>
      </c>
      <c r="O31">
        <v>1</v>
      </c>
      <c r="P31">
        <v>9.6</v>
      </c>
      <c r="Q31">
        <v>9.6</v>
      </c>
      <c r="R31" s="1">
        <v>3.0000000000000001E-3</v>
      </c>
    </row>
    <row r="32" spans="1:18" x14ac:dyDescent="0.35">
      <c r="A32">
        <v>10</v>
      </c>
      <c r="B32" t="s">
        <v>56</v>
      </c>
      <c r="C32">
        <v>11</v>
      </c>
      <c r="D32">
        <v>24</v>
      </c>
      <c r="E32">
        <v>2.2000000000000002</v>
      </c>
      <c r="F32">
        <v>6</v>
      </c>
      <c r="G32">
        <v>0</v>
      </c>
      <c r="H32">
        <v>1</v>
      </c>
      <c r="I32">
        <v>1</v>
      </c>
      <c r="J32">
        <v>1</v>
      </c>
      <c r="K32">
        <v>4</v>
      </c>
      <c r="L32">
        <v>4</v>
      </c>
      <c r="M32">
        <v>0</v>
      </c>
      <c r="N32">
        <v>0</v>
      </c>
      <c r="O32">
        <v>1</v>
      </c>
      <c r="P32">
        <v>9.3000000000000007</v>
      </c>
      <c r="Q32">
        <v>9.3000000000000007</v>
      </c>
      <c r="R32" s="1">
        <v>0.82099999999999995</v>
      </c>
    </row>
    <row r="33" spans="1:18" x14ac:dyDescent="0.35">
      <c r="A33">
        <v>10</v>
      </c>
      <c r="B33" t="s">
        <v>89</v>
      </c>
      <c r="C33">
        <v>10</v>
      </c>
      <c r="D33">
        <v>32</v>
      </c>
      <c r="E33">
        <v>3.2</v>
      </c>
      <c r="F33">
        <v>13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9.1999999999999993</v>
      </c>
      <c r="Q33">
        <v>9.1999999999999993</v>
      </c>
      <c r="R33" s="1">
        <v>0.57799999999999996</v>
      </c>
    </row>
    <row r="34" spans="1:18" x14ac:dyDescent="0.35">
      <c r="A34">
        <v>10</v>
      </c>
      <c r="B34" t="s">
        <v>24</v>
      </c>
      <c r="C34">
        <v>13</v>
      </c>
      <c r="D34">
        <v>28</v>
      </c>
      <c r="E34">
        <v>2.2000000000000002</v>
      </c>
      <c r="F34">
        <v>7</v>
      </c>
      <c r="G34">
        <v>0</v>
      </c>
      <c r="H34">
        <v>0</v>
      </c>
      <c r="I34">
        <v>3</v>
      </c>
      <c r="J34">
        <v>3</v>
      </c>
      <c r="K34">
        <v>47</v>
      </c>
      <c r="L34">
        <v>15.7</v>
      </c>
      <c r="M34">
        <v>0</v>
      </c>
      <c r="N34">
        <v>0</v>
      </c>
      <c r="O34">
        <v>1</v>
      </c>
      <c r="P34">
        <v>9</v>
      </c>
      <c r="Q34">
        <v>9</v>
      </c>
      <c r="R34" s="1">
        <v>0.97499999999999998</v>
      </c>
    </row>
    <row r="35" spans="1:18" x14ac:dyDescent="0.35">
      <c r="A35">
        <v>10</v>
      </c>
      <c r="B35" t="s">
        <v>58</v>
      </c>
      <c r="C35">
        <v>9</v>
      </c>
      <c r="D35">
        <v>70</v>
      </c>
      <c r="E35">
        <v>7.8</v>
      </c>
      <c r="F35">
        <v>40</v>
      </c>
      <c r="G35">
        <v>3</v>
      </c>
      <c r="H35">
        <v>0</v>
      </c>
      <c r="I35">
        <v>1</v>
      </c>
      <c r="J35">
        <v>3</v>
      </c>
      <c r="K35">
        <v>11</v>
      </c>
      <c r="L35">
        <v>11</v>
      </c>
      <c r="M35">
        <v>0</v>
      </c>
      <c r="N35">
        <v>0</v>
      </c>
      <c r="O35">
        <v>1</v>
      </c>
      <c r="P35">
        <v>8.6</v>
      </c>
      <c r="Q35">
        <v>8.6</v>
      </c>
      <c r="R35" s="1">
        <v>0.68600000000000005</v>
      </c>
    </row>
    <row r="36" spans="1:18" x14ac:dyDescent="0.35">
      <c r="A36">
        <v>10</v>
      </c>
      <c r="B36" t="s">
        <v>74</v>
      </c>
      <c r="C36">
        <v>6</v>
      </c>
      <c r="D36">
        <v>44</v>
      </c>
      <c r="E36">
        <v>7.3</v>
      </c>
      <c r="F36">
        <v>12</v>
      </c>
      <c r="G36">
        <v>0</v>
      </c>
      <c r="H36">
        <v>0</v>
      </c>
      <c r="I36">
        <v>4</v>
      </c>
      <c r="J36">
        <v>5</v>
      </c>
      <c r="K36">
        <v>18</v>
      </c>
      <c r="L36">
        <v>4.5</v>
      </c>
      <c r="M36">
        <v>0</v>
      </c>
      <c r="N36">
        <v>0</v>
      </c>
      <c r="O36">
        <v>1</v>
      </c>
      <c r="P36">
        <v>8.1999999999999993</v>
      </c>
      <c r="Q36">
        <v>8.1999999999999993</v>
      </c>
      <c r="R36" s="1">
        <v>0.71799999999999997</v>
      </c>
    </row>
    <row r="37" spans="1:18" x14ac:dyDescent="0.35">
      <c r="A37">
        <v>10</v>
      </c>
      <c r="B37" t="s">
        <v>63</v>
      </c>
      <c r="C37">
        <v>5</v>
      </c>
      <c r="D37">
        <v>18</v>
      </c>
      <c r="E37">
        <v>3.6</v>
      </c>
      <c r="F37">
        <v>15</v>
      </c>
      <c r="G37">
        <v>0</v>
      </c>
      <c r="H37">
        <v>0</v>
      </c>
      <c r="I37">
        <v>4</v>
      </c>
      <c r="J37">
        <v>5</v>
      </c>
      <c r="K37">
        <v>42</v>
      </c>
      <c r="L37">
        <v>10.5</v>
      </c>
      <c r="M37">
        <v>0</v>
      </c>
      <c r="N37">
        <v>0</v>
      </c>
      <c r="O37">
        <v>1</v>
      </c>
      <c r="P37">
        <v>8</v>
      </c>
      <c r="Q37">
        <v>8</v>
      </c>
      <c r="R37" s="1">
        <v>0.33100000000000002</v>
      </c>
    </row>
    <row r="38" spans="1:18" x14ac:dyDescent="0.35">
      <c r="A38">
        <v>10</v>
      </c>
      <c r="B38" t="s">
        <v>16</v>
      </c>
      <c r="C38">
        <v>13</v>
      </c>
      <c r="D38">
        <v>35</v>
      </c>
      <c r="E38">
        <v>2.7</v>
      </c>
      <c r="F38">
        <v>9</v>
      </c>
      <c r="G38">
        <v>0</v>
      </c>
      <c r="H38">
        <v>0</v>
      </c>
      <c r="I38">
        <v>4</v>
      </c>
      <c r="J38">
        <v>6</v>
      </c>
      <c r="K38">
        <v>19</v>
      </c>
      <c r="L38">
        <v>4.8</v>
      </c>
      <c r="M38">
        <v>0</v>
      </c>
      <c r="N38">
        <v>0</v>
      </c>
      <c r="O38">
        <v>1</v>
      </c>
      <c r="P38">
        <v>7.4</v>
      </c>
      <c r="Q38">
        <v>7.4</v>
      </c>
      <c r="R38" s="1">
        <v>0.92800000000000005</v>
      </c>
    </row>
    <row r="39" spans="1:18" x14ac:dyDescent="0.35">
      <c r="A39">
        <v>10</v>
      </c>
      <c r="B39" t="s">
        <v>39</v>
      </c>
      <c r="C39">
        <v>16</v>
      </c>
      <c r="D39">
        <v>73</v>
      </c>
      <c r="E39">
        <v>4.5999999999999996</v>
      </c>
      <c r="F39">
        <v>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7.3</v>
      </c>
      <c r="Q39">
        <v>7.3</v>
      </c>
      <c r="R39" s="1">
        <v>0.90200000000000002</v>
      </c>
    </row>
    <row r="40" spans="1:18" x14ac:dyDescent="0.35">
      <c r="A40">
        <v>10</v>
      </c>
      <c r="B40" t="s">
        <v>47</v>
      </c>
      <c r="C40">
        <v>13</v>
      </c>
      <c r="D40">
        <v>66</v>
      </c>
      <c r="E40">
        <v>5.0999999999999996</v>
      </c>
      <c r="F40">
        <v>21</v>
      </c>
      <c r="G40">
        <v>1</v>
      </c>
      <c r="H40">
        <v>0</v>
      </c>
      <c r="I40">
        <v>1</v>
      </c>
      <c r="J40">
        <v>3</v>
      </c>
      <c r="K40">
        <v>-5</v>
      </c>
      <c r="L40">
        <v>-5</v>
      </c>
      <c r="M40">
        <v>0</v>
      </c>
      <c r="N40">
        <v>0</v>
      </c>
      <c r="O40">
        <v>1</v>
      </c>
      <c r="P40">
        <v>6.6</v>
      </c>
      <c r="Q40">
        <v>6.6</v>
      </c>
      <c r="R40" s="1">
        <v>0.999</v>
      </c>
    </row>
    <row r="41" spans="1:18" x14ac:dyDescent="0.35">
      <c r="A41">
        <v>10</v>
      </c>
      <c r="B41" t="s">
        <v>38</v>
      </c>
      <c r="C41">
        <v>1</v>
      </c>
      <c r="D41">
        <v>8</v>
      </c>
      <c r="E41">
        <v>8</v>
      </c>
      <c r="F41">
        <v>8</v>
      </c>
      <c r="G41">
        <v>0</v>
      </c>
      <c r="H41">
        <v>0</v>
      </c>
      <c r="I41">
        <v>3</v>
      </c>
      <c r="J41">
        <v>3</v>
      </c>
      <c r="K41">
        <v>35</v>
      </c>
      <c r="L41">
        <v>11.7</v>
      </c>
      <c r="M41">
        <v>0</v>
      </c>
      <c r="N41">
        <v>0</v>
      </c>
      <c r="O41">
        <v>1</v>
      </c>
      <c r="P41">
        <v>5.8</v>
      </c>
      <c r="Q41">
        <v>5.8</v>
      </c>
      <c r="R41" s="1">
        <v>0.372</v>
      </c>
    </row>
    <row r="42" spans="1:18" x14ac:dyDescent="0.35">
      <c r="A42">
        <v>10</v>
      </c>
      <c r="B42" t="s">
        <v>20</v>
      </c>
      <c r="C42">
        <v>15</v>
      </c>
      <c r="D42">
        <v>55</v>
      </c>
      <c r="E42">
        <v>3.7</v>
      </c>
      <c r="F42">
        <v>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5.5</v>
      </c>
      <c r="Q42">
        <v>5.5</v>
      </c>
      <c r="R42" s="1">
        <v>0.998</v>
      </c>
    </row>
    <row r="43" spans="1:18" x14ac:dyDescent="0.35">
      <c r="A43">
        <v>10</v>
      </c>
      <c r="B43" t="s">
        <v>21</v>
      </c>
      <c r="C43">
        <v>9</v>
      </c>
      <c r="D43">
        <v>35</v>
      </c>
      <c r="E43">
        <v>3.9</v>
      </c>
      <c r="F43">
        <v>16</v>
      </c>
      <c r="G43">
        <v>0</v>
      </c>
      <c r="H43">
        <v>0</v>
      </c>
      <c r="I43">
        <v>2</v>
      </c>
      <c r="J43">
        <v>4</v>
      </c>
      <c r="K43">
        <v>9</v>
      </c>
      <c r="L43">
        <v>4.5</v>
      </c>
      <c r="M43">
        <v>0</v>
      </c>
      <c r="N43">
        <v>0</v>
      </c>
      <c r="O43">
        <v>1</v>
      </c>
      <c r="P43">
        <v>5.4</v>
      </c>
      <c r="Q43">
        <v>5.4</v>
      </c>
      <c r="R43" s="1">
        <v>0.999</v>
      </c>
    </row>
    <row r="44" spans="1:18" x14ac:dyDescent="0.35">
      <c r="A44">
        <v>10</v>
      </c>
      <c r="B44" t="s">
        <v>27</v>
      </c>
      <c r="C44">
        <v>5</v>
      </c>
      <c r="D44">
        <v>18</v>
      </c>
      <c r="E44">
        <v>3.6</v>
      </c>
      <c r="F44">
        <v>6</v>
      </c>
      <c r="G44">
        <v>0</v>
      </c>
      <c r="H44">
        <v>0</v>
      </c>
      <c r="I44">
        <v>4</v>
      </c>
      <c r="J44">
        <v>6</v>
      </c>
      <c r="K44">
        <v>14</v>
      </c>
      <c r="L44">
        <v>3.5</v>
      </c>
      <c r="M44">
        <v>0</v>
      </c>
      <c r="N44">
        <v>0</v>
      </c>
      <c r="O44">
        <v>1</v>
      </c>
      <c r="P44">
        <v>5.2</v>
      </c>
      <c r="Q44">
        <v>5.2</v>
      </c>
      <c r="R44" s="1">
        <v>0.20899999999999999</v>
      </c>
    </row>
    <row r="45" spans="1:18" x14ac:dyDescent="0.35">
      <c r="A45">
        <v>10</v>
      </c>
      <c r="B45" t="s">
        <v>134</v>
      </c>
      <c r="C45">
        <v>3</v>
      </c>
      <c r="D45">
        <v>12</v>
      </c>
      <c r="E45">
        <v>4</v>
      </c>
      <c r="F45">
        <v>5</v>
      </c>
      <c r="G45">
        <v>0</v>
      </c>
      <c r="H45">
        <v>0</v>
      </c>
      <c r="I45">
        <v>2</v>
      </c>
      <c r="J45">
        <v>2</v>
      </c>
      <c r="K45">
        <v>28</v>
      </c>
      <c r="L45">
        <v>14</v>
      </c>
      <c r="M45">
        <v>0</v>
      </c>
      <c r="N45">
        <v>0</v>
      </c>
      <c r="O45">
        <v>1</v>
      </c>
      <c r="P45">
        <v>5</v>
      </c>
      <c r="Q45">
        <v>5</v>
      </c>
      <c r="R45" s="1">
        <v>9.5000000000000001E-2</v>
      </c>
    </row>
    <row r="46" spans="1:18" x14ac:dyDescent="0.35">
      <c r="A46">
        <v>10</v>
      </c>
      <c r="B46" t="s">
        <v>46</v>
      </c>
      <c r="C46">
        <v>9</v>
      </c>
      <c r="D46">
        <v>23</v>
      </c>
      <c r="E46">
        <v>2.6</v>
      </c>
      <c r="F46">
        <v>9</v>
      </c>
      <c r="G46">
        <v>0</v>
      </c>
      <c r="H46">
        <v>0</v>
      </c>
      <c r="I46">
        <v>2</v>
      </c>
      <c r="J46">
        <v>2</v>
      </c>
      <c r="K46">
        <v>16</v>
      </c>
      <c r="L46">
        <v>8</v>
      </c>
      <c r="M46">
        <v>0</v>
      </c>
      <c r="N46">
        <v>0</v>
      </c>
      <c r="O46">
        <v>1</v>
      </c>
      <c r="P46">
        <v>4.9000000000000004</v>
      </c>
      <c r="Q46">
        <v>4.9000000000000004</v>
      </c>
      <c r="R46" s="1">
        <v>0.63100000000000001</v>
      </c>
    </row>
    <row r="47" spans="1:18" x14ac:dyDescent="0.35">
      <c r="A47">
        <v>10</v>
      </c>
      <c r="B47" t="s">
        <v>19</v>
      </c>
      <c r="C47">
        <v>9</v>
      </c>
      <c r="D47">
        <v>31</v>
      </c>
      <c r="E47">
        <v>3.4</v>
      </c>
      <c r="F47">
        <v>8</v>
      </c>
      <c r="G47">
        <v>0</v>
      </c>
      <c r="H47">
        <v>0</v>
      </c>
      <c r="I47">
        <v>1</v>
      </c>
      <c r="J47">
        <v>1</v>
      </c>
      <c r="K47">
        <v>7</v>
      </c>
      <c r="L47">
        <v>7</v>
      </c>
      <c r="M47">
        <v>0</v>
      </c>
      <c r="N47">
        <v>0</v>
      </c>
      <c r="O47">
        <v>1</v>
      </c>
      <c r="P47">
        <v>4.3</v>
      </c>
      <c r="Q47">
        <v>4.3</v>
      </c>
      <c r="R47" s="1">
        <v>0.48699999999999999</v>
      </c>
    </row>
    <row r="48" spans="1:18" x14ac:dyDescent="0.35">
      <c r="A48">
        <v>10</v>
      </c>
      <c r="B48" t="s">
        <v>33</v>
      </c>
      <c r="C48">
        <v>8</v>
      </c>
      <c r="D48">
        <v>27</v>
      </c>
      <c r="E48">
        <v>3.4</v>
      </c>
      <c r="F48">
        <v>9</v>
      </c>
      <c r="G48">
        <v>0</v>
      </c>
      <c r="H48">
        <v>0</v>
      </c>
      <c r="I48">
        <v>1</v>
      </c>
      <c r="J48">
        <v>2</v>
      </c>
      <c r="K48">
        <v>6</v>
      </c>
      <c r="L48">
        <v>6</v>
      </c>
      <c r="M48">
        <v>0</v>
      </c>
      <c r="N48">
        <v>0</v>
      </c>
      <c r="O48">
        <v>1</v>
      </c>
      <c r="P48">
        <v>3.8</v>
      </c>
      <c r="Q48">
        <v>3.8</v>
      </c>
      <c r="R48" s="1">
        <v>0.85599999999999998</v>
      </c>
    </row>
    <row r="49" spans="1:18" x14ac:dyDescent="0.35">
      <c r="A49">
        <v>10</v>
      </c>
      <c r="B49" t="s">
        <v>147</v>
      </c>
      <c r="C49">
        <v>3</v>
      </c>
      <c r="D49">
        <v>13</v>
      </c>
      <c r="E49">
        <v>4.3</v>
      </c>
      <c r="F49">
        <v>6</v>
      </c>
      <c r="G49">
        <v>0</v>
      </c>
      <c r="H49">
        <v>0</v>
      </c>
      <c r="I49">
        <v>2</v>
      </c>
      <c r="J49">
        <v>2</v>
      </c>
      <c r="K49">
        <v>7</v>
      </c>
      <c r="L49">
        <v>3.5</v>
      </c>
      <c r="M49">
        <v>0</v>
      </c>
      <c r="N49">
        <v>0</v>
      </c>
      <c r="O49">
        <v>1</v>
      </c>
      <c r="P49">
        <v>3</v>
      </c>
      <c r="Q49">
        <v>3</v>
      </c>
      <c r="R49" s="1">
        <v>0.02</v>
      </c>
    </row>
    <row r="50" spans="1:18" x14ac:dyDescent="0.35">
      <c r="A50">
        <v>10</v>
      </c>
      <c r="B50" t="s">
        <v>235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3</v>
      </c>
      <c r="J50">
        <v>3</v>
      </c>
      <c r="K50">
        <v>12</v>
      </c>
      <c r="L50">
        <v>4</v>
      </c>
      <c r="M50">
        <v>0</v>
      </c>
      <c r="N50">
        <v>0</v>
      </c>
      <c r="O50">
        <v>1</v>
      </c>
      <c r="P50">
        <v>2.8</v>
      </c>
      <c r="Q50">
        <v>2.8</v>
      </c>
      <c r="R50" s="1">
        <v>0</v>
      </c>
    </row>
    <row r="51" spans="1:18" x14ac:dyDescent="0.35">
      <c r="A51">
        <v>10</v>
      </c>
      <c r="B51" t="s">
        <v>50</v>
      </c>
      <c r="C51">
        <v>4</v>
      </c>
      <c r="D51">
        <v>26</v>
      </c>
      <c r="E51">
        <v>6.5</v>
      </c>
      <c r="F51">
        <v>10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2.6</v>
      </c>
      <c r="Q51">
        <v>2.6</v>
      </c>
      <c r="R51" s="1">
        <v>0.24199999999999999</v>
      </c>
    </row>
    <row r="52" spans="1:18" x14ac:dyDescent="0.35">
      <c r="A52">
        <v>10</v>
      </c>
      <c r="B52" t="s">
        <v>30</v>
      </c>
      <c r="C52">
        <v>11</v>
      </c>
      <c r="D52">
        <v>24</v>
      </c>
      <c r="E52">
        <v>2.2000000000000002</v>
      </c>
      <c r="F52">
        <v>8</v>
      </c>
      <c r="G52">
        <v>0</v>
      </c>
      <c r="H52">
        <v>0</v>
      </c>
      <c r="I52">
        <v>1</v>
      </c>
      <c r="J52">
        <v>1</v>
      </c>
      <c r="K52">
        <v>-4</v>
      </c>
      <c r="L52">
        <v>-4</v>
      </c>
      <c r="M52">
        <v>0</v>
      </c>
      <c r="N52">
        <v>0</v>
      </c>
      <c r="O52">
        <v>1</v>
      </c>
      <c r="P52">
        <v>2.5</v>
      </c>
      <c r="Q52">
        <v>2.5</v>
      </c>
      <c r="R52" s="1">
        <v>0.998</v>
      </c>
    </row>
    <row r="53" spans="1:18" x14ac:dyDescent="0.35">
      <c r="A53">
        <v>10</v>
      </c>
      <c r="B53" t="s">
        <v>75</v>
      </c>
      <c r="C53">
        <v>8</v>
      </c>
      <c r="D53">
        <v>23</v>
      </c>
      <c r="E53">
        <v>2.9</v>
      </c>
      <c r="F53">
        <v>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2.2999999999999998</v>
      </c>
      <c r="Q53">
        <v>2.2999999999999998</v>
      </c>
      <c r="R53" s="1">
        <v>0.16900000000000001</v>
      </c>
    </row>
    <row r="54" spans="1:18" x14ac:dyDescent="0.35">
      <c r="A54">
        <v>10</v>
      </c>
      <c r="B54" t="s">
        <v>94</v>
      </c>
      <c r="C54">
        <v>6</v>
      </c>
      <c r="D54">
        <v>8</v>
      </c>
      <c r="E54">
        <v>1.3</v>
      </c>
      <c r="F54">
        <v>5</v>
      </c>
      <c r="G54">
        <v>0</v>
      </c>
      <c r="H54">
        <v>0</v>
      </c>
      <c r="I54">
        <v>2</v>
      </c>
      <c r="J54">
        <v>2</v>
      </c>
      <c r="K54">
        <v>4</v>
      </c>
      <c r="L54">
        <v>2</v>
      </c>
      <c r="M54">
        <v>0</v>
      </c>
      <c r="N54">
        <v>0</v>
      </c>
      <c r="O54">
        <v>1</v>
      </c>
      <c r="P54">
        <v>2.2000000000000002</v>
      </c>
      <c r="Q54">
        <v>2.2000000000000002</v>
      </c>
      <c r="R54" s="1">
        <v>0.121</v>
      </c>
    </row>
    <row r="55" spans="1:18" x14ac:dyDescent="0.35">
      <c r="A55">
        <v>10</v>
      </c>
      <c r="B55" t="s">
        <v>37</v>
      </c>
      <c r="C55">
        <v>2</v>
      </c>
      <c r="D55">
        <v>-5</v>
      </c>
      <c r="E55">
        <v>-2.5</v>
      </c>
      <c r="F55">
        <v>1</v>
      </c>
      <c r="G55">
        <v>0</v>
      </c>
      <c r="H55">
        <v>0</v>
      </c>
      <c r="I55">
        <v>2</v>
      </c>
      <c r="J55">
        <v>2</v>
      </c>
      <c r="K55">
        <v>15</v>
      </c>
      <c r="L55">
        <v>7.5</v>
      </c>
      <c r="M55">
        <v>0</v>
      </c>
      <c r="N55">
        <v>0</v>
      </c>
      <c r="O55">
        <v>1</v>
      </c>
      <c r="P55">
        <v>2</v>
      </c>
      <c r="Q55">
        <v>2</v>
      </c>
      <c r="R55" s="1">
        <v>0.53</v>
      </c>
    </row>
    <row r="56" spans="1:18" x14ac:dyDescent="0.35">
      <c r="A56">
        <v>10</v>
      </c>
      <c r="B56" t="s">
        <v>146</v>
      </c>
      <c r="C56">
        <v>2</v>
      </c>
      <c r="D56">
        <v>7</v>
      </c>
      <c r="E56">
        <v>3.5</v>
      </c>
      <c r="F56">
        <v>4</v>
      </c>
      <c r="G56">
        <v>0</v>
      </c>
      <c r="H56">
        <v>0</v>
      </c>
      <c r="I56">
        <v>1</v>
      </c>
      <c r="J56">
        <v>1</v>
      </c>
      <c r="K56">
        <v>6</v>
      </c>
      <c r="L56">
        <v>6</v>
      </c>
      <c r="M56">
        <v>0</v>
      </c>
      <c r="N56">
        <v>0</v>
      </c>
      <c r="O56">
        <v>1</v>
      </c>
      <c r="P56">
        <v>1.8</v>
      </c>
      <c r="Q56">
        <v>1.8</v>
      </c>
      <c r="R56" s="1">
        <v>4.0000000000000001E-3</v>
      </c>
    </row>
    <row r="57" spans="1:18" x14ac:dyDescent="0.35">
      <c r="A57">
        <v>10</v>
      </c>
      <c r="B57" t="s">
        <v>25</v>
      </c>
      <c r="C57">
        <v>5</v>
      </c>
      <c r="D57">
        <v>16</v>
      </c>
      <c r="E57">
        <v>3.2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1.6</v>
      </c>
      <c r="Q57">
        <v>1.6</v>
      </c>
      <c r="R57" s="1">
        <v>0.12</v>
      </c>
    </row>
    <row r="58" spans="1:18" x14ac:dyDescent="0.35">
      <c r="A58">
        <v>10</v>
      </c>
      <c r="B58" t="s">
        <v>136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3</v>
      </c>
      <c r="K58">
        <v>6</v>
      </c>
      <c r="L58">
        <v>3</v>
      </c>
      <c r="M58">
        <v>0</v>
      </c>
      <c r="N58">
        <v>0</v>
      </c>
      <c r="O58">
        <v>1</v>
      </c>
      <c r="P58">
        <v>1.6</v>
      </c>
      <c r="Q58">
        <v>1.6</v>
      </c>
      <c r="R58" s="1">
        <v>7.0000000000000001E-3</v>
      </c>
    </row>
    <row r="59" spans="1:18" x14ac:dyDescent="0.35">
      <c r="A59">
        <v>10</v>
      </c>
      <c r="B59" t="s">
        <v>52</v>
      </c>
      <c r="C59">
        <v>4</v>
      </c>
      <c r="D59">
        <v>7</v>
      </c>
      <c r="E59">
        <v>1.8</v>
      </c>
      <c r="F59">
        <v>3</v>
      </c>
      <c r="G59">
        <v>0</v>
      </c>
      <c r="H59">
        <v>0</v>
      </c>
      <c r="I59">
        <v>1</v>
      </c>
      <c r="J59">
        <v>1</v>
      </c>
      <c r="K59">
        <v>3</v>
      </c>
      <c r="L59">
        <v>3</v>
      </c>
      <c r="M59">
        <v>0</v>
      </c>
      <c r="N59">
        <v>0</v>
      </c>
      <c r="O59">
        <v>1</v>
      </c>
      <c r="P59">
        <v>1.5</v>
      </c>
      <c r="Q59">
        <v>1.5</v>
      </c>
      <c r="R59" s="1">
        <v>0.185</v>
      </c>
    </row>
    <row r="60" spans="1:18" x14ac:dyDescent="0.35">
      <c r="A60">
        <v>10</v>
      </c>
      <c r="B60" t="s">
        <v>77</v>
      </c>
      <c r="C60">
        <v>1</v>
      </c>
      <c r="D60">
        <v>-2</v>
      </c>
      <c r="E60">
        <v>-2</v>
      </c>
      <c r="F60">
        <v>0</v>
      </c>
      <c r="G60">
        <v>0</v>
      </c>
      <c r="H60">
        <v>0</v>
      </c>
      <c r="I60">
        <v>1</v>
      </c>
      <c r="J60">
        <v>1</v>
      </c>
      <c r="K60">
        <v>11</v>
      </c>
      <c r="L60">
        <v>11</v>
      </c>
      <c r="M60">
        <v>0</v>
      </c>
      <c r="N60">
        <v>0</v>
      </c>
      <c r="O60">
        <v>1</v>
      </c>
      <c r="P60">
        <v>1.4</v>
      </c>
      <c r="Q60">
        <v>1.4</v>
      </c>
      <c r="R60" s="1">
        <v>1.2E-2</v>
      </c>
    </row>
    <row r="61" spans="1:18" x14ac:dyDescent="0.35">
      <c r="A61">
        <v>10</v>
      </c>
      <c r="B61" t="s">
        <v>243</v>
      </c>
      <c r="C61">
        <v>1</v>
      </c>
      <c r="D61">
        <v>13</v>
      </c>
      <c r="E61">
        <v>13</v>
      </c>
      <c r="F61">
        <v>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1.3</v>
      </c>
      <c r="Q61">
        <v>1.3</v>
      </c>
      <c r="R61" s="1">
        <v>3.0000000000000001E-3</v>
      </c>
    </row>
    <row r="62" spans="1:18" x14ac:dyDescent="0.35">
      <c r="A62">
        <v>10</v>
      </c>
      <c r="B62" t="s">
        <v>76</v>
      </c>
      <c r="C62">
        <v>4</v>
      </c>
      <c r="D62">
        <v>9</v>
      </c>
      <c r="E62">
        <v>2.2999999999999998</v>
      </c>
      <c r="F62">
        <v>9</v>
      </c>
      <c r="G62">
        <v>0</v>
      </c>
      <c r="H62">
        <v>0</v>
      </c>
      <c r="I62">
        <v>1</v>
      </c>
      <c r="J62">
        <v>1</v>
      </c>
      <c r="K62">
        <v>-2</v>
      </c>
      <c r="L62">
        <v>-2</v>
      </c>
      <c r="M62">
        <v>0</v>
      </c>
      <c r="N62">
        <v>0</v>
      </c>
      <c r="O62">
        <v>1</v>
      </c>
      <c r="P62">
        <v>1.2</v>
      </c>
      <c r="Q62">
        <v>1.2</v>
      </c>
      <c r="R62" s="1">
        <v>1.0999999999999999E-2</v>
      </c>
    </row>
    <row r="63" spans="1:18" x14ac:dyDescent="0.35">
      <c r="A63">
        <v>10</v>
      </c>
      <c r="B63" t="s">
        <v>130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4</v>
      </c>
      <c r="L63">
        <v>4</v>
      </c>
      <c r="M63">
        <v>0</v>
      </c>
      <c r="N63">
        <v>0</v>
      </c>
      <c r="O63">
        <v>1</v>
      </c>
      <c r="P63">
        <v>0.9</v>
      </c>
      <c r="Q63">
        <v>0.9</v>
      </c>
      <c r="R63" s="1">
        <v>5.0000000000000001E-3</v>
      </c>
    </row>
    <row r="64" spans="1:18" x14ac:dyDescent="0.35">
      <c r="A64">
        <v>10</v>
      </c>
      <c r="B64" t="s">
        <v>190</v>
      </c>
      <c r="C64">
        <v>2</v>
      </c>
      <c r="D64">
        <v>9</v>
      </c>
      <c r="E64">
        <v>4.5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0.9</v>
      </c>
      <c r="Q64">
        <v>0.9</v>
      </c>
      <c r="R64" s="1">
        <v>8.0000000000000002E-3</v>
      </c>
    </row>
    <row r="65" spans="1:18" x14ac:dyDescent="0.35">
      <c r="A65">
        <v>10</v>
      </c>
      <c r="B65" t="s">
        <v>213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3</v>
      </c>
      <c r="L65">
        <v>3</v>
      </c>
      <c r="M65">
        <v>0</v>
      </c>
      <c r="N65">
        <v>0</v>
      </c>
      <c r="O65">
        <v>1</v>
      </c>
      <c r="P65">
        <v>0.8</v>
      </c>
      <c r="Q65">
        <v>0.8</v>
      </c>
      <c r="R65" s="1">
        <v>0</v>
      </c>
    </row>
    <row r="66" spans="1:18" x14ac:dyDescent="0.35">
      <c r="A66">
        <v>10</v>
      </c>
      <c r="B66" t="s">
        <v>31</v>
      </c>
      <c r="C66">
        <v>2</v>
      </c>
      <c r="D66">
        <v>7</v>
      </c>
      <c r="E66">
        <v>3.5</v>
      </c>
      <c r="F66"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0.7</v>
      </c>
      <c r="Q66">
        <v>0.7</v>
      </c>
      <c r="R66" s="1">
        <v>0.13200000000000001</v>
      </c>
    </row>
    <row r="67" spans="1:18" x14ac:dyDescent="0.35">
      <c r="A67">
        <v>10</v>
      </c>
      <c r="B67" t="s">
        <v>137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0</v>
      </c>
      <c r="O67">
        <v>1</v>
      </c>
      <c r="P67">
        <v>0.7</v>
      </c>
      <c r="Q67">
        <v>0.7</v>
      </c>
      <c r="R67" s="1">
        <v>7.0000000000000001E-3</v>
      </c>
    </row>
    <row r="68" spans="1:18" x14ac:dyDescent="0.35">
      <c r="A68">
        <v>10</v>
      </c>
      <c r="B68" t="s">
        <v>72</v>
      </c>
      <c r="C68">
        <v>1</v>
      </c>
      <c r="D68">
        <v>5</v>
      </c>
      <c r="E68">
        <v>5</v>
      </c>
      <c r="F68">
        <v>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0.5</v>
      </c>
      <c r="Q68">
        <v>0.5</v>
      </c>
      <c r="R68" s="1">
        <v>1.2999999999999999E-2</v>
      </c>
    </row>
    <row r="69" spans="1:18" x14ac:dyDescent="0.35">
      <c r="A69">
        <v>10</v>
      </c>
      <c r="B69" t="s">
        <v>244</v>
      </c>
      <c r="C69">
        <v>2</v>
      </c>
      <c r="D69">
        <v>5</v>
      </c>
      <c r="E69">
        <v>2.5</v>
      </c>
      <c r="F69">
        <v>3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0</v>
      </c>
      <c r="N69">
        <v>0</v>
      </c>
      <c r="O69">
        <v>1</v>
      </c>
      <c r="P69">
        <v>0.5</v>
      </c>
      <c r="Q69">
        <v>0.5</v>
      </c>
      <c r="R69" s="1">
        <v>2E-3</v>
      </c>
    </row>
    <row r="70" spans="1:18" x14ac:dyDescent="0.35">
      <c r="A70">
        <v>10</v>
      </c>
      <c r="B70" t="s">
        <v>55</v>
      </c>
      <c r="C70">
        <v>3</v>
      </c>
      <c r="D70">
        <v>5</v>
      </c>
      <c r="E70">
        <v>1.7</v>
      </c>
      <c r="F70">
        <v>3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0.5</v>
      </c>
      <c r="Q70">
        <v>0.5</v>
      </c>
      <c r="R70" s="1">
        <v>5.5E-2</v>
      </c>
    </row>
    <row r="71" spans="1:18" x14ac:dyDescent="0.35">
      <c r="A71">
        <v>10</v>
      </c>
      <c r="B71" t="s">
        <v>73</v>
      </c>
      <c r="C71">
        <v>1</v>
      </c>
      <c r="D71">
        <v>3</v>
      </c>
      <c r="E71">
        <v>3</v>
      </c>
      <c r="F71">
        <v>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0.3</v>
      </c>
      <c r="Q71">
        <v>0.3</v>
      </c>
      <c r="R71" s="1">
        <v>2.7E-2</v>
      </c>
    </row>
    <row r="72" spans="1:18" x14ac:dyDescent="0.35">
      <c r="A72">
        <v>10</v>
      </c>
      <c r="B72" t="s">
        <v>248</v>
      </c>
      <c r="C72">
        <v>2</v>
      </c>
      <c r="D72">
        <v>2</v>
      </c>
      <c r="E72">
        <v>1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0.2</v>
      </c>
      <c r="Q72">
        <v>0.2</v>
      </c>
      <c r="R72" s="1">
        <v>2.1000000000000001E-2</v>
      </c>
    </row>
    <row r="73" spans="1:18" x14ac:dyDescent="0.35">
      <c r="A73">
        <v>10</v>
      </c>
      <c r="B73" t="s">
        <v>162</v>
      </c>
      <c r="C73">
        <v>1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0.2</v>
      </c>
      <c r="Q73">
        <v>0.2</v>
      </c>
      <c r="R73" s="1">
        <v>1E-3</v>
      </c>
    </row>
    <row r="74" spans="1:18" x14ac:dyDescent="0.35">
      <c r="A74">
        <v>10</v>
      </c>
      <c r="B74" t="s">
        <v>82</v>
      </c>
      <c r="C74">
        <v>1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0.2</v>
      </c>
      <c r="Q74">
        <v>0.2</v>
      </c>
      <c r="R74" s="1">
        <v>0.86899999999999999</v>
      </c>
    </row>
    <row r="75" spans="1:18" x14ac:dyDescent="0.35">
      <c r="A75">
        <v>10</v>
      </c>
      <c r="B75" t="s">
        <v>168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0</v>
      </c>
    </row>
    <row r="76" spans="1:18" x14ac:dyDescent="0.35">
      <c r="A76">
        <v>10</v>
      </c>
      <c r="B76" t="s">
        <v>156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</row>
    <row r="77" spans="1:18" x14ac:dyDescent="0.35">
      <c r="A77">
        <v>10</v>
      </c>
      <c r="B77" t="s">
        <v>122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 s="1">
        <v>2.1000000000000001E-2</v>
      </c>
    </row>
    <row r="78" spans="1:18" x14ac:dyDescent="0.35">
      <c r="A78">
        <v>10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10</v>
      </c>
      <c r="B79" t="s">
        <v>160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10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10</v>
      </c>
      <c r="B81" t="s">
        <v>159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10</v>
      </c>
      <c r="B82" t="s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 s="1">
        <v>2.5000000000000001E-2</v>
      </c>
    </row>
    <row r="83" spans="1:18" x14ac:dyDescent="0.35">
      <c r="A83">
        <v>10</v>
      </c>
      <c r="B83" t="s">
        <v>149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 s="1">
        <v>1E-3</v>
      </c>
    </row>
    <row r="84" spans="1:18" x14ac:dyDescent="0.35">
      <c r="A84">
        <v>10</v>
      </c>
      <c r="B84" t="s">
        <v>158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10</v>
      </c>
      <c r="B85" t="s">
        <v>140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3.0000000000000001E-3</v>
      </c>
    </row>
    <row r="86" spans="1:18" x14ac:dyDescent="0.35">
      <c r="A86">
        <v>10</v>
      </c>
      <c r="B86" t="s">
        <v>62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3.7999999999999999E-2</v>
      </c>
    </row>
    <row r="87" spans="1:18" x14ac:dyDescent="0.35">
      <c r="A87">
        <v>10</v>
      </c>
      <c r="B87" t="s">
        <v>41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0.218</v>
      </c>
    </row>
    <row r="88" spans="1:18" x14ac:dyDescent="0.35">
      <c r="A88">
        <v>10</v>
      </c>
      <c r="B88" t="s">
        <v>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0.16400000000000001</v>
      </c>
    </row>
    <row r="89" spans="1:18" x14ac:dyDescent="0.35">
      <c r="A89">
        <v>10</v>
      </c>
      <c r="B89" t="s">
        <v>79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0.97599999999999998</v>
      </c>
    </row>
    <row r="90" spans="1:18" x14ac:dyDescent="0.35">
      <c r="A90">
        <v>10</v>
      </c>
      <c r="B90" t="s">
        <v>157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10</v>
      </c>
      <c r="B91" t="s">
        <v>231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10</v>
      </c>
      <c r="B92" t="s">
        <v>163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10</v>
      </c>
      <c r="B93" t="s">
        <v>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7.1999999999999995E-2</v>
      </c>
    </row>
    <row r="94" spans="1:18" x14ac:dyDescent="0.35">
      <c r="A94">
        <v>10</v>
      </c>
      <c r="B94" t="s">
        <v>165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1E-3</v>
      </c>
    </row>
    <row r="95" spans="1:18" x14ac:dyDescent="0.35">
      <c r="A95">
        <v>10</v>
      </c>
      <c r="B95" t="s">
        <v>164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10</v>
      </c>
      <c r="B96" t="s">
        <v>161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10</v>
      </c>
      <c r="B97" t="s">
        <v>132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1E-3</v>
      </c>
    </row>
    <row r="98" spans="1:18" x14ac:dyDescent="0.35">
      <c r="A98">
        <v>10</v>
      </c>
      <c r="B98" t="s">
        <v>230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1.2999999999999999E-2</v>
      </c>
    </row>
    <row r="99" spans="1:18" x14ac:dyDescent="0.35">
      <c r="A99">
        <v>10</v>
      </c>
      <c r="B99" t="s">
        <v>232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1E-3</v>
      </c>
    </row>
    <row r="100" spans="1:18" x14ac:dyDescent="0.35">
      <c r="A100">
        <v>10</v>
      </c>
      <c r="B100" t="s">
        <v>225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10</v>
      </c>
      <c r="B101" t="s">
        <v>166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10</v>
      </c>
      <c r="B102" t="s">
        <v>167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10</v>
      </c>
      <c r="B103" t="s">
        <v>123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1.2E-2</v>
      </c>
    </row>
    <row r="104" spans="1:18" x14ac:dyDescent="0.35">
      <c r="A104">
        <v>10</v>
      </c>
      <c r="B104" t="s">
        <v>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8.9999999999999993E-3</v>
      </c>
    </row>
    <row r="105" spans="1:18" x14ac:dyDescent="0.35">
      <c r="A105">
        <v>10</v>
      </c>
      <c r="B105" t="s">
        <v>66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 s="1">
        <v>8.9999999999999993E-3</v>
      </c>
    </row>
    <row r="106" spans="1:18" x14ac:dyDescent="0.35">
      <c r="A106">
        <v>10</v>
      </c>
      <c r="B106" t="s">
        <v>240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10</v>
      </c>
      <c r="B107" t="s">
        <v>154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 s="1">
        <v>0</v>
      </c>
    </row>
    <row r="108" spans="1:18" x14ac:dyDescent="0.35">
      <c r="A108">
        <v>10</v>
      </c>
      <c r="B108" t="s">
        <v>226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6.0000000000000001E-3</v>
      </c>
    </row>
    <row r="109" spans="1:18" x14ac:dyDescent="0.35">
      <c r="A109">
        <v>10</v>
      </c>
      <c r="B109" t="s">
        <v>169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10</v>
      </c>
      <c r="B110" t="s">
        <v>171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1E-3</v>
      </c>
    </row>
    <row r="111" spans="1:18" x14ac:dyDescent="0.35">
      <c r="A111">
        <v>10</v>
      </c>
      <c r="B111" t="s">
        <v>85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3.0000000000000001E-3</v>
      </c>
    </row>
    <row r="112" spans="1:18" x14ac:dyDescent="0.35">
      <c r="A112">
        <v>10</v>
      </c>
      <c r="B112" t="s">
        <v>170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10</v>
      </c>
      <c r="B113" t="s">
        <v>183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10</v>
      </c>
      <c r="B114" t="s">
        <v>86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 s="1">
        <v>8.0000000000000002E-3</v>
      </c>
    </row>
    <row r="115" spans="1:18" x14ac:dyDescent="0.35">
      <c r="A115">
        <v>10</v>
      </c>
      <c r="B115" t="s">
        <v>125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2E-3</v>
      </c>
    </row>
    <row r="116" spans="1:18" x14ac:dyDescent="0.35">
      <c r="A116">
        <v>10</v>
      </c>
      <c r="B116" t="s">
        <v>172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</row>
    <row r="117" spans="1:18" x14ac:dyDescent="0.35">
      <c r="A117">
        <v>10</v>
      </c>
      <c r="B117" t="s">
        <v>173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1E-3</v>
      </c>
    </row>
    <row r="118" spans="1:18" x14ac:dyDescent="0.35">
      <c r="A118">
        <v>10</v>
      </c>
      <c r="B118" t="s">
        <v>175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1E-3</v>
      </c>
    </row>
    <row r="119" spans="1:18" x14ac:dyDescent="0.35">
      <c r="A119">
        <v>10</v>
      </c>
      <c r="B119" t="s">
        <v>87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3.6999999999999998E-2</v>
      </c>
    </row>
    <row r="120" spans="1:18" x14ac:dyDescent="0.35">
      <c r="A120">
        <v>10</v>
      </c>
      <c r="B120" t="s">
        <v>174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2E-3</v>
      </c>
    </row>
    <row r="121" spans="1:18" x14ac:dyDescent="0.35">
      <c r="A121">
        <v>10</v>
      </c>
      <c r="B121" t="s">
        <v>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0.96399999999999997</v>
      </c>
    </row>
    <row r="122" spans="1:18" x14ac:dyDescent="0.35">
      <c r="A122">
        <v>10</v>
      </c>
      <c r="B122" t="s">
        <v>233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</v>
      </c>
    </row>
    <row r="123" spans="1:18" x14ac:dyDescent="0.35">
      <c r="A123">
        <v>10</v>
      </c>
      <c r="B123" t="s">
        <v>145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7.0000000000000001E-3</v>
      </c>
    </row>
    <row r="124" spans="1:18" x14ac:dyDescent="0.35">
      <c r="A124">
        <v>10</v>
      </c>
      <c r="B124" t="s">
        <v>148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 s="1">
        <v>1E-3</v>
      </c>
    </row>
    <row r="125" spans="1:18" x14ac:dyDescent="0.35">
      <c r="A125">
        <v>10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 s="1">
        <v>0</v>
      </c>
    </row>
    <row r="126" spans="1:18" x14ac:dyDescent="0.35">
      <c r="A126">
        <v>10</v>
      </c>
      <c r="B126" t="s">
        <v>238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10</v>
      </c>
      <c r="B127" t="s">
        <v>176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0</v>
      </c>
    </row>
    <row r="128" spans="1:18" x14ac:dyDescent="0.35">
      <c r="A128">
        <v>10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1E-3</v>
      </c>
    </row>
    <row r="129" spans="1:18" x14ac:dyDescent="0.35">
      <c r="A129">
        <v>10</v>
      </c>
      <c r="B129" t="s">
        <v>177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0</v>
      </c>
    </row>
    <row r="130" spans="1:18" x14ac:dyDescent="0.35">
      <c r="A130">
        <v>10</v>
      </c>
      <c r="B130" t="s">
        <v>178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</row>
    <row r="131" spans="1:18" x14ac:dyDescent="0.35">
      <c r="A131">
        <v>10</v>
      </c>
      <c r="B131" t="s">
        <v>227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</v>
      </c>
    </row>
    <row r="132" spans="1:18" x14ac:dyDescent="0.35">
      <c r="A132">
        <v>10</v>
      </c>
      <c r="B132" t="s">
        <v>179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</v>
      </c>
    </row>
    <row r="133" spans="1:18" x14ac:dyDescent="0.35">
      <c r="A133">
        <v>10</v>
      </c>
      <c r="B133" t="s">
        <v>228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10</v>
      </c>
      <c r="B134" t="s">
        <v>152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1.2999999999999999E-2</v>
      </c>
    </row>
    <row r="135" spans="1:18" x14ac:dyDescent="0.35">
      <c r="A135">
        <v>10</v>
      </c>
      <c r="B135" t="s">
        <v>181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10</v>
      </c>
      <c r="B136" t="s">
        <v>182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2E-3</v>
      </c>
    </row>
    <row r="137" spans="1:18" x14ac:dyDescent="0.35">
      <c r="A137">
        <v>10</v>
      </c>
      <c r="B137" t="s">
        <v>184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10</v>
      </c>
      <c r="B138" t="s">
        <v>121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5.8999999999999997E-2</v>
      </c>
    </row>
    <row r="139" spans="1:18" x14ac:dyDescent="0.35">
      <c r="A139">
        <v>10</v>
      </c>
      <c r="B139" t="s">
        <v>185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10</v>
      </c>
      <c r="B140" t="s">
        <v>186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10</v>
      </c>
      <c r="B141" t="s">
        <v>187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10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 s="1">
        <v>2E-3</v>
      </c>
    </row>
    <row r="143" spans="1:18" x14ac:dyDescent="0.35">
      <c r="A143">
        <v>10</v>
      </c>
      <c r="B143" t="s">
        <v>241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 s="1">
        <v>2.1000000000000001E-2</v>
      </c>
    </row>
    <row r="144" spans="1:18" x14ac:dyDescent="0.35">
      <c r="A144">
        <v>10</v>
      </c>
      <c r="B144" t="s">
        <v>36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0.61799999999999999</v>
      </c>
    </row>
    <row r="145" spans="1:18" x14ac:dyDescent="0.35">
      <c r="A145">
        <v>10</v>
      </c>
      <c r="B145" t="s">
        <v>188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</v>
      </c>
    </row>
    <row r="146" spans="1:18" x14ac:dyDescent="0.35">
      <c r="A146">
        <v>10</v>
      </c>
      <c r="B146" t="s">
        <v>151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 s="1">
        <v>2E-3</v>
      </c>
    </row>
    <row r="147" spans="1:18" x14ac:dyDescent="0.35">
      <c r="A147">
        <v>10</v>
      </c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0.66100000000000003</v>
      </c>
    </row>
    <row r="148" spans="1:18" x14ac:dyDescent="0.35">
      <c r="A148">
        <v>10</v>
      </c>
      <c r="B148" t="s">
        <v>119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 s="1">
        <v>0.01</v>
      </c>
    </row>
    <row r="149" spans="1:18" x14ac:dyDescent="0.35">
      <c r="A149">
        <v>10</v>
      </c>
      <c r="B149" t="s">
        <v>193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10</v>
      </c>
      <c r="B150" t="s">
        <v>128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3.0000000000000001E-3</v>
      </c>
    </row>
    <row r="151" spans="1:18" x14ac:dyDescent="0.35">
      <c r="A151">
        <v>10</v>
      </c>
      <c r="B151" t="s">
        <v>191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</v>
      </c>
    </row>
    <row r="152" spans="1:18" x14ac:dyDescent="0.35">
      <c r="A152">
        <v>10</v>
      </c>
      <c r="B152" t="s">
        <v>239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10</v>
      </c>
      <c r="B153" t="s">
        <v>189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</row>
    <row r="154" spans="1:18" x14ac:dyDescent="0.35">
      <c r="A154">
        <v>10</v>
      </c>
      <c r="B154" t="s">
        <v>40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0.20599999999999999</v>
      </c>
    </row>
    <row r="155" spans="1:18" x14ac:dyDescent="0.35">
      <c r="A155">
        <v>10</v>
      </c>
      <c r="B155" t="s">
        <v>224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 s="1">
        <v>0</v>
      </c>
    </row>
    <row r="156" spans="1:18" x14ac:dyDescent="0.35">
      <c r="A156">
        <v>10</v>
      </c>
      <c r="B156" t="s">
        <v>135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2E-3</v>
      </c>
    </row>
    <row r="157" spans="1:18" x14ac:dyDescent="0.35">
      <c r="A157">
        <v>10</v>
      </c>
      <c r="B157" t="s">
        <v>194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</row>
    <row r="158" spans="1:18" x14ac:dyDescent="0.35">
      <c r="A158">
        <v>10</v>
      </c>
      <c r="B158" t="s">
        <v>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0.94099999999999995</v>
      </c>
    </row>
    <row r="159" spans="1:18" x14ac:dyDescent="0.35">
      <c r="A159">
        <v>10</v>
      </c>
      <c r="B159" t="s">
        <v>150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1E-3</v>
      </c>
    </row>
    <row r="160" spans="1:18" x14ac:dyDescent="0.35">
      <c r="A160">
        <v>10</v>
      </c>
      <c r="B160" t="s">
        <v>143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7.0000000000000001E-3</v>
      </c>
    </row>
    <row r="161" spans="1:18" x14ac:dyDescent="0.35">
      <c r="A161">
        <v>10</v>
      </c>
      <c r="B161" t="s">
        <v>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0.92300000000000004</v>
      </c>
    </row>
    <row r="162" spans="1:18" x14ac:dyDescent="0.35">
      <c r="A162">
        <v>10</v>
      </c>
      <c r="B162" t="s">
        <v>153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2.1000000000000001E-2</v>
      </c>
    </row>
    <row r="163" spans="1:18" x14ac:dyDescent="0.35">
      <c r="A163">
        <v>10</v>
      </c>
      <c r="B163" t="s">
        <v>192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1E-3</v>
      </c>
    </row>
    <row r="164" spans="1:18" x14ac:dyDescent="0.35">
      <c r="A164">
        <v>10</v>
      </c>
      <c r="B164" t="s">
        <v>139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1E-3</v>
      </c>
    </row>
    <row r="165" spans="1:18" x14ac:dyDescent="0.35">
      <c r="A165">
        <v>10</v>
      </c>
      <c r="B165" t="s">
        <v>195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 s="1">
        <v>7.0000000000000007E-2</v>
      </c>
    </row>
    <row r="166" spans="1:18" x14ac:dyDescent="0.35">
      <c r="A166">
        <v>10</v>
      </c>
      <c r="B166" t="s">
        <v>196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0</v>
      </c>
    </row>
    <row r="167" spans="1:18" x14ac:dyDescent="0.35">
      <c r="A167">
        <v>10</v>
      </c>
      <c r="B167" t="s">
        <v>197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</row>
    <row r="168" spans="1:18" x14ac:dyDescent="0.35">
      <c r="A168">
        <v>10</v>
      </c>
      <c r="B168" t="s">
        <v>199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10</v>
      </c>
      <c r="B169" t="s">
        <v>200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1E-3</v>
      </c>
    </row>
    <row r="170" spans="1:18" x14ac:dyDescent="0.35">
      <c r="A170">
        <v>10</v>
      </c>
      <c r="B170" t="s">
        <v>198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10</v>
      </c>
      <c r="B171" t="s">
        <v>201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10</v>
      </c>
      <c r="B172" t="s">
        <v>202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10</v>
      </c>
      <c r="B173" t="s">
        <v>203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10</v>
      </c>
      <c r="B174" t="s">
        <v>204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10</v>
      </c>
      <c r="B175" t="s">
        <v>205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10</v>
      </c>
      <c r="B176" t="s">
        <v>206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10</v>
      </c>
      <c r="B177" t="s">
        <v>207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10</v>
      </c>
      <c r="B178" t="s">
        <v>209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1E-3</v>
      </c>
    </row>
    <row r="179" spans="1:18" x14ac:dyDescent="0.35">
      <c r="A179">
        <v>10</v>
      </c>
      <c r="B179" t="s">
        <v>208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10</v>
      </c>
      <c r="B180" t="s">
        <v>210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10</v>
      </c>
      <c r="B181" t="s">
        <v>211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</v>
      </c>
    </row>
    <row r="182" spans="1:18" x14ac:dyDescent="0.35">
      <c r="A182">
        <v>10</v>
      </c>
      <c r="B182" t="s">
        <v>236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5.8000000000000003E-2</v>
      </c>
    </row>
    <row r="183" spans="1:18" x14ac:dyDescent="0.35">
      <c r="A183">
        <v>10</v>
      </c>
      <c r="B183" t="s">
        <v>212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10</v>
      </c>
      <c r="B184" t="s">
        <v>155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 s="1">
        <v>1E-3</v>
      </c>
    </row>
    <row r="185" spans="1:18" x14ac:dyDescent="0.35">
      <c r="A185">
        <v>10</v>
      </c>
      <c r="B185" t="s">
        <v>214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 s="1">
        <v>0</v>
      </c>
    </row>
    <row r="186" spans="1:18" x14ac:dyDescent="0.35">
      <c r="A186">
        <v>10</v>
      </c>
      <c r="B186" t="s">
        <v>144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 s="1">
        <v>1E-3</v>
      </c>
    </row>
    <row r="187" spans="1:18" x14ac:dyDescent="0.35">
      <c r="A187">
        <v>10</v>
      </c>
      <c r="B187" t="s">
        <v>131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2E-3</v>
      </c>
    </row>
    <row r="188" spans="1:18" x14ac:dyDescent="0.35">
      <c r="A188">
        <v>10</v>
      </c>
      <c r="B188" t="s">
        <v>133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 s="1">
        <v>0</v>
      </c>
    </row>
    <row r="189" spans="1:18" x14ac:dyDescent="0.35">
      <c r="A189">
        <v>10</v>
      </c>
      <c r="B189" t="s">
        <v>215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0.193</v>
      </c>
    </row>
    <row r="190" spans="1:18" x14ac:dyDescent="0.35">
      <c r="A190">
        <v>10</v>
      </c>
      <c r="B190" t="s">
        <v>91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 s="1">
        <v>1E-3</v>
      </c>
    </row>
    <row r="191" spans="1:18" x14ac:dyDescent="0.35">
      <c r="A191">
        <v>10</v>
      </c>
      <c r="B191" t="s">
        <v>217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0</v>
      </c>
    </row>
    <row r="192" spans="1:18" x14ac:dyDescent="0.35">
      <c r="A192">
        <v>10</v>
      </c>
      <c r="B192" t="s">
        <v>218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0</v>
      </c>
    </row>
    <row r="193" spans="1:18" x14ac:dyDescent="0.35">
      <c r="A193">
        <v>10</v>
      </c>
      <c r="B193" t="s">
        <v>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0.11899999999999999</v>
      </c>
    </row>
    <row r="194" spans="1:18" x14ac:dyDescent="0.35">
      <c r="A194">
        <v>10</v>
      </c>
      <c r="B194" t="s">
        <v>237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0</v>
      </c>
    </row>
    <row r="195" spans="1:18" x14ac:dyDescent="0.35">
      <c r="A195">
        <v>10</v>
      </c>
      <c r="B195" t="s">
        <v>219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1E-3</v>
      </c>
    </row>
    <row r="196" spans="1:18" x14ac:dyDescent="0.35">
      <c r="A196">
        <v>10</v>
      </c>
      <c r="B196" t="s">
        <v>220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1E-3</v>
      </c>
    </row>
    <row r="197" spans="1:18" x14ac:dyDescent="0.35">
      <c r="A197">
        <v>10</v>
      </c>
      <c r="B197" t="s">
        <v>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0.224</v>
      </c>
    </row>
    <row r="198" spans="1:18" x14ac:dyDescent="0.35">
      <c r="A198">
        <v>10</v>
      </c>
      <c r="B198" t="s">
        <v>216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0.16300000000000001</v>
      </c>
    </row>
    <row r="199" spans="1:18" x14ac:dyDescent="0.35">
      <c r="A199">
        <v>10</v>
      </c>
      <c r="B199" t="s">
        <v>141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 s="1">
        <v>0</v>
      </c>
    </row>
    <row r="200" spans="1:18" x14ac:dyDescent="0.35">
      <c r="A200">
        <v>10</v>
      </c>
      <c r="B200" t="s">
        <v>221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</row>
    <row r="201" spans="1:18" x14ac:dyDescent="0.35">
      <c r="A201">
        <v>10</v>
      </c>
      <c r="B201" t="s">
        <v>70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0.245</v>
      </c>
    </row>
    <row r="202" spans="1:18" x14ac:dyDescent="0.35">
      <c r="A202">
        <v>10</v>
      </c>
      <c r="B202" t="s">
        <v>222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10</v>
      </c>
      <c r="B203" t="s">
        <v>223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10</v>
      </c>
      <c r="B204" t="s">
        <v>32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0.97699999999999998</v>
      </c>
    </row>
    <row r="205" spans="1:18" x14ac:dyDescent="0.35">
      <c r="A205">
        <v>10</v>
      </c>
      <c r="B205" t="s">
        <v>242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</row>
    <row r="206" spans="1:18" x14ac:dyDescent="0.35">
      <c r="A206">
        <v>10</v>
      </c>
      <c r="B206" t="s">
        <v>93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1E-3</v>
      </c>
    </row>
    <row r="207" spans="1:18" x14ac:dyDescent="0.35">
      <c r="A207">
        <v>10</v>
      </c>
      <c r="B207" t="s">
        <v>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 s="1">
        <v>0</v>
      </c>
    </row>
    <row r="208" spans="1:18" x14ac:dyDescent="0.35">
      <c r="A208">
        <v>10</v>
      </c>
      <c r="B208" t="s">
        <v>65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 s="1">
        <v>2E-3</v>
      </c>
    </row>
    <row r="209" spans="1:18" x14ac:dyDescent="0.35">
      <c r="A209">
        <v>10</v>
      </c>
      <c r="B209" t="s">
        <v>229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R209"/>
  <sheetViews>
    <sheetView showGridLines="0" topLeftCell="A181" workbookViewId="0">
      <selection activeCell="A5" sqref="A5:R209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11</v>
      </c>
      <c r="B5" t="s">
        <v>47</v>
      </c>
      <c r="C5">
        <v>14</v>
      </c>
      <c r="D5">
        <v>83</v>
      </c>
      <c r="E5">
        <v>5.9</v>
      </c>
      <c r="F5">
        <v>36</v>
      </c>
      <c r="G5">
        <v>4</v>
      </c>
      <c r="H5">
        <v>0</v>
      </c>
      <c r="I5">
        <v>4</v>
      </c>
      <c r="J5">
        <v>5</v>
      </c>
      <c r="K5">
        <v>57</v>
      </c>
      <c r="L5">
        <v>14.3</v>
      </c>
      <c r="M5">
        <v>2</v>
      </c>
      <c r="N5">
        <v>0</v>
      </c>
      <c r="O5">
        <v>1</v>
      </c>
      <c r="P5">
        <v>28</v>
      </c>
      <c r="Q5">
        <v>28</v>
      </c>
      <c r="R5" s="1">
        <v>0.999</v>
      </c>
    </row>
    <row r="6" spans="1:18" x14ac:dyDescent="0.35">
      <c r="A6">
        <v>11</v>
      </c>
      <c r="B6" t="s">
        <v>60</v>
      </c>
      <c r="C6">
        <v>9</v>
      </c>
      <c r="D6">
        <v>129</v>
      </c>
      <c r="E6">
        <v>14.3</v>
      </c>
      <c r="F6">
        <v>74</v>
      </c>
      <c r="G6">
        <v>5</v>
      </c>
      <c r="H6">
        <v>1</v>
      </c>
      <c r="I6">
        <v>3</v>
      </c>
      <c r="J6">
        <v>3</v>
      </c>
      <c r="K6">
        <v>16</v>
      </c>
      <c r="L6">
        <v>5.3</v>
      </c>
      <c r="M6">
        <v>0</v>
      </c>
      <c r="N6">
        <v>0</v>
      </c>
      <c r="O6">
        <v>1</v>
      </c>
      <c r="P6">
        <v>22</v>
      </c>
      <c r="Q6">
        <v>22</v>
      </c>
      <c r="R6" s="1">
        <v>0.83699999999999997</v>
      </c>
    </row>
    <row r="7" spans="1:18" x14ac:dyDescent="0.35">
      <c r="A7">
        <v>11</v>
      </c>
      <c r="B7" t="s">
        <v>56</v>
      </c>
      <c r="C7">
        <v>12</v>
      </c>
      <c r="D7">
        <v>62</v>
      </c>
      <c r="E7">
        <v>5.2</v>
      </c>
      <c r="F7">
        <v>26</v>
      </c>
      <c r="G7">
        <v>1</v>
      </c>
      <c r="H7">
        <v>2</v>
      </c>
      <c r="I7">
        <v>2</v>
      </c>
      <c r="J7">
        <v>2</v>
      </c>
      <c r="K7">
        <v>8</v>
      </c>
      <c r="L7">
        <v>4</v>
      </c>
      <c r="M7">
        <v>0</v>
      </c>
      <c r="N7">
        <v>0</v>
      </c>
      <c r="O7">
        <v>1</v>
      </c>
      <c r="P7">
        <v>20</v>
      </c>
      <c r="Q7">
        <v>20</v>
      </c>
      <c r="R7" s="1">
        <v>0.82099999999999995</v>
      </c>
    </row>
    <row r="8" spans="1:18" x14ac:dyDescent="0.35">
      <c r="A8">
        <v>11</v>
      </c>
      <c r="B8" t="s">
        <v>17</v>
      </c>
      <c r="C8">
        <v>21</v>
      </c>
      <c r="D8">
        <v>78</v>
      </c>
      <c r="E8">
        <v>3.7</v>
      </c>
      <c r="F8">
        <v>12</v>
      </c>
      <c r="G8">
        <v>0</v>
      </c>
      <c r="H8">
        <v>0</v>
      </c>
      <c r="I8">
        <v>5</v>
      </c>
      <c r="J8">
        <v>5</v>
      </c>
      <c r="K8">
        <v>25</v>
      </c>
      <c r="L8">
        <v>5</v>
      </c>
      <c r="M8">
        <v>1</v>
      </c>
      <c r="N8">
        <v>0</v>
      </c>
      <c r="O8">
        <v>1</v>
      </c>
      <c r="P8">
        <v>18.8</v>
      </c>
      <c r="Q8">
        <v>18.8</v>
      </c>
      <c r="R8" s="1">
        <v>1</v>
      </c>
    </row>
    <row r="9" spans="1:18" x14ac:dyDescent="0.35">
      <c r="A9">
        <v>11</v>
      </c>
      <c r="B9" t="s">
        <v>71</v>
      </c>
      <c r="C9">
        <v>22</v>
      </c>
      <c r="D9">
        <v>112</v>
      </c>
      <c r="E9">
        <v>5.0999999999999996</v>
      </c>
      <c r="F9">
        <v>21</v>
      </c>
      <c r="G9">
        <v>1</v>
      </c>
      <c r="H9">
        <v>1</v>
      </c>
      <c r="I9">
        <v>2</v>
      </c>
      <c r="J9">
        <v>2</v>
      </c>
      <c r="K9">
        <v>6</v>
      </c>
      <c r="L9">
        <v>3</v>
      </c>
      <c r="M9">
        <v>0</v>
      </c>
      <c r="N9">
        <v>0</v>
      </c>
      <c r="O9">
        <v>1</v>
      </c>
      <c r="P9">
        <v>18.8</v>
      </c>
      <c r="Q9">
        <v>18.8</v>
      </c>
      <c r="R9" s="1">
        <v>0.79100000000000004</v>
      </c>
    </row>
    <row r="10" spans="1:18" x14ac:dyDescent="0.35">
      <c r="A10">
        <v>11</v>
      </c>
      <c r="B10" t="s">
        <v>42</v>
      </c>
      <c r="C10">
        <v>16</v>
      </c>
      <c r="D10">
        <v>69</v>
      </c>
      <c r="E10">
        <v>4.3</v>
      </c>
      <c r="F10">
        <v>14</v>
      </c>
      <c r="G10">
        <v>0</v>
      </c>
      <c r="H10">
        <v>0</v>
      </c>
      <c r="I10">
        <v>5</v>
      </c>
      <c r="J10">
        <v>5</v>
      </c>
      <c r="K10">
        <v>31</v>
      </c>
      <c r="L10">
        <v>6.2</v>
      </c>
      <c r="M10">
        <v>1</v>
      </c>
      <c r="N10">
        <v>0</v>
      </c>
      <c r="O10">
        <v>1</v>
      </c>
      <c r="P10">
        <v>18.5</v>
      </c>
      <c r="Q10">
        <v>18.5</v>
      </c>
      <c r="R10" s="1">
        <v>0.98599999999999999</v>
      </c>
    </row>
    <row r="11" spans="1:18" x14ac:dyDescent="0.35">
      <c r="A11">
        <v>11</v>
      </c>
      <c r="B11" t="s">
        <v>51</v>
      </c>
      <c r="C11">
        <v>8</v>
      </c>
      <c r="D11">
        <v>36</v>
      </c>
      <c r="E11">
        <v>4.5</v>
      </c>
      <c r="F11">
        <v>14</v>
      </c>
      <c r="G11">
        <v>0</v>
      </c>
      <c r="H11">
        <v>1</v>
      </c>
      <c r="I11">
        <v>6</v>
      </c>
      <c r="J11">
        <v>6</v>
      </c>
      <c r="K11">
        <v>59</v>
      </c>
      <c r="L11">
        <v>9.8000000000000007</v>
      </c>
      <c r="M11">
        <v>0</v>
      </c>
      <c r="N11">
        <v>0</v>
      </c>
      <c r="O11">
        <v>1</v>
      </c>
      <c r="P11">
        <v>18.5</v>
      </c>
      <c r="Q11">
        <v>18.5</v>
      </c>
      <c r="R11" s="1">
        <v>0.98799999999999999</v>
      </c>
    </row>
    <row r="12" spans="1:18" x14ac:dyDescent="0.35">
      <c r="A12">
        <v>11</v>
      </c>
      <c r="B12" t="s">
        <v>79</v>
      </c>
      <c r="C12">
        <v>12</v>
      </c>
      <c r="D12">
        <v>76</v>
      </c>
      <c r="E12">
        <v>6.3</v>
      </c>
      <c r="F12">
        <v>35</v>
      </c>
      <c r="G12">
        <v>2</v>
      </c>
      <c r="H12">
        <v>1</v>
      </c>
      <c r="I12">
        <v>3</v>
      </c>
      <c r="J12">
        <v>3</v>
      </c>
      <c r="K12">
        <v>31</v>
      </c>
      <c r="L12">
        <v>10.3</v>
      </c>
      <c r="M12">
        <v>0</v>
      </c>
      <c r="N12">
        <v>0</v>
      </c>
      <c r="O12">
        <v>1</v>
      </c>
      <c r="P12">
        <v>18.2</v>
      </c>
      <c r="Q12">
        <v>18.2</v>
      </c>
      <c r="R12" s="1">
        <v>0.97599999999999998</v>
      </c>
    </row>
    <row r="13" spans="1:18" x14ac:dyDescent="0.35">
      <c r="A13">
        <v>11</v>
      </c>
      <c r="B13" t="s">
        <v>44</v>
      </c>
      <c r="C13">
        <v>17</v>
      </c>
      <c r="D13">
        <v>73</v>
      </c>
      <c r="E13">
        <v>4.3</v>
      </c>
      <c r="F13">
        <v>12</v>
      </c>
      <c r="G13">
        <v>0</v>
      </c>
      <c r="H13">
        <v>0</v>
      </c>
      <c r="I13">
        <v>3</v>
      </c>
      <c r="J13">
        <v>4</v>
      </c>
      <c r="K13">
        <v>29</v>
      </c>
      <c r="L13">
        <v>9.6999999999999993</v>
      </c>
      <c r="M13">
        <v>1</v>
      </c>
      <c r="N13">
        <v>0</v>
      </c>
      <c r="O13">
        <v>1</v>
      </c>
      <c r="P13">
        <v>17.7</v>
      </c>
      <c r="Q13">
        <v>17.7</v>
      </c>
      <c r="R13" s="1">
        <v>0.93799999999999994</v>
      </c>
    </row>
    <row r="14" spans="1:18" x14ac:dyDescent="0.35">
      <c r="A14">
        <v>11</v>
      </c>
      <c r="B14" t="s">
        <v>28</v>
      </c>
      <c r="C14">
        <v>12</v>
      </c>
      <c r="D14">
        <v>76</v>
      </c>
      <c r="E14">
        <v>6.3</v>
      </c>
      <c r="F14">
        <v>20</v>
      </c>
      <c r="G14">
        <v>1</v>
      </c>
      <c r="H14">
        <v>1</v>
      </c>
      <c r="I14">
        <v>2</v>
      </c>
      <c r="J14">
        <v>2</v>
      </c>
      <c r="K14">
        <v>22</v>
      </c>
      <c r="L14">
        <v>11</v>
      </c>
      <c r="M14">
        <v>0</v>
      </c>
      <c r="N14">
        <v>0</v>
      </c>
      <c r="O14">
        <v>1</v>
      </c>
      <c r="P14">
        <v>16.8</v>
      </c>
      <c r="Q14">
        <v>16.8</v>
      </c>
      <c r="R14" s="1">
        <v>0.96</v>
      </c>
    </row>
    <row r="15" spans="1:18" x14ac:dyDescent="0.35">
      <c r="A15">
        <v>11</v>
      </c>
      <c r="B15" t="s">
        <v>29</v>
      </c>
      <c r="C15">
        <v>17</v>
      </c>
      <c r="D15">
        <v>73</v>
      </c>
      <c r="E15">
        <v>4.3</v>
      </c>
      <c r="F15">
        <v>18</v>
      </c>
      <c r="G15">
        <v>0</v>
      </c>
      <c r="H15">
        <v>0</v>
      </c>
      <c r="I15">
        <v>7</v>
      </c>
      <c r="J15">
        <v>9</v>
      </c>
      <c r="K15">
        <v>59</v>
      </c>
      <c r="L15">
        <v>8.4</v>
      </c>
      <c r="M15">
        <v>0</v>
      </c>
      <c r="N15">
        <v>0</v>
      </c>
      <c r="O15">
        <v>1</v>
      </c>
      <c r="P15">
        <v>16.7</v>
      </c>
      <c r="Q15">
        <v>16.7</v>
      </c>
      <c r="R15" s="1">
        <v>0.90400000000000003</v>
      </c>
    </row>
    <row r="16" spans="1:18" x14ac:dyDescent="0.35">
      <c r="A16">
        <v>11</v>
      </c>
      <c r="B16" t="s">
        <v>20</v>
      </c>
      <c r="C16">
        <v>12</v>
      </c>
      <c r="D16">
        <v>61</v>
      </c>
      <c r="E16">
        <v>5.0999999999999996</v>
      </c>
      <c r="F16">
        <v>22</v>
      </c>
      <c r="G16">
        <v>2</v>
      </c>
      <c r="H16">
        <v>1</v>
      </c>
      <c r="I16">
        <v>4</v>
      </c>
      <c r="J16">
        <v>5</v>
      </c>
      <c r="K16">
        <v>19</v>
      </c>
      <c r="L16">
        <v>4.8</v>
      </c>
      <c r="M16">
        <v>0</v>
      </c>
      <c r="N16">
        <v>0</v>
      </c>
      <c r="O16">
        <v>1</v>
      </c>
      <c r="P16">
        <v>16</v>
      </c>
      <c r="Q16">
        <v>16</v>
      </c>
      <c r="R16" s="1">
        <v>0.998</v>
      </c>
    </row>
    <row r="17" spans="1:18" x14ac:dyDescent="0.35">
      <c r="A17">
        <v>11</v>
      </c>
      <c r="B17" t="s">
        <v>24</v>
      </c>
      <c r="C17">
        <v>10</v>
      </c>
      <c r="D17">
        <v>23</v>
      </c>
      <c r="E17">
        <v>2.2999999999999998</v>
      </c>
      <c r="F17">
        <v>14</v>
      </c>
      <c r="G17">
        <v>0</v>
      </c>
      <c r="H17">
        <v>0</v>
      </c>
      <c r="I17">
        <v>5</v>
      </c>
      <c r="J17">
        <v>6</v>
      </c>
      <c r="K17">
        <v>50</v>
      </c>
      <c r="L17">
        <v>10</v>
      </c>
      <c r="M17">
        <v>1</v>
      </c>
      <c r="N17">
        <v>0</v>
      </c>
      <c r="O17">
        <v>1</v>
      </c>
      <c r="P17">
        <v>15.8</v>
      </c>
      <c r="Q17">
        <v>15.8</v>
      </c>
      <c r="R17" s="1">
        <v>0.97499999999999998</v>
      </c>
    </row>
    <row r="18" spans="1:18" x14ac:dyDescent="0.35">
      <c r="A18">
        <v>11</v>
      </c>
      <c r="B18" t="s">
        <v>53</v>
      </c>
      <c r="C18">
        <v>9</v>
      </c>
      <c r="D18">
        <v>30</v>
      </c>
      <c r="E18">
        <v>3.3</v>
      </c>
      <c r="F18">
        <v>7</v>
      </c>
      <c r="G18">
        <v>0</v>
      </c>
      <c r="H18">
        <v>1</v>
      </c>
      <c r="I18">
        <v>6</v>
      </c>
      <c r="J18">
        <v>7</v>
      </c>
      <c r="K18">
        <v>28</v>
      </c>
      <c r="L18">
        <v>4.7</v>
      </c>
      <c r="M18">
        <v>0</v>
      </c>
      <c r="N18">
        <v>0</v>
      </c>
      <c r="O18">
        <v>1</v>
      </c>
      <c r="P18">
        <v>14.8</v>
      </c>
      <c r="Q18">
        <v>14.8</v>
      </c>
      <c r="R18" s="1">
        <v>0.95799999999999996</v>
      </c>
    </row>
    <row r="19" spans="1:18" x14ac:dyDescent="0.35">
      <c r="A19">
        <v>11</v>
      </c>
      <c r="B19" t="s">
        <v>162</v>
      </c>
      <c r="C19">
        <v>3</v>
      </c>
      <c r="D19">
        <v>11</v>
      </c>
      <c r="E19">
        <v>3.7</v>
      </c>
      <c r="F19">
        <v>13</v>
      </c>
      <c r="G19">
        <v>0</v>
      </c>
      <c r="H19">
        <v>0</v>
      </c>
      <c r="I19">
        <v>3</v>
      </c>
      <c r="J19">
        <v>3</v>
      </c>
      <c r="K19">
        <v>47</v>
      </c>
      <c r="L19">
        <v>15.7</v>
      </c>
      <c r="M19">
        <v>1</v>
      </c>
      <c r="N19">
        <v>0</v>
      </c>
      <c r="O19">
        <v>1</v>
      </c>
      <c r="P19">
        <v>13.3</v>
      </c>
      <c r="Q19">
        <v>13.3</v>
      </c>
      <c r="R19" s="1">
        <v>1E-3</v>
      </c>
    </row>
    <row r="20" spans="1:18" x14ac:dyDescent="0.35">
      <c r="A20">
        <v>11</v>
      </c>
      <c r="B20" t="s">
        <v>127</v>
      </c>
      <c r="C20">
        <v>10</v>
      </c>
      <c r="D20">
        <v>73</v>
      </c>
      <c r="E20">
        <v>7.3</v>
      </c>
      <c r="F20">
        <v>31</v>
      </c>
      <c r="G20">
        <v>2</v>
      </c>
      <c r="H20">
        <v>0</v>
      </c>
      <c r="I20">
        <v>4</v>
      </c>
      <c r="J20">
        <v>4</v>
      </c>
      <c r="K20">
        <v>37</v>
      </c>
      <c r="L20">
        <v>9.3000000000000007</v>
      </c>
      <c r="M20">
        <v>0</v>
      </c>
      <c r="N20">
        <v>0</v>
      </c>
      <c r="O20">
        <v>1</v>
      </c>
      <c r="P20">
        <v>13</v>
      </c>
      <c r="Q20">
        <v>13</v>
      </c>
      <c r="R20" s="1">
        <v>0.25800000000000001</v>
      </c>
    </row>
    <row r="21" spans="1:18" x14ac:dyDescent="0.35">
      <c r="A21">
        <v>11</v>
      </c>
      <c r="B21" t="s">
        <v>69</v>
      </c>
      <c r="C21">
        <v>12</v>
      </c>
      <c r="D21">
        <v>31</v>
      </c>
      <c r="E21">
        <v>2.6</v>
      </c>
      <c r="F21">
        <v>13</v>
      </c>
      <c r="G21">
        <v>0</v>
      </c>
      <c r="H21">
        <v>1</v>
      </c>
      <c r="I21">
        <v>2</v>
      </c>
      <c r="J21">
        <v>5</v>
      </c>
      <c r="K21">
        <v>8</v>
      </c>
      <c r="L21">
        <v>4</v>
      </c>
      <c r="M21">
        <v>0</v>
      </c>
      <c r="N21">
        <v>0</v>
      </c>
      <c r="O21">
        <v>1</v>
      </c>
      <c r="P21">
        <v>10.9</v>
      </c>
      <c r="Q21">
        <v>10.9</v>
      </c>
      <c r="R21" s="1">
        <v>0.87</v>
      </c>
    </row>
    <row r="22" spans="1:18" x14ac:dyDescent="0.35">
      <c r="A22">
        <v>11</v>
      </c>
      <c r="B22" t="s">
        <v>245</v>
      </c>
      <c r="C22">
        <v>6</v>
      </c>
      <c r="D22">
        <v>1</v>
      </c>
      <c r="E22">
        <v>0.2</v>
      </c>
      <c r="F22">
        <v>4</v>
      </c>
      <c r="G22">
        <v>0</v>
      </c>
      <c r="H22">
        <v>1</v>
      </c>
      <c r="I22">
        <v>4</v>
      </c>
      <c r="J22">
        <v>7</v>
      </c>
      <c r="K22">
        <v>28</v>
      </c>
      <c r="L22">
        <v>7</v>
      </c>
      <c r="M22">
        <v>0</v>
      </c>
      <c r="N22">
        <v>0</v>
      </c>
      <c r="O22">
        <v>1</v>
      </c>
      <c r="P22">
        <v>10.9</v>
      </c>
      <c r="Q22">
        <v>10.9</v>
      </c>
      <c r="R22" s="1">
        <v>0.13</v>
      </c>
    </row>
    <row r="23" spans="1:18" x14ac:dyDescent="0.35">
      <c r="A23">
        <v>11</v>
      </c>
      <c r="B23" t="s">
        <v>123</v>
      </c>
      <c r="C23">
        <v>3</v>
      </c>
      <c r="D23">
        <v>6</v>
      </c>
      <c r="E23">
        <v>2</v>
      </c>
      <c r="F23">
        <v>3</v>
      </c>
      <c r="G23">
        <v>0</v>
      </c>
      <c r="H23">
        <v>0</v>
      </c>
      <c r="I23">
        <v>3</v>
      </c>
      <c r="J23">
        <v>3</v>
      </c>
      <c r="K23">
        <v>25</v>
      </c>
      <c r="L23">
        <v>8.3000000000000007</v>
      </c>
      <c r="M23">
        <v>1</v>
      </c>
      <c r="N23">
        <v>0</v>
      </c>
      <c r="O23">
        <v>1</v>
      </c>
      <c r="P23">
        <v>10.6</v>
      </c>
      <c r="Q23">
        <v>10.6</v>
      </c>
      <c r="R23" s="1">
        <v>1.2E-2</v>
      </c>
    </row>
    <row r="24" spans="1:18" x14ac:dyDescent="0.35">
      <c r="A24">
        <v>11</v>
      </c>
      <c r="B24" t="s">
        <v>38</v>
      </c>
      <c r="C24">
        <v>1</v>
      </c>
      <c r="D24">
        <v>7</v>
      </c>
      <c r="E24">
        <v>7</v>
      </c>
      <c r="F24">
        <v>7</v>
      </c>
      <c r="G24">
        <v>0</v>
      </c>
      <c r="H24">
        <v>0</v>
      </c>
      <c r="I24">
        <v>7</v>
      </c>
      <c r="J24">
        <v>7</v>
      </c>
      <c r="K24">
        <v>60</v>
      </c>
      <c r="L24">
        <v>8.6</v>
      </c>
      <c r="M24">
        <v>0</v>
      </c>
      <c r="N24">
        <v>0</v>
      </c>
      <c r="O24">
        <v>1</v>
      </c>
      <c r="P24">
        <v>10.199999999999999</v>
      </c>
      <c r="Q24">
        <v>10.199999999999999</v>
      </c>
      <c r="R24" s="1">
        <v>0.372</v>
      </c>
    </row>
    <row r="25" spans="1:18" x14ac:dyDescent="0.35">
      <c r="A25">
        <v>11</v>
      </c>
      <c r="B25" t="s">
        <v>74</v>
      </c>
      <c r="C25">
        <v>15</v>
      </c>
      <c r="D25">
        <v>47</v>
      </c>
      <c r="E25">
        <v>3.1</v>
      </c>
      <c r="F25">
        <v>11</v>
      </c>
      <c r="G25">
        <v>0</v>
      </c>
      <c r="H25">
        <v>0</v>
      </c>
      <c r="I25">
        <v>6</v>
      </c>
      <c r="J25">
        <v>6</v>
      </c>
      <c r="K25">
        <v>22</v>
      </c>
      <c r="L25">
        <v>3.7</v>
      </c>
      <c r="M25">
        <v>0</v>
      </c>
      <c r="N25">
        <v>0</v>
      </c>
      <c r="O25">
        <v>1</v>
      </c>
      <c r="P25">
        <v>9.9</v>
      </c>
      <c r="Q25">
        <v>9.9</v>
      </c>
      <c r="R25" s="1">
        <v>0.71799999999999997</v>
      </c>
    </row>
    <row r="26" spans="1:18" x14ac:dyDescent="0.35">
      <c r="A26">
        <v>11</v>
      </c>
      <c r="B26" t="s">
        <v>32</v>
      </c>
      <c r="C26">
        <v>22</v>
      </c>
      <c r="D26">
        <v>86</v>
      </c>
      <c r="E26">
        <v>3.9</v>
      </c>
      <c r="F26">
        <v>10</v>
      </c>
      <c r="G26">
        <v>0</v>
      </c>
      <c r="H26">
        <v>0</v>
      </c>
      <c r="I26">
        <v>1</v>
      </c>
      <c r="J26">
        <v>2</v>
      </c>
      <c r="K26">
        <v>7</v>
      </c>
      <c r="L26">
        <v>7</v>
      </c>
      <c r="M26">
        <v>0</v>
      </c>
      <c r="N26">
        <v>0</v>
      </c>
      <c r="O26">
        <v>1</v>
      </c>
      <c r="P26">
        <v>9.8000000000000007</v>
      </c>
      <c r="Q26">
        <v>9.8000000000000007</v>
      </c>
      <c r="R26" s="1">
        <v>0.97699999999999998</v>
      </c>
    </row>
    <row r="27" spans="1:18" x14ac:dyDescent="0.35">
      <c r="A27">
        <v>11</v>
      </c>
      <c r="B27" t="s">
        <v>49</v>
      </c>
      <c r="C27">
        <v>19</v>
      </c>
      <c r="D27">
        <v>89</v>
      </c>
      <c r="E27">
        <v>4.7</v>
      </c>
      <c r="F27">
        <v>24</v>
      </c>
      <c r="G27">
        <v>1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0</v>
      </c>
      <c r="O27">
        <v>1</v>
      </c>
      <c r="P27">
        <v>9.6</v>
      </c>
      <c r="Q27">
        <v>9.6</v>
      </c>
      <c r="R27" s="1">
        <v>0.96399999999999997</v>
      </c>
    </row>
    <row r="28" spans="1:18" x14ac:dyDescent="0.35">
      <c r="A28">
        <v>11</v>
      </c>
      <c r="B28" t="s">
        <v>58</v>
      </c>
      <c r="C28">
        <v>14</v>
      </c>
      <c r="D28">
        <v>29</v>
      </c>
      <c r="E28">
        <v>2.1</v>
      </c>
      <c r="F28">
        <v>6</v>
      </c>
      <c r="G28">
        <v>0</v>
      </c>
      <c r="H28">
        <v>0</v>
      </c>
      <c r="I28">
        <v>4</v>
      </c>
      <c r="J28">
        <v>4</v>
      </c>
      <c r="K28">
        <v>32</v>
      </c>
      <c r="L28">
        <v>8</v>
      </c>
      <c r="M28">
        <v>0</v>
      </c>
      <c r="N28">
        <v>0</v>
      </c>
      <c r="O28">
        <v>1</v>
      </c>
      <c r="P28">
        <v>8.1</v>
      </c>
      <c r="Q28">
        <v>8.1</v>
      </c>
      <c r="R28" s="1">
        <v>0.68600000000000005</v>
      </c>
    </row>
    <row r="29" spans="1:18" x14ac:dyDescent="0.35">
      <c r="A29">
        <v>11</v>
      </c>
      <c r="B29" t="s">
        <v>46</v>
      </c>
      <c r="C29">
        <v>10</v>
      </c>
      <c r="D29">
        <v>57</v>
      </c>
      <c r="E29">
        <v>5.7</v>
      </c>
      <c r="F29">
        <v>14</v>
      </c>
      <c r="G29">
        <v>0</v>
      </c>
      <c r="H29">
        <v>0</v>
      </c>
      <c r="I29">
        <v>2</v>
      </c>
      <c r="J29">
        <v>2</v>
      </c>
      <c r="K29">
        <v>8</v>
      </c>
      <c r="L29">
        <v>4</v>
      </c>
      <c r="M29">
        <v>0</v>
      </c>
      <c r="N29">
        <v>0</v>
      </c>
      <c r="O29">
        <v>1</v>
      </c>
      <c r="P29">
        <v>7.5</v>
      </c>
      <c r="Q29">
        <v>7.5</v>
      </c>
      <c r="R29" s="1">
        <v>0.63100000000000001</v>
      </c>
    </row>
    <row r="30" spans="1:18" x14ac:dyDescent="0.35">
      <c r="A30">
        <v>11</v>
      </c>
      <c r="B30" t="s">
        <v>21</v>
      </c>
      <c r="C30">
        <v>14</v>
      </c>
      <c r="D30">
        <v>52</v>
      </c>
      <c r="E30">
        <v>3.7</v>
      </c>
      <c r="F30">
        <v>11</v>
      </c>
      <c r="G30">
        <v>0</v>
      </c>
      <c r="H30">
        <v>0</v>
      </c>
      <c r="I30">
        <v>3</v>
      </c>
      <c r="J30">
        <v>3</v>
      </c>
      <c r="K30">
        <v>7</v>
      </c>
      <c r="L30">
        <v>2.2999999999999998</v>
      </c>
      <c r="M30">
        <v>0</v>
      </c>
      <c r="N30">
        <v>0</v>
      </c>
      <c r="O30">
        <v>1</v>
      </c>
      <c r="P30">
        <v>7.4</v>
      </c>
      <c r="Q30">
        <v>7.4</v>
      </c>
      <c r="R30" s="1">
        <v>0.999</v>
      </c>
    </row>
    <row r="31" spans="1:18" x14ac:dyDescent="0.35">
      <c r="A31">
        <v>11</v>
      </c>
      <c r="B31" t="s">
        <v>61</v>
      </c>
      <c r="C31">
        <v>6</v>
      </c>
      <c r="D31">
        <v>14</v>
      </c>
      <c r="E31">
        <v>2.2999999999999998</v>
      </c>
      <c r="F31">
        <v>13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7.4</v>
      </c>
      <c r="Q31">
        <v>7.4</v>
      </c>
      <c r="R31" s="1">
        <v>0.35099999999999998</v>
      </c>
    </row>
    <row r="32" spans="1:18" x14ac:dyDescent="0.35">
      <c r="A32">
        <v>11</v>
      </c>
      <c r="B32" t="s">
        <v>216</v>
      </c>
      <c r="C32">
        <v>17</v>
      </c>
      <c r="D32">
        <v>73</v>
      </c>
      <c r="E32">
        <v>4.3</v>
      </c>
      <c r="F32">
        <v>15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7.3</v>
      </c>
      <c r="Q32">
        <v>7.3</v>
      </c>
      <c r="R32" s="1">
        <v>0.16300000000000001</v>
      </c>
    </row>
    <row r="33" spans="1:18" x14ac:dyDescent="0.35">
      <c r="A33">
        <v>11</v>
      </c>
      <c r="B33" t="s">
        <v>39</v>
      </c>
      <c r="C33">
        <v>14</v>
      </c>
      <c r="D33">
        <v>62</v>
      </c>
      <c r="E33">
        <v>4.4000000000000004</v>
      </c>
      <c r="F33">
        <v>14</v>
      </c>
      <c r="G33">
        <v>0</v>
      </c>
      <c r="H33">
        <v>0</v>
      </c>
      <c r="I33">
        <v>2</v>
      </c>
      <c r="J33">
        <v>3</v>
      </c>
      <c r="K33">
        <v>1</v>
      </c>
      <c r="L33">
        <v>0.5</v>
      </c>
      <c r="M33">
        <v>0</v>
      </c>
      <c r="N33">
        <v>0</v>
      </c>
      <c r="O33">
        <v>1</v>
      </c>
      <c r="P33">
        <v>7.3</v>
      </c>
      <c r="Q33">
        <v>7.3</v>
      </c>
      <c r="R33" s="1">
        <v>0.90200000000000002</v>
      </c>
    </row>
    <row r="34" spans="1:18" x14ac:dyDescent="0.35">
      <c r="A34">
        <v>11</v>
      </c>
      <c r="B34" t="s">
        <v>33</v>
      </c>
      <c r="C34">
        <v>18</v>
      </c>
      <c r="D34">
        <v>81</v>
      </c>
      <c r="E34">
        <v>4.5</v>
      </c>
      <c r="F34">
        <v>15</v>
      </c>
      <c r="G34">
        <v>0</v>
      </c>
      <c r="H34">
        <v>0</v>
      </c>
      <c r="I34">
        <v>1</v>
      </c>
      <c r="J34">
        <v>2</v>
      </c>
      <c r="K34">
        <v>-1</v>
      </c>
      <c r="L34">
        <v>-1</v>
      </c>
      <c r="M34">
        <v>0</v>
      </c>
      <c r="N34">
        <v>1</v>
      </c>
      <c r="O34">
        <v>1</v>
      </c>
      <c r="P34">
        <v>6.5</v>
      </c>
      <c r="Q34">
        <v>6.5</v>
      </c>
      <c r="R34" s="1">
        <v>0.85599999999999998</v>
      </c>
    </row>
    <row r="35" spans="1:18" x14ac:dyDescent="0.35">
      <c r="A35">
        <v>11</v>
      </c>
      <c r="B35" t="s">
        <v>48</v>
      </c>
      <c r="C35">
        <v>11</v>
      </c>
      <c r="D35">
        <v>37</v>
      </c>
      <c r="E35">
        <v>3.4</v>
      </c>
      <c r="F35">
        <v>15</v>
      </c>
      <c r="G35">
        <v>0</v>
      </c>
      <c r="H35">
        <v>0</v>
      </c>
      <c r="I35">
        <v>2</v>
      </c>
      <c r="J35">
        <v>2</v>
      </c>
      <c r="K35">
        <v>16</v>
      </c>
      <c r="L35">
        <v>8</v>
      </c>
      <c r="M35">
        <v>0</v>
      </c>
      <c r="N35">
        <v>0</v>
      </c>
      <c r="O35">
        <v>1</v>
      </c>
      <c r="P35">
        <v>6.3</v>
      </c>
      <c r="Q35">
        <v>6.3</v>
      </c>
      <c r="R35" s="1">
        <v>0.91</v>
      </c>
    </row>
    <row r="36" spans="1:18" x14ac:dyDescent="0.35">
      <c r="A36">
        <v>11</v>
      </c>
      <c r="B36" t="s">
        <v>18</v>
      </c>
      <c r="C36">
        <v>10</v>
      </c>
      <c r="D36">
        <v>64</v>
      </c>
      <c r="E36">
        <v>6.4</v>
      </c>
      <c r="F36">
        <v>37</v>
      </c>
      <c r="G36">
        <v>2</v>
      </c>
      <c r="H36">
        <v>0</v>
      </c>
      <c r="I36">
        <v>2</v>
      </c>
      <c r="J36">
        <v>3</v>
      </c>
      <c r="K36">
        <v>6</v>
      </c>
      <c r="L36">
        <v>3</v>
      </c>
      <c r="M36">
        <v>0</v>
      </c>
      <c r="N36">
        <v>1</v>
      </c>
      <c r="O36">
        <v>1</v>
      </c>
      <c r="P36">
        <v>6</v>
      </c>
      <c r="Q36">
        <v>6</v>
      </c>
      <c r="R36" s="1">
        <v>1</v>
      </c>
    </row>
    <row r="37" spans="1:18" x14ac:dyDescent="0.35">
      <c r="A37">
        <v>11</v>
      </c>
      <c r="B37" t="s">
        <v>134</v>
      </c>
      <c r="C37">
        <v>7</v>
      </c>
      <c r="D37">
        <v>20</v>
      </c>
      <c r="E37">
        <v>2.9</v>
      </c>
      <c r="F37">
        <v>9</v>
      </c>
      <c r="G37">
        <v>0</v>
      </c>
      <c r="H37">
        <v>0</v>
      </c>
      <c r="I37">
        <v>1</v>
      </c>
      <c r="J37">
        <v>1</v>
      </c>
      <c r="K37">
        <v>34</v>
      </c>
      <c r="L37">
        <v>34</v>
      </c>
      <c r="M37">
        <v>0</v>
      </c>
      <c r="N37">
        <v>0</v>
      </c>
      <c r="O37">
        <v>1</v>
      </c>
      <c r="P37">
        <v>5.9</v>
      </c>
      <c r="Q37">
        <v>5.9</v>
      </c>
      <c r="R37" s="1">
        <v>9.5000000000000001E-2</v>
      </c>
    </row>
    <row r="38" spans="1:18" x14ac:dyDescent="0.35">
      <c r="A38">
        <v>11</v>
      </c>
      <c r="B38" t="s">
        <v>37</v>
      </c>
      <c r="C38">
        <v>11</v>
      </c>
      <c r="D38">
        <v>50</v>
      </c>
      <c r="E38">
        <v>4.5</v>
      </c>
      <c r="F38">
        <v>15</v>
      </c>
      <c r="G38">
        <v>0</v>
      </c>
      <c r="H38">
        <v>0</v>
      </c>
      <c r="I38">
        <v>1</v>
      </c>
      <c r="J38">
        <v>1</v>
      </c>
      <c r="K38">
        <v>2</v>
      </c>
      <c r="L38">
        <v>2</v>
      </c>
      <c r="M38">
        <v>0</v>
      </c>
      <c r="N38">
        <v>0</v>
      </c>
      <c r="O38">
        <v>1</v>
      </c>
      <c r="P38">
        <v>5.7</v>
      </c>
      <c r="Q38">
        <v>5.7</v>
      </c>
      <c r="R38" s="1">
        <v>0.53</v>
      </c>
    </row>
    <row r="39" spans="1:18" x14ac:dyDescent="0.35">
      <c r="A39">
        <v>11</v>
      </c>
      <c r="B39" t="s">
        <v>45</v>
      </c>
      <c r="C39">
        <v>14</v>
      </c>
      <c r="D39">
        <v>39</v>
      </c>
      <c r="E39">
        <v>2.8</v>
      </c>
      <c r="F39">
        <v>9</v>
      </c>
      <c r="G39">
        <v>0</v>
      </c>
      <c r="H39">
        <v>0</v>
      </c>
      <c r="I39">
        <v>1</v>
      </c>
      <c r="J39">
        <v>1</v>
      </c>
      <c r="K39">
        <v>12</v>
      </c>
      <c r="L39">
        <v>12</v>
      </c>
      <c r="M39">
        <v>0</v>
      </c>
      <c r="N39">
        <v>0</v>
      </c>
      <c r="O39">
        <v>1</v>
      </c>
      <c r="P39">
        <v>5.6</v>
      </c>
      <c r="Q39">
        <v>5.6</v>
      </c>
      <c r="R39" s="1">
        <v>0.997</v>
      </c>
    </row>
    <row r="40" spans="1:18" x14ac:dyDescent="0.35">
      <c r="A40">
        <v>11</v>
      </c>
      <c r="B40" t="s">
        <v>89</v>
      </c>
      <c r="C40">
        <v>12</v>
      </c>
      <c r="D40">
        <v>36</v>
      </c>
      <c r="E40">
        <v>3</v>
      </c>
      <c r="F40">
        <v>16</v>
      </c>
      <c r="G40">
        <v>0</v>
      </c>
      <c r="H40">
        <v>0</v>
      </c>
      <c r="I40">
        <v>3</v>
      </c>
      <c r="J40">
        <v>3</v>
      </c>
      <c r="K40">
        <v>1</v>
      </c>
      <c r="L40">
        <v>0.3</v>
      </c>
      <c r="M40">
        <v>0</v>
      </c>
      <c r="N40">
        <v>0</v>
      </c>
      <c r="O40">
        <v>1</v>
      </c>
      <c r="P40">
        <v>5.2</v>
      </c>
      <c r="Q40">
        <v>5.2</v>
      </c>
      <c r="R40" s="1">
        <v>0.57799999999999996</v>
      </c>
    </row>
    <row r="41" spans="1:18" x14ac:dyDescent="0.35">
      <c r="A41">
        <v>11</v>
      </c>
      <c r="B41" t="s">
        <v>36</v>
      </c>
      <c r="C41">
        <v>16</v>
      </c>
      <c r="D41">
        <v>35</v>
      </c>
      <c r="E41">
        <v>2.2000000000000002</v>
      </c>
      <c r="F41">
        <v>9</v>
      </c>
      <c r="G41">
        <v>0</v>
      </c>
      <c r="H41">
        <v>0</v>
      </c>
      <c r="I41">
        <v>2</v>
      </c>
      <c r="J41">
        <v>3</v>
      </c>
      <c r="K41">
        <v>6</v>
      </c>
      <c r="L41">
        <v>3</v>
      </c>
      <c r="M41">
        <v>0</v>
      </c>
      <c r="N41">
        <v>0</v>
      </c>
      <c r="O41">
        <v>1</v>
      </c>
      <c r="P41">
        <v>5.0999999999999996</v>
      </c>
      <c r="Q41">
        <v>5.0999999999999996</v>
      </c>
      <c r="R41" s="1">
        <v>0.61799999999999999</v>
      </c>
    </row>
    <row r="42" spans="1:18" x14ac:dyDescent="0.35">
      <c r="A42">
        <v>11</v>
      </c>
      <c r="B42" t="s">
        <v>30</v>
      </c>
      <c r="C42">
        <v>10</v>
      </c>
      <c r="D42">
        <v>38</v>
      </c>
      <c r="E42">
        <v>3.8</v>
      </c>
      <c r="F42">
        <v>16</v>
      </c>
      <c r="G42">
        <v>0</v>
      </c>
      <c r="H42">
        <v>0</v>
      </c>
      <c r="I42">
        <v>1</v>
      </c>
      <c r="J42">
        <v>2</v>
      </c>
      <c r="K42">
        <v>6</v>
      </c>
      <c r="L42">
        <v>6</v>
      </c>
      <c r="M42">
        <v>0</v>
      </c>
      <c r="N42">
        <v>0</v>
      </c>
      <c r="O42">
        <v>1</v>
      </c>
      <c r="P42">
        <v>4.9000000000000004</v>
      </c>
      <c r="Q42">
        <v>4.9000000000000004</v>
      </c>
      <c r="R42" s="1">
        <v>0.998</v>
      </c>
    </row>
    <row r="43" spans="1:18" x14ac:dyDescent="0.35">
      <c r="A43">
        <v>11</v>
      </c>
      <c r="B43" t="s">
        <v>180</v>
      </c>
      <c r="C43">
        <v>8</v>
      </c>
      <c r="D43">
        <v>33</v>
      </c>
      <c r="E43">
        <v>4.0999999999999996</v>
      </c>
      <c r="F43">
        <v>21</v>
      </c>
      <c r="G43">
        <v>1</v>
      </c>
      <c r="H43">
        <v>0</v>
      </c>
      <c r="I43">
        <v>1</v>
      </c>
      <c r="J43">
        <v>1</v>
      </c>
      <c r="K43">
        <v>8</v>
      </c>
      <c r="L43">
        <v>8</v>
      </c>
      <c r="M43">
        <v>0</v>
      </c>
      <c r="N43">
        <v>0</v>
      </c>
      <c r="O43">
        <v>1</v>
      </c>
      <c r="P43">
        <v>4.5999999999999996</v>
      </c>
      <c r="Q43">
        <v>4.5999999999999996</v>
      </c>
      <c r="R43" s="1">
        <v>0.43099999999999999</v>
      </c>
    </row>
    <row r="44" spans="1:18" x14ac:dyDescent="0.35">
      <c r="A44">
        <v>11</v>
      </c>
      <c r="B44" t="s">
        <v>59</v>
      </c>
      <c r="C44">
        <v>12</v>
      </c>
      <c r="D44">
        <v>35</v>
      </c>
      <c r="E44">
        <v>2.9</v>
      </c>
      <c r="F44">
        <v>17</v>
      </c>
      <c r="G44">
        <v>0</v>
      </c>
      <c r="H44">
        <v>0</v>
      </c>
      <c r="I44">
        <v>1</v>
      </c>
      <c r="J44">
        <v>2</v>
      </c>
      <c r="K44">
        <v>1</v>
      </c>
      <c r="L44">
        <v>1</v>
      </c>
      <c r="M44">
        <v>0</v>
      </c>
      <c r="N44">
        <v>0</v>
      </c>
      <c r="O44">
        <v>1</v>
      </c>
      <c r="P44">
        <v>4.0999999999999996</v>
      </c>
      <c r="Q44">
        <v>4.0999999999999996</v>
      </c>
      <c r="R44" s="1">
        <v>0.93799999999999994</v>
      </c>
    </row>
    <row r="45" spans="1:18" x14ac:dyDescent="0.35">
      <c r="A45">
        <v>11</v>
      </c>
      <c r="B45" t="s">
        <v>94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5</v>
      </c>
      <c r="J45">
        <v>5</v>
      </c>
      <c r="K45">
        <v>14</v>
      </c>
      <c r="L45">
        <v>2.8</v>
      </c>
      <c r="M45">
        <v>0</v>
      </c>
      <c r="N45">
        <v>0</v>
      </c>
      <c r="O45">
        <v>1</v>
      </c>
      <c r="P45">
        <v>4</v>
      </c>
      <c r="Q45">
        <v>4</v>
      </c>
      <c r="R45" s="1">
        <v>0.121</v>
      </c>
    </row>
    <row r="46" spans="1:18" x14ac:dyDescent="0.35">
      <c r="A46">
        <v>11</v>
      </c>
      <c r="B46" t="s">
        <v>63</v>
      </c>
      <c r="C46">
        <v>4</v>
      </c>
      <c r="D46">
        <v>14</v>
      </c>
      <c r="E46">
        <v>3.5</v>
      </c>
      <c r="F46">
        <v>5</v>
      </c>
      <c r="G46">
        <v>0</v>
      </c>
      <c r="H46">
        <v>0</v>
      </c>
      <c r="I46">
        <v>2</v>
      </c>
      <c r="J46">
        <v>2</v>
      </c>
      <c r="K46">
        <v>12</v>
      </c>
      <c r="L46">
        <v>6</v>
      </c>
      <c r="M46">
        <v>0</v>
      </c>
      <c r="N46">
        <v>0</v>
      </c>
      <c r="O46">
        <v>1</v>
      </c>
      <c r="P46">
        <v>3.6</v>
      </c>
      <c r="Q46">
        <v>3.6</v>
      </c>
      <c r="R46" s="1">
        <v>0.33100000000000002</v>
      </c>
    </row>
    <row r="47" spans="1:18" x14ac:dyDescent="0.35">
      <c r="A47">
        <v>11</v>
      </c>
      <c r="B47" t="s">
        <v>68</v>
      </c>
      <c r="C47">
        <v>10</v>
      </c>
      <c r="D47">
        <v>35</v>
      </c>
      <c r="E47">
        <v>3.5</v>
      </c>
      <c r="F47">
        <v>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3.5</v>
      </c>
      <c r="Q47">
        <v>3.5</v>
      </c>
      <c r="R47" s="1">
        <v>0.154</v>
      </c>
    </row>
    <row r="48" spans="1:18" x14ac:dyDescent="0.35">
      <c r="A48">
        <v>11</v>
      </c>
      <c r="B48" t="s">
        <v>143</v>
      </c>
      <c r="C48">
        <v>6</v>
      </c>
      <c r="D48">
        <v>43</v>
      </c>
      <c r="E48">
        <v>7.2</v>
      </c>
      <c r="F48">
        <v>16</v>
      </c>
      <c r="G48">
        <v>0</v>
      </c>
      <c r="H48">
        <v>0</v>
      </c>
      <c r="I48">
        <v>1</v>
      </c>
      <c r="J48">
        <v>1</v>
      </c>
      <c r="K48">
        <v>5</v>
      </c>
      <c r="L48">
        <v>5</v>
      </c>
      <c r="M48">
        <v>0</v>
      </c>
      <c r="N48">
        <v>1</v>
      </c>
      <c r="O48">
        <v>1</v>
      </c>
      <c r="P48">
        <v>3.3</v>
      </c>
      <c r="Q48">
        <v>3.3</v>
      </c>
      <c r="R48" s="1">
        <v>7.0000000000000001E-3</v>
      </c>
    </row>
    <row r="49" spans="1:18" x14ac:dyDescent="0.35">
      <c r="A49">
        <v>11</v>
      </c>
      <c r="B49" t="s">
        <v>132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4</v>
      </c>
      <c r="K49">
        <v>16</v>
      </c>
      <c r="L49">
        <v>5.3</v>
      </c>
      <c r="M49">
        <v>0</v>
      </c>
      <c r="N49">
        <v>0</v>
      </c>
      <c r="O49">
        <v>1</v>
      </c>
      <c r="P49">
        <v>3.1</v>
      </c>
      <c r="Q49">
        <v>3.1</v>
      </c>
      <c r="R49" s="1">
        <v>1E-3</v>
      </c>
    </row>
    <row r="50" spans="1:18" x14ac:dyDescent="0.35">
      <c r="A50">
        <v>11</v>
      </c>
      <c r="B50" t="s">
        <v>27</v>
      </c>
      <c r="C50">
        <v>6</v>
      </c>
      <c r="D50">
        <v>30</v>
      </c>
      <c r="E50">
        <v>5</v>
      </c>
      <c r="F50">
        <v>14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3</v>
      </c>
      <c r="Q50">
        <v>3</v>
      </c>
      <c r="R50" s="1">
        <v>0.20899999999999999</v>
      </c>
    </row>
    <row r="51" spans="1:18" x14ac:dyDescent="0.35">
      <c r="A51">
        <v>11</v>
      </c>
      <c r="B51" t="s">
        <v>120</v>
      </c>
      <c r="C51">
        <v>8</v>
      </c>
      <c r="D51">
        <v>23</v>
      </c>
      <c r="E51">
        <v>2.9</v>
      </c>
      <c r="F51">
        <v>11</v>
      </c>
      <c r="G51">
        <v>0</v>
      </c>
      <c r="H51">
        <v>0</v>
      </c>
      <c r="I51">
        <v>2</v>
      </c>
      <c r="J51">
        <v>2</v>
      </c>
      <c r="K51">
        <v>-3</v>
      </c>
      <c r="L51">
        <v>-1.5</v>
      </c>
      <c r="M51">
        <v>0</v>
      </c>
      <c r="N51">
        <v>0</v>
      </c>
      <c r="O51">
        <v>1</v>
      </c>
      <c r="P51">
        <v>3</v>
      </c>
      <c r="Q51">
        <v>3</v>
      </c>
      <c r="R51" s="1">
        <v>0.11</v>
      </c>
    </row>
    <row r="52" spans="1:18" x14ac:dyDescent="0.35">
      <c r="A52">
        <v>11</v>
      </c>
      <c r="B52" t="s">
        <v>243</v>
      </c>
      <c r="C52">
        <v>1</v>
      </c>
      <c r="D52">
        <v>10</v>
      </c>
      <c r="E52">
        <v>10</v>
      </c>
      <c r="F52">
        <v>10</v>
      </c>
      <c r="G52">
        <v>0</v>
      </c>
      <c r="H52">
        <v>0</v>
      </c>
      <c r="I52">
        <v>1</v>
      </c>
      <c r="J52">
        <v>1</v>
      </c>
      <c r="K52">
        <v>11</v>
      </c>
      <c r="L52">
        <v>11</v>
      </c>
      <c r="M52">
        <v>0</v>
      </c>
      <c r="N52">
        <v>0</v>
      </c>
      <c r="O52">
        <v>1</v>
      </c>
      <c r="P52">
        <v>2.6</v>
      </c>
      <c r="Q52">
        <v>2.6</v>
      </c>
      <c r="R52" s="1">
        <v>3.0000000000000001E-3</v>
      </c>
    </row>
    <row r="53" spans="1:18" x14ac:dyDescent="0.35">
      <c r="A53">
        <v>11</v>
      </c>
      <c r="B53" t="s">
        <v>148</v>
      </c>
      <c r="C53">
        <v>3</v>
      </c>
      <c r="D53">
        <v>12</v>
      </c>
      <c r="E53">
        <v>4</v>
      </c>
      <c r="F53">
        <v>5</v>
      </c>
      <c r="G53">
        <v>0</v>
      </c>
      <c r="H53">
        <v>0</v>
      </c>
      <c r="I53">
        <v>1</v>
      </c>
      <c r="J53">
        <v>2</v>
      </c>
      <c r="K53">
        <v>9</v>
      </c>
      <c r="L53">
        <v>9</v>
      </c>
      <c r="M53">
        <v>0</v>
      </c>
      <c r="N53">
        <v>0</v>
      </c>
      <c r="O53">
        <v>1</v>
      </c>
      <c r="P53">
        <v>2.6</v>
      </c>
      <c r="Q53">
        <v>2.6</v>
      </c>
      <c r="R53" s="1">
        <v>1E-3</v>
      </c>
    </row>
    <row r="54" spans="1:18" x14ac:dyDescent="0.35">
      <c r="A54">
        <v>11</v>
      </c>
      <c r="B54" t="s">
        <v>70</v>
      </c>
      <c r="C54">
        <v>1</v>
      </c>
      <c r="D54">
        <v>7</v>
      </c>
      <c r="E54">
        <v>7</v>
      </c>
      <c r="F54">
        <v>7</v>
      </c>
      <c r="G54">
        <v>0</v>
      </c>
      <c r="H54">
        <v>0</v>
      </c>
      <c r="I54">
        <v>2</v>
      </c>
      <c r="J54">
        <v>3</v>
      </c>
      <c r="K54">
        <v>8</v>
      </c>
      <c r="L54">
        <v>4</v>
      </c>
      <c r="M54">
        <v>0</v>
      </c>
      <c r="N54">
        <v>0</v>
      </c>
      <c r="O54">
        <v>1</v>
      </c>
      <c r="P54">
        <v>2.5</v>
      </c>
      <c r="Q54">
        <v>2.5</v>
      </c>
      <c r="R54" s="1">
        <v>0.245</v>
      </c>
    </row>
    <row r="55" spans="1:18" x14ac:dyDescent="0.35">
      <c r="A55">
        <v>11</v>
      </c>
      <c r="B55" t="s">
        <v>76</v>
      </c>
      <c r="C55">
        <v>4</v>
      </c>
      <c r="D55">
        <v>8</v>
      </c>
      <c r="E55">
        <v>2</v>
      </c>
      <c r="F55">
        <v>3</v>
      </c>
      <c r="G55">
        <v>0</v>
      </c>
      <c r="H55">
        <v>0</v>
      </c>
      <c r="I55">
        <v>1</v>
      </c>
      <c r="J55">
        <v>1</v>
      </c>
      <c r="K55">
        <v>11</v>
      </c>
      <c r="L55">
        <v>11</v>
      </c>
      <c r="M55">
        <v>0</v>
      </c>
      <c r="N55">
        <v>0</v>
      </c>
      <c r="O55">
        <v>1</v>
      </c>
      <c r="P55">
        <v>2.4</v>
      </c>
      <c r="Q55">
        <v>2.4</v>
      </c>
      <c r="R55" s="1">
        <v>1.0999999999999999E-2</v>
      </c>
    </row>
    <row r="56" spans="1:18" x14ac:dyDescent="0.35">
      <c r="A56">
        <v>11</v>
      </c>
      <c r="B56" t="s">
        <v>75</v>
      </c>
      <c r="C56">
        <v>4</v>
      </c>
      <c r="D56">
        <v>24</v>
      </c>
      <c r="E56">
        <v>6</v>
      </c>
      <c r="F56">
        <v>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2.4</v>
      </c>
      <c r="Q56">
        <v>2.4</v>
      </c>
      <c r="R56" s="1">
        <v>0.16900000000000001</v>
      </c>
    </row>
    <row r="57" spans="1:18" x14ac:dyDescent="0.35">
      <c r="A57">
        <v>11</v>
      </c>
      <c r="B57" t="s">
        <v>157</v>
      </c>
      <c r="C57">
        <v>2</v>
      </c>
      <c r="D57">
        <v>23</v>
      </c>
      <c r="E57">
        <v>11.5</v>
      </c>
      <c r="F57">
        <v>23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2.2999999999999998</v>
      </c>
      <c r="Q57">
        <v>2.2999999999999998</v>
      </c>
      <c r="R57" s="1">
        <v>0</v>
      </c>
    </row>
    <row r="58" spans="1:18" x14ac:dyDescent="0.35">
      <c r="A58">
        <v>11</v>
      </c>
      <c r="B58" t="s">
        <v>16</v>
      </c>
      <c r="C58">
        <v>4</v>
      </c>
      <c r="D58">
        <v>14</v>
      </c>
      <c r="E58">
        <v>3.5</v>
      </c>
      <c r="F58">
        <v>9</v>
      </c>
      <c r="G58">
        <v>0</v>
      </c>
      <c r="H58">
        <v>0</v>
      </c>
      <c r="I58">
        <v>1</v>
      </c>
      <c r="J58">
        <v>2</v>
      </c>
      <c r="K58">
        <v>3</v>
      </c>
      <c r="L58">
        <v>3</v>
      </c>
      <c r="M58">
        <v>0</v>
      </c>
      <c r="N58">
        <v>0</v>
      </c>
      <c r="O58">
        <v>1</v>
      </c>
      <c r="P58">
        <v>2.2000000000000002</v>
      </c>
      <c r="Q58">
        <v>2.2000000000000002</v>
      </c>
      <c r="R58" s="1">
        <v>0.92800000000000005</v>
      </c>
    </row>
    <row r="59" spans="1:18" x14ac:dyDescent="0.35">
      <c r="A59">
        <v>11</v>
      </c>
      <c r="B59" t="s">
        <v>55</v>
      </c>
      <c r="C59">
        <v>9</v>
      </c>
      <c r="D59">
        <v>21</v>
      </c>
      <c r="E59">
        <v>2.2999999999999998</v>
      </c>
      <c r="F59">
        <v>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2.1</v>
      </c>
      <c r="Q59">
        <v>2.1</v>
      </c>
      <c r="R59" s="1">
        <v>5.5E-2</v>
      </c>
    </row>
    <row r="60" spans="1:18" x14ac:dyDescent="0.35">
      <c r="A60">
        <v>11</v>
      </c>
      <c r="B60" t="s">
        <v>43</v>
      </c>
      <c r="C60">
        <v>4</v>
      </c>
      <c r="D60">
        <v>18</v>
      </c>
      <c r="E60">
        <v>4.5</v>
      </c>
      <c r="F60">
        <v>6</v>
      </c>
      <c r="G60">
        <v>0</v>
      </c>
      <c r="H60">
        <v>0</v>
      </c>
      <c r="I60">
        <v>1</v>
      </c>
      <c r="J60">
        <v>1</v>
      </c>
      <c r="K60">
        <v>-2</v>
      </c>
      <c r="L60">
        <v>-2</v>
      </c>
      <c r="M60">
        <v>0</v>
      </c>
      <c r="N60">
        <v>0</v>
      </c>
      <c r="O60">
        <v>1</v>
      </c>
      <c r="P60">
        <v>2.1</v>
      </c>
      <c r="Q60">
        <v>2.1</v>
      </c>
      <c r="R60" s="1">
        <v>0.95799999999999996</v>
      </c>
    </row>
    <row r="61" spans="1:18" x14ac:dyDescent="0.35">
      <c r="A61">
        <v>11</v>
      </c>
      <c r="B61" t="s">
        <v>174</v>
      </c>
      <c r="C61">
        <v>1</v>
      </c>
      <c r="D61">
        <v>11</v>
      </c>
      <c r="E61">
        <v>11</v>
      </c>
      <c r="F61">
        <v>11</v>
      </c>
      <c r="G61">
        <v>0</v>
      </c>
      <c r="H61">
        <v>0</v>
      </c>
      <c r="I61">
        <v>1</v>
      </c>
      <c r="J61">
        <v>2</v>
      </c>
      <c r="K61">
        <v>5</v>
      </c>
      <c r="L61">
        <v>5</v>
      </c>
      <c r="M61">
        <v>0</v>
      </c>
      <c r="N61">
        <v>0</v>
      </c>
      <c r="O61">
        <v>1</v>
      </c>
      <c r="P61">
        <v>2.1</v>
      </c>
      <c r="Q61">
        <v>2.1</v>
      </c>
      <c r="R61" s="1">
        <v>2E-3</v>
      </c>
    </row>
    <row r="62" spans="1:18" x14ac:dyDescent="0.35">
      <c r="A62">
        <v>11</v>
      </c>
      <c r="B62" t="s">
        <v>62</v>
      </c>
      <c r="C62">
        <v>2</v>
      </c>
      <c r="D62">
        <v>20</v>
      </c>
      <c r="E62">
        <v>10</v>
      </c>
      <c r="F62">
        <v>12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2</v>
      </c>
      <c r="Q62">
        <v>2</v>
      </c>
      <c r="R62" s="1">
        <v>3.7999999999999999E-2</v>
      </c>
    </row>
    <row r="63" spans="1:18" x14ac:dyDescent="0.35">
      <c r="A63">
        <v>11</v>
      </c>
      <c r="B63" t="s">
        <v>137</v>
      </c>
      <c r="C63">
        <v>2</v>
      </c>
      <c r="D63">
        <v>20</v>
      </c>
      <c r="E63">
        <v>10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2</v>
      </c>
      <c r="R63" s="1">
        <v>7.0000000000000001E-3</v>
      </c>
    </row>
    <row r="64" spans="1:18" x14ac:dyDescent="0.35">
      <c r="A64">
        <v>11</v>
      </c>
      <c r="B64" t="s">
        <v>66</v>
      </c>
      <c r="C64">
        <v>1</v>
      </c>
      <c r="D64">
        <v>4</v>
      </c>
      <c r="E64">
        <v>4</v>
      </c>
      <c r="F64">
        <v>4</v>
      </c>
      <c r="G64">
        <v>0</v>
      </c>
      <c r="H64">
        <v>0</v>
      </c>
      <c r="I64">
        <v>1</v>
      </c>
      <c r="J64">
        <v>1</v>
      </c>
      <c r="K64">
        <v>10</v>
      </c>
      <c r="L64">
        <v>10</v>
      </c>
      <c r="M64">
        <v>0</v>
      </c>
      <c r="N64">
        <v>0</v>
      </c>
      <c r="O64">
        <v>1</v>
      </c>
      <c r="P64">
        <v>1.9</v>
      </c>
      <c r="Q64">
        <v>1.9</v>
      </c>
      <c r="R64" s="1">
        <v>8.9999999999999993E-3</v>
      </c>
    </row>
    <row r="65" spans="1:18" x14ac:dyDescent="0.35">
      <c r="A65">
        <v>11</v>
      </c>
      <c r="B65" t="s">
        <v>25</v>
      </c>
      <c r="C65">
        <v>6</v>
      </c>
      <c r="D65">
        <v>13</v>
      </c>
      <c r="E65">
        <v>2.2000000000000002</v>
      </c>
      <c r="F65">
        <v>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1.3</v>
      </c>
      <c r="Q65">
        <v>1.3</v>
      </c>
      <c r="R65" s="1">
        <v>0.12</v>
      </c>
    </row>
    <row r="66" spans="1:18" x14ac:dyDescent="0.35">
      <c r="A66">
        <v>11</v>
      </c>
      <c r="B66" t="s">
        <v>50</v>
      </c>
      <c r="C66">
        <v>2</v>
      </c>
      <c r="D66">
        <v>13</v>
      </c>
      <c r="E66">
        <v>6.5</v>
      </c>
      <c r="F66">
        <v>10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1.3</v>
      </c>
      <c r="Q66">
        <v>1.3</v>
      </c>
      <c r="R66" s="1">
        <v>0.24199999999999999</v>
      </c>
    </row>
    <row r="67" spans="1:18" x14ac:dyDescent="0.35">
      <c r="A67">
        <v>11</v>
      </c>
      <c r="B67" t="s">
        <v>31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6</v>
      </c>
      <c r="L67">
        <v>6</v>
      </c>
      <c r="M67">
        <v>0</v>
      </c>
      <c r="N67">
        <v>0</v>
      </c>
      <c r="O67">
        <v>1</v>
      </c>
      <c r="P67">
        <v>1.2</v>
      </c>
      <c r="Q67">
        <v>1.2</v>
      </c>
      <c r="R67" s="1">
        <v>0.13200000000000001</v>
      </c>
    </row>
    <row r="68" spans="1:18" x14ac:dyDescent="0.35">
      <c r="A68">
        <v>11</v>
      </c>
      <c r="B68" t="s">
        <v>40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4</v>
      </c>
      <c r="L68">
        <v>4</v>
      </c>
      <c r="M68">
        <v>0</v>
      </c>
      <c r="N68">
        <v>0</v>
      </c>
      <c r="O68">
        <v>1</v>
      </c>
      <c r="P68">
        <v>1</v>
      </c>
      <c r="Q68">
        <v>1</v>
      </c>
      <c r="R68" s="1">
        <v>0.20599999999999999</v>
      </c>
    </row>
    <row r="69" spans="1:18" x14ac:dyDescent="0.35">
      <c r="A69">
        <v>11</v>
      </c>
      <c r="B69" t="s">
        <v>88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4</v>
      </c>
      <c r="L69">
        <v>4</v>
      </c>
      <c r="M69">
        <v>0</v>
      </c>
      <c r="N69">
        <v>0</v>
      </c>
      <c r="O69">
        <v>1</v>
      </c>
      <c r="P69">
        <v>1</v>
      </c>
      <c r="Q69">
        <v>1</v>
      </c>
      <c r="R69" s="1">
        <v>0.92300000000000004</v>
      </c>
    </row>
    <row r="70" spans="1:18" x14ac:dyDescent="0.35">
      <c r="A70">
        <v>11</v>
      </c>
      <c r="B70" t="s">
        <v>136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5</v>
      </c>
      <c r="L70">
        <v>5</v>
      </c>
      <c r="M70">
        <v>0</v>
      </c>
      <c r="N70">
        <v>0</v>
      </c>
      <c r="O70">
        <v>1</v>
      </c>
      <c r="P70">
        <v>1</v>
      </c>
      <c r="Q70">
        <v>1</v>
      </c>
      <c r="R70" s="1">
        <v>7.0000000000000001E-3</v>
      </c>
    </row>
    <row r="71" spans="1:18" x14ac:dyDescent="0.35">
      <c r="A71">
        <v>11</v>
      </c>
      <c r="B71" t="s">
        <v>86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1</v>
      </c>
      <c r="J71">
        <v>1</v>
      </c>
      <c r="K71">
        <v>4</v>
      </c>
      <c r="L71">
        <v>4</v>
      </c>
      <c r="M71">
        <v>0</v>
      </c>
      <c r="N71">
        <v>0</v>
      </c>
      <c r="O71">
        <v>1</v>
      </c>
      <c r="P71">
        <v>1</v>
      </c>
      <c r="Q71">
        <v>1</v>
      </c>
      <c r="R71" s="1">
        <v>8.0000000000000002E-3</v>
      </c>
    </row>
    <row r="72" spans="1:18" x14ac:dyDescent="0.35">
      <c r="A72">
        <v>11</v>
      </c>
      <c r="B72" t="s">
        <v>130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4</v>
      </c>
      <c r="L72">
        <v>4</v>
      </c>
      <c r="M72">
        <v>0</v>
      </c>
      <c r="N72">
        <v>0</v>
      </c>
      <c r="O72">
        <v>1</v>
      </c>
      <c r="P72">
        <v>0.9</v>
      </c>
      <c r="Q72">
        <v>0.9</v>
      </c>
      <c r="R72" s="1">
        <v>5.0000000000000001E-3</v>
      </c>
    </row>
    <row r="73" spans="1:18" x14ac:dyDescent="0.35">
      <c r="A73">
        <v>11</v>
      </c>
      <c r="B73" t="s">
        <v>131</v>
      </c>
      <c r="C73">
        <v>2</v>
      </c>
      <c r="D73">
        <v>8</v>
      </c>
      <c r="E73">
        <v>4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0.8</v>
      </c>
      <c r="Q73">
        <v>0.8</v>
      </c>
      <c r="R73" s="1">
        <v>2E-3</v>
      </c>
    </row>
    <row r="74" spans="1:18" x14ac:dyDescent="0.35">
      <c r="A74">
        <v>11</v>
      </c>
      <c r="B74" t="s">
        <v>156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 s="1">
        <v>0</v>
      </c>
    </row>
    <row r="75" spans="1:18" x14ac:dyDescent="0.35">
      <c r="A75">
        <v>11</v>
      </c>
      <c r="B75" t="s">
        <v>142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 s="1">
        <v>0</v>
      </c>
    </row>
    <row r="76" spans="1:18" x14ac:dyDescent="0.35">
      <c r="A76">
        <v>11</v>
      </c>
      <c r="B76" t="s">
        <v>160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 s="1">
        <v>0</v>
      </c>
    </row>
    <row r="77" spans="1:18" x14ac:dyDescent="0.35">
      <c r="A77">
        <v>11</v>
      </c>
      <c r="B77" t="s">
        <v>84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11</v>
      </c>
      <c r="B78" t="s">
        <v>140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3.0000000000000001E-3</v>
      </c>
    </row>
    <row r="79" spans="1:18" x14ac:dyDescent="0.35">
      <c r="A79">
        <v>11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2.5000000000000001E-2</v>
      </c>
    </row>
    <row r="80" spans="1:18" x14ac:dyDescent="0.35">
      <c r="A80">
        <v>11</v>
      </c>
      <c r="B80" t="s">
        <v>244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2E-3</v>
      </c>
    </row>
    <row r="81" spans="1:18" x14ac:dyDescent="0.35">
      <c r="A81">
        <v>11</v>
      </c>
      <c r="B81" t="s">
        <v>149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 s="1">
        <v>1E-3</v>
      </c>
    </row>
    <row r="82" spans="1:18" x14ac:dyDescent="0.35">
      <c r="A82">
        <v>11</v>
      </c>
      <c r="B82" t="s">
        <v>158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11</v>
      </c>
      <c r="B83" t="s">
        <v>159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11</v>
      </c>
      <c r="B84" t="s">
        <v>41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0.218</v>
      </c>
    </row>
    <row r="85" spans="1:18" x14ac:dyDescent="0.35">
      <c r="A85">
        <v>11</v>
      </c>
      <c r="B85" t="s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0.86899999999999999</v>
      </c>
    </row>
    <row r="86" spans="1:18" x14ac:dyDescent="0.35">
      <c r="A86">
        <v>11</v>
      </c>
      <c r="B86" t="s">
        <v>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0.16400000000000001</v>
      </c>
    </row>
    <row r="87" spans="1:18" x14ac:dyDescent="0.35">
      <c r="A87">
        <v>11</v>
      </c>
      <c r="B87" t="s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0.96699999999999997</v>
      </c>
    </row>
    <row r="88" spans="1:18" x14ac:dyDescent="0.35">
      <c r="A88">
        <v>11</v>
      </c>
      <c r="B88" t="s">
        <v>231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11</v>
      </c>
      <c r="B89" t="s">
        <v>163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11</v>
      </c>
      <c r="B90" t="s">
        <v>64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7.1999999999999995E-2</v>
      </c>
    </row>
    <row r="91" spans="1:18" x14ac:dyDescent="0.35">
      <c r="A91">
        <v>11</v>
      </c>
      <c r="B91" t="s">
        <v>165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1E-3</v>
      </c>
    </row>
    <row r="92" spans="1:18" x14ac:dyDescent="0.35">
      <c r="A92">
        <v>11</v>
      </c>
      <c r="B92" t="s">
        <v>164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11</v>
      </c>
      <c r="B93" t="s">
        <v>161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11</v>
      </c>
      <c r="B94" t="s">
        <v>146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 s="1">
        <v>4.0000000000000001E-3</v>
      </c>
    </row>
    <row r="95" spans="1:18" x14ac:dyDescent="0.35">
      <c r="A95">
        <v>11</v>
      </c>
      <c r="B95" t="s">
        <v>230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1.2999999999999999E-2</v>
      </c>
    </row>
    <row r="96" spans="1:18" x14ac:dyDescent="0.35">
      <c r="A96">
        <v>11</v>
      </c>
      <c r="B96" t="s">
        <v>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1.2999999999999999E-2</v>
      </c>
    </row>
    <row r="97" spans="1:18" x14ac:dyDescent="0.35">
      <c r="A97">
        <v>11</v>
      </c>
      <c r="B97" t="s">
        <v>232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1E-3</v>
      </c>
    </row>
    <row r="98" spans="1:18" x14ac:dyDescent="0.35">
      <c r="A98">
        <v>11</v>
      </c>
      <c r="B98" t="s">
        <v>168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11</v>
      </c>
      <c r="B99" t="s">
        <v>166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11</v>
      </c>
      <c r="B100" t="s">
        <v>167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11</v>
      </c>
      <c r="B101" t="s">
        <v>225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11</v>
      </c>
      <c r="B102" t="s">
        <v>67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8.9999999999999993E-3</v>
      </c>
    </row>
    <row r="103" spans="1:18" x14ac:dyDescent="0.35">
      <c r="A103">
        <v>11</v>
      </c>
      <c r="B103" t="s">
        <v>240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1E-3</v>
      </c>
    </row>
    <row r="104" spans="1:18" x14ac:dyDescent="0.35">
      <c r="A104">
        <v>11</v>
      </c>
      <c r="B104" t="s">
        <v>80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0.503</v>
      </c>
    </row>
    <row r="105" spans="1:18" x14ac:dyDescent="0.35">
      <c r="A105">
        <v>11</v>
      </c>
      <c r="B105" t="s">
        <v>226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6.0000000000000001E-3</v>
      </c>
    </row>
    <row r="106" spans="1:18" x14ac:dyDescent="0.35">
      <c r="A106">
        <v>11</v>
      </c>
      <c r="B106" t="s">
        <v>154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 s="1">
        <v>0</v>
      </c>
    </row>
    <row r="107" spans="1:18" x14ac:dyDescent="0.35">
      <c r="A107">
        <v>11</v>
      </c>
      <c r="B107" t="s">
        <v>169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11</v>
      </c>
      <c r="B108" t="s">
        <v>171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1E-3</v>
      </c>
    </row>
    <row r="109" spans="1:18" x14ac:dyDescent="0.35">
      <c r="A109">
        <v>11</v>
      </c>
      <c r="B109" t="s">
        <v>85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3.0000000000000001E-3</v>
      </c>
    </row>
    <row r="110" spans="1:18" x14ac:dyDescent="0.35">
      <c r="A110">
        <v>11</v>
      </c>
      <c r="B110" t="s">
        <v>170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11</v>
      </c>
      <c r="B111" t="s">
        <v>125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2E-3</v>
      </c>
    </row>
    <row r="112" spans="1:18" x14ac:dyDescent="0.35">
      <c r="A112">
        <v>11</v>
      </c>
      <c r="B112" t="s">
        <v>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0.48699999999999999</v>
      </c>
    </row>
    <row r="113" spans="1:18" x14ac:dyDescent="0.35">
      <c r="A113">
        <v>11</v>
      </c>
      <c r="B113" t="s">
        <v>172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11</v>
      </c>
      <c r="B114" t="s">
        <v>173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1E-3</v>
      </c>
    </row>
    <row r="115" spans="1:18" x14ac:dyDescent="0.35">
      <c r="A115">
        <v>11</v>
      </c>
      <c r="B115" t="s">
        <v>138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2E-3</v>
      </c>
    </row>
    <row r="116" spans="1:18" x14ac:dyDescent="0.35">
      <c r="A116">
        <v>11</v>
      </c>
      <c r="B116" t="s">
        <v>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3.6999999999999998E-2</v>
      </c>
    </row>
    <row r="117" spans="1:18" x14ac:dyDescent="0.35">
      <c r="A117">
        <v>11</v>
      </c>
      <c r="B117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</v>
      </c>
    </row>
    <row r="118" spans="1:18" x14ac:dyDescent="0.35">
      <c r="A118">
        <v>11</v>
      </c>
      <c r="B118" t="s">
        <v>175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1E-3</v>
      </c>
    </row>
    <row r="119" spans="1:18" x14ac:dyDescent="0.35">
      <c r="A119">
        <v>11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11</v>
      </c>
      <c r="B120" t="s">
        <v>129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 s="1">
        <v>0</v>
      </c>
    </row>
    <row r="121" spans="1:18" x14ac:dyDescent="0.35">
      <c r="A121">
        <v>11</v>
      </c>
      <c r="B121" t="s">
        <v>238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</v>
      </c>
    </row>
    <row r="122" spans="1:18" x14ac:dyDescent="0.35">
      <c r="A122">
        <v>11</v>
      </c>
      <c r="B122" t="s">
        <v>176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</v>
      </c>
    </row>
    <row r="123" spans="1:18" x14ac:dyDescent="0.35">
      <c r="A123">
        <v>11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1E-3</v>
      </c>
    </row>
    <row r="124" spans="1:18" x14ac:dyDescent="0.35">
      <c r="A124">
        <v>11</v>
      </c>
      <c r="B124" t="s">
        <v>177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0</v>
      </c>
    </row>
    <row r="125" spans="1:18" x14ac:dyDescent="0.35">
      <c r="A125">
        <v>11</v>
      </c>
      <c r="B125" t="s">
        <v>178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0</v>
      </c>
    </row>
    <row r="126" spans="1:18" x14ac:dyDescent="0.35">
      <c r="A126">
        <v>11</v>
      </c>
      <c r="B126" t="s">
        <v>227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11</v>
      </c>
      <c r="B127" t="s">
        <v>179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0</v>
      </c>
    </row>
    <row r="128" spans="1:18" x14ac:dyDescent="0.35">
      <c r="A128">
        <v>11</v>
      </c>
      <c r="B128" t="s">
        <v>228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0</v>
      </c>
    </row>
    <row r="129" spans="1:18" x14ac:dyDescent="0.35">
      <c r="A129">
        <v>11</v>
      </c>
      <c r="B129" t="s">
        <v>145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7.0000000000000001E-3</v>
      </c>
    </row>
    <row r="130" spans="1:18" x14ac:dyDescent="0.35">
      <c r="A130">
        <v>11</v>
      </c>
      <c r="B130" t="s">
        <v>181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</row>
    <row r="131" spans="1:18" x14ac:dyDescent="0.35">
      <c r="A131">
        <v>11</v>
      </c>
      <c r="B131" t="s">
        <v>182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2E-3</v>
      </c>
    </row>
    <row r="132" spans="1:18" x14ac:dyDescent="0.35">
      <c r="A132">
        <v>11</v>
      </c>
      <c r="B132" t="s">
        <v>152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1.2999999999999999E-2</v>
      </c>
    </row>
    <row r="133" spans="1:18" x14ac:dyDescent="0.35">
      <c r="A133">
        <v>11</v>
      </c>
      <c r="B133" t="s">
        <v>184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11</v>
      </c>
      <c r="B134" t="s">
        <v>121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5.8999999999999997E-2</v>
      </c>
    </row>
    <row r="135" spans="1:18" x14ac:dyDescent="0.35">
      <c r="A135">
        <v>11</v>
      </c>
      <c r="B135" t="s">
        <v>185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11</v>
      </c>
      <c r="B136" t="s">
        <v>186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</row>
    <row r="137" spans="1:18" x14ac:dyDescent="0.35">
      <c r="A137">
        <v>11</v>
      </c>
      <c r="B137" t="s">
        <v>187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11</v>
      </c>
      <c r="B138" t="s">
        <v>241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2.1000000000000001E-2</v>
      </c>
    </row>
    <row r="139" spans="1:18" x14ac:dyDescent="0.35">
      <c r="A139">
        <v>11</v>
      </c>
      <c r="B139" t="s">
        <v>34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0.96</v>
      </c>
    </row>
    <row r="140" spans="1:18" x14ac:dyDescent="0.35">
      <c r="A140">
        <v>11</v>
      </c>
      <c r="B140" t="s">
        <v>188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11</v>
      </c>
      <c r="B141" t="s">
        <v>235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11</v>
      </c>
      <c r="B142" t="s">
        <v>54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0.66100000000000003</v>
      </c>
    </row>
    <row r="143" spans="1:18" x14ac:dyDescent="0.35">
      <c r="A143">
        <v>11</v>
      </c>
      <c r="B143" t="s">
        <v>151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 s="1">
        <v>2E-3</v>
      </c>
    </row>
    <row r="144" spans="1:18" x14ac:dyDescent="0.35">
      <c r="A144">
        <v>11</v>
      </c>
      <c r="B144" t="s">
        <v>119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 s="1">
        <v>0.01</v>
      </c>
    </row>
    <row r="145" spans="1:18" x14ac:dyDescent="0.35">
      <c r="A145">
        <v>11</v>
      </c>
      <c r="B145" t="s">
        <v>239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</v>
      </c>
    </row>
    <row r="146" spans="1:18" x14ac:dyDescent="0.35">
      <c r="A146">
        <v>11</v>
      </c>
      <c r="B146" t="s">
        <v>190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8.0000000000000002E-3</v>
      </c>
    </row>
    <row r="147" spans="1:18" x14ac:dyDescent="0.35">
      <c r="A147">
        <v>11</v>
      </c>
      <c r="B147" t="s">
        <v>189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11</v>
      </c>
      <c r="B148" t="s">
        <v>248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2.1000000000000001E-2</v>
      </c>
    </row>
    <row r="149" spans="1:18" x14ac:dyDescent="0.35">
      <c r="A149">
        <v>11</v>
      </c>
      <c r="B149" t="s">
        <v>191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11</v>
      </c>
      <c r="B150" t="s">
        <v>128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3.0000000000000001E-3</v>
      </c>
    </row>
    <row r="151" spans="1:18" x14ac:dyDescent="0.35">
      <c r="A151">
        <v>11</v>
      </c>
      <c r="B151" t="s">
        <v>224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</v>
      </c>
    </row>
    <row r="152" spans="1:18" x14ac:dyDescent="0.35">
      <c r="A152">
        <v>11</v>
      </c>
      <c r="B152" t="s">
        <v>135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2E-3</v>
      </c>
    </row>
    <row r="153" spans="1:18" x14ac:dyDescent="0.35">
      <c r="A153">
        <v>11</v>
      </c>
      <c r="B153" t="s">
        <v>194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</row>
    <row r="154" spans="1:18" x14ac:dyDescent="0.35">
      <c r="A154">
        <v>11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1E-3</v>
      </c>
    </row>
    <row r="155" spans="1:18" x14ac:dyDescent="0.35">
      <c r="A155">
        <v>11</v>
      </c>
      <c r="B155" t="s">
        <v>77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1.2E-2</v>
      </c>
    </row>
    <row r="156" spans="1:18" x14ac:dyDescent="0.35">
      <c r="A156">
        <v>11</v>
      </c>
      <c r="B156" t="s">
        <v>193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</row>
    <row r="157" spans="1:18" x14ac:dyDescent="0.35">
      <c r="A157">
        <v>11</v>
      </c>
      <c r="B157" t="s">
        <v>23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0.997</v>
      </c>
    </row>
    <row r="158" spans="1:18" x14ac:dyDescent="0.35">
      <c r="A158">
        <v>11</v>
      </c>
      <c r="B158" t="s">
        <v>153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 s="1">
        <v>2.1000000000000001E-2</v>
      </c>
    </row>
    <row r="159" spans="1:18" x14ac:dyDescent="0.35">
      <c r="A159">
        <v>11</v>
      </c>
      <c r="B159" t="s">
        <v>192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1E-3</v>
      </c>
    </row>
    <row r="160" spans="1:18" x14ac:dyDescent="0.35">
      <c r="A160">
        <v>11</v>
      </c>
      <c r="B160" t="s">
        <v>22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0.94099999999999995</v>
      </c>
    </row>
    <row r="161" spans="1:18" x14ac:dyDescent="0.35">
      <c r="A161">
        <v>11</v>
      </c>
      <c r="B161" t="s">
        <v>139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 s="1">
        <v>1E-3</v>
      </c>
    </row>
    <row r="162" spans="1:18" x14ac:dyDescent="0.35">
      <c r="A162">
        <v>11</v>
      </c>
      <c r="B162" t="s">
        <v>195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 s="1">
        <v>7.0000000000000007E-2</v>
      </c>
    </row>
    <row r="163" spans="1:18" x14ac:dyDescent="0.35">
      <c r="A163">
        <v>11</v>
      </c>
      <c r="B163" t="s">
        <v>196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0</v>
      </c>
    </row>
    <row r="164" spans="1:18" x14ac:dyDescent="0.35">
      <c r="A164">
        <v>11</v>
      </c>
      <c r="B164" t="s">
        <v>197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</v>
      </c>
    </row>
    <row r="165" spans="1:18" x14ac:dyDescent="0.35">
      <c r="A165">
        <v>11</v>
      </c>
      <c r="B165" t="s">
        <v>199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0</v>
      </c>
    </row>
    <row r="166" spans="1:18" x14ac:dyDescent="0.35">
      <c r="A166">
        <v>11</v>
      </c>
      <c r="B166" t="s">
        <v>124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 s="1">
        <v>3.0000000000000001E-3</v>
      </c>
    </row>
    <row r="167" spans="1:18" x14ac:dyDescent="0.35">
      <c r="A167">
        <v>11</v>
      </c>
      <c r="B167" t="s">
        <v>200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1E-3</v>
      </c>
    </row>
    <row r="168" spans="1:18" x14ac:dyDescent="0.35">
      <c r="A168">
        <v>11</v>
      </c>
      <c r="B168" t="s">
        <v>147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0.02</v>
      </c>
    </row>
    <row r="169" spans="1:18" x14ac:dyDescent="0.35">
      <c r="A169">
        <v>11</v>
      </c>
      <c r="B169" t="s">
        <v>198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11</v>
      </c>
      <c r="B170" t="s">
        <v>201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11</v>
      </c>
      <c r="B171" t="s">
        <v>202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11</v>
      </c>
      <c r="B172" t="s">
        <v>203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11</v>
      </c>
      <c r="B173" t="s">
        <v>204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11</v>
      </c>
      <c r="B174" t="s">
        <v>205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11</v>
      </c>
      <c r="B175" t="s">
        <v>206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11</v>
      </c>
      <c r="B176" t="s">
        <v>207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11</v>
      </c>
      <c r="B177" t="s">
        <v>52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0.185</v>
      </c>
    </row>
    <row r="178" spans="1:18" x14ac:dyDescent="0.35">
      <c r="A178">
        <v>11</v>
      </c>
      <c r="B178" t="s">
        <v>208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11</v>
      </c>
      <c r="B179" t="s">
        <v>209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 s="1">
        <v>1E-3</v>
      </c>
    </row>
    <row r="180" spans="1:18" x14ac:dyDescent="0.35">
      <c r="A180">
        <v>11</v>
      </c>
      <c r="B180" t="s">
        <v>210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11</v>
      </c>
      <c r="B181" t="s">
        <v>211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 s="1">
        <v>0</v>
      </c>
    </row>
    <row r="182" spans="1:18" x14ac:dyDescent="0.35">
      <c r="A182">
        <v>11</v>
      </c>
      <c r="B182" t="s">
        <v>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0.98699999999999999</v>
      </c>
    </row>
    <row r="183" spans="1:18" x14ac:dyDescent="0.35">
      <c r="A183">
        <v>11</v>
      </c>
      <c r="B183" t="s">
        <v>236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5.8000000000000003E-2</v>
      </c>
    </row>
    <row r="184" spans="1:18" x14ac:dyDescent="0.35">
      <c r="A184">
        <v>11</v>
      </c>
      <c r="B184" t="s">
        <v>212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</v>
      </c>
    </row>
    <row r="185" spans="1:18" x14ac:dyDescent="0.35">
      <c r="A185">
        <v>11</v>
      </c>
      <c r="B185" t="s">
        <v>213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</v>
      </c>
    </row>
    <row r="186" spans="1:18" x14ac:dyDescent="0.35">
      <c r="A186">
        <v>11</v>
      </c>
      <c r="B186" t="s">
        <v>214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</v>
      </c>
    </row>
    <row r="187" spans="1:18" x14ac:dyDescent="0.35">
      <c r="A187">
        <v>11</v>
      </c>
      <c r="B187" t="s">
        <v>144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 s="1">
        <v>1E-3</v>
      </c>
    </row>
    <row r="188" spans="1:18" x14ac:dyDescent="0.35">
      <c r="A188">
        <v>11</v>
      </c>
      <c r="B188" t="s">
        <v>133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 s="1">
        <v>0</v>
      </c>
    </row>
    <row r="189" spans="1:18" x14ac:dyDescent="0.35">
      <c r="A189">
        <v>11</v>
      </c>
      <c r="B189" t="s">
        <v>215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0.193</v>
      </c>
    </row>
    <row r="190" spans="1:18" x14ac:dyDescent="0.35">
      <c r="A190">
        <v>11</v>
      </c>
      <c r="B190" t="s">
        <v>217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11</v>
      </c>
      <c r="B191" t="s">
        <v>218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0</v>
      </c>
    </row>
    <row r="192" spans="1:18" x14ac:dyDescent="0.35">
      <c r="A192">
        <v>11</v>
      </c>
      <c r="B192" t="s">
        <v>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 s="1">
        <v>1E-3</v>
      </c>
    </row>
    <row r="193" spans="1:18" x14ac:dyDescent="0.35">
      <c r="A193">
        <v>11</v>
      </c>
      <c r="B193" t="s">
        <v>155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 s="1">
        <v>1E-3</v>
      </c>
    </row>
    <row r="194" spans="1:18" x14ac:dyDescent="0.35">
      <c r="A194">
        <v>11</v>
      </c>
      <c r="B194" t="s">
        <v>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0.11899999999999999</v>
      </c>
    </row>
    <row r="195" spans="1:18" x14ac:dyDescent="0.35">
      <c r="A195">
        <v>11</v>
      </c>
      <c r="B195" t="s">
        <v>237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0</v>
      </c>
    </row>
    <row r="196" spans="1:18" x14ac:dyDescent="0.35">
      <c r="A196">
        <v>11</v>
      </c>
      <c r="B196" t="s">
        <v>219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1E-3</v>
      </c>
    </row>
    <row r="197" spans="1:18" x14ac:dyDescent="0.35">
      <c r="A197">
        <v>11</v>
      </c>
      <c r="B197" t="s">
        <v>220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1E-3</v>
      </c>
    </row>
    <row r="198" spans="1:18" x14ac:dyDescent="0.35">
      <c r="A198">
        <v>11</v>
      </c>
      <c r="B198" t="s">
        <v>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0.224</v>
      </c>
    </row>
    <row r="199" spans="1:18" x14ac:dyDescent="0.35">
      <c r="A199">
        <v>11</v>
      </c>
      <c r="B199" t="s">
        <v>141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</v>
      </c>
    </row>
    <row r="200" spans="1:18" x14ac:dyDescent="0.35">
      <c r="A200">
        <v>11</v>
      </c>
      <c r="B200" t="s">
        <v>221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</row>
    <row r="201" spans="1:18" x14ac:dyDescent="0.35">
      <c r="A201">
        <v>11</v>
      </c>
      <c r="B201" t="s">
        <v>222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0</v>
      </c>
    </row>
    <row r="202" spans="1:18" x14ac:dyDescent="0.35">
      <c r="A202">
        <v>11</v>
      </c>
      <c r="B202" t="s">
        <v>223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11</v>
      </c>
      <c r="B203" t="s">
        <v>57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0.36699999999999999</v>
      </c>
    </row>
    <row r="204" spans="1:18" x14ac:dyDescent="0.35">
      <c r="A204">
        <v>11</v>
      </c>
      <c r="B204" t="s">
        <v>242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</v>
      </c>
    </row>
    <row r="205" spans="1:18" x14ac:dyDescent="0.35">
      <c r="A205">
        <v>11</v>
      </c>
      <c r="B205" t="s">
        <v>93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1E-3</v>
      </c>
    </row>
    <row r="206" spans="1:18" x14ac:dyDescent="0.35">
      <c r="A206">
        <v>11</v>
      </c>
      <c r="B206" t="s">
        <v>78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 s="1">
        <v>0</v>
      </c>
    </row>
    <row r="207" spans="1:18" x14ac:dyDescent="0.35">
      <c r="A207">
        <v>11</v>
      </c>
      <c r="B207" t="s">
        <v>65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2E-3</v>
      </c>
    </row>
    <row r="208" spans="1:18" x14ac:dyDescent="0.35">
      <c r="A208">
        <v>11</v>
      </c>
      <c r="B208" t="s">
        <v>73</v>
      </c>
      <c r="C208">
        <v>3</v>
      </c>
      <c r="D208">
        <v>-1</v>
      </c>
      <c r="E208">
        <v>-0.3</v>
      </c>
      <c r="F208">
        <v>3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-0.1</v>
      </c>
      <c r="Q208">
        <v>-0.1</v>
      </c>
      <c r="R208" s="1">
        <v>2.7E-2</v>
      </c>
    </row>
    <row r="209" spans="1:18" x14ac:dyDescent="0.35">
      <c r="A209">
        <v>11</v>
      </c>
      <c r="B209" t="s">
        <v>122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-2</v>
      </c>
      <c r="Q209">
        <v>-2</v>
      </c>
      <c r="R209" s="1">
        <v>2.1000000000000001E-2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R208"/>
  <sheetViews>
    <sheetView showGridLines="0" topLeftCell="A180" workbookViewId="0">
      <selection activeCell="A5" sqref="A5:R208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12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0.92800000000000005</v>
      </c>
    </row>
    <row r="6" spans="1:18" x14ac:dyDescent="0.35">
      <c r="A6">
        <v>12</v>
      </c>
      <c r="B6" t="s">
        <v>224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 s="1">
        <v>0</v>
      </c>
    </row>
    <row r="7" spans="1:18" x14ac:dyDescent="0.35">
      <c r="A7">
        <v>12</v>
      </c>
      <c r="B7" t="s">
        <v>58</v>
      </c>
      <c r="C7">
        <v>14</v>
      </c>
      <c r="D7">
        <v>43</v>
      </c>
      <c r="E7">
        <v>3.1</v>
      </c>
      <c r="F7">
        <v>17</v>
      </c>
      <c r="G7">
        <v>0</v>
      </c>
      <c r="H7">
        <v>0</v>
      </c>
      <c r="I7">
        <v>3</v>
      </c>
      <c r="J7">
        <v>3</v>
      </c>
      <c r="K7">
        <v>38</v>
      </c>
      <c r="L7">
        <v>12.7</v>
      </c>
      <c r="M7">
        <v>0</v>
      </c>
      <c r="N7">
        <v>0</v>
      </c>
      <c r="O7">
        <v>1</v>
      </c>
      <c r="P7">
        <v>9.6</v>
      </c>
      <c r="Q7">
        <v>9.6</v>
      </c>
      <c r="R7" s="1">
        <v>0.68600000000000005</v>
      </c>
    </row>
    <row r="8" spans="1:18" x14ac:dyDescent="0.35">
      <c r="A8">
        <v>12</v>
      </c>
      <c r="B8" t="s">
        <v>132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 s="1">
        <v>1E-3</v>
      </c>
    </row>
    <row r="9" spans="1:18" x14ac:dyDescent="0.35">
      <c r="A9">
        <v>12</v>
      </c>
      <c r="B9" t="s">
        <v>213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v>0</v>
      </c>
    </row>
    <row r="10" spans="1:18" x14ac:dyDescent="0.35">
      <c r="A10">
        <v>12</v>
      </c>
      <c r="B10" t="s">
        <v>33</v>
      </c>
      <c r="C10">
        <v>10</v>
      </c>
      <c r="D10">
        <v>52</v>
      </c>
      <c r="E10">
        <v>5.2</v>
      </c>
      <c r="F10">
        <v>21</v>
      </c>
      <c r="G10">
        <v>1</v>
      </c>
      <c r="H10">
        <v>0</v>
      </c>
      <c r="I10">
        <v>2</v>
      </c>
      <c r="J10">
        <v>2</v>
      </c>
      <c r="K10">
        <v>11</v>
      </c>
      <c r="L10">
        <v>5.5</v>
      </c>
      <c r="M10">
        <v>0</v>
      </c>
      <c r="N10">
        <v>0</v>
      </c>
      <c r="O10">
        <v>1</v>
      </c>
      <c r="P10">
        <v>7.3</v>
      </c>
      <c r="Q10">
        <v>7.3</v>
      </c>
      <c r="R10" s="1">
        <v>0.85599999999999998</v>
      </c>
    </row>
    <row r="11" spans="1:18" x14ac:dyDescent="0.35">
      <c r="A11">
        <v>12</v>
      </c>
      <c r="B11" t="s">
        <v>90</v>
      </c>
      <c r="C11">
        <v>15</v>
      </c>
      <c r="D11">
        <v>69</v>
      </c>
      <c r="E11">
        <v>4.5999999999999996</v>
      </c>
      <c r="F11">
        <v>16</v>
      </c>
      <c r="G11">
        <v>0</v>
      </c>
      <c r="H11">
        <v>0</v>
      </c>
      <c r="I11">
        <v>4</v>
      </c>
      <c r="J11">
        <v>5</v>
      </c>
      <c r="K11">
        <v>50</v>
      </c>
      <c r="L11">
        <v>12.5</v>
      </c>
      <c r="M11">
        <v>0</v>
      </c>
      <c r="N11">
        <v>0</v>
      </c>
      <c r="O11">
        <v>1</v>
      </c>
      <c r="P11">
        <v>13.9</v>
      </c>
      <c r="Q11">
        <v>13.9</v>
      </c>
      <c r="R11" s="1">
        <v>0.98699999999999999</v>
      </c>
    </row>
    <row r="12" spans="1:18" x14ac:dyDescent="0.35">
      <c r="A12">
        <v>12</v>
      </c>
      <c r="B12" t="s">
        <v>130</v>
      </c>
      <c r="C12">
        <v>1</v>
      </c>
      <c r="D12">
        <v>11</v>
      </c>
      <c r="E12">
        <v>11</v>
      </c>
      <c r="F12">
        <v>11</v>
      </c>
      <c r="G12">
        <v>0</v>
      </c>
      <c r="H12">
        <v>0</v>
      </c>
      <c r="I12">
        <v>1</v>
      </c>
      <c r="J12">
        <v>1</v>
      </c>
      <c r="K12">
        <v>2</v>
      </c>
      <c r="L12">
        <v>2</v>
      </c>
      <c r="M12">
        <v>0</v>
      </c>
      <c r="N12">
        <v>0</v>
      </c>
      <c r="O12">
        <v>1</v>
      </c>
      <c r="P12">
        <v>1.8</v>
      </c>
      <c r="Q12">
        <v>1.8</v>
      </c>
      <c r="R12" s="1">
        <v>5.0000000000000001E-3</v>
      </c>
    </row>
    <row r="13" spans="1:18" x14ac:dyDescent="0.35">
      <c r="A13">
        <v>12</v>
      </c>
      <c r="B13" t="s">
        <v>160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 s="1">
        <v>0</v>
      </c>
    </row>
    <row r="14" spans="1:18" x14ac:dyDescent="0.35">
      <c r="A14">
        <v>12</v>
      </c>
      <c r="B14" t="s">
        <v>202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</row>
    <row r="15" spans="1:18" x14ac:dyDescent="0.35">
      <c r="A15">
        <v>12</v>
      </c>
      <c r="B15" t="s">
        <v>149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1E-3</v>
      </c>
    </row>
    <row r="16" spans="1:18" x14ac:dyDescent="0.35">
      <c r="A16">
        <v>12</v>
      </c>
      <c r="B16" t="s">
        <v>80</v>
      </c>
      <c r="C16">
        <v>6</v>
      </c>
      <c r="D16">
        <v>21</v>
      </c>
      <c r="E16">
        <v>3.5</v>
      </c>
      <c r="F16">
        <v>6</v>
      </c>
      <c r="G16">
        <v>0</v>
      </c>
      <c r="H16">
        <v>0</v>
      </c>
      <c r="I16">
        <v>3</v>
      </c>
      <c r="J16">
        <v>4</v>
      </c>
      <c r="K16">
        <v>16</v>
      </c>
      <c r="L16">
        <v>5.3</v>
      </c>
      <c r="M16">
        <v>0</v>
      </c>
      <c r="N16">
        <v>0</v>
      </c>
      <c r="O16">
        <v>1</v>
      </c>
      <c r="P16">
        <v>5.2</v>
      </c>
      <c r="Q16">
        <v>5.2</v>
      </c>
      <c r="R16" s="1">
        <v>0.503</v>
      </c>
    </row>
    <row r="17" spans="1:18" x14ac:dyDescent="0.35">
      <c r="A17">
        <v>12</v>
      </c>
      <c r="B17" t="s">
        <v>18</v>
      </c>
      <c r="C17">
        <v>10</v>
      </c>
      <c r="D17">
        <v>32</v>
      </c>
      <c r="E17">
        <v>3.2</v>
      </c>
      <c r="F17">
        <v>6</v>
      </c>
      <c r="G17">
        <v>0</v>
      </c>
      <c r="H17">
        <v>0</v>
      </c>
      <c r="I17">
        <v>5</v>
      </c>
      <c r="J17">
        <v>6</v>
      </c>
      <c r="K17">
        <v>32</v>
      </c>
      <c r="L17">
        <v>6.4</v>
      </c>
      <c r="M17">
        <v>0</v>
      </c>
      <c r="N17">
        <v>1</v>
      </c>
      <c r="O17">
        <v>1</v>
      </c>
      <c r="P17">
        <v>6.9</v>
      </c>
      <c r="Q17">
        <v>6.9</v>
      </c>
      <c r="R17" s="1">
        <v>1</v>
      </c>
    </row>
    <row r="18" spans="1:18" x14ac:dyDescent="0.35">
      <c r="A18">
        <v>12</v>
      </c>
      <c r="B18" t="s">
        <v>156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</row>
    <row r="19" spans="1:18" x14ac:dyDescent="0.35">
      <c r="A19">
        <v>12</v>
      </c>
      <c r="B19" t="s">
        <v>191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0</v>
      </c>
    </row>
    <row r="20" spans="1:18" x14ac:dyDescent="0.35">
      <c r="A20">
        <v>12</v>
      </c>
      <c r="B20" t="s">
        <v>23</v>
      </c>
      <c r="C20">
        <v>16</v>
      </c>
      <c r="D20">
        <v>91</v>
      </c>
      <c r="E20">
        <v>5.7</v>
      </c>
      <c r="F20">
        <v>17</v>
      </c>
      <c r="G20">
        <v>0</v>
      </c>
      <c r="H20">
        <v>1</v>
      </c>
      <c r="I20">
        <v>3</v>
      </c>
      <c r="J20">
        <v>6</v>
      </c>
      <c r="K20">
        <v>32</v>
      </c>
      <c r="L20">
        <v>10.7</v>
      </c>
      <c r="M20">
        <v>1</v>
      </c>
      <c r="N20">
        <v>0</v>
      </c>
      <c r="O20">
        <v>1</v>
      </c>
      <c r="P20">
        <v>25.8</v>
      </c>
      <c r="Q20">
        <v>25.8</v>
      </c>
      <c r="R20" s="1">
        <v>0.997</v>
      </c>
    </row>
    <row r="21" spans="1:18" x14ac:dyDescent="0.35">
      <c r="A21">
        <v>12</v>
      </c>
      <c r="B21" t="s">
        <v>131</v>
      </c>
      <c r="C21">
        <v>2</v>
      </c>
      <c r="D21">
        <v>14</v>
      </c>
      <c r="E21">
        <v>7</v>
      </c>
      <c r="F21">
        <v>10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1.4</v>
      </c>
      <c r="Q21">
        <v>1.4</v>
      </c>
      <c r="R21" s="1">
        <v>2E-3</v>
      </c>
    </row>
    <row r="22" spans="1:18" x14ac:dyDescent="0.35">
      <c r="A22">
        <v>12</v>
      </c>
      <c r="B22" t="s">
        <v>200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1E-3</v>
      </c>
    </row>
    <row r="23" spans="1:18" x14ac:dyDescent="0.35">
      <c r="A23">
        <v>12</v>
      </c>
      <c r="B23" t="s">
        <v>24</v>
      </c>
      <c r="C23">
        <v>7</v>
      </c>
      <c r="D23">
        <v>25</v>
      </c>
      <c r="E23">
        <v>3.6</v>
      </c>
      <c r="F23">
        <v>11</v>
      </c>
      <c r="G23">
        <v>0</v>
      </c>
      <c r="H23">
        <v>0</v>
      </c>
      <c r="I23">
        <v>7</v>
      </c>
      <c r="J23">
        <v>9</v>
      </c>
      <c r="K23">
        <v>24</v>
      </c>
      <c r="L23">
        <v>3.4</v>
      </c>
      <c r="M23">
        <v>0</v>
      </c>
      <c r="N23">
        <v>0</v>
      </c>
      <c r="O23">
        <v>1</v>
      </c>
      <c r="P23">
        <v>8.4</v>
      </c>
      <c r="Q23">
        <v>8.4</v>
      </c>
      <c r="R23" s="1">
        <v>0.97499999999999998</v>
      </c>
    </row>
    <row r="24" spans="1:18" x14ac:dyDescent="0.35">
      <c r="A24">
        <v>12</v>
      </c>
      <c r="B24" t="s">
        <v>221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v>0</v>
      </c>
    </row>
    <row r="25" spans="1:18" x14ac:dyDescent="0.35">
      <c r="A25">
        <v>12</v>
      </c>
      <c r="B25" t="s">
        <v>29</v>
      </c>
      <c r="C25">
        <v>15</v>
      </c>
      <c r="D25">
        <v>53</v>
      </c>
      <c r="E25">
        <v>3.5</v>
      </c>
      <c r="F25">
        <v>14</v>
      </c>
      <c r="G25">
        <v>0</v>
      </c>
      <c r="H25">
        <v>0</v>
      </c>
      <c r="I25">
        <v>2</v>
      </c>
      <c r="J25">
        <v>3</v>
      </c>
      <c r="K25">
        <v>11</v>
      </c>
      <c r="L25">
        <v>5.5</v>
      </c>
      <c r="M25">
        <v>0</v>
      </c>
      <c r="N25">
        <v>0</v>
      </c>
      <c r="O25">
        <v>1</v>
      </c>
      <c r="P25">
        <v>7.4</v>
      </c>
      <c r="Q25">
        <v>7.4</v>
      </c>
      <c r="R25" s="1">
        <v>0.90400000000000003</v>
      </c>
    </row>
    <row r="26" spans="1:18" x14ac:dyDescent="0.35">
      <c r="A26">
        <v>12</v>
      </c>
      <c r="B26" t="s">
        <v>169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0</v>
      </c>
    </row>
    <row r="27" spans="1:18" x14ac:dyDescent="0.35">
      <c r="A27">
        <v>12</v>
      </c>
      <c r="B27" t="s">
        <v>233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v>0</v>
      </c>
    </row>
    <row r="28" spans="1:18" x14ac:dyDescent="0.35">
      <c r="A28">
        <v>12</v>
      </c>
      <c r="B28" t="s">
        <v>144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3</v>
      </c>
      <c r="K28">
        <v>3</v>
      </c>
      <c r="L28">
        <v>1.5</v>
      </c>
      <c r="M28">
        <v>0</v>
      </c>
      <c r="N28">
        <v>0</v>
      </c>
      <c r="O28">
        <v>1</v>
      </c>
      <c r="P28">
        <v>1.3</v>
      </c>
      <c r="Q28">
        <v>1.3</v>
      </c>
      <c r="R28" s="1">
        <v>1E-3</v>
      </c>
    </row>
    <row r="29" spans="1:18" x14ac:dyDescent="0.35">
      <c r="A29">
        <v>12</v>
      </c>
      <c r="B29" t="s">
        <v>41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v>0.218</v>
      </c>
    </row>
    <row r="30" spans="1:18" x14ac:dyDescent="0.35">
      <c r="A30">
        <v>12</v>
      </c>
      <c r="B30" t="s">
        <v>185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v>0</v>
      </c>
    </row>
    <row r="31" spans="1:18" x14ac:dyDescent="0.35">
      <c r="A31">
        <v>12</v>
      </c>
      <c r="B31" t="s">
        <v>204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v>0</v>
      </c>
    </row>
    <row r="32" spans="1:18" x14ac:dyDescent="0.35">
      <c r="A32">
        <v>12</v>
      </c>
      <c r="B32" t="s">
        <v>196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>
        <v>0</v>
      </c>
    </row>
    <row r="33" spans="1:18" x14ac:dyDescent="0.35">
      <c r="A33">
        <v>12</v>
      </c>
      <c r="B33" t="s">
        <v>145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 s="1">
        <v>7.0000000000000001E-3</v>
      </c>
    </row>
    <row r="34" spans="1:18" x14ac:dyDescent="0.35">
      <c r="A34">
        <v>12</v>
      </c>
      <c r="B34" t="s">
        <v>76</v>
      </c>
      <c r="C34">
        <v>1</v>
      </c>
      <c r="D34">
        <v>11</v>
      </c>
      <c r="E34">
        <v>11</v>
      </c>
      <c r="F34">
        <v>11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1.1000000000000001</v>
      </c>
      <c r="Q34">
        <v>1.1000000000000001</v>
      </c>
      <c r="R34" s="1">
        <v>1.0999999999999999E-2</v>
      </c>
    </row>
    <row r="35" spans="1:18" x14ac:dyDescent="0.35">
      <c r="A35">
        <v>12</v>
      </c>
      <c r="B35" t="s">
        <v>126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>
        <v>1E-3</v>
      </c>
    </row>
    <row r="36" spans="1:18" x14ac:dyDescent="0.35">
      <c r="A36">
        <v>12</v>
      </c>
      <c r="B36" t="s">
        <v>151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v>2E-3</v>
      </c>
    </row>
    <row r="37" spans="1:18" x14ac:dyDescent="0.35">
      <c r="A37">
        <v>12</v>
      </c>
      <c r="B37" t="s">
        <v>143</v>
      </c>
      <c r="C37">
        <v>4</v>
      </c>
      <c r="D37">
        <v>21</v>
      </c>
      <c r="E37">
        <v>5.3</v>
      </c>
      <c r="F37">
        <v>13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2.1</v>
      </c>
      <c r="Q37">
        <v>2.1</v>
      </c>
      <c r="R37" s="1">
        <v>7.0000000000000001E-3</v>
      </c>
    </row>
    <row r="38" spans="1:18" x14ac:dyDescent="0.35">
      <c r="A38">
        <v>12</v>
      </c>
      <c r="B38" t="s">
        <v>17</v>
      </c>
      <c r="C38">
        <v>19</v>
      </c>
      <c r="D38">
        <v>114</v>
      </c>
      <c r="E38">
        <v>6</v>
      </c>
      <c r="F38">
        <v>27</v>
      </c>
      <c r="G38">
        <v>1</v>
      </c>
      <c r="H38">
        <v>2</v>
      </c>
      <c r="I38">
        <v>5</v>
      </c>
      <c r="J38">
        <v>6</v>
      </c>
      <c r="K38">
        <v>25</v>
      </c>
      <c r="L38">
        <v>5</v>
      </c>
      <c r="M38">
        <v>0</v>
      </c>
      <c r="N38">
        <v>0</v>
      </c>
      <c r="O38">
        <v>1</v>
      </c>
      <c r="P38">
        <v>28.4</v>
      </c>
      <c r="Q38">
        <v>28.4</v>
      </c>
      <c r="R38" s="1">
        <v>1</v>
      </c>
    </row>
    <row r="39" spans="1:18" x14ac:dyDescent="0.35">
      <c r="A39">
        <v>12</v>
      </c>
      <c r="B39" t="s">
        <v>46</v>
      </c>
      <c r="C39">
        <v>14</v>
      </c>
      <c r="D39">
        <v>45</v>
      </c>
      <c r="E39">
        <v>3.2</v>
      </c>
      <c r="F39">
        <v>15</v>
      </c>
      <c r="G39">
        <v>0</v>
      </c>
      <c r="H39">
        <v>1</v>
      </c>
      <c r="I39">
        <v>5</v>
      </c>
      <c r="J39">
        <v>5</v>
      </c>
      <c r="K39">
        <v>47</v>
      </c>
      <c r="L39">
        <v>9.4</v>
      </c>
      <c r="M39">
        <v>0</v>
      </c>
      <c r="N39">
        <v>0</v>
      </c>
      <c r="O39">
        <v>1</v>
      </c>
      <c r="P39">
        <v>17.7</v>
      </c>
      <c r="Q39">
        <v>17.7</v>
      </c>
      <c r="R39" s="1">
        <v>0.63100000000000001</v>
      </c>
    </row>
    <row r="40" spans="1:18" x14ac:dyDescent="0.35">
      <c r="A40">
        <v>12</v>
      </c>
      <c r="B40" t="s">
        <v>62</v>
      </c>
      <c r="C40">
        <v>3</v>
      </c>
      <c r="D40">
        <v>5</v>
      </c>
      <c r="E40">
        <v>1.7</v>
      </c>
      <c r="F40">
        <v>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0.5</v>
      </c>
      <c r="Q40">
        <v>0.5</v>
      </c>
      <c r="R40" s="1">
        <v>3.7999999999999999E-2</v>
      </c>
    </row>
    <row r="41" spans="1:18" x14ac:dyDescent="0.35">
      <c r="A41">
        <v>12</v>
      </c>
      <c r="B41" t="s">
        <v>147</v>
      </c>
      <c r="C41">
        <v>8</v>
      </c>
      <c r="D41">
        <v>43</v>
      </c>
      <c r="E41">
        <v>5.4</v>
      </c>
      <c r="F41">
        <v>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4.3</v>
      </c>
      <c r="Q41">
        <v>4.3</v>
      </c>
      <c r="R41" s="1">
        <v>0.02</v>
      </c>
    </row>
    <row r="42" spans="1:18" x14ac:dyDescent="0.35">
      <c r="A42">
        <v>12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1E-3</v>
      </c>
    </row>
    <row r="43" spans="1:18" x14ac:dyDescent="0.35">
      <c r="A43">
        <v>12</v>
      </c>
      <c r="B43" t="s">
        <v>122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 s="1">
        <v>2.1000000000000001E-2</v>
      </c>
    </row>
    <row r="44" spans="1:18" x14ac:dyDescent="0.35">
      <c r="A44">
        <v>12</v>
      </c>
      <c r="B44" t="s">
        <v>50</v>
      </c>
      <c r="C44">
        <v>1</v>
      </c>
      <c r="D44">
        <v>2</v>
      </c>
      <c r="E44">
        <v>2</v>
      </c>
      <c r="F44">
        <v>2</v>
      </c>
      <c r="G44">
        <v>0</v>
      </c>
      <c r="H44">
        <v>0</v>
      </c>
      <c r="I44">
        <v>2</v>
      </c>
      <c r="J44">
        <v>3</v>
      </c>
      <c r="K44">
        <v>19</v>
      </c>
      <c r="L44">
        <v>9.5</v>
      </c>
      <c r="M44">
        <v>0</v>
      </c>
      <c r="N44">
        <v>0</v>
      </c>
      <c r="O44">
        <v>1</v>
      </c>
      <c r="P44">
        <v>3.1</v>
      </c>
      <c r="Q44">
        <v>3.1</v>
      </c>
      <c r="R44" s="1">
        <v>0.24199999999999999</v>
      </c>
    </row>
    <row r="45" spans="1:18" x14ac:dyDescent="0.35">
      <c r="A45">
        <v>12</v>
      </c>
      <c r="B45" t="s">
        <v>54</v>
      </c>
      <c r="C45">
        <v>5</v>
      </c>
      <c r="D45">
        <v>14</v>
      </c>
      <c r="E45">
        <v>2.8</v>
      </c>
      <c r="F45">
        <v>4</v>
      </c>
      <c r="G45">
        <v>0</v>
      </c>
      <c r="H45">
        <v>0</v>
      </c>
      <c r="I45">
        <v>1</v>
      </c>
      <c r="J45">
        <v>1</v>
      </c>
      <c r="K45">
        <v>4</v>
      </c>
      <c r="L45">
        <v>4</v>
      </c>
      <c r="M45">
        <v>0</v>
      </c>
      <c r="N45">
        <v>0</v>
      </c>
      <c r="O45">
        <v>1</v>
      </c>
      <c r="P45">
        <v>2.2999999999999998</v>
      </c>
      <c r="Q45">
        <v>2.2999999999999998</v>
      </c>
      <c r="R45" s="1">
        <v>0.66100000000000003</v>
      </c>
    </row>
    <row r="46" spans="1:18" x14ac:dyDescent="0.35">
      <c r="A46">
        <v>12</v>
      </c>
      <c r="B46" t="s">
        <v>64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7.1999999999999995E-2</v>
      </c>
    </row>
    <row r="47" spans="1:18" x14ac:dyDescent="0.35">
      <c r="A47">
        <v>12</v>
      </c>
      <c r="B47" t="s">
        <v>79</v>
      </c>
      <c r="C47">
        <v>14</v>
      </c>
      <c r="D47">
        <v>80</v>
      </c>
      <c r="E47">
        <v>5.7</v>
      </c>
      <c r="F47">
        <v>36</v>
      </c>
      <c r="G47">
        <v>2</v>
      </c>
      <c r="H47">
        <v>0</v>
      </c>
      <c r="I47">
        <v>1</v>
      </c>
      <c r="J47">
        <v>1</v>
      </c>
      <c r="K47">
        <v>4</v>
      </c>
      <c r="L47">
        <v>4</v>
      </c>
      <c r="M47">
        <v>0</v>
      </c>
      <c r="N47">
        <v>0</v>
      </c>
      <c r="O47">
        <v>1</v>
      </c>
      <c r="P47">
        <v>8.9</v>
      </c>
      <c r="Q47">
        <v>8.9</v>
      </c>
      <c r="R47" s="1">
        <v>0.97599999999999998</v>
      </c>
    </row>
    <row r="48" spans="1:18" x14ac:dyDescent="0.35">
      <c r="A48">
        <v>12</v>
      </c>
      <c r="B48" t="s">
        <v>203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12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1E-3</v>
      </c>
    </row>
    <row r="50" spans="1:18" x14ac:dyDescent="0.35">
      <c r="A50">
        <v>12</v>
      </c>
      <c r="B50" t="s">
        <v>244</v>
      </c>
      <c r="C50">
        <v>2</v>
      </c>
      <c r="D50">
        <v>16</v>
      </c>
      <c r="E50">
        <v>8</v>
      </c>
      <c r="F50">
        <v>13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1.6</v>
      </c>
      <c r="Q50">
        <v>1.6</v>
      </c>
      <c r="R50" s="1">
        <v>2E-3</v>
      </c>
    </row>
    <row r="51" spans="1:18" x14ac:dyDescent="0.35">
      <c r="A51">
        <v>12</v>
      </c>
      <c r="B51" t="s">
        <v>28</v>
      </c>
      <c r="C51">
        <v>15</v>
      </c>
      <c r="D51">
        <v>71</v>
      </c>
      <c r="E51">
        <v>4.7</v>
      </c>
      <c r="F51">
        <v>15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15.1</v>
      </c>
      <c r="Q51">
        <v>15.1</v>
      </c>
      <c r="R51" s="1">
        <v>0.96</v>
      </c>
    </row>
    <row r="52" spans="1:18" x14ac:dyDescent="0.35">
      <c r="A52">
        <v>12</v>
      </c>
      <c r="B52" t="s">
        <v>66</v>
      </c>
      <c r="C52">
        <v>2</v>
      </c>
      <c r="D52">
        <v>10</v>
      </c>
      <c r="E52">
        <v>5</v>
      </c>
      <c r="F52">
        <v>7</v>
      </c>
      <c r="G52">
        <v>0</v>
      </c>
      <c r="H52">
        <v>0</v>
      </c>
      <c r="I52">
        <v>1</v>
      </c>
      <c r="J52">
        <v>1</v>
      </c>
      <c r="K52">
        <v>5</v>
      </c>
      <c r="L52">
        <v>5</v>
      </c>
      <c r="M52">
        <v>0</v>
      </c>
      <c r="N52">
        <v>1</v>
      </c>
      <c r="O52">
        <v>1</v>
      </c>
      <c r="P52">
        <v>0</v>
      </c>
      <c r="Q52">
        <v>0</v>
      </c>
      <c r="R52" s="1">
        <v>8.9999999999999993E-3</v>
      </c>
    </row>
    <row r="53" spans="1:18" x14ac:dyDescent="0.35">
      <c r="A53">
        <v>12</v>
      </c>
      <c r="B53" t="s">
        <v>168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12</v>
      </c>
      <c r="B54" t="s">
        <v>178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12</v>
      </c>
      <c r="B55" t="s">
        <v>230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1.2999999999999999E-2</v>
      </c>
    </row>
    <row r="56" spans="1:18" x14ac:dyDescent="0.35">
      <c r="A56">
        <v>12</v>
      </c>
      <c r="B56" t="s">
        <v>134</v>
      </c>
      <c r="C56">
        <v>7</v>
      </c>
      <c r="D56">
        <v>19</v>
      </c>
      <c r="E56">
        <v>2.7</v>
      </c>
      <c r="F56">
        <v>7</v>
      </c>
      <c r="G56">
        <v>0</v>
      </c>
      <c r="H56">
        <v>0</v>
      </c>
      <c r="I56">
        <v>1</v>
      </c>
      <c r="J56">
        <v>2</v>
      </c>
      <c r="K56">
        <v>42</v>
      </c>
      <c r="L56">
        <v>42</v>
      </c>
      <c r="M56">
        <v>0</v>
      </c>
      <c r="N56">
        <v>0</v>
      </c>
      <c r="O56">
        <v>1</v>
      </c>
      <c r="P56">
        <v>6.6</v>
      </c>
      <c r="Q56">
        <v>6.6</v>
      </c>
      <c r="R56" s="1">
        <v>9.5000000000000001E-2</v>
      </c>
    </row>
    <row r="57" spans="1:18" x14ac:dyDescent="0.35">
      <c r="A57">
        <v>12</v>
      </c>
      <c r="B57" t="s">
        <v>157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12</v>
      </c>
      <c r="B58" t="s">
        <v>30</v>
      </c>
      <c r="C58">
        <v>18</v>
      </c>
      <c r="D58">
        <v>76</v>
      </c>
      <c r="E58">
        <v>4.2</v>
      </c>
      <c r="F58">
        <v>18</v>
      </c>
      <c r="G58">
        <v>0</v>
      </c>
      <c r="H58">
        <v>2</v>
      </c>
      <c r="I58">
        <v>1</v>
      </c>
      <c r="J58">
        <v>2</v>
      </c>
      <c r="K58">
        <v>0</v>
      </c>
      <c r="L58">
        <v>0</v>
      </c>
      <c r="M58">
        <v>0</v>
      </c>
      <c r="N58">
        <v>0</v>
      </c>
      <c r="O58">
        <v>1</v>
      </c>
      <c r="P58">
        <v>20.100000000000001</v>
      </c>
      <c r="Q58">
        <v>20.100000000000001</v>
      </c>
      <c r="R58" s="1">
        <v>0.998</v>
      </c>
    </row>
    <row r="59" spans="1:18" x14ac:dyDescent="0.35">
      <c r="A59">
        <v>12</v>
      </c>
      <c r="B59" t="s">
        <v>77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1.2E-2</v>
      </c>
    </row>
    <row r="60" spans="1:18" x14ac:dyDescent="0.35">
      <c r="A60">
        <v>12</v>
      </c>
      <c r="B60" t="s">
        <v>71</v>
      </c>
      <c r="C60">
        <v>6</v>
      </c>
      <c r="D60">
        <v>18</v>
      </c>
      <c r="E60">
        <v>3</v>
      </c>
      <c r="F60">
        <v>14</v>
      </c>
      <c r="G60">
        <v>0</v>
      </c>
      <c r="H60">
        <v>0</v>
      </c>
      <c r="I60">
        <v>6</v>
      </c>
      <c r="J60">
        <v>7</v>
      </c>
      <c r="K60">
        <v>54</v>
      </c>
      <c r="L60">
        <v>9</v>
      </c>
      <c r="M60">
        <v>0</v>
      </c>
      <c r="N60">
        <v>0</v>
      </c>
      <c r="O60">
        <v>1</v>
      </c>
      <c r="P60">
        <v>10.199999999999999</v>
      </c>
      <c r="Q60">
        <v>10.199999999999999</v>
      </c>
      <c r="R60" s="1">
        <v>0.79100000000000004</v>
      </c>
    </row>
    <row r="61" spans="1:18" x14ac:dyDescent="0.35">
      <c r="A61">
        <v>12</v>
      </c>
      <c r="B61" t="s">
        <v>88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0.92300000000000004</v>
      </c>
    </row>
    <row r="62" spans="1:18" x14ac:dyDescent="0.35">
      <c r="A62">
        <v>12</v>
      </c>
      <c r="B62" t="s">
        <v>183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12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0.35099999999999998</v>
      </c>
    </row>
    <row r="64" spans="1:18" x14ac:dyDescent="0.35">
      <c r="A64">
        <v>12</v>
      </c>
      <c r="B64" t="s">
        <v>214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12</v>
      </c>
      <c r="B65" t="s">
        <v>75</v>
      </c>
      <c r="C65">
        <v>7</v>
      </c>
      <c r="D65">
        <v>39</v>
      </c>
      <c r="E65">
        <v>5.6</v>
      </c>
      <c r="F65">
        <v>13</v>
      </c>
      <c r="G65">
        <v>0</v>
      </c>
      <c r="H65">
        <v>0</v>
      </c>
      <c r="I65">
        <v>1</v>
      </c>
      <c r="J65">
        <v>1</v>
      </c>
      <c r="K65">
        <v>-3</v>
      </c>
      <c r="L65">
        <v>-3</v>
      </c>
      <c r="M65">
        <v>0</v>
      </c>
      <c r="N65">
        <v>0</v>
      </c>
      <c r="O65">
        <v>1</v>
      </c>
      <c r="P65">
        <v>4.0999999999999996</v>
      </c>
      <c r="Q65">
        <v>4.0999999999999996</v>
      </c>
      <c r="R65" s="1">
        <v>0.16900000000000001</v>
      </c>
    </row>
    <row r="66" spans="1:18" x14ac:dyDescent="0.35">
      <c r="A66">
        <v>12</v>
      </c>
      <c r="B66" t="s">
        <v>238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12</v>
      </c>
      <c r="B67" t="s">
        <v>148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1E-3</v>
      </c>
    </row>
    <row r="68" spans="1:18" x14ac:dyDescent="0.35">
      <c r="A68">
        <v>12</v>
      </c>
      <c r="B68" t="s">
        <v>121</v>
      </c>
      <c r="C68">
        <v>3</v>
      </c>
      <c r="D68">
        <v>15</v>
      </c>
      <c r="E68">
        <v>5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1.5</v>
      </c>
      <c r="Q68">
        <v>1.5</v>
      </c>
      <c r="R68" s="1">
        <v>5.8999999999999997E-2</v>
      </c>
    </row>
    <row r="69" spans="1:18" x14ac:dyDescent="0.35">
      <c r="A69">
        <v>12</v>
      </c>
      <c r="B69" t="s">
        <v>158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</row>
    <row r="70" spans="1:18" x14ac:dyDescent="0.35">
      <c r="A70">
        <v>12</v>
      </c>
      <c r="B70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 s="1">
        <v>1E-3</v>
      </c>
    </row>
    <row r="71" spans="1:18" x14ac:dyDescent="0.35">
      <c r="A71">
        <v>12</v>
      </c>
      <c r="B71" t="s">
        <v>152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1.2999999999999999E-2</v>
      </c>
    </row>
    <row r="72" spans="1:18" x14ac:dyDescent="0.35">
      <c r="A72">
        <v>12</v>
      </c>
      <c r="B72" t="s">
        <v>57</v>
      </c>
      <c r="C72">
        <v>9</v>
      </c>
      <c r="D72">
        <v>46</v>
      </c>
      <c r="E72">
        <v>5.0999999999999996</v>
      </c>
      <c r="F72">
        <v>13</v>
      </c>
      <c r="G72">
        <v>0</v>
      </c>
      <c r="H72">
        <v>0</v>
      </c>
      <c r="I72">
        <v>2</v>
      </c>
      <c r="J72">
        <v>2</v>
      </c>
      <c r="K72">
        <v>6</v>
      </c>
      <c r="L72">
        <v>3</v>
      </c>
      <c r="M72">
        <v>0</v>
      </c>
      <c r="N72">
        <v>0</v>
      </c>
      <c r="O72">
        <v>1</v>
      </c>
      <c r="P72">
        <v>6.2</v>
      </c>
      <c r="Q72">
        <v>6.2</v>
      </c>
      <c r="R72" s="1">
        <v>0.36699999999999999</v>
      </c>
    </row>
    <row r="73" spans="1:18" x14ac:dyDescent="0.35">
      <c r="A73">
        <v>12</v>
      </c>
      <c r="B73" t="s">
        <v>198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12</v>
      </c>
      <c r="B74" t="s">
        <v>128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3.0000000000000001E-3</v>
      </c>
    </row>
    <row r="75" spans="1:18" x14ac:dyDescent="0.35">
      <c r="A75">
        <v>12</v>
      </c>
      <c r="B75" t="s">
        <v>218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0</v>
      </c>
    </row>
    <row r="76" spans="1:18" x14ac:dyDescent="0.35">
      <c r="A76">
        <v>12</v>
      </c>
      <c r="B76" t="s">
        <v>56</v>
      </c>
      <c r="C76">
        <v>8</v>
      </c>
      <c r="D76">
        <v>26</v>
      </c>
      <c r="E76">
        <v>3.3</v>
      </c>
      <c r="F76">
        <v>5</v>
      </c>
      <c r="G76">
        <v>0</v>
      </c>
      <c r="H76">
        <v>0</v>
      </c>
      <c r="I76">
        <v>1</v>
      </c>
      <c r="J76">
        <v>1</v>
      </c>
      <c r="K76">
        <v>11</v>
      </c>
      <c r="L76">
        <v>11</v>
      </c>
      <c r="M76">
        <v>0</v>
      </c>
      <c r="N76">
        <v>0</v>
      </c>
      <c r="O76">
        <v>1</v>
      </c>
      <c r="P76">
        <v>4.2</v>
      </c>
      <c r="Q76">
        <v>4.2</v>
      </c>
      <c r="R76" s="1">
        <v>0.82099999999999995</v>
      </c>
    </row>
    <row r="77" spans="1:18" x14ac:dyDescent="0.35">
      <c r="A77">
        <v>12</v>
      </c>
      <c r="B77" t="s">
        <v>173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1E-3</v>
      </c>
    </row>
    <row r="78" spans="1:18" x14ac:dyDescent="0.35">
      <c r="A78">
        <v>12</v>
      </c>
      <c r="B78" t="s">
        <v>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 s="1">
        <v>0</v>
      </c>
    </row>
    <row r="79" spans="1:18" x14ac:dyDescent="0.35">
      <c r="A79">
        <v>12</v>
      </c>
      <c r="B79" t="s">
        <v>129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 s="1">
        <v>0</v>
      </c>
    </row>
    <row r="80" spans="1:18" x14ac:dyDescent="0.35">
      <c r="A80">
        <v>12</v>
      </c>
      <c r="B80" t="s">
        <v>135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2E-3</v>
      </c>
    </row>
    <row r="81" spans="1:18" x14ac:dyDescent="0.35">
      <c r="A81">
        <v>12</v>
      </c>
      <c r="B81" t="s">
        <v>49</v>
      </c>
      <c r="C81">
        <v>15</v>
      </c>
      <c r="D81">
        <v>55</v>
      </c>
      <c r="E81">
        <v>3.7</v>
      </c>
      <c r="F81">
        <v>8</v>
      </c>
      <c r="G81">
        <v>0</v>
      </c>
      <c r="H81">
        <v>2</v>
      </c>
      <c r="I81">
        <v>5</v>
      </c>
      <c r="J81">
        <v>5</v>
      </c>
      <c r="K81">
        <v>34</v>
      </c>
      <c r="L81">
        <v>6.8</v>
      </c>
      <c r="M81">
        <v>0</v>
      </c>
      <c r="N81">
        <v>0</v>
      </c>
      <c r="O81">
        <v>1</v>
      </c>
      <c r="P81">
        <v>23.4</v>
      </c>
      <c r="Q81">
        <v>23.4</v>
      </c>
      <c r="R81" s="1">
        <v>0.96399999999999997</v>
      </c>
    </row>
    <row r="82" spans="1:18" x14ac:dyDescent="0.35">
      <c r="A82">
        <v>12</v>
      </c>
      <c r="B82" t="s">
        <v>174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 s="1">
        <v>2E-3</v>
      </c>
    </row>
    <row r="83" spans="1:18" x14ac:dyDescent="0.35">
      <c r="A83">
        <v>12</v>
      </c>
      <c r="B83" t="s">
        <v>231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12</v>
      </c>
      <c r="B84" t="s">
        <v>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0.16400000000000001</v>
      </c>
    </row>
    <row r="85" spans="1:18" x14ac:dyDescent="0.35">
      <c r="A85">
        <v>12</v>
      </c>
      <c r="B85" t="s">
        <v>186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12</v>
      </c>
      <c r="B86" t="s">
        <v>228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12</v>
      </c>
      <c r="B87" t="s">
        <v>51</v>
      </c>
      <c r="C87">
        <v>11</v>
      </c>
      <c r="D87">
        <v>54</v>
      </c>
      <c r="E87">
        <v>4.9000000000000004</v>
      </c>
      <c r="F87">
        <v>23</v>
      </c>
      <c r="G87">
        <v>1</v>
      </c>
      <c r="H87">
        <v>0</v>
      </c>
      <c r="I87">
        <v>4</v>
      </c>
      <c r="J87">
        <v>8</v>
      </c>
      <c r="K87">
        <v>19</v>
      </c>
      <c r="L87">
        <v>4.8</v>
      </c>
      <c r="M87">
        <v>0</v>
      </c>
      <c r="N87">
        <v>0</v>
      </c>
      <c r="O87">
        <v>1</v>
      </c>
      <c r="P87">
        <v>9.3000000000000007</v>
      </c>
      <c r="Q87">
        <v>9.3000000000000007</v>
      </c>
      <c r="R87" s="1">
        <v>0.98799999999999999</v>
      </c>
    </row>
    <row r="88" spans="1:18" x14ac:dyDescent="0.35">
      <c r="A88">
        <v>12</v>
      </c>
      <c r="B88" t="s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12</v>
      </c>
      <c r="B89" t="s">
        <v>94</v>
      </c>
      <c r="C89">
        <v>2</v>
      </c>
      <c r="D89">
        <v>4</v>
      </c>
      <c r="E89">
        <v>2</v>
      </c>
      <c r="F89">
        <v>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0.4</v>
      </c>
      <c r="Q89">
        <v>0.4</v>
      </c>
      <c r="R89" s="1">
        <v>0.121</v>
      </c>
    </row>
    <row r="90" spans="1:18" x14ac:dyDescent="0.35">
      <c r="A90">
        <v>12</v>
      </c>
      <c r="B90" t="s">
        <v>52</v>
      </c>
      <c r="C90">
        <v>2</v>
      </c>
      <c r="D90">
        <v>6</v>
      </c>
      <c r="E90">
        <v>3</v>
      </c>
      <c r="F90">
        <v>3</v>
      </c>
      <c r="G90">
        <v>0</v>
      </c>
      <c r="H90">
        <v>0</v>
      </c>
      <c r="I90">
        <v>2</v>
      </c>
      <c r="J90">
        <v>2</v>
      </c>
      <c r="K90">
        <v>4</v>
      </c>
      <c r="L90">
        <v>2</v>
      </c>
      <c r="M90">
        <v>0</v>
      </c>
      <c r="N90">
        <v>0</v>
      </c>
      <c r="O90">
        <v>1</v>
      </c>
      <c r="P90">
        <v>2</v>
      </c>
      <c r="Q90">
        <v>2</v>
      </c>
      <c r="R90" s="1">
        <v>0.185</v>
      </c>
    </row>
    <row r="91" spans="1:18" x14ac:dyDescent="0.35">
      <c r="A91">
        <v>12</v>
      </c>
      <c r="B91" t="s">
        <v>39</v>
      </c>
      <c r="C91">
        <v>6</v>
      </c>
      <c r="D91">
        <v>27</v>
      </c>
      <c r="E91">
        <v>4.5</v>
      </c>
      <c r="F91">
        <v>14</v>
      </c>
      <c r="G91">
        <v>0</v>
      </c>
      <c r="H91">
        <v>0</v>
      </c>
      <c r="I91">
        <v>4</v>
      </c>
      <c r="J91">
        <v>5</v>
      </c>
      <c r="K91">
        <v>5</v>
      </c>
      <c r="L91">
        <v>1.3</v>
      </c>
      <c r="M91">
        <v>0</v>
      </c>
      <c r="N91">
        <v>0</v>
      </c>
      <c r="O91">
        <v>1</v>
      </c>
      <c r="P91">
        <v>5.2</v>
      </c>
      <c r="Q91">
        <v>5.2</v>
      </c>
      <c r="R91" s="1">
        <v>0.90200000000000002</v>
      </c>
    </row>
    <row r="92" spans="1:18" x14ac:dyDescent="0.35">
      <c r="A92">
        <v>12</v>
      </c>
      <c r="B92" t="s">
        <v>44</v>
      </c>
      <c r="C92">
        <v>16</v>
      </c>
      <c r="D92">
        <v>43</v>
      </c>
      <c r="E92">
        <v>2.7</v>
      </c>
      <c r="F92">
        <v>11</v>
      </c>
      <c r="G92">
        <v>0</v>
      </c>
      <c r="H92">
        <v>0</v>
      </c>
      <c r="I92">
        <v>6</v>
      </c>
      <c r="J92">
        <v>7</v>
      </c>
      <c r="K92">
        <v>57</v>
      </c>
      <c r="L92">
        <v>9.5</v>
      </c>
      <c r="M92">
        <v>0</v>
      </c>
      <c r="N92">
        <v>0</v>
      </c>
      <c r="O92">
        <v>1</v>
      </c>
      <c r="P92">
        <v>13</v>
      </c>
      <c r="Q92">
        <v>13</v>
      </c>
      <c r="R92" s="1">
        <v>0.93799999999999994</v>
      </c>
    </row>
    <row r="93" spans="1:18" x14ac:dyDescent="0.35">
      <c r="A93">
        <v>12</v>
      </c>
      <c r="B93" t="s">
        <v>226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6.0000000000000001E-3</v>
      </c>
    </row>
    <row r="94" spans="1:18" x14ac:dyDescent="0.35">
      <c r="A94">
        <v>12</v>
      </c>
      <c r="B94" t="s">
        <v>240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1E-3</v>
      </c>
    </row>
    <row r="95" spans="1:18" x14ac:dyDescent="0.35">
      <c r="A95">
        <v>12</v>
      </c>
      <c r="B95" t="s">
        <v>166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12</v>
      </c>
      <c r="B96" t="s">
        <v>235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12</v>
      </c>
      <c r="B97" t="s">
        <v>217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12</v>
      </c>
      <c r="B98" t="s">
        <v>188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12</v>
      </c>
      <c r="B99" t="s">
        <v>48</v>
      </c>
      <c r="C99">
        <v>18</v>
      </c>
      <c r="D99">
        <v>65</v>
      </c>
      <c r="E99">
        <v>3.6</v>
      </c>
      <c r="F99">
        <v>15</v>
      </c>
      <c r="G99">
        <v>0</v>
      </c>
      <c r="H99">
        <v>0</v>
      </c>
      <c r="I99">
        <v>3</v>
      </c>
      <c r="J99">
        <v>6</v>
      </c>
      <c r="K99">
        <v>6</v>
      </c>
      <c r="L99">
        <v>2</v>
      </c>
      <c r="M99">
        <v>0</v>
      </c>
      <c r="N99">
        <v>0</v>
      </c>
      <c r="O99">
        <v>1</v>
      </c>
      <c r="P99">
        <v>8.6</v>
      </c>
      <c r="Q99">
        <v>8.6</v>
      </c>
      <c r="R99" s="1">
        <v>0.91</v>
      </c>
    </row>
    <row r="100" spans="1:18" x14ac:dyDescent="0.35">
      <c r="A100">
        <v>12</v>
      </c>
      <c r="B100" t="s">
        <v>197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12</v>
      </c>
      <c r="B101" t="s">
        <v>60</v>
      </c>
      <c r="C101">
        <v>13</v>
      </c>
      <c r="D101">
        <v>49</v>
      </c>
      <c r="E101">
        <v>3.8</v>
      </c>
      <c r="F101">
        <v>9</v>
      </c>
      <c r="G101">
        <v>0</v>
      </c>
      <c r="H101">
        <v>0</v>
      </c>
      <c r="I101">
        <v>3</v>
      </c>
      <c r="J101">
        <v>3</v>
      </c>
      <c r="K101">
        <v>13</v>
      </c>
      <c r="L101">
        <v>4.3</v>
      </c>
      <c r="M101">
        <v>0</v>
      </c>
      <c r="N101">
        <v>1</v>
      </c>
      <c r="O101">
        <v>1</v>
      </c>
      <c r="P101">
        <v>5.7</v>
      </c>
      <c r="Q101">
        <v>5.7</v>
      </c>
      <c r="R101" s="1">
        <v>0.83699999999999997</v>
      </c>
    </row>
    <row r="102" spans="1:18" x14ac:dyDescent="0.35">
      <c r="A102">
        <v>12</v>
      </c>
      <c r="B102" t="s">
        <v>215</v>
      </c>
      <c r="C102">
        <v>11</v>
      </c>
      <c r="D102">
        <v>56</v>
      </c>
      <c r="E102">
        <v>5.0999999999999996</v>
      </c>
      <c r="F102">
        <v>14</v>
      </c>
      <c r="G102">
        <v>0</v>
      </c>
      <c r="H102">
        <v>0</v>
      </c>
      <c r="I102">
        <v>3</v>
      </c>
      <c r="J102">
        <v>3</v>
      </c>
      <c r="K102">
        <v>17</v>
      </c>
      <c r="L102">
        <v>5.7</v>
      </c>
      <c r="M102">
        <v>0</v>
      </c>
      <c r="N102">
        <v>0</v>
      </c>
      <c r="O102">
        <v>1</v>
      </c>
      <c r="P102">
        <v>8.8000000000000007</v>
      </c>
      <c r="Q102">
        <v>8.8000000000000007</v>
      </c>
      <c r="R102" s="1">
        <v>0.193</v>
      </c>
    </row>
    <row r="103" spans="1:18" x14ac:dyDescent="0.35">
      <c r="A103">
        <v>12</v>
      </c>
      <c r="B103" t="s">
        <v>210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12</v>
      </c>
      <c r="B104" t="s">
        <v>70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0.245</v>
      </c>
    </row>
    <row r="105" spans="1:18" x14ac:dyDescent="0.35">
      <c r="A105">
        <v>12</v>
      </c>
      <c r="B105" t="s">
        <v>232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1E-3</v>
      </c>
    </row>
    <row r="106" spans="1:18" x14ac:dyDescent="0.35">
      <c r="A106">
        <v>12</v>
      </c>
      <c r="B106" t="s">
        <v>69</v>
      </c>
      <c r="C106">
        <v>9</v>
      </c>
      <c r="D106">
        <v>65</v>
      </c>
      <c r="E106">
        <v>7.2</v>
      </c>
      <c r="F106">
        <v>19</v>
      </c>
      <c r="G106">
        <v>0</v>
      </c>
      <c r="H106">
        <v>0</v>
      </c>
      <c r="I106">
        <v>4</v>
      </c>
      <c r="J106">
        <v>7</v>
      </c>
      <c r="K106">
        <v>14</v>
      </c>
      <c r="L106">
        <v>3.5</v>
      </c>
      <c r="M106">
        <v>0</v>
      </c>
      <c r="N106">
        <v>0</v>
      </c>
      <c r="O106">
        <v>1</v>
      </c>
      <c r="P106">
        <v>9.9</v>
      </c>
      <c r="Q106">
        <v>9.9</v>
      </c>
      <c r="R106" s="1">
        <v>0.87</v>
      </c>
    </row>
    <row r="107" spans="1:18" x14ac:dyDescent="0.35">
      <c r="A107">
        <v>12</v>
      </c>
      <c r="B107" t="s">
        <v>42</v>
      </c>
      <c r="C107">
        <v>8</v>
      </c>
      <c r="D107">
        <v>16</v>
      </c>
      <c r="E107">
        <v>2</v>
      </c>
      <c r="F107">
        <v>4</v>
      </c>
      <c r="G107">
        <v>0</v>
      </c>
      <c r="H107">
        <v>0</v>
      </c>
      <c r="I107">
        <v>2</v>
      </c>
      <c r="J107">
        <v>2</v>
      </c>
      <c r="K107">
        <v>44</v>
      </c>
      <c r="L107">
        <v>22</v>
      </c>
      <c r="M107">
        <v>0</v>
      </c>
      <c r="N107">
        <v>0</v>
      </c>
      <c r="O107">
        <v>1</v>
      </c>
      <c r="P107">
        <v>7</v>
      </c>
      <c r="Q107">
        <v>7</v>
      </c>
      <c r="R107" s="1">
        <v>0.98599999999999999</v>
      </c>
    </row>
    <row r="108" spans="1:18" x14ac:dyDescent="0.35">
      <c r="A108">
        <v>12</v>
      </c>
      <c r="B108" t="s">
        <v>237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12</v>
      </c>
      <c r="B109" t="s">
        <v>83</v>
      </c>
      <c r="C109">
        <v>15</v>
      </c>
      <c r="D109">
        <v>91</v>
      </c>
      <c r="E109">
        <v>6.1</v>
      </c>
      <c r="F109">
        <v>17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21.1</v>
      </c>
      <c r="Q109">
        <v>21.1</v>
      </c>
      <c r="R109" s="1">
        <v>0.96699999999999997</v>
      </c>
    </row>
    <row r="110" spans="1:18" x14ac:dyDescent="0.35">
      <c r="A110">
        <v>12</v>
      </c>
      <c r="B110" t="s">
        <v>225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12</v>
      </c>
      <c r="B111" t="s">
        <v>242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12</v>
      </c>
      <c r="B11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 s="1">
        <v>0.01</v>
      </c>
    </row>
    <row r="113" spans="1:18" x14ac:dyDescent="0.35">
      <c r="A113">
        <v>12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12</v>
      </c>
      <c r="B114" t="s">
        <v>45</v>
      </c>
      <c r="C114">
        <v>20</v>
      </c>
      <c r="D114">
        <v>110</v>
      </c>
      <c r="E114">
        <v>5.5</v>
      </c>
      <c r="F114">
        <v>63</v>
      </c>
      <c r="G114">
        <v>4</v>
      </c>
      <c r="H114">
        <v>1</v>
      </c>
      <c r="I114">
        <v>4</v>
      </c>
      <c r="J114">
        <v>6</v>
      </c>
      <c r="K114">
        <v>15</v>
      </c>
      <c r="L114">
        <v>3.8</v>
      </c>
      <c r="M114">
        <v>0</v>
      </c>
      <c r="N114">
        <v>0</v>
      </c>
      <c r="O114">
        <v>1</v>
      </c>
      <c r="P114">
        <v>20.5</v>
      </c>
      <c r="Q114">
        <v>20.5</v>
      </c>
      <c r="R114" s="1">
        <v>0.997</v>
      </c>
    </row>
    <row r="115" spans="1:18" x14ac:dyDescent="0.35">
      <c r="A115">
        <v>12</v>
      </c>
      <c r="B115" t="s">
        <v>25</v>
      </c>
      <c r="C115">
        <v>3</v>
      </c>
      <c r="D115">
        <v>8</v>
      </c>
      <c r="E115">
        <v>2.7</v>
      </c>
      <c r="F115">
        <v>3</v>
      </c>
      <c r="G115">
        <v>0</v>
      </c>
      <c r="H115">
        <v>0</v>
      </c>
      <c r="I115">
        <v>2</v>
      </c>
      <c r="J115">
        <v>2</v>
      </c>
      <c r="K115">
        <v>6</v>
      </c>
      <c r="L115">
        <v>3</v>
      </c>
      <c r="M115">
        <v>0</v>
      </c>
      <c r="N115">
        <v>0</v>
      </c>
      <c r="O115">
        <v>1</v>
      </c>
      <c r="P115">
        <v>2.4</v>
      </c>
      <c r="Q115">
        <v>2.4</v>
      </c>
      <c r="R115" s="1">
        <v>0.12</v>
      </c>
    </row>
    <row r="116" spans="1:18" x14ac:dyDescent="0.35">
      <c r="A116">
        <v>12</v>
      </c>
      <c r="B116" t="s">
        <v>171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1E-3</v>
      </c>
    </row>
    <row r="117" spans="1:18" x14ac:dyDescent="0.35">
      <c r="A117">
        <v>12</v>
      </c>
      <c r="B117" t="s">
        <v>31</v>
      </c>
      <c r="C117">
        <v>5</v>
      </c>
      <c r="D117">
        <v>31</v>
      </c>
      <c r="E117">
        <v>6.2</v>
      </c>
      <c r="F117">
        <v>18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3.1</v>
      </c>
      <c r="Q117">
        <v>3.1</v>
      </c>
      <c r="R117" s="1">
        <v>0.13200000000000001</v>
      </c>
    </row>
    <row r="118" spans="1:18" x14ac:dyDescent="0.35">
      <c r="A118">
        <v>12</v>
      </c>
      <c r="B118" t="s">
        <v>89</v>
      </c>
      <c r="C118">
        <v>7</v>
      </c>
      <c r="D118">
        <v>22</v>
      </c>
      <c r="E118">
        <v>3.1</v>
      </c>
      <c r="F118">
        <v>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2.2000000000000002</v>
      </c>
      <c r="Q118">
        <v>2.2000000000000002</v>
      </c>
      <c r="R118" s="1">
        <v>0.57799999999999996</v>
      </c>
    </row>
    <row r="119" spans="1:18" x14ac:dyDescent="0.35">
      <c r="A119">
        <v>12</v>
      </c>
      <c r="B119" t="s">
        <v>248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2.1000000000000001E-2</v>
      </c>
    </row>
    <row r="120" spans="1:18" x14ac:dyDescent="0.35">
      <c r="A120">
        <v>12</v>
      </c>
      <c r="B120" t="s">
        <v>180</v>
      </c>
      <c r="C120">
        <v>9</v>
      </c>
      <c r="D120">
        <v>64</v>
      </c>
      <c r="E120">
        <v>7.1</v>
      </c>
      <c r="F120">
        <v>29</v>
      </c>
      <c r="G120">
        <v>1</v>
      </c>
      <c r="H120">
        <v>0</v>
      </c>
      <c r="I120">
        <v>2</v>
      </c>
      <c r="J120">
        <v>2</v>
      </c>
      <c r="K120">
        <v>25</v>
      </c>
      <c r="L120">
        <v>12.5</v>
      </c>
      <c r="M120">
        <v>0</v>
      </c>
      <c r="N120">
        <v>0</v>
      </c>
      <c r="O120">
        <v>1</v>
      </c>
      <c r="P120">
        <v>9.9</v>
      </c>
      <c r="Q120">
        <v>9.9</v>
      </c>
      <c r="R120" s="1">
        <v>0.43099999999999999</v>
      </c>
    </row>
    <row r="121" spans="1:18" x14ac:dyDescent="0.35">
      <c r="A121">
        <v>12</v>
      </c>
      <c r="B121" t="s">
        <v>141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6</v>
      </c>
      <c r="L121">
        <v>6</v>
      </c>
      <c r="M121">
        <v>0</v>
      </c>
      <c r="N121">
        <v>0</v>
      </c>
      <c r="O121">
        <v>1</v>
      </c>
      <c r="P121">
        <v>1.1000000000000001</v>
      </c>
      <c r="Q121">
        <v>1.1000000000000001</v>
      </c>
      <c r="R121" s="1">
        <v>0</v>
      </c>
    </row>
    <row r="122" spans="1:18" x14ac:dyDescent="0.35">
      <c r="A122">
        <v>12</v>
      </c>
      <c r="B122" t="s">
        <v>87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3.6999999999999998E-2</v>
      </c>
    </row>
    <row r="123" spans="1:18" x14ac:dyDescent="0.35">
      <c r="A123">
        <v>12</v>
      </c>
      <c r="B123" t="s">
        <v>190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 s="1">
        <v>8.0000000000000002E-3</v>
      </c>
    </row>
    <row r="124" spans="1:18" x14ac:dyDescent="0.35">
      <c r="A124">
        <v>12</v>
      </c>
      <c r="B124" t="s">
        <v>40</v>
      </c>
      <c r="C124">
        <v>2</v>
      </c>
      <c r="D124">
        <v>26</v>
      </c>
      <c r="E124">
        <v>13</v>
      </c>
      <c r="F124">
        <v>23</v>
      </c>
      <c r="G124">
        <v>1</v>
      </c>
      <c r="H124">
        <v>0</v>
      </c>
      <c r="I124">
        <v>2</v>
      </c>
      <c r="J124">
        <v>3</v>
      </c>
      <c r="K124">
        <v>10</v>
      </c>
      <c r="L124">
        <v>5</v>
      </c>
      <c r="M124">
        <v>0</v>
      </c>
      <c r="N124">
        <v>0</v>
      </c>
      <c r="O124">
        <v>1</v>
      </c>
      <c r="P124">
        <v>4.5999999999999996</v>
      </c>
      <c r="Q124">
        <v>4.5999999999999996</v>
      </c>
      <c r="R124" s="1">
        <v>0.20599999999999999</v>
      </c>
    </row>
    <row r="125" spans="1:18" x14ac:dyDescent="0.35">
      <c r="A125">
        <v>12</v>
      </c>
      <c r="B125" t="s">
        <v>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0.95799999999999996</v>
      </c>
    </row>
    <row r="126" spans="1:18" x14ac:dyDescent="0.35">
      <c r="A126">
        <v>12</v>
      </c>
      <c r="B126" t="s">
        <v>201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12</v>
      </c>
      <c r="B127" t="s">
        <v>182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2E-3</v>
      </c>
    </row>
    <row r="128" spans="1:18" x14ac:dyDescent="0.35">
      <c r="A128">
        <v>12</v>
      </c>
      <c r="B128" t="s">
        <v>140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3.0000000000000001E-3</v>
      </c>
    </row>
    <row r="129" spans="1:18" x14ac:dyDescent="0.35">
      <c r="A129">
        <v>12</v>
      </c>
      <c r="B129" t="s">
        <v>192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1E-3</v>
      </c>
    </row>
    <row r="130" spans="1:18" x14ac:dyDescent="0.35">
      <c r="A130">
        <v>12</v>
      </c>
      <c r="B130" t="s">
        <v>36</v>
      </c>
      <c r="C130">
        <v>6</v>
      </c>
      <c r="D130">
        <v>24</v>
      </c>
      <c r="E130">
        <v>4</v>
      </c>
      <c r="F130">
        <v>8</v>
      </c>
      <c r="G130">
        <v>0</v>
      </c>
      <c r="H130">
        <v>0</v>
      </c>
      <c r="I130">
        <v>2</v>
      </c>
      <c r="J130">
        <v>2</v>
      </c>
      <c r="K130">
        <v>14</v>
      </c>
      <c r="L130">
        <v>7</v>
      </c>
      <c r="M130">
        <v>0</v>
      </c>
      <c r="N130">
        <v>0</v>
      </c>
      <c r="O130">
        <v>1</v>
      </c>
      <c r="P130">
        <v>4.8</v>
      </c>
      <c r="Q130">
        <v>4.8</v>
      </c>
      <c r="R130" s="1">
        <v>0.61799999999999999</v>
      </c>
    </row>
    <row r="131" spans="1:18" x14ac:dyDescent="0.35">
      <c r="A131">
        <v>12</v>
      </c>
      <c r="B131" t="s">
        <v>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 s="1">
        <v>0</v>
      </c>
    </row>
    <row r="132" spans="1:18" x14ac:dyDescent="0.35">
      <c r="A132">
        <v>12</v>
      </c>
      <c r="B132" t="s">
        <v>124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 s="1">
        <v>3.0000000000000001E-3</v>
      </c>
    </row>
    <row r="133" spans="1:18" x14ac:dyDescent="0.35">
      <c r="A133">
        <v>12</v>
      </c>
      <c r="B133" t="s">
        <v>22</v>
      </c>
      <c r="C133">
        <v>16</v>
      </c>
      <c r="D133">
        <v>143</v>
      </c>
      <c r="E133">
        <v>8.9</v>
      </c>
      <c r="F133">
        <v>56</v>
      </c>
      <c r="G133">
        <v>5</v>
      </c>
      <c r="H133">
        <v>0</v>
      </c>
      <c r="I133">
        <v>6</v>
      </c>
      <c r="J133">
        <v>6</v>
      </c>
      <c r="K133">
        <v>61</v>
      </c>
      <c r="L133">
        <v>10.199999999999999</v>
      </c>
      <c r="M133">
        <v>2</v>
      </c>
      <c r="N133">
        <v>0</v>
      </c>
      <c r="O133">
        <v>1</v>
      </c>
      <c r="P133">
        <v>35.4</v>
      </c>
      <c r="Q133">
        <v>35.4</v>
      </c>
      <c r="R133" s="1">
        <v>0.94099999999999995</v>
      </c>
    </row>
    <row r="134" spans="1:18" x14ac:dyDescent="0.35">
      <c r="A134">
        <v>12</v>
      </c>
      <c r="B134" t="s">
        <v>159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 s="1">
        <v>0</v>
      </c>
    </row>
    <row r="135" spans="1:18" x14ac:dyDescent="0.35">
      <c r="A135">
        <v>12</v>
      </c>
      <c r="B135" t="s">
        <v>68</v>
      </c>
      <c r="C135">
        <v>9</v>
      </c>
      <c r="D135">
        <v>30</v>
      </c>
      <c r="E135">
        <v>3.3</v>
      </c>
      <c r="F135">
        <v>13</v>
      </c>
      <c r="G135">
        <v>0</v>
      </c>
      <c r="H135">
        <v>0</v>
      </c>
      <c r="I135">
        <v>3</v>
      </c>
      <c r="J135">
        <v>5</v>
      </c>
      <c r="K135">
        <v>18</v>
      </c>
      <c r="L135">
        <v>6</v>
      </c>
      <c r="M135">
        <v>0</v>
      </c>
      <c r="N135">
        <v>0</v>
      </c>
      <c r="O135">
        <v>1</v>
      </c>
      <c r="P135">
        <v>6.3</v>
      </c>
      <c r="Q135">
        <v>6.3</v>
      </c>
      <c r="R135" s="1">
        <v>0.154</v>
      </c>
    </row>
    <row r="136" spans="1:18" x14ac:dyDescent="0.35">
      <c r="A136">
        <v>12</v>
      </c>
      <c r="B136" t="s">
        <v>236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5.8000000000000003E-2</v>
      </c>
    </row>
    <row r="137" spans="1:18" x14ac:dyDescent="0.35">
      <c r="A137">
        <v>12</v>
      </c>
      <c r="B137" t="s">
        <v>187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12</v>
      </c>
      <c r="B138" t="s">
        <v>207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12</v>
      </c>
      <c r="B139" t="s">
        <v>175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1E-3</v>
      </c>
    </row>
    <row r="140" spans="1:18" x14ac:dyDescent="0.35">
      <c r="A140">
        <v>12</v>
      </c>
      <c r="B140" t="s">
        <v>211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12</v>
      </c>
      <c r="B141" t="s">
        <v>73</v>
      </c>
      <c r="C141">
        <v>2</v>
      </c>
      <c r="D141">
        <v>6</v>
      </c>
      <c r="E141">
        <v>3</v>
      </c>
      <c r="F141">
        <v>6</v>
      </c>
      <c r="G141">
        <v>0</v>
      </c>
      <c r="H141">
        <v>0</v>
      </c>
      <c r="I141">
        <v>1</v>
      </c>
      <c r="J141">
        <v>1</v>
      </c>
      <c r="K141">
        <v>10</v>
      </c>
      <c r="L141">
        <v>10</v>
      </c>
      <c r="M141">
        <v>0</v>
      </c>
      <c r="N141">
        <v>0</v>
      </c>
      <c r="O141">
        <v>1</v>
      </c>
      <c r="P141">
        <v>2.1</v>
      </c>
      <c r="Q141">
        <v>2.1</v>
      </c>
      <c r="R141" s="1">
        <v>2.7E-2</v>
      </c>
    </row>
    <row r="142" spans="1:18" x14ac:dyDescent="0.35">
      <c r="A142">
        <v>12</v>
      </c>
      <c r="B142" t="s">
        <v>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1E-3</v>
      </c>
    </row>
    <row r="143" spans="1:18" x14ac:dyDescent="0.35">
      <c r="A143">
        <v>12</v>
      </c>
      <c r="B143" t="s">
        <v>78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 s="1">
        <v>0</v>
      </c>
    </row>
    <row r="144" spans="1:18" x14ac:dyDescent="0.35">
      <c r="A144">
        <v>12</v>
      </c>
      <c r="B144" t="s">
        <v>241</v>
      </c>
      <c r="C144">
        <v>4</v>
      </c>
      <c r="D144">
        <v>19</v>
      </c>
      <c r="E144">
        <v>4.8</v>
      </c>
      <c r="F144">
        <v>7</v>
      </c>
      <c r="G144">
        <v>0</v>
      </c>
      <c r="H144">
        <v>0</v>
      </c>
      <c r="I144">
        <v>4</v>
      </c>
      <c r="J144">
        <v>4</v>
      </c>
      <c r="K144">
        <v>15</v>
      </c>
      <c r="L144">
        <v>3.8</v>
      </c>
      <c r="M144">
        <v>0</v>
      </c>
      <c r="N144">
        <v>0</v>
      </c>
      <c r="O144">
        <v>1</v>
      </c>
      <c r="P144">
        <v>5.4</v>
      </c>
      <c r="Q144">
        <v>5.4</v>
      </c>
      <c r="R144" s="1">
        <v>2.1000000000000001E-2</v>
      </c>
    </row>
    <row r="145" spans="1:18" x14ac:dyDescent="0.35">
      <c r="A145">
        <v>12</v>
      </c>
      <c r="B145" t="s">
        <v>136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7.0000000000000001E-3</v>
      </c>
    </row>
    <row r="146" spans="1:18" x14ac:dyDescent="0.35">
      <c r="A146">
        <v>12</v>
      </c>
      <c r="B146" t="s">
        <v>164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</row>
    <row r="147" spans="1:18" x14ac:dyDescent="0.35">
      <c r="A147">
        <v>12</v>
      </c>
      <c r="B147" t="s">
        <v>37</v>
      </c>
      <c r="C147">
        <v>15</v>
      </c>
      <c r="D147">
        <v>28</v>
      </c>
      <c r="E147">
        <v>1.9</v>
      </c>
      <c r="F147">
        <v>15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2.8</v>
      </c>
      <c r="Q147">
        <v>2.8</v>
      </c>
      <c r="R147" s="1">
        <v>0.53</v>
      </c>
    </row>
    <row r="148" spans="1:18" x14ac:dyDescent="0.35">
      <c r="A148">
        <v>12</v>
      </c>
      <c r="B148" t="s">
        <v>167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12</v>
      </c>
      <c r="B149" t="s">
        <v>220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1E-3</v>
      </c>
    </row>
    <row r="150" spans="1:18" x14ac:dyDescent="0.35">
      <c r="A150">
        <v>12</v>
      </c>
      <c r="B150" t="s">
        <v>59</v>
      </c>
      <c r="C150">
        <v>15</v>
      </c>
      <c r="D150">
        <v>99</v>
      </c>
      <c r="E150">
        <v>6.6</v>
      </c>
      <c r="F150">
        <v>22</v>
      </c>
      <c r="G150">
        <v>2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15.9</v>
      </c>
      <c r="Q150">
        <v>15.9</v>
      </c>
      <c r="R150" s="1">
        <v>0.93799999999999994</v>
      </c>
    </row>
    <row r="151" spans="1:18" x14ac:dyDescent="0.35">
      <c r="A151">
        <v>12</v>
      </c>
      <c r="B151" t="s">
        <v>133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6</v>
      </c>
      <c r="L151">
        <v>6</v>
      </c>
      <c r="M151">
        <v>0</v>
      </c>
      <c r="N151">
        <v>0</v>
      </c>
      <c r="O151">
        <v>1</v>
      </c>
      <c r="P151">
        <v>1.1000000000000001</v>
      </c>
      <c r="Q151">
        <v>1.1000000000000001</v>
      </c>
      <c r="R151" s="1">
        <v>0</v>
      </c>
    </row>
    <row r="152" spans="1:18" x14ac:dyDescent="0.35">
      <c r="A152">
        <v>12</v>
      </c>
      <c r="B152" t="s">
        <v>195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 s="1">
        <v>7.0000000000000007E-2</v>
      </c>
    </row>
    <row r="153" spans="1:18" x14ac:dyDescent="0.35">
      <c r="A153">
        <v>12</v>
      </c>
      <c r="B153" t="s">
        <v>26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0.224</v>
      </c>
    </row>
    <row r="154" spans="1:18" x14ac:dyDescent="0.35">
      <c r="A154">
        <v>12</v>
      </c>
      <c r="B154" t="s">
        <v>219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1E-3</v>
      </c>
    </row>
    <row r="155" spans="1:18" x14ac:dyDescent="0.35">
      <c r="A155">
        <v>12</v>
      </c>
      <c r="B155" t="s">
        <v>176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</row>
    <row r="156" spans="1:18" x14ac:dyDescent="0.35">
      <c r="A156">
        <v>12</v>
      </c>
      <c r="B156" t="s">
        <v>163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</row>
    <row r="157" spans="1:18" x14ac:dyDescent="0.35">
      <c r="A157">
        <v>12</v>
      </c>
      <c r="B157" t="s">
        <v>91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 s="1">
        <v>1E-3</v>
      </c>
    </row>
    <row r="158" spans="1:18" x14ac:dyDescent="0.35">
      <c r="A158">
        <v>12</v>
      </c>
      <c r="B158" t="s">
        <v>67</v>
      </c>
      <c r="C158">
        <v>3</v>
      </c>
      <c r="D158">
        <v>11</v>
      </c>
      <c r="E158">
        <v>3.7</v>
      </c>
      <c r="F158">
        <v>5</v>
      </c>
      <c r="G158">
        <v>0</v>
      </c>
      <c r="H158">
        <v>0</v>
      </c>
      <c r="I158">
        <v>1</v>
      </c>
      <c r="J158">
        <v>1</v>
      </c>
      <c r="K158">
        <v>4</v>
      </c>
      <c r="L158">
        <v>4</v>
      </c>
      <c r="M158">
        <v>0</v>
      </c>
      <c r="N158">
        <v>0</v>
      </c>
      <c r="O158">
        <v>1</v>
      </c>
      <c r="P158">
        <v>2</v>
      </c>
      <c r="Q158">
        <v>2</v>
      </c>
      <c r="R158" s="1">
        <v>8.9999999999999993E-3</v>
      </c>
    </row>
    <row r="159" spans="1:18" x14ac:dyDescent="0.35">
      <c r="A159">
        <v>12</v>
      </c>
      <c r="B159" t="s">
        <v>86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 s="1">
        <v>8.0000000000000002E-3</v>
      </c>
    </row>
    <row r="160" spans="1:18" x14ac:dyDescent="0.35">
      <c r="A160">
        <v>12</v>
      </c>
      <c r="B160" t="s">
        <v>161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0</v>
      </c>
    </row>
    <row r="161" spans="1:18" x14ac:dyDescent="0.35">
      <c r="A161">
        <v>12</v>
      </c>
      <c r="B161" t="s">
        <v>53</v>
      </c>
      <c r="C161">
        <v>15</v>
      </c>
      <c r="D161">
        <v>100</v>
      </c>
      <c r="E161">
        <v>6.7</v>
      </c>
      <c r="F161">
        <v>38</v>
      </c>
      <c r="G161">
        <v>2</v>
      </c>
      <c r="H161">
        <v>0</v>
      </c>
      <c r="I161">
        <v>2</v>
      </c>
      <c r="J161">
        <v>2</v>
      </c>
      <c r="K161">
        <v>10</v>
      </c>
      <c r="L161">
        <v>5</v>
      </c>
      <c r="M161">
        <v>0</v>
      </c>
      <c r="N161">
        <v>0</v>
      </c>
      <c r="O161">
        <v>1</v>
      </c>
      <c r="P161">
        <v>12</v>
      </c>
      <c r="Q161">
        <v>12</v>
      </c>
      <c r="R161" s="1">
        <v>0.95799999999999996</v>
      </c>
    </row>
    <row r="162" spans="1:18" x14ac:dyDescent="0.35">
      <c r="A162">
        <v>12</v>
      </c>
      <c r="B162" t="s">
        <v>146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4.0000000000000001E-3</v>
      </c>
    </row>
    <row r="163" spans="1:18" x14ac:dyDescent="0.35">
      <c r="A163">
        <v>12</v>
      </c>
      <c r="B163" t="s">
        <v>32</v>
      </c>
      <c r="C163">
        <v>20</v>
      </c>
      <c r="D163">
        <v>94</v>
      </c>
      <c r="E163">
        <v>4.7</v>
      </c>
      <c r="F163">
        <v>34</v>
      </c>
      <c r="G163">
        <v>2</v>
      </c>
      <c r="H163">
        <v>2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21.4</v>
      </c>
      <c r="Q163">
        <v>21.4</v>
      </c>
      <c r="R163" s="1">
        <v>0.97699999999999998</v>
      </c>
    </row>
    <row r="164" spans="1:18" x14ac:dyDescent="0.35">
      <c r="A164">
        <v>12</v>
      </c>
      <c r="B164" t="s">
        <v>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0.11899999999999999</v>
      </c>
    </row>
    <row r="165" spans="1:18" x14ac:dyDescent="0.35">
      <c r="A165">
        <v>12</v>
      </c>
      <c r="B165" t="s">
        <v>154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 s="1">
        <v>0</v>
      </c>
    </row>
    <row r="166" spans="1:18" x14ac:dyDescent="0.35">
      <c r="A166">
        <v>12</v>
      </c>
      <c r="B166" t="s">
        <v>34</v>
      </c>
      <c r="C166">
        <v>21</v>
      </c>
      <c r="D166">
        <v>98</v>
      </c>
      <c r="E166">
        <v>4.7</v>
      </c>
      <c r="F166">
        <v>15</v>
      </c>
      <c r="G166">
        <v>0</v>
      </c>
      <c r="H166">
        <v>1</v>
      </c>
      <c r="I166">
        <v>5</v>
      </c>
      <c r="J166">
        <v>5</v>
      </c>
      <c r="K166">
        <v>9</v>
      </c>
      <c r="L166">
        <v>1.8</v>
      </c>
      <c r="M166">
        <v>0</v>
      </c>
      <c r="N166">
        <v>0</v>
      </c>
      <c r="O166">
        <v>1</v>
      </c>
      <c r="P166">
        <v>19.2</v>
      </c>
      <c r="Q166">
        <v>19.2</v>
      </c>
      <c r="R166" s="1">
        <v>0.96</v>
      </c>
    </row>
    <row r="167" spans="1:18" x14ac:dyDescent="0.35">
      <c r="A167">
        <v>12</v>
      </c>
      <c r="B167" t="s">
        <v>120</v>
      </c>
      <c r="C167">
        <v>3</v>
      </c>
      <c r="D167">
        <v>11</v>
      </c>
      <c r="E167">
        <v>3.7</v>
      </c>
      <c r="F167">
        <v>7</v>
      </c>
      <c r="G167">
        <v>0</v>
      </c>
      <c r="H167">
        <v>0</v>
      </c>
      <c r="I167">
        <v>1</v>
      </c>
      <c r="J167">
        <v>1</v>
      </c>
      <c r="K167">
        <v>15</v>
      </c>
      <c r="L167">
        <v>15</v>
      </c>
      <c r="M167">
        <v>1</v>
      </c>
      <c r="N167">
        <v>0</v>
      </c>
      <c r="O167">
        <v>1</v>
      </c>
      <c r="P167">
        <v>9.1</v>
      </c>
      <c r="Q167">
        <v>9.1</v>
      </c>
      <c r="R167" s="1">
        <v>0.11</v>
      </c>
    </row>
    <row r="168" spans="1:18" x14ac:dyDescent="0.35">
      <c r="A168">
        <v>12</v>
      </c>
      <c r="B168" t="s">
        <v>179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12</v>
      </c>
      <c r="B169" t="s">
        <v>125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2E-3</v>
      </c>
    </row>
    <row r="170" spans="1:18" x14ac:dyDescent="0.35">
      <c r="A170">
        <v>12</v>
      </c>
      <c r="B170" t="s">
        <v>27</v>
      </c>
      <c r="C170">
        <v>10</v>
      </c>
      <c r="D170">
        <v>35</v>
      </c>
      <c r="E170">
        <v>3.5</v>
      </c>
      <c r="F170">
        <v>7</v>
      </c>
      <c r="G170">
        <v>0</v>
      </c>
      <c r="H170">
        <v>0</v>
      </c>
      <c r="I170">
        <v>5</v>
      </c>
      <c r="J170">
        <v>5</v>
      </c>
      <c r="K170">
        <v>40</v>
      </c>
      <c r="L170">
        <v>8</v>
      </c>
      <c r="M170">
        <v>0</v>
      </c>
      <c r="N170">
        <v>0</v>
      </c>
      <c r="O170">
        <v>1</v>
      </c>
      <c r="P170">
        <v>10</v>
      </c>
      <c r="Q170">
        <v>10</v>
      </c>
      <c r="R170" s="1">
        <v>0.20899999999999999</v>
      </c>
    </row>
    <row r="171" spans="1:18" x14ac:dyDescent="0.35">
      <c r="A171">
        <v>12</v>
      </c>
      <c r="B171" t="s">
        <v>216</v>
      </c>
      <c r="C171">
        <v>13</v>
      </c>
      <c r="D171">
        <v>77</v>
      </c>
      <c r="E171">
        <v>5.9</v>
      </c>
      <c r="F171">
        <v>23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13.7</v>
      </c>
      <c r="Q171">
        <v>13.7</v>
      </c>
      <c r="R171" s="1">
        <v>0.16300000000000001</v>
      </c>
    </row>
    <row r="172" spans="1:18" x14ac:dyDescent="0.35">
      <c r="A172">
        <v>12</v>
      </c>
      <c r="B172" t="s">
        <v>123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 s="1">
        <v>1.2E-2</v>
      </c>
    </row>
    <row r="173" spans="1:18" x14ac:dyDescent="0.35">
      <c r="A173">
        <v>12</v>
      </c>
      <c r="B173" t="s">
        <v>38</v>
      </c>
      <c r="C173">
        <v>7</v>
      </c>
      <c r="D173">
        <v>55</v>
      </c>
      <c r="E173">
        <v>7.9</v>
      </c>
      <c r="F173">
        <v>24</v>
      </c>
      <c r="G173">
        <v>1</v>
      </c>
      <c r="H173">
        <v>1</v>
      </c>
      <c r="I173">
        <v>1</v>
      </c>
      <c r="J173">
        <v>1</v>
      </c>
      <c r="K173">
        <v>11</v>
      </c>
      <c r="L173">
        <v>11</v>
      </c>
      <c r="M173">
        <v>0</v>
      </c>
      <c r="N173">
        <v>0</v>
      </c>
      <c r="O173">
        <v>1</v>
      </c>
      <c r="P173">
        <v>13.1</v>
      </c>
      <c r="Q173">
        <v>13.1</v>
      </c>
      <c r="R173" s="1">
        <v>0.372</v>
      </c>
    </row>
    <row r="174" spans="1:18" x14ac:dyDescent="0.35">
      <c r="A174">
        <v>12</v>
      </c>
      <c r="B174" t="s">
        <v>206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12</v>
      </c>
      <c r="B175" t="s">
        <v>47</v>
      </c>
      <c r="C175">
        <v>12</v>
      </c>
      <c r="D175">
        <v>46</v>
      </c>
      <c r="E175">
        <v>3.8</v>
      </c>
      <c r="F175">
        <v>19</v>
      </c>
      <c r="G175">
        <v>0</v>
      </c>
      <c r="H175">
        <v>0</v>
      </c>
      <c r="I175">
        <v>1</v>
      </c>
      <c r="J175">
        <v>3</v>
      </c>
      <c r="K175">
        <v>6</v>
      </c>
      <c r="L175">
        <v>6</v>
      </c>
      <c r="M175">
        <v>0</v>
      </c>
      <c r="N175">
        <v>0</v>
      </c>
      <c r="O175">
        <v>1</v>
      </c>
      <c r="P175">
        <v>5.7</v>
      </c>
      <c r="Q175">
        <v>5.7</v>
      </c>
      <c r="R175" s="1">
        <v>0.999</v>
      </c>
    </row>
    <row r="176" spans="1:18" x14ac:dyDescent="0.35">
      <c r="A176">
        <v>12</v>
      </c>
      <c r="B176" t="s">
        <v>138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2E-3</v>
      </c>
    </row>
    <row r="177" spans="1:18" x14ac:dyDescent="0.35">
      <c r="A177">
        <v>12</v>
      </c>
      <c r="B177" t="s">
        <v>199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12</v>
      </c>
      <c r="B178" t="s">
        <v>189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12</v>
      </c>
      <c r="B179" t="s">
        <v>194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12</v>
      </c>
      <c r="B180" t="s">
        <v>239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12</v>
      </c>
      <c r="B181" t="s">
        <v>55</v>
      </c>
      <c r="C181">
        <v>1</v>
      </c>
      <c r="D181">
        <v>6</v>
      </c>
      <c r="E181">
        <v>6</v>
      </c>
      <c r="F181">
        <v>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0.6</v>
      </c>
      <c r="Q181">
        <v>0.6</v>
      </c>
      <c r="R181" s="1">
        <v>5.5E-2</v>
      </c>
    </row>
    <row r="182" spans="1:18" x14ac:dyDescent="0.35">
      <c r="A182">
        <v>12</v>
      </c>
      <c r="B182" t="s">
        <v>212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</v>
      </c>
    </row>
    <row r="183" spans="1:18" x14ac:dyDescent="0.35">
      <c r="A183">
        <v>12</v>
      </c>
      <c r="B183" t="s">
        <v>208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12</v>
      </c>
      <c r="B184" t="s">
        <v>223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</v>
      </c>
    </row>
    <row r="185" spans="1:18" x14ac:dyDescent="0.35">
      <c r="A185">
        <v>12</v>
      </c>
      <c r="B185" t="s">
        <v>243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3.0000000000000001E-3</v>
      </c>
    </row>
    <row r="186" spans="1:18" x14ac:dyDescent="0.35">
      <c r="A186">
        <v>12</v>
      </c>
      <c r="B186" t="s">
        <v>20</v>
      </c>
      <c r="C186">
        <v>13</v>
      </c>
      <c r="D186">
        <v>79</v>
      </c>
      <c r="E186">
        <v>6.1</v>
      </c>
      <c r="F186">
        <v>27</v>
      </c>
      <c r="G186">
        <v>1</v>
      </c>
      <c r="H186">
        <v>1</v>
      </c>
      <c r="I186">
        <v>6</v>
      </c>
      <c r="J186">
        <v>6</v>
      </c>
      <c r="K186">
        <v>24</v>
      </c>
      <c r="L186">
        <v>4</v>
      </c>
      <c r="M186">
        <v>0</v>
      </c>
      <c r="N186">
        <v>0</v>
      </c>
      <c r="O186">
        <v>1</v>
      </c>
      <c r="P186">
        <v>19.3</v>
      </c>
      <c r="Q186">
        <v>19.3</v>
      </c>
      <c r="R186" s="1">
        <v>0.998</v>
      </c>
    </row>
    <row r="187" spans="1:18" x14ac:dyDescent="0.35">
      <c r="A187">
        <v>12</v>
      </c>
      <c r="B187" t="s">
        <v>21</v>
      </c>
      <c r="C187">
        <v>20</v>
      </c>
      <c r="D187">
        <v>56</v>
      </c>
      <c r="E187">
        <v>2.8</v>
      </c>
      <c r="F187">
        <v>20</v>
      </c>
      <c r="G187">
        <v>1</v>
      </c>
      <c r="H187">
        <v>0</v>
      </c>
      <c r="I187">
        <v>4</v>
      </c>
      <c r="J187">
        <v>6</v>
      </c>
      <c r="K187">
        <v>30</v>
      </c>
      <c r="L187">
        <v>7.5</v>
      </c>
      <c r="M187">
        <v>0</v>
      </c>
      <c r="N187">
        <v>0</v>
      </c>
      <c r="O187">
        <v>1</v>
      </c>
      <c r="P187">
        <v>10.6</v>
      </c>
      <c r="Q187">
        <v>10.6</v>
      </c>
      <c r="R187" s="1">
        <v>0.999</v>
      </c>
    </row>
    <row r="188" spans="1:18" x14ac:dyDescent="0.35">
      <c r="A188">
        <v>12</v>
      </c>
      <c r="B188" t="s">
        <v>165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 s="1">
        <v>1E-3</v>
      </c>
    </row>
    <row r="189" spans="1:18" x14ac:dyDescent="0.35">
      <c r="A189">
        <v>12</v>
      </c>
      <c r="B189" t="s">
        <v>137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 s="1">
        <v>7.0000000000000001E-3</v>
      </c>
    </row>
    <row r="190" spans="1:18" x14ac:dyDescent="0.35">
      <c r="A190">
        <v>12</v>
      </c>
      <c r="B190" t="s">
        <v>81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 s="1">
        <v>2.5000000000000001E-2</v>
      </c>
    </row>
    <row r="191" spans="1:18" x14ac:dyDescent="0.35">
      <c r="A191">
        <v>12</v>
      </c>
      <c r="B191" t="s">
        <v>170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0</v>
      </c>
    </row>
    <row r="192" spans="1:18" x14ac:dyDescent="0.35">
      <c r="A192">
        <v>12</v>
      </c>
      <c r="B192" t="s">
        <v>127</v>
      </c>
      <c r="C192">
        <v>4</v>
      </c>
      <c r="D192">
        <v>8</v>
      </c>
      <c r="E192">
        <v>2</v>
      </c>
      <c r="F192">
        <v>6</v>
      </c>
      <c r="G192">
        <v>0</v>
      </c>
      <c r="H192">
        <v>0</v>
      </c>
      <c r="I192">
        <v>1</v>
      </c>
      <c r="J192">
        <v>2</v>
      </c>
      <c r="K192">
        <v>3</v>
      </c>
      <c r="L192">
        <v>3</v>
      </c>
      <c r="M192">
        <v>0</v>
      </c>
      <c r="N192">
        <v>0</v>
      </c>
      <c r="O192">
        <v>1</v>
      </c>
      <c r="P192">
        <v>1.6</v>
      </c>
      <c r="Q192">
        <v>1.6</v>
      </c>
      <c r="R192" s="1">
        <v>0.25800000000000001</v>
      </c>
    </row>
    <row r="193" spans="1:18" x14ac:dyDescent="0.35">
      <c r="A193">
        <v>12</v>
      </c>
      <c r="B193" t="s">
        <v>162</v>
      </c>
      <c r="C193">
        <v>6</v>
      </c>
      <c r="D193">
        <v>19</v>
      </c>
      <c r="E193">
        <v>3.2</v>
      </c>
      <c r="F193">
        <v>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1.9</v>
      </c>
      <c r="Q193">
        <v>1.9</v>
      </c>
      <c r="R193" s="1">
        <v>1E-3</v>
      </c>
    </row>
    <row r="194" spans="1:18" x14ac:dyDescent="0.35">
      <c r="A194">
        <v>12</v>
      </c>
      <c r="B194" t="s">
        <v>65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 s="1">
        <v>2E-3</v>
      </c>
    </row>
    <row r="195" spans="1:18" x14ac:dyDescent="0.35">
      <c r="A195">
        <v>12</v>
      </c>
      <c r="B195" t="s">
        <v>63</v>
      </c>
      <c r="C195">
        <v>2</v>
      </c>
      <c r="D195">
        <v>6</v>
      </c>
      <c r="E195">
        <v>3</v>
      </c>
      <c r="F195">
        <v>8</v>
      </c>
      <c r="G195">
        <v>0</v>
      </c>
      <c r="H195">
        <v>0</v>
      </c>
      <c r="I195">
        <v>1</v>
      </c>
      <c r="J195">
        <v>3</v>
      </c>
      <c r="K195">
        <v>1</v>
      </c>
      <c r="L195">
        <v>1</v>
      </c>
      <c r="M195">
        <v>0</v>
      </c>
      <c r="N195">
        <v>0</v>
      </c>
      <c r="O195">
        <v>1</v>
      </c>
      <c r="P195">
        <v>1.2</v>
      </c>
      <c r="Q195">
        <v>1.2</v>
      </c>
      <c r="R195" s="1">
        <v>0.33100000000000002</v>
      </c>
    </row>
    <row r="196" spans="1:18" x14ac:dyDescent="0.35">
      <c r="A196">
        <v>12</v>
      </c>
      <c r="B196" t="s">
        <v>19</v>
      </c>
      <c r="C196">
        <v>10</v>
      </c>
      <c r="D196">
        <v>64</v>
      </c>
      <c r="E196">
        <v>6.4</v>
      </c>
      <c r="F196">
        <v>14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6.4</v>
      </c>
      <c r="Q196">
        <v>6.4</v>
      </c>
      <c r="R196" s="1">
        <v>0.48699999999999999</v>
      </c>
    </row>
    <row r="197" spans="1:18" x14ac:dyDescent="0.35">
      <c r="A197">
        <v>12</v>
      </c>
      <c r="B197" t="s">
        <v>172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</v>
      </c>
    </row>
    <row r="198" spans="1:18" x14ac:dyDescent="0.35">
      <c r="A198">
        <v>12</v>
      </c>
      <c r="B198" t="s">
        <v>193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</v>
      </c>
    </row>
    <row r="199" spans="1:18" x14ac:dyDescent="0.35">
      <c r="A199">
        <v>12</v>
      </c>
      <c r="B199" t="s">
        <v>150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1E-3</v>
      </c>
    </row>
    <row r="200" spans="1:18" x14ac:dyDescent="0.35">
      <c r="A200">
        <v>12</v>
      </c>
      <c r="B200" t="s">
        <v>222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</row>
    <row r="201" spans="1:18" x14ac:dyDescent="0.35">
      <c r="A201">
        <v>12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0</v>
      </c>
    </row>
    <row r="202" spans="1:18" x14ac:dyDescent="0.35">
      <c r="A202">
        <v>12</v>
      </c>
      <c r="B202" t="s">
        <v>181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12</v>
      </c>
      <c r="B203" t="s">
        <v>74</v>
      </c>
      <c r="C203">
        <v>14</v>
      </c>
      <c r="D203">
        <v>47</v>
      </c>
      <c r="E203">
        <v>3.4</v>
      </c>
      <c r="F203">
        <v>10</v>
      </c>
      <c r="G203">
        <v>0</v>
      </c>
      <c r="H203">
        <v>0</v>
      </c>
      <c r="I203">
        <v>4</v>
      </c>
      <c r="J203">
        <v>4</v>
      </c>
      <c r="K203">
        <v>11</v>
      </c>
      <c r="L203">
        <v>2.8</v>
      </c>
      <c r="M203">
        <v>0</v>
      </c>
      <c r="N203">
        <v>0</v>
      </c>
      <c r="O203">
        <v>1</v>
      </c>
      <c r="P203">
        <v>7.8</v>
      </c>
      <c r="Q203">
        <v>7.8</v>
      </c>
      <c r="R203" s="1">
        <v>0.71799999999999997</v>
      </c>
    </row>
    <row r="204" spans="1:18" x14ac:dyDescent="0.35">
      <c r="A204">
        <v>12</v>
      </c>
      <c r="B204" t="s">
        <v>153</v>
      </c>
      <c r="C204">
        <v>3</v>
      </c>
      <c r="D204">
        <v>6</v>
      </c>
      <c r="E204">
        <v>2</v>
      </c>
      <c r="F204">
        <v>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0.6</v>
      </c>
      <c r="Q204">
        <v>0.6</v>
      </c>
      <c r="R204" s="1">
        <v>2.1000000000000001E-2</v>
      </c>
    </row>
    <row r="205" spans="1:18" x14ac:dyDescent="0.35">
      <c r="A205">
        <v>12</v>
      </c>
      <c r="B205" t="s">
        <v>82</v>
      </c>
      <c r="C205">
        <v>8</v>
      </c>
      <c r="D205">
        <v>55</v>
      </c>
      <c r="E205">
        <v>6.9</v>
      </c>
      <c r="F205">
        <v>16</v>
      </c>
      <c r="G205">
        <v>0</v>
      </c>
      <c r="H205">
        <v>0</v>
      </c>
      <c r="I205">
        <v>2</v>
      </c>
      <c r="J205">
        <v>3</v>
      </c>
      <c r="K205">
        <v>15</v>
      </c>
      <c r="L205">
        <v>7.5</v>
      </c>
      <c r="M205">
        <v>0</v>
      </c>
      <c r="N205">
        <v>0</v>
      </c>
      <c r="O205">
        <v>1</v>
      </c>
      <c r="P205">
        <v>8</v>
      </c>
      <c r="Q205">
        <v>8</v>
      </c>
      <c r="R205" s="1">
        <v>0.86899999999999999</v>
      </c>
    </row>
    <row r="206" spans="1:18" x14ac:dyDescent="0.35">
      <c r="A206">
        <v>12</v>
      </c>
      <c r="B206" t="s">
        <v>72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 s="1">
        <v>1.2999999999999999E-2</v>
      </c>
    </row>
    <row r="207" spans="1:18" x14ac:dyDescent="0.35">
      <c r="A207">
        <v>12</v>
      </c>
      <c r="B207" t="s">
        <v>227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0</v>
      </c>
    </row>
    <row r="208" spans="1:18" x14ac:dyDescent="0.35">
      <c r="A208">
        <v>12</v>
      </c>
      <c r="B208" t="s">
        <v>85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3.0000000000000001E-3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R208"/>
  <sheetViews>
    <sheetView showGridLines="0" topLeftCell="A180" workbookViewId="0">
      <selection activeCell="A5" sqref="A5:R208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13</v>
      </c>
      <c r="B5" t="s">
        <v>42</v>
      </c>
      <c r="C5">
        <v>19</v>
      </c>
      <c r="D5">
        <v>68</v>
      </c>
      <c r="E5">
        <v>3.6</v>
      </c>
      <c r="F5">
        <v>18</v>
      </c>
      <c r="G5">
        <v>0</v>
      </c>
      <c r="H5">
        <v>2</v>
      </c>
      <c r="I5">
        <v>6</v>
      </c>
      <c r="J5">
        <v>7</v>
      </c>
      <c r="K5">
        <v>49</v>
      </c>
      <c r="L5">
        <v>8.1999999999999993</v>
      </c>
      <c r="M5">
        <v>0</v>
      </c>
      <c r="N5">
        <v>0</v>
      </c>
      <c r="O5">
        <v>1</v>
      </c>
      <c r="P5">
        <v>26.7</v>
      </c>
      <c r="Q5">
        <v>26.7</v>
      </c>
      <c r="R5" s="1">
        <v>0.98599999999999999</v>
      </c>
    </row>
    <row r="6" spans="1:18" x14ac:dyDescent="0.35">
      <c r="A6">
        <v>13</v>
      </c>
      <c r="B6" t="s">
        <v>90</v>
      </c>
      <c r="C6">
        <v>14</v>
      </c>
      <c r="D6">
        <v>51</v>
      </c>
      <c r="E6">
        <v>3.6</v>
      </c>
      <c r="F6">
        <v>16</v>
      </c>
      <c r="G6">
        <v>0</v>
      </c>
      <c r="H6">
        <v>2</v>
      </c>
      <c r="I6">
        <v>6</v>
      </c>
      <c r="J6">
        <v>8</v>
      </c>
      <c r="K6">
        <v>58</v>
      </c>
      <c r="L6">
        <v>9.6999999999999993</v>
      </c>
      <c r="M6">
        <v>0</v>
      </c>
      <c r="N6">
        <v>0</v>
      </c>
      <c r="O6">
        <v>1</v>
      </c>
      <c r="P6">
        <v>25.9</v>
      </c>
      <c r="Q6">
        <v>25.9</v>
      </c>
      <c r="R6" s="1">
        <v>0.98699999999999999</v>
      </c>
    </row>
    <row r="7" spans="1:18" x14ac:dyDescent="0.35">
      <c r="A7">
        <v>13</v>
      </c>
      <c r="B7" t="s">
        <v>30</v>
      </c>
      <c r="C7">
        <v>21</v>
      </c>
      <c r="D7">
        <v>102</v>
      </c>
      <c r="E7">
        <v>4.9000000000000004</v>
      </c>
      <c r="F7">
        <v>22</v>
      </c>
      <c r="G7">
        <v>1</v>
      </c>
      <c r="H7">
        <v>2</v>
      </c>
      <c r="I7">
        <v>1</v>
      </c>
      <c r="J7">
        <v>2</v>
      </c>
      <c r="K7">
        <v>18</v>
      </c>
      <c r="L7">
        <v>18</v>
      </c>
      <c r="M7">
        <v>0</v>
      </c>
      <c r="N7">
        <v>0</v>
      </c>
      <c r="O7">
        <v>1</v>
      </c>
      <c r="P7">
        <v>24.5</v>
      </c>
      <c r="Q7">
        <v>24.5</v>
      </c>
      <c r="R7" s="1">
        <v>0.998</v>
      </c>
    </row>
    <row r="8" spans="1:18" x14ac:dyDescent="0.35">
      <c r="A8">
        <v>13</v>
      </c>
      <c r="B8" t="s">
        <v>88</v>
      </c>
      <c r="C8">
        <v>17</v>
      </c>
      <c r="D8">
        <v>73</v>
      </c>
      <c r="E8">
        <v>4.3</v>
      </c>
      <c r="F8">
        <v>15</v>
      </c>
      <c r="G8">
        <v>0</v>
      </c>
      <c r="H8">
        <v>2</v>
      </c>
      <c r="I8">
        <v>3</v>
      </c>
      <c r="J8">
        <v>4</v>
      </c>
      <c r="K8">
        <v>30</v>
      </c>
      <c r="L8">
        <v>10</v>
      </c>
      <c r="M8">
        <v>0</v>
      </c>
      <c r="N8">
        <v>0</v>
      </c>
      <c r="O8">
        <v>1</v>
      </c>
      <c r="P8">
        <v>23.8</v>
      </c>
      <c r="Q8">
        <v>23.8</v>
      </c>
      <c r="R8" s="1">
        <v>0.92300000000000004</v>
      </c>
    </row>
    <row r="9" spans="1:18" x14ac:dyDescent="0.35">
      <c r="A9">
        <v>13</v>
      </c>
      <c r="B9" t="s">
        <v>39</v>
      </c>
      <c r="C9">
        <v>25</v>
      </c>
      <c r="D9">
        <v>105</v>
      </c>
      <c r="E9">
        <v>4.2</v>
      </c>
      <c r="F9">
        <v>29</v>
      </c>
      <c r="G9">
        <v>1</v>
      </c>
      <c r="H9">
        <v>2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1</v>
      </c>
      <c r="P9">
        <v>22.5</v>
      </c>
      <c r="Q9">
        <v>22.5</v>
      </c>
      <c r="R9" s="1">
        <v>0.90100000000000002</v>
      </c>
    </row>
    <row r="10" spans="1:18" x14ac:dyDescent="0.35">
      <c r="A10">
        <v>13</v>
      </c>
      <c r="B10" t="s">
        <v>46</v>
      </c>
      <c r="C10">
        <v>25</v>
      </c>
      <c r="D10">
        <v>104</v>
      </c>
      <c r="E10">
        <v>4.2</v>
      </c>
      <c r="F10">
        <v>17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22.4</v>
      </c>
      <c r="Q10">
        <v>22.4</v>
      </c>
      <c r="R10" s="1">
        <v>0.64</v>
      </c>
    </row>
    <row r="11" spans="1:18" x14ac:dyDescent="0.35">
      <c r="A11">
        <v>13</v>
      </c>
      <c r="B11" t="s">
        <v>17</v>
      </c>
      <c r="C11">
        <v>17</v>
      </c>
      <c r="D11">
        <v>93</v>
      </c>
      <c r="E11">
        <v>5.5</v>
      </c>
      <c r="F11">
        <v>16</v>
      </c>
      <c r="G11">
        <v>0</v>
      </c>
      <c r="H11">
        <v>1</v>
      </c>
      <c r="I11">
        <v>3</v>
      </c>
      <c r="J11">
        <v>4</v>
      </c>
      <c r="K11">
        <v>40</v>
      </c>
      <c r="L11">
        <v>13.3</v>
      </c>
      <c r="M11">
        <v>0</v>
      </c>
      <c r="N11">
        <v>0</v>
      </c>
      <c r="O11">
        <v>1</v>
      </c>
      <c r="P11">
        <v>20.8</v>
      </c>
      <c r="Q11">
        <v>20.8</v>
      </c>
      <c r="R11" s="1">
        <v>1</v>
      </c>
    </row>
    <row r="12" spans="1:18" x14ac:dyDescent="0.35">
      <c r="A12">
        <v>13</v>
      </c>
      <c r="B12" t="s">
        <v>49</v>
      </c>
      <c r="C12">
        <v>18</v>
      </c>
      <c r="D12">
        <v>110</v>
      </c>
      <c r="E12">
        <v>6.1</v>
      </c>
      <c r="F12">
        <v>26</v>
      </c>
      <c r="G12">
        <v>1</v>
      </c>
      <c r="H12">
        <v>1</v>
      </c>
      <c r="I12">
        <v>3</v>
      </c>
      <c r="J12">
        <v>4</v>
      </c>
      <c r="K12">
        <v>13</v>
      </c>
      <c r="L12">
        <v>4.3</v>
      </c>
      <c r="M12">
        <v>0</v>
      </c>
      <c r="N12">
        <v>0</v>
      </c>
      <c r="O12">
        <v>1</v>
      </c>
      <c r="P12">
        <v>19.8</v>
      </c>
      <c r="Q12">
        <v>19.8</v>
      </c>
      <c r="R12" s="1">
        <v>0.96399999999999997</v>
      </c>
    </row>
    <row r="13" spans="1:18" x14ac:dyDescent="0.35">
      <c r="A13">
        <v>13</v>
      </c>
      <c r="B13" t="s">
        <v>22</v>
      </c>
      <c r="C13">
        <v>21</v>
      </c>
      <c r="D13">
        <v>88</v>
      </c>
      <c r="E13">
        <v>4.2</v>
      </c>
      <c r="F13">
        <v>18</v>
      </c>
      <c r="G13">
        <v>0</v>
      </c>
      <c r="H13">
        <v>1</v>
      </c>
      <c r="I13">
        <v>3</v>
      </c>
      <c r="J13">
        <v>5</v>
      </c>
      <c r="K13">
        <v>24</v>
      </c>
      <c r="L13">
        <v>8</v>
      </c>
      <c r="M13">
        <v>0</v>
      </c>
      <c r="N13">
        <v>0</v>
      </c>
      <c r="O13">
        <v>1</v>
      </c>
      <c r="P13">
        <v>18.7</v>
      </c>
      <c r="Q13">
        <v>18.7</v>
      </c>
      <c r="R13" s="1">
        <v>0.94099999999999995</v>
      </c>
    </row>
    <row r="14" spans="1:18" x14ac:dyDescent="0.35">
      <c r="A14">
        <v>13</v>
      </c>
      <c r="B14" t="s">
        <v>53</v>
      </c>
      <c r="C14">
        <v>20</v>
      </c>
      <c r="D14">
        <v>84</v>
      </c>
      <c r="E14">
        <v>4.2</v>
      </c>
      <c r="F14">
        <v>30</v>
      </c>
      <c r="G14">
        <v>2</v>
      </c>
      <c r="H14">
        <v>1</v>
      </c>
      <c r="I14">
        <v>3</v>
      </c>
      <c r="J14">
        <v>5</v>
      </c>
      <c r="K14">
        <v>22</v>
      </c>
      <c r="L14">
        <v>7.3</v>
      </c>
      <c r="M14">
        <v>0</v>
      </c>
      <c r="N14">
        <v>0</v>
      </c>
      <c r="O14">
        <v>1</v>
      </c>
      <c r="P14">
        <v>18.100000000000001</v>
      </c>
      <c r="Q14">
        <v>18.100000000000001</v>
      </c>
      <c r="R14" s="1">
        <v>0.95699999999999996</v>
      </c>
    </row>
    <row r="15" spans="1:18" x14ac:dyDescent="0.35">
      <c r="A15">
        <v>13</v>
      </c>
      <c r="B15" t="s">
        <v>74</v>
      </c>
      <c r="C15">
        <v>19</v>
      </c>
      <c r="D15">
        <v>60</v>
      </c>
      <c r="E15">
        <v>3.2</v>
      </c>
      <c r="F15">
        <v>14</v>
      </c>
      <c r="G15">
        <v>0</v>
      </c>
      <c r="H15">
        <v>1</v>
      </c>
      <c r="I15">
        <v>1</v>
      </c>
      <c r="J15">
        <v>2</v>
      </c>
      <c r="K15">
        <v>39</v>
      </c>
      <c r="L15">
        <v>39</v>
      </c>
      <c r="M15">
        <v>0</v>
      </c>
      <c r="N15">
        <v>0</v>
      </c>
      <c r="O15">
        <v>1</v>
      </c>
      <c r="P15">
        <v>16.399999999999999</v>
      </c>
      <c r="Q15">
        <v>16.399999999999999</v>
      </c>
      <c r="R15" s="1">
        <v>0.71699999999999997</v>
      </c>
    </row>
    <row r="16" spans="1:18" x14ac:dyDescent="0.35">
      <c r="A16">
        <v>13</v>
      </c>
      <c r="B16" t="s">
        <v>21</v>
      </c>
      <c r="C16">
        <v>11</v>
      </c>
      <c r="D16">
        <v>45</v>
      </c>
      <c r="E16">
        <v>4.0999999999999996</v>
      </c>
      <c r="F16">
        <v>13</v>
      </c>
      <c r="G16">
        <v>0</v>
      </c>
      <c r="H16">
        <v>1</v>
      </c>
      <c r="I16">
        <v>4</v>
      </c>
      <c r="J16">
        <v>4</v>
      </c>
      <c r="K16">
        <v>34</v>
      </c>
      <c r="L16">
        <v>8.5</v>
      </c>
      <c r="M16">
        <v>0</v>
      </c>
      <c r="N16">
        <v>0</v>
      </c>
      <c r="O16">
        <v>1</v>
      </c>
      <c r="P16">
        <v>15.9</v>
      </c>
      <c r="Q16">
        <v>15.9</v>
      </c>
      <c r="R16" s="1">
        <v>0.999</v>
      </c>
    </row>
    <row r="17" spans="1:18" x14ac:dyDescent="0.35">
      <c r="A17">
        <v>13</v>
      </c>
      <c r="B17" t="s">
        <v>20</v>
      </c>
      <c r="C17">
        <v>20</v>
      </c>
      <c r="D17">
        <v>68</v>
      </c>
      <c r="E17">
        <v>3.4</v>
      </c>
      <c r="F17">
        <v>16</v>
      </c>
      <c r="G17">
        <v>0</v>
      </c>
      <c r="H17">
        <v>1</v>
      </c>
      <c r="I17">
        <v>3</v>
      </c>
      <c r="J17">
        <v>4</v>
      </c>
      <c r="K17">
        <v>15</v>
      </c>
      <c r="L17">
        <v>5</v>
      </c>
      <c r="M17">
        <v>0</v>
      </c>
      <c r="N17">
        <v>0</v>
      </c>
      <c r="O17">
        <v>1</v>
      </c>
      <c r="P17">
        <v>15.8</v>
      </c>
      <c r="Q17">
        <v>15.8</v>
      </c>
      <c r="R17" s="1">
        <v>0.998</v>
      </c>
    </row>
    <row r="18" spans="1:18" x14ac:dyDescent="0.35">
      <c r="A18">
        <v>13</v>
      </c>
      <c r="B18" t="s">
        <v>69</v>
      </c>
      <c r="C18">
        <v>9</v>
      </c>
      <c r="D18">
        <v>19</v>
      </c>
      <c r="E18">
        <v>2.1</v>
      </c>
      <c r="F18">
        <v>10</v>
      </c>
      <c r="G18">
        <v>0</v>
      </c>
      <c r="H18">
        <v>0</v>
      </c>
      <c r="I18">
        <v>3</v>
      </c>
      <c r="J18">
        <v>3</v>
      </c>
      <c r="K18">
        <v>33</v>
      </c>
      <c r="L18">
        <v>11</v>
      </c>
      <c r="M18">
        <v>1</v>
      </c>
      <c r="N18">
        <v>0</v>
      </c>
      <c r="O18">
        <v>1</v>
      </c>
      <c r="P18">
        <v>12.7</v>
      </c>
      <c r="Q18">
        <v>12.7</v>
      </c>
      <c r="R18" s="1">
        <v>0.86399999999999999</v>
      </c>
    </row>
    <row r="19" spans="1:18" x14ac:dyDescent="0.35">
      <c r="A19">
        <v>13</v>
      </c>
      <c r="B19" t="s">
        <v>28</v>
      </c>
      <c r="C19">
        <v>18</v>
      </c>
      <c r="D19">
        <v>56</v>
      </c>
      <c r="E19">
        <v>3.1</v>
      </c>
      <c r="F19">
        <v>13</v>
      </c>
      <c r="G19">
        <v>0</v>
      </c>
      <c r="H19">
        <v>1</v>
      </c>
      <c r="I19">
        <v>1</v>
      </c>
      <c r="J19">
        <v>2</v>
      </c>
      <c r="K19">
        <v>-1</v>
      </c>
      <c r="L19">
        <v>-1</v>
      </c>
      <c r="M19">
        <v>0</v>
      </c>
      <c r="N19">
        <v>0</v>
      </c>
      <c r="O19">
        <v>1</v>
      </c>
      <c r="P19">
        <v>12</v>
      </c>
      <c r="Q19">
        <v>12</v>
      </c>
      <c r="R19" s="1">
        <v>0.95899999999999996</v>
      </c>
    </row>
    <row r="20" spans="1:18" x14ac:dyDescent="0.35">
      <c r="A20">
        <v>13</v>
      </c>
      <c r="B20" t="s">
        <v>32</v>
      </c>
      <c r="C20">
        <v>11</v>
      </c>
      <c r="D20">
        <v>43</v>
      </c>
      <c r="E20">
        <v>3.9</v>
      </c>
      <c r="F20">
        <v>12</v>
      </c>
      <c r="G20">
        <v>0</v>
      </c>
      <c r="H20">
        <v>1</v>
      </c>
      <c r="I20">
        <v>1</v>
      </c>
      <c r="J20">
        <v>1</v>
      </c>
      <c r="K20">
        <v>8</v>
      </c>
      <c r="L20">
        <v>8</v>
      </c>
      <c r="M20">
        <v>0</v>
      </c>
      <c r="N20">
        <v>0</v>
      </c>
      <c r="O20">
        <v>1</v>
      </c>
      <c r="P20">
        <v>11.6</v>
      </c>
      <c r="Q20">
        <v>11.6</v>
      </c>
      <c r="R20" s="1">
        <v>0.97599999999999998</v>
      </c>
    </row>
    <row r="21" spans="1:18" x14ac:dyDescent="0.35">
      <c r="A21">
        <v>13</v>
      </c>
      <c r="B21" t="s">
        <v>57</v>
      </c>
      <c r="C21">
        <v>17</v>
      </c>
      <c r="D21">
        <v>52</v>
      </c>
      <c r="E21">
        <v>3.1</v>
      </c>
      <c r="F21">
        <v>8</v>
      </c>
      <c r="G21">
        <v>0</v>
      </c>
      <c r="H21">
        <v>0</v>
      </c>
      <c r="I21">
        <v>4</v>
      </c>
      <c r="J21">
        <v>5</v>
      </c>
      <c r="K21">
        <v>40</v>
      </c>
      <c r="L21">
        <v>10</v>
      </c>
      <c r="M21">
        <v>0</v>
      </c>
      <c r="N21">
        <v>0</v>
      </c>
      <c r="O21">
        <v>1</v>
      </c>
      <c r="P21">
        <v>11.2</v>
      </c>
      <c r="Q21">
        <v>11.2</v>
      </c>
      <c r="R21" s="1">
        <v>0.37</v>
      </c>
    </row>
    <row r="22" spans="1:18" x14ac:dyDescent="0.35">
      <c r="A22">
        <v>13</v>
      </c>
      <c r="B22" t="s">
        <v>63</v>
      </c>
      <c r="C22">
        <v>16</v>
      </c>
      <c r="D22">
        <v>75</v>
      </c>
      <c r="E22">
        <v>4.7</v>
      </c>
      <c r="F22">
        <v>19</v>
      </c>
      <c r="G22">
        <v>0</v>
      </c>
      <c r="H22">
        <v>0</v>
      </c>
      <c r="I22">
        <v>4</v>
      </c>
      <c r="J22">
        <v>6</v>
      </c>
      <c r="K22">
        <v>13</v>
      </c>
      <c r="L22">
        <v>3.3</v>
      </c>
      <c r="M22">
        <v>0</v>
      </c>
      <c r="N22">
        <v>0</v>
      </c>
      <c r="O22">
        <v>1</v>
      </c>
      <c r="P22">
        <v>10.8</v>
      </c>
      <c r="Q22">
        <v>10.8</v>
      </c>
      <c r="R22" s="1">
        <v>0.34</v>
      </c>
    </row>
    <row r="23" spans="1:18" x14ac:dyDescent="0.35">
      <c r="A23">
        <v>13</v>
      </c>
      <c r="B23" t="s">
        <v>54</v>
      </c>
      <c r="C23">
        <v>15</v>
      </c>
      <c r="D23">
        <v>41</v>
      </c>
      <c r="E23">
        <v>2.7</v>
      </c>
      <c r="F23">
        <v>22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10.1</v>
      </c>
      <c r="Q23">
        <v>10.1</v>
      </c>
      <c r="R23" s="1">
        <v>0.66200000000000003</v>
      </c>
    </row>
    <row r="24" spans="1:18" x14ac:dyDescent="0.35">
      <c r="A24">
        <v>13</v>
      </c>
      <c r="B24" t="s">
        <v>23</v>
      </c>
      <c r="C24">
        <v>18</v>
      </c>
      <c r="D24">
        <v>53</v>
      </c>
      <c r="E24">
        <v>2.9</v>
      </c>
      <c r="F24">
        <v>12</v>
      </c>
      <c r="G24">
        <v>0</v>
      </c>
      <c r="H24">
        <v>0</v>
      </c>
      <c r="I24">
        <v>3</v>
      </c>
      <c r="J24">
        <v>5</v>
      </c>
      <c r="K24">
        <v>26</v>
      </c>
      <c r="L24">
        <v>8.6999999999999993</v>
      </c>
      <c r="M24">
        <v>0</v>
      </c>
      <c r="N24">
        <v>0</v>
      </c>
      <c r="O24">
        <v>1</v>
      </c>
      <c r="P24">
        <v>9.4</v>
      </c>
      <c r="Q24">
        <v>9.4</v>
      </c>
      <c r="R24" s="1">
        <v>0.997</v>
      </c>
    </row>
    <row r="25" spans="1:18" x14ac:dyDescent="0.35">
      <c r="A25">
        <v>13</v>
      </c>
      <c r="B25" t="s">
        <v>58</v>
      </c>
      <c r="C25">
        <v>18</v>
      </c>
      <c r="D25">
        <v>73</v>
      </c>
      <c r="E25">
        <v>4.0999999999999996</v>
      </c>
      <c r="F25">
        <v>10</v>
      </c>
      <c r="G25">
        <v>0</v>
      </c>
      <c r="H25">
        <v>0</v>
      </c>
      <c r="I25">
        <v>1</v>
      </c>
      <c r="J25">
        <v>1</v>
      </c>
      <c r="K25">
        <v>14</v>
      </c>
      <c r="L25">
        <v>14</v>
      </c>
      <c r="M25">
        <v>0</v>
      </c>
      <c r="N25">
        <v>0</v>
      </c>
      <c r="O25">
        <v>1</v>
      </c>
      <c r="P25">
        <v>9.1999999999999993</v>
      </c>
      <c r="Q25">
        <v>9.1999999999999993</v>
      </c>
      <c r="R25" s="1">
        <v>0.71699999999999997</v>
      </c>
    </row>
    <row r="26" spans="1:18" x14ac:dyDescent="0.35">
      <c r="A26">
        <v>13</v>
      </c>
      <c r="B26" t="s">
        <v>80</v>
      </c>
      <c r="C26">
        <v>10</v>
      </c>
      <c r="D26">
        <v>35</v>
      </c>
      <c r="E26">
        <v>3.5</v>
      </c>
      <c r="F26">
        <v>9</v>
      </c>
      <c r="G26">
        <v>0</v>
      </c>
      <c r="H26">
        <v>0</v>
      </c>
      <c r="I26">
        <v>4</v>
      </c>
      <c r="J26">
        <v>5</v>
      </c>
      <c r="K26">
        <v>37</v>
      </c>
      <c r="L26">
        <v>9.3000000000000007</v>
      </c>
      <c r="M26">
        <v>0</v>
      </c>
      <c r="N26">
        <v>0</v>
      </c>
      <c r="O26">
        <v>1</v>
      </c>
      <c r="P26">
        <v>9.1999999999999993</v>
      </c>
      <c r="Q26">
        <v>9.1999999999999993</v>
      </c>
      <c r="R26" s="1">
        <v>0.504</v>
      </c>
    </row>
    <row r="27" spans="1:18" x14ac:dyDescent="0.35">
      <c r="A27">
        <v>13</v>
      </c>
      <c r="B27" t="s">
        <v>59</v>
      </c>
      <c r="C27">
        <v>16</v>
      </c>
      <c r="D27">
        <v>63</v>
      </c>
      <c r="E27">
        <v>3.9</v>
      </c>
      <c r="F27">
        <v>11</v>
      </c>
      <c r="G27">
        <v>0</v>
      </c>
      <c r="H27">
        <v>0</v>
      </c>
      <c r="I27">
        <v>2</v>
      </c>
      <c r="J27">
        <v>3</v>
      </c>
      <c r="K27">
        <v>14</v>
      </c>
      <c r="L27">
        <v>7</v>
      </c>
      <c r="M27">
        <v>0</v>
      </c>
      <c r="N27">
        <v>0</v>
      </c>
      <c r="O27">
        <v>1</v>
      </c>
      <c r="P27">
        <v>8.6999999999999993</v>
      </c>
      <c r="Q27">
        <v>8.6999999999999993</v>
      </c>
      <c r="R27" s="1">
        <v>0.93799999999999994</v>
      </c>
    </row>
    <row r="28" spans="1:18" x14ac:dyDescent="0.35">
      <c r="A28">
        <v>13</v>
      </c>
      <c r="B28" t="s">
        <v>48</v>
      </c>
      <c r="C28">
        <v>13</v>
      </c>
      <c r="D28">
        <v>46</v>
      </c>
      <c r="E28">
        <v>3.5</v>
      </c>
      <c r="F28">
        <v>16</v>
      </c>
      <c r="G28">
        <v>0</v>
      </c>
      <c r="H28">
        <v>0</v>
      </c>
      <c r="I28">
        <v>3</v>
      </c>
      <c r="J28">
        <v>3</v>
      </c>
      <c r="K28">
        <v>24</v>
      </c>
      <c r="L28">
        <v>8</v>
      </c>
      <c r="M28">
        <v>0</v>
      </c>
      <c r="N28">
        <v>0</v>
      </c>
      <c r="O28">
        <v>1</v>
      </c>
      <c r="P28">
        <v>8.5</v>
      </c>
      <c r="Q28">
        <v>8.5</v>
      </c>
      <c r="R28" s="1">
        <v>0.91</v>
      </c>
    </row>
    <row r="29" spans="1:18" x14ac:dyDescent="0.35">
      <c r="A29">
        <v>13</v>
      </c>
      <c r="B29" t="s">
        <v>24</v>
      </c>
      <c r="C29">
        <v>13</v>
      </c>
      <c r="D29">
        <v>16</v>
      </c>
      <c r="E29">
        <v>1.2</v>
      </c>
      <c r="F29">
        <v>9</v>
      </c>
      <c r="G29">
        <v>0</v>
      </c>
      <c r="H29">
        <v>0</v>
      </c>
      <c r="I29">
        <v>6</v>
      </c>
      <c r="J29">
        <v>8</v>
      </c>
      <c r="K29">
        <v>29</v>
      </c>
      <c r="L29">
        <v>4.8</v>
      </c>
      <c r="M29">
        <v>0</v>
      </c>
      <c r="N29">
        <v>0</v>
      </c>
      <c r="O29">
        <v>1</v>
      </c>
      <c r="P29">
        <v>7.5</v>
      </c>
      <c r="Q29">
        <v>7.5</v>
      </c>
      <c r="R29" s="1">
        <v>0.97399999999999998</v>
      </c>
    </row>
    <row r="30" spans="1:18" x14ac:dyDescent="0.35">
      <c r="A30">
        <v>13</v>
      </c>
      <c r="B30" t="s">
        <v>40</v>
      </c>
      <c r="C30">
        <v>2</v>
      </c>
      <c r="D30">
        <v>5</v>
      </c>
      <c r="E30">
        <v>2.5</v>
      </c>
      <c r="F30">
        <v>3</v>
      </c>
      <c r="G30">
        <v>0</v>
      </c>
      <c r="H30">
        <v>0</v>
      </c>
      <c r="I30">
        <v>5</v>
      </c>
      <c r="J30">
        <v>6</v>
      </c>
      <c r="K30">
        <v>42</v>
      </c>
      <c r="L30">
        <v>8.4</v>
      </c>
      <c r="M30">
        <v>0</v>
      </c>
      <c r="N30">
        <v>0</v>
      </c>
      <c r="O30">
        <v>1</v>
      </c>
      <c r="P30">
        <v>7.2</v>
      </c>
      <c r="Q30">
        <v>7.2</v>
      </c>
      <c r="R30" s="1">
        <v>0.20599999999999999</v>
      </c>
    </row>
    <row r="31" spans="1:18" x14ac:dyDescent="0.35">
      <c r="A31">
        <v>13</v>
      </c>
      <c r="B31" t="s">
        <v>82</v>
      </c>
      <c r="C31">
        <v>19</v>
      </c>
      <c r="D31">
        <v>51</v>
      </c>
      <c r="E31">
        <v>2.7</v>
      </c>
      <c r="F31">
        <v>5</v>
      </c>
      <c r="G31">
        <v>0</v>
      </c>
      <c r="H31">
        <v>0</v>
      </c>
      <c r="I31">
        <v>2</v>
      </c>
      <c r="J31">
        <v>3</v>
      </c>
      <c r="K31">
        <v>6</v>
      </c>
      <c r="L31">
        <v>3</v>
      </c>
      <c r="M31">
        <v>0</v>
      </c>
      <c r="N31">
        <v>0</v>
      </c>
      <c r="O31">
        <v>1</v>
      </c>
      <c r="P31">
        <v>6.7</v>
      </c>
      <c r="Q31">
        <v>6.7</v>
      </c>
      <c r="R31" s="1">
        <v>0.877</v>
      </c>
    </row>
    <row r="32" spans="1:18" x14ac:dyDescent="0.35">
      <c r="A32">
        <v>13</v>
      </c>
      <c r="B32" t="s">
        <v>145</v>
      </c>
      <c r="C32">
        <v>9</v>
      </c>
      <c r="D32">
        <v>61</v>
      </c>
      <c r="E32">
        <v>6.8</v>
      </c>
      <c r="F32">
        <v>31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6.1</v>
      </c>
      <c r="Q32">
        <v>6.1</v>
      </c>
      <c r="R32" s="1">
        <v>7.0000000000000001E-3</v>
      </c>
    </row>
    <row r="33" spans="1:18" x14ac:dyDescent="0.35">
      <c r="A33">
        <v>13</v>
      </c>
      <c r="B33" t="s">
        <v>60</v>
      </c>
      <c r="C33">
        <v>9</v>
      </c>
      <c r="D33">
        <v>59</v>
      </c>
      <c r="E33">
        <v>6.6</v>
      </c>
      <c r="F33">
        <v>18</v>
      </c>
      <c r="G33">
        <v>0</v>
      </c>
      <c r="H33">
        <v>0</v>
      </c>
      <c r="I33">
        <v>1</v>
      </c>
      <c r="J33">
        <v>3</v>
      </c>
      <c r="K33">
        <v>-4</v>
      </c>
      <c r="L33">
        <v>-4</v>
      </c>
      <c r="M33">
        <v>0</v>
      </c>
      <c r="N33">
        <v>0</v>
      </c>
      <c r="O33">
        <v>1</v>
      </c>
      <c r="P33">
        <v>6</v>
      </c>
      <c r="Q33">
        <v>6</v>
      </c>
      <c r="R33" s="1">
        <v>0.83799999999999997</v>
      </c>
    </row>
    <row r="34" spans="1:18" x14ac:dyDescent="0.35">
      <c r="A34">
        <v>13</v>
      </c>
      <c r="B34" t="s">
        <v>51</v>
      </c>
      <c r="C34">
        <v>8</v>
      </c>
      <c r="D34">
        <v>60</v>
      </c>
      <c r="E34">
        <v>7.5</v>
      </c>
      <c r="F34">
        <v>36</v>
      </c>
      <c r="G34">
        <v>2</v>
      </c>
      <c r="H34">
        <v>0</v>
      </c>
      <c r="I34">
        <v>1</v>
      </c>
      <c r="J34">
        <v>2</v>
      </c>
      <c r="K34">
        <v>-6</v>
      </c>
      <c r="L34">
        <v>-6</v>
      </c>
      <c r="M34">
        <v>0</v>
      </c>
      <c r="N34">
        <v>0</v>
      </c>
      <c r="O34">
        <v>1</v>
      </c>
      <c r="P34">
        <v>5.9</v>
      </c>
      <c r="Q34">
        <v>5.9</v>
      </c>
      <c r="R34" s="1">
        <v>0.98799999999999999</v>
      </c>
    </row>
    <row r="35" spans="1:18" x14ac:dyDescent="0.35">
      <c r="A35">
        <v>13</v>
      </c>
      <c r="B35" t="s">
        <v>29</v>
      </c>
      <c r="C35">
        <v>7</v>
      </c>
      <c r="D35">
        <v>53</v>
      </c>
      <c r="E35">
        <v>7.6</v>
      </c>
      <c r="F35">
        <v>29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5.3</v>
      </c>
      <c r="Q35">
        <v>5.3</v>
      </c>
      <c r="R35" s="1">
        <v>0.90200000000000002</v>
      </c>
    </row>
    <row r="36" spans="1:18" x14ac:dyDescent="0.35">
      <c r="A36">
        <v>13</v>
      </c>
      <c r="B36" t="s">
        <v>89</v>
      </c>
      <c r="C36">
        <v>12</v>
      </c>
      <c r="D36">
        <v>48</v>
      </c>
      <c r="E36">
        <v>4</v>
      </c>
      <c r="F36">
        <v>7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5.3</v>
      </c>
      <c r="Q36">
        <v>5.3</v>
      </c>
      <c r="R36" s="1">
        <v>0.57799999999999996</v>
      </c>
    </row>
    <row r="37" spans="1:18" x14ac:dyDescent="0.35">
      <c r="A37">
        <v>13</v>
      </c>
      <c r="B37" t="s">
        <v>71</v>
      </c>
      <c r="C37">
        <v>8</v>
      </c>
      <c r="D37">
        <v>36</v>
      </c>
      <c r="E37">
        <v>4.5</v>
      </c>
      <c r="F37">
        <v>14</v>
      </c>
      <c r="G37">
        <v>0</v>
      </c>
      <c r="H37">
        <v>0</v>
      </c>
      <c r="I37">
        <v>1</v>
      </c>
      <c r="J37">
        <v>1</v>
      </c>
      <c r="K37">
        <v>4</v>
      </c>
      <c r="L37">
        <v>4</v>
      </c>
      <c r="M37">
        <v>0</v>
      </c>
      <c r="N37">
        <v>0</v>
      </c>
      <c r="O37">
        <v>1</v>
      </c>
      <c r="P37">
        <v>4.5</v>
      </c>
      <c r="Q37">
        <v>4.5</v>
      </c>
      <c r="R37" s="1">
        <v>0.79100000000000004</v>
      </c>
    </row>
    <row r="38" spans="1:18" x14ac:dyDescent="0.35">
      <c r="A38">
        <v>13</v>
      </c>
      <c r="B38" t="s">
        <v>18</v>
      </c>
      <c r="C38">
        <v>14</v>
      </c>
      <c r="D38">
        <v>18</v>
      </c>
      <c r="E38">
        <v>1.3</v>
      </c>
      <c r="F38">
        <v>4</v>
      </c>
      <c r="G38">
        <v>0</v>
      </c>
      <c r="H38">
        <v>0</v>
      </c>
      <c r="I38">
        <v>2</v>
      </c>
      <c r="J38">
        <v>3</v>
      </c>
      <c r="K38">
        <v>9</v>
      </c>
      <c r="L38">
        <v>4.5</v>
      </c>
      <c r="M38">
        <v>0</v>
      </c>
      <c r="N38">
        <v>0</v>
      </c>
      <c r="O38">
        <v>1</v>
      </c>
      <c r="P38">
        <v>3.7</v>
      </c>
      <c r="Q38">
        <v>3.7</v>
      </c>
      <c r="R38" s="1">
        <v>1</v>
      </c>
    </row>
    <row r="39" spans="1:18" x14ac:dyDescent="0.35">
      <c r="A39">
        <v>13</v>
      </c>
      <c r="B39" t="s">
        <v>25</v>
      </c>
      <c r="C39">
        <v>6</v>
      </c>
      <c r="D39">
        <v>16</v>
      </c>
      <c r="E39">
        <v>2.7</v>
      </c>
      <c r="F39">
        <v>7</v>
      </c>
      <c r="G39">
        <v>0</v>
      </c>
      <c r="H39">
        <v>0</v>
      </c>
      <c r="I39">
        <v>2</v>
      </c>
      <c r="J39">
        <v>3</v>
      </c>
      <c r="K39">
        <v>9</v>
      </c>
      <c r="L39">
        <v>4.5</v>
      </c>
      <c r="M39">
        <v>0</v>
      </c>
      <c r="N39">
        <v>0</v>
      </c>
      <c r="O39">
        <v>1</v>
      </c>
      <c r="P39">
        <v>3.5</v>
      </c>
      <c r="Q39">
        <v>3.5</v>
      </c>
      <c r="R39" s="1">
        <v>0.114</v>
      </c>
    </row>
    <row r="40" spans="1:18" x14ac:dyDescent="0.35">
      <c r="A40">
        <v>13</v>
      </c>
      <c r="B40" t="s">
        <v>37</v>
      </c>
      <c r="C40">
        <v>8</v>
      </c>
      <c r="D40">
        <v>23</v>
      </c>
      <c r="E40">
        <v>2.9</v>
      </c>
      <c r="F40">
        <v>8</v>
      </c>
      <c r="G40">
        <v>0</v>
      </c>
      <c r="H40">
        <v>0</v>
      </c>
      <c r="I40">
        <v>1</v>
      </c>
      <c r="J40">
        <v>2</v>
      </c>
      <c r="K40">
        <v>6</v>
      </c>
      <c r="L40">
        <v>6</v>
      </c>
      <c r="M40">
        <v>0</v>
      </c>
      <c r="N40">
        <v>0</v>
      </c>
      <c r="O40">
        <v>1</v>
      </c>
      <c r="P40">
        <v>3.4</v>
      </c>
      <c r="Q40">
        <v>3.4</v>
      </c>
      <c r="R40" s="1">
        <v>0.52700000000000002</v>
      </c>
    </row>
    <row r="41" spans="1:18" x14ac:dyDescent="0.35">
      <c r="A41">
        <v>13</v>
      </c>
      <c r="B41" t="s">
        <v>131</v>
      </c>
      <c r="C41">
        <v>1</v>
      </c>
      <c r="D41">
        <v>2</v>
      </c>
      <c r="E41">
        <v>2</v>
      </c>
      <c r="F41">
        <v>2</v>
      </c>
      <c r="G41">
        <v>0</v>
      </c>
      <c r="H41">
        <v>0</v>
      </c>
      <c r="I41">
        <v>1</v>
      </c>
      <c r="J41">
        <v>1</v>
      </c>
      <c r="K41">
        <v>27</v>
      </c>
      <c r="L41">
        <v>27</v>
      </c>
      <c r="M41">
        <v>0</v>
      </c>
      <c r="N41">
        <v>0</v>
      </c>
      <c r="O41">
        <v>1</v>
      </c>
      <c r="P41">
        <v>3.4</v>
      </c>
      <c r="Q41">
        <v>3.4</v>
      </c>
      <c r="R41" s="1">
        <v>2E-3</v>
      </c>
    </row>
    <row r="42" spans="1:18" x14ac:dyDescent="0.35">
      <c r="A42">
        <v>13</v>
      </c>
      <c r="B42" t="s">
        <v>94</v>
      </c>
      <c r="C42">
        <v>4</v>
      </c>
      <c r="D42">
        <v>15</v>
      </c>
      <c r="E42">
        <v>3.8</v>
      </c>
      <c r="F42">
        <v>8</v>
      </c>
      <c r="G42">
        <v>0</v>
      </c>
      <c r="H42">
        <v>0</v>
      </c>
      <c r="I42">
        <v>2</v>
      </c>
      <c r="J42">
        <v>2</v>
      </c>
      <c r="K42">
        <v>6</v>
      </c>
      <c r="L42">
        <v>3</v>
      </c>
      <c r="M42">
        <v>0</v>
      </c>
      <c r="N42">
        <v>0</v>
      </c>
      <c r="O42">
        <v>1</v>
      </c>
      <c r="P42">
        <v>3.1</v>
      </c>
      <c r="Q42">
        <v>3.1</v>
      </c>
      <c r="R42" s="1">
        <v>0.11899999999999999</v>
      </c>
    </row>
    <row r="43" spans="1:18" x14ac:dyDescent="0.35">
      <c r="A43">
        <v>13</v>
      </c>
      <c r="B43" t="s">
        <v>50</v>
      </c>
      <c r="C43">
        <v>9</v>
      </c>
      <c r="D43">
        <v>35</v>
      </c>
      <c r="E43">
        <v>3.9</v>
      </c>
      <c r="F43">
        <v>14</v>
      </c>
      <c r="G43">
        <v>0</v>
      </c>
      <c r="H43">
        <v>0</v>
      </c>
      <c r="I43">
        <v>1</v>
      </c>
      <c r="J43">
        <v>2</v>
      </c>
      <c r="K43">
        <v>11</v>
      </c>
      <c r="L43">
        <v>11</v>
      </c>
      <c r="M43">
        <v>0</v>
      </c>
      <c r="N43">
        <v>1</v>
      </c>
      <c r="O43">
        <v>1</v>
      </c>
      <c r="P43">
        <v>3.1</v>
      </c>
      <c r="Q43">
        <v>3.1</v>
      </c>
      <c r="R43" s="1">
        <v>0.24</v>
      </c>
    </row>
    <row r="44" spans="1:18" x14ac:dyDescent="0.35">
      <c r="A44">
        <v>13</v>
      </c>
      <c r="B44" t="s">
        <v>79</v>
      </c>
      <c r="C44">
        <v>6</v>
      </c>
      <c r="D44">
        <v>13</v>
      </c>
      <c r="E44">
        <v>2.2000000000000002</v>
      </c>
      <c r="F44">
        <v>4</v>
      </c>
      <c r="G44">
        <v>0</v>
      </c>
      <c r="H44">
        <v>0</v>
      </c>
      <c r="I44">
        <v>2</v>
      </c>
      <c r="J44">
        <v>6</v>
      </c>
      <c r="K44">
        <v>7</v>
      </c>
      <c r="L44">
        <v>3.5</v>
      </c>
      <c r="M44">
        <v>0</v>
      </c>
      <c r="N44">
        <v>0</v>
      </c>
      <c r="O44">
        <v>1</v>
      </c>
      <c r="P44">
        <v>3</v>
      </c>
      <c r="Q44">
        <v>3</v>
      </c>
      <c r="R44" s="1">
        <v>0.97499999999999998</v>
      </c>
    </row>
    <row r="45" spans="1:18" x14ac:dyDescent="0.35">
      <c r="A45">
        <v>13</v>
      </c>
      <c r="B45" t="s">
        <v>67</v>
      </c>
      <c r="C45">
        <v>2</v>
      </c>
      <c r="D45">
        <v>29</v>
      </c>
      <c r="E45">
        <v>14.5</v>
      </c>
      <c r="F45">
        <v>24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2.9</v>
      </c>
      <c r="Q45">
        <v>2.9</v>
      </c>
      <c r="R45" s="1">
        <v>1.2999999999999999E-2</v>
      </c>
    </row>
    <row r="46" spans="1:18" x14ac:dyDescent="0.35">
      <c r="A46">
        <v>13</v>
      </c>
      <c r="B46" t="s">
        <v>143</v>
      </c>
      <c r="C46">
        <v>7</v>
      </c>
      <c r="D46">
        <v>29</v>
      </c>
      <c r="E46">
        <v>4.0999999999999996</v>
      </c>
      <c r="F46">
        <v>15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2.9</v>
      </c>
      <c r="Q46">
        <v>2.9</v>
      </c>
      <c r="R46" s="1">
        <v>7.0000000000000001E-3</v>
      </c>
    </row>
    <row r="47" spans="1:18" x14ac:dyDescent="0.35">
      <c r="A47">
        <v>13</v>
      </c>
      <c r="B47" t="s">
        <v>120</v>
      </c>
      <c r="C47">
        <v>5</v>
      </c>
      <c r="D47">
        <v>15</v>
      </c>
      <c r="E47">
        <v>3</v>
      </c>
      <c r="F47">
        <v>8</v>
      </c>
      <c r="G47">
        <v>0</v>
      </c>
      <c r="H47">
        <v>0</v>
      </c>
      <c r="I47">
        <v>1</v>
      </c>
      <c r="J47">
        <v>1</v>
      </c>
      <c r="K47">
        <v>7</v>
      </c>
      <c r="L47">
        <v>7</v>
      </c>
      <c r="M47">
        <v>0</v>
      </c>
      <c r="N47">
        <v>0</v>
      </c>
      <c r="O47">
        <v>1</v>
      </c>
      <c r="P47">
        <v>2.7</v>
      </c>
      <c r="Q47">
        <v>2.7</v>
      </c>
      <c r="R47" s="1">
        <v>0.105</v>
      </c>
    </row>
    <row r="48" spans="1:18" x14ac:dyDescent="0.35">
      <c r="A48">
        <v>13</v>
      </c>
      <c r="B48" t="s">
        <v>19</v>
      </c>
      <c r="C48">
        <v>8</v>
      </c>
      <c r="D48">
        <v>26</v>
      </c>
      <c r="E48">
        <v>3.3</v>
      </c>
      <c r="F48">
        <v>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2.6</v>
      </c>
      <c r="Q48">
        <v>2.6</v>
      </c>
      <c r="R48" s="1">
        <v>0.48</v>
      </c>
    </row>
    <row r="49" spans="1:18" x14ac:dyDescent="0.35">
      <c r="A49">
        <v>13</v>
      </c>
      <c r="B49" t="s">
        <v>241</v>
      </c>
      <c r="C49">
        <v>4</v>
      </c>
      <c r="D49">
        <v>25</v>
      </c>
      <c r="E49">
        <v>6.3</v>
      </c>
      <c r="F49">
        <v>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2.5</v>
      </c>
      <c r="Q49">
        <v>2.5</v>
      </c>
      <c r="R49" s="1">
        <v>2.1000000000000001E-2</v>
      </c>
    </row>
    <row r="50" spans="1:18" x14ac:dyDescent="0.35">
      <c r="A50">
        <v>13</v>
      </c>
      <c r="B50" t="s">
        <v>34</v>
      </c>
      <c r="C50">
        <v>9</v>
      </c>
      <c r="D50">
        <v>39</v>
      </c>
      <c r="E50">
        <v>4.3</v>
      </c>
      <c r="F50">
        <v>9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>
        <v>1</v>
      </c>
      <c r="P50">
        <v>2.4</v>
      </c>
      <c r="Q50">
        <v>2.4</v>
      </c>
      <c r="R50" s="1">
        <v>0.96</v>
      </c>
    </row>
    <row r="51" spans="1:18" x14ac:dyDescent="0.35">
      <c r="A51">
        <v>13</v>
      </c>
      <c r="B51" t="s">
        <v>147</v>
      </c>
      <c r="C51">
        <v>5</v>
      </c>
      <c r="D51">
        <v>11</v>
      </c>
      <c r="E51">
        <v>2.2000000000000002</v>
      </c>
      <c r="F51">
        <v>7</v>
      </c>
      <c r="G51">
        <v>0</v>
      </c>
      <c r="H51">
        <v>0</v>
      </c>
      <c r="I51">
        <v>1</v>
      </c>
      <c r="J51">
        <v>2</v>
      </c>
      <c r="K51">
        <v>6</v>
      </c>
      <c r="L51">
        <v>6</v>
      </c>
      <c r="M51">
        <v>0</v>
      </c>
      <c r="N51">
        <v>0</v>
      </c>
      <c r="O51">
        <v>1</v>
      </c>
      <c r="P51">
        <v>2.2000000000000002</v>
      </c>
      <c r="Q51">
        <v>2.2000000000000002</v>
      </c>
      <c r="R51" s="1">
        <v>0.02</v>
      </c>
    </row>
    <row r="52" spans="1:18" x14ac:dyDescent="0.35">
      <c r="A52">
        <v>13</v>
      </c>
      <c r="B52" t="s">
        <v>52</v>
      </c>
      <c r="C52">
        <v>5</v>
      </c>
      <c r="D52">
        <v>10</v>
      </c>
      <c r="E52">
        <v>2</v>
      </c>
      <c r="F52">
        <v>4</v>
      </c>
      <c r="G52">
        <v>0</v>
      </c>
      <c r="H52">
        <v>0</v>
      </c>
      <c r="I52">
        <v>1</v>
      </c>
      <c r="J52">
        <v>1</v>
      </c>
      <c r="K52">
        <v>6</v>
      </c>
      <c r="L52">
        <v>6</v>
      </c>
      <c r="M52">
        <v>0</v>
      </c>
      <c r="N52">
        <v>0</v>
      </c>
      <c r="O52">
        <v>1</v>
      </c>
      <c r="P52">
        <v>2.1</v>
      </c>
      <c r="Q52">
        <v>2.1</v>
      </c>
      <c r="R52" s="1">
        <v>0.17899999999999999</v>
      </c>
    </row>
    <row r="53" spans="1:18" x14ac:dyDescent="0.35">
      <c r="A53">
        <v>13</v>
      </c>
      <c r="B53" t="s">
        <v>193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2</v>
      </c>
      <c r="K53">
        <v>11</v>
      </c>
      <c r="L53">
        <v>5.5</v>
      </c>
      <c r="M53">
        <v>0</v>
      </c>
      <c r="N53">
        <v>0</v>
      </c>
      <c r="O53">
        <v>1</v>
      </c>
      <c r="P53">
        <v>2.1</v>
      </c>
      <c r="Q53">
        <v>2.1</v>
      </c>
      <c r="R53" s="1">
        <v>0</v>
      </c>
    </row>
    <row r="54" spans="1:18" x14ac:dyDescent="0.35">
      <c r="A54">
        <v>13</v>
      </c>
      <c r="B54" t="s">
        <v>86</v>
      </c>
      <c r="C54">
        <v>2</v>
      </c>
      <c r="D54">
        <v>20</v>
      </c>
      <c r="E54">
        <v>10</v>
      </c>
      <c r="F54">
        <v>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 s="1">
        <v>8.0000000000000002E-3</v>
      </c>
    </row>
    <row r="55" spans="1:18" x14ac:dyDescent="0.35">
      <c r="A55">
        <v>13</v>
      </c>
      <c r="B55" t="s">
        <v>155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14</v>
      </c>
      <c r="L55">
        <v>14</v>
      </c>
      <c r="M55">
        <v>0</v>
      </c>
      <c r="N55">
        <v>0</v>
      </c>
      <c r="O55">
        <v>1</v>
      </c>
      <c r="P55">
        <v>2</v>
      </c>
      <c r="Q55">
        <v>2</v>
      </c>
      <c r="R55" s="1">
        <v>1E-3</v>
      </c>
    </row>
    <row r="56" spans="1:18" x14ac:dyDescent="0.35">
      <c r="A56">
        <v>13</v>
      </c>
      <c r="B56" t="s">
        <v>62</v>
      </c>
      <c r="C56">
        <v>2</v>
      </c>
      <c r="D56">
        <v>6</v>
      </c>
      <c r="E56">
        <v>3</v>
      </c>
      <c r="F56">
        <v>5</v>
      </c>
      <c r="G56">
        <v>0</v>
      </c>
      <c r="H56">
        <v>0</v>
      </c>
      <c r="I56">
        <v>1</v>
      </c>
      <c r="J56">
        <v>2</v>
      </c>
      <c r="K56">
        <v>8</v>
      </c>
      <c r="L56">
        <v>8</v>
      </c>
      <c r="M56">
        <v>0</v>
      </c>
      <c r="N56">
        <v>0</v>
      </c>
      <c r="O56">
        <v>1</v>
      </c>
      <c r="P56">
        <v>1.9</v>
      </c>
      <c r="Q56">
        <v>1.9</v>
      </c>
      <c r="R56" s="1">
        <v>4.4999999999999998E-2</v>
      </c>
    </row>
    <row r="57" spans="1:18" x14ac:dyDescent="0.35">
      <c r="A57">
        <v>13</v>
      </c>
      <c r="B57" t="s">
        <v>38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2</v>
      </c>
      <c r="J57">
        <v>2</v>
      </c>
      <c r="K57">
        <v>5</v>
      </c>
      <c r="L57">
        <v>2.5</v>
      </c>
      <c r="M57">
        <v>0</v>
      </c>
      <c r="N57">
        <v>0</v>
      </c>
      <c r="O57">
        <v>1</v>
      </c>
      <c r="P57">
        <v>1.6</v>
      </c>
      <c r="Q57">
        <v>1.6</v>
      </c>
      <c r="R57" s="1">
        <v>0.376</v>
      </c>
    </row>
    <row r="58" spans="1:18" x14ac:dyDescent="0.35">
      <c r="A58">
        <v>13</v>
      </c>
      <c r="B58" t="s">
        <v>76</v>
      </c>
      <c r="C58">
        <v>2</v>
      </c>
      <c r="D58">
        <v>7</v>
      </c>
      <c r="E58">
        <v>3.5</v>
      </c>
      <c r="F58">
        <v>4</v>
      </c>
      <c r="G58">
        <v>0</v>
      </c>
      <c r="H58">
        <v>0</v>
      </c>
      <c r="I58">
        <v>1</v>
      </c>
      <c r="J58">
        <v>1</v>
      </c>
      <c r="K58">
        <v>2</v>
      </c>
      <c r="L58">
        <v>2</v>
      </c>
      <c r="M58">
        <v>0</v>
      </c>
      <c r="N58">
        <v>0</v>
      </c>
      <c r="O58">
        <v>1</v>
      </c>
      <c r="P58">
        <v>1.4</v>
      </c>
      <c r="Q58">
        <v>1.4</v>
      </c>
      <c r="R58" s="1">
        <v>1.0999999999999999E-2</v>
      </c>
    </row>
    <row r="59" spans="1:18" x14ac:dyDescent="0.35">
      <c r="A59">
        <v>13</v>
      </c>
      <c r="B59" t="s">
        <v>134</v>
      </c>
      <c r="C59">
        <v>5</v>
      </c>
      <c r="D59">
        <v>4</v>
      </c>
      <c r="E59">
        <v>0.8</v>
      </c>
      <c r="F59">
        <v>4</v>
      </c>
      <c r="G59">
        <v>0</v>
      </c>
      <c r="H59">
        <v>0</v>
      </c>
      <c r="I59">
        <v>1</v>
      </c>
      <c r="J59">
        <v>1</v>
      </c>
      <c r="K59">
        <v>5</v>
      </c>
      <c r="L59">
        <v>5</v>
      </c>
      <c r="M59">
        <v>0</v>
      </c>
      <c r="N59">
        <v>0</v>
      </c>
      <c r="O59">
        <v>1</v>
      </c>
      <c r="P59">
        <v>1.4</v>
      </c>
      <c r="Q59">
        <v>1.4</v>
      </c>
      <c r="R59" s="1">
        <v>0.121</v>
      </c>
    </row>
    <row r="60" spans="1:18" x14ac:dyDescent="0.35">
      <c r="A60">
        <v>13</v>
      </c>
      <c r="B60" t="s">
        <v>75</v>
      </c>
      <c r="C60">
        <v>3</v>
      </c>
      <c r="D60">
        <v>13</v>
      </c>
      <c r="E60">
        <v>4.3</v>
      </c>
      <c r="F60">
        <v>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1.3</v>
      </c>
      <c r="Q60">
        <v>1.3</v>
      </c>
      <c r="R60" s="1">
        <v>0.16900000000000001</v>
      </c>
    </row>
    <row r="61" spans="1:18" x14ac:dyDescent="0.35">
      <c r="A61">
        <v>13</v>
      </c>
      <c r="B61" t="s">
        <v>215</v>
      </c>
      <c r="C61">
        <v>4</v>
      </c>
      <c r="D61">
        <v>11</v>
      </c>
      <c r="E61">
        <v>2.8</v>
      </c>
      <c r="F61">
        <v>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1.1000000000000001</v>
      </c>
      <c r="Q61">
        <v>1.1000000000000001</v>
      </c>
      <c r="R61" s="1">
        <v>0.184</v>
      </c>
    </row>
    <row r="62" spans="1:18" x14ac:dyDescent="0.35">
      <c r="A62">
        <v>13</v>
      </c>
      <c r="B62" t="s">
        <v>119</v>
      </c>
      <c r="C62">
        <v>2</v>
      </c>
      <c r="D62">
        <v>10</v>
      </c>
      <c r="E62">
        <v>5</v>
      </c>
      <c r="F62">
        <v>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 s="1">
        <v>0.01</v>
      </c>
    </row>
    <row r="63" spans="1:18" x14ac:dyDescent="0.35">
      <c r="A63">
        <v>13</v>
      </c>
      <c r="B63" t="s">
        <v>66</v>
      </c>
      <c r="C63">
        <v>1</v>
      </c>
      <c r="D63">
        <v>6</v>
      </c>
      <c r="E63">
        <v>6</v>
      </c>
      <c r="F63">
        <v>6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1</v>
      </c>
      <c r="P63">
        <v>0.6</v>
      </c>
      <c r="Q63">
        <v>0.6</v>
      </c>
      <c r="R63" s="1">
        <v>8.9999999999999993E-3</v>
      </c>
    </row>
    <row r="64" spans="1:18" x14ac:dyDescent="0.35">
      <c r="A64">
        <v>13</v>
      </c>
      <c r="B64" t="s">
        <v>146</v>
      </c>
      <c r="C64">
        <v>1</v>
      </c>
      <c r="D64">
        <v>6</v>
      </c>
      <c r="E64">
        <v>6</v>
      </c>
      <c r="F64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0.6</v>
      </c>
      <c r="Q64">
        <v>0.6</v>
      </c>
      <c r="R64" s="1">
        <v>4.0000000000000001E-3</v>
      </c>
    </row>
    <row r="65" spans="1:18" x14ac:dyDescent="0.35">
      <c r="A65">
        <v>13</v>
      </c>
      <c r="B65" t="s">
        <v>226</v>
      </c>
      <c r="C65">
        <v>1</v>
      </c>
      <c r="D65">
        <v>2</v>
      </c>
      <c r="E65">
        <v>2</v>
      </c>
      <c r="F65">
        <v>2</v>
      </c>
      <c r="G65">
        <v>0</v>
      </c>
      <c r="H65">
        <v>0</v>
      </c>
      <c r="I65">
        <v>1</v>
      </c>
      <c r="J65">
        <v>1</v>
      </c>
      <c r="K65">
        <v>-2</v>
      </c>
      <c r="L65">
        <v>-2</v>
      </c>
      <c r="M65">
        <v>0</v>
      </c>
      <c r="N65">
        <v>0</v>
      </c>
      <c r="O65">
        <v>1</v>
      </c>
      <c r="P65">
        <v>0.5</v>
      </c>
      <c r="Q65">
        <v>0.5</v>
      </c>
      <c r="R65" s="1">
        <v>6.0000000000000001E-3</v>
      </c>
    </row>
    <row r="66" spans="1:18" x14ac:dyDescent="0.35">
      <c r="A66">
        <v>13</v>
      </c>
      <c r="B66" t="s">
        <v>78</v>
      </c>
      <c r="C66">
        <v>1</v>
      </c>
      <c r="D66">
        <v>4</v>
      </c>
      <c r="E66">
        <v>4</v>
      </c>
      <c r="F66"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0.4</v>
      </c>
      <c r="Q66">
        <v>0.4</v>
      </c>
      <c r="R66" s="1">
        <v>0</v>
      </c>
    </row>
    <row r="67" spans="1:18" x14ac:dyDescent="0.35">
      <c r="A67">
        <v>13</v>
      </c>
      <c r="B67" t="s">
        <v>65</v>
      </c>
      <c r="C67">
        <v>1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0.2</v>
      </c>
      <c r="Q67">
        <v>0.2</v>
      </c>
      <c r="R67" s="1">
        <v>2E-3</v>
      </c>
    </row>
    <row r="68" spans="1:18" x14ac:dyDescent="0.35">
      <c r="A68">
        <v>13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-3</v>
      </c>
      <c r="L68">
        <v>-3</v>
      </c>
      <c r="M68">
        <v>0</v>
      </c>
      <c r="N68">
        <v>0</v>
      </c>
      <c r="O68">
        <v>1</v>
      </c>
      <c r="P68">
        <v>0.2</v>
      </c>
      <c r="Q68">
        <v>0.2</v>
      </c>
      <c r="R68" s="1">
        <v>1E-3</v>
      </c>
    </row>
    <row r="69" spans="1:18" x14ac:dyDescent="0.35">
      <c r="A69">
        <v>13</v>
      </c>
      <c r="B69" t="s">
        <v>168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</row>
    <row r="70" spans="1:18" x14ac:dyDescent="0.35">
      <c r="A70">
        <v>13</v>
      </c>
      <c r="B70" t="s">
        <v>142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</row>
    <row r="71" spans="1:18" x14ac:dyDescent="0.35">
      <c r="A71">
        <v>13</v>
      </c>
      <c r="B71" t="s">
        <v>160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2</v>
      </c>
      <c r="K71">
        <v>5</v>
      </c>
      <c r="L71">
        <v>5</v>
      </c>
      <c r="M71">
        <v>0</v>
      </c>
      <c r="N71">
        <v>0</v>
      </c>
      <c r="O71">
        <v>1</v>
      </c>
      <c r="P71">
        <v>0</v>
      </c>
      <c r="Q71">
        <v>0</v>
      </c>
      <c r="R71" s="1">
        <v>0</v>
      </c>
    </row>
    <row r="72" spans="1:18" x14ac:dyDescent="0.35">
      <c r="A72">
        <v>13</v>
      </c>
      <c r="B72" t="s">
        <v>84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</row>
    <row r="73" spans="1:18" x14ac:dyDescent="0.35">
      <c r="A73">
        <v>13</v>
      </c>
      <c r="B73" t="s">
        <v>156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13</v>
      </c>
      <c r="B74" t="s">
        <v>35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0.16300000000000001</v>
      </c>
    </row>
    <row r="75" spans="1:18" x14ac:dyDescent="0.35">
      <c r="A75">
        <v>13</v>
      </c>
      <c r="B75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1E-3</v>
      </c>
    </row>
    <row r="76" spans="1:18" x14ac:dyDescent="0.35">
      <c r="A76">
        <v>13</v>
      </c>
      <c r="B76" t="s">
        <v>158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</row>
    <row r="77" spans="1:18" x14ac:dyDescent="0.35">
      <c r="A77">
        <v>13</v>
      </c>
      <c r="B77" t="s">
        <v>140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3.0000000000000001E-3</v>
      </c>
    </row>
    <row r="78" spans="1:18" x14ac:dyDescent="0.35">
      <c r="A78">
        <v>13</v>
      </c>
      <c r="B78" t="s">
        <v>159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13</v>
      </c>
      <c r="B79" t="s">
        <v>41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0.216</v>
      </c>
    </row>
    <row r="80" spans="1:18" x14ac:dyDescent="0.35">
      <c r="A80">
        <v>13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0.96499999999999997</v>
      </c>
    </row>
    <row r="81" spans="1:18" x14ac:dyDescent="0.35">
      <c r="A81">
        <v>13</v>
      </c>
      <c r="B81" t="s">
        <v>157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13</v>
      </c>
      <c r="B82" t="s">
        <v>122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 s="1">
        <v>0.02</v>
      </c>
    </row>
    <row r="83" spans="1:18" x14ac:dyDescent="0.35">
      <c r="A83">
        <v>13</v>
      </c>
      <c r="B83" t="s">
        <v>244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1E-3</v>
      </c>
    </row>
    <row r="84" spans="1:18" x14ac:dyDescent="0.35">
      <c r="A84">
        <v>13</v>
      </c>
      <c r="B84" t="s">
        <v>163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13</v>
      </c>
      <c r="B85" t="s">
        <v>45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0.996</v>
      </c>
    </row>
    <row r="86" spans="1:18" x14ac:dyDescent="0.35">
      <c r="A86">
        <v>13</v>
      </c>
      <c r="B86" t="s">
        <v>31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0.125</v>
      </c>
    </row>
    <row r="87" spans="1:18" x14ac:dyDescent="0.35">
      <c r="A87">
        <v>13</v>
      </c>
      <c r="B87" t="s">
        <v>64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7.1999999999999995E-2</v>
      </c>
    </row>
    <row r="88" spans="1:18" x14ac:dyDescent="0.35">
      <c r="A88">
        <v>13</v>
      </c>
      <c r="B88" t="s">
        <v>162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1E-3</v>
      </c>
    </row>
    <row r="89" spans="1:18" x14ac:dyDescent="0.35">
      <c r="A89">
        <v>13</v>
      </c>
      <c r="B89" t="s">
        <v>33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0.85099999999999998</v>
      </c>
    </row>
    <row r="90" spans="1:18" x14ac:dyDescent="0.35">
      <c r="A90">
        <v>13</v>
      </c>
      <c r="B90" t="s">
        <v>164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13</v>
      </c>
      <c r="B91" t="s">
        <v>165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1E-3</v>
      </c>
    </row>
    <row r="92" spans="1:18" x14ac:dyDescent="0.35">
      <c r="A92">
        <v>13</v>
      </c>
      <c r="B92" t="s">
        <v>137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 s="1">
        <v>7.0000000000000001E-3</v>
      </c>
    </row>
    <row r="93" spans="1:18" x14ac:dyDescent="0.35">
      <c r="A93">
        <v>13</v>
      </c>
      <c r="B93" t="s">
        <v>161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13</v>
      </c>
      <c r="B94" t="s">
        <v>81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 s="1">
        <v>0.03</v>
      </c>
    </row>
    <row r="95" spans="1:18" x14ac:dyDescent="0.35">
      <c r="A95">
        <v>13</v>
      </c>
      <c r="B95" t="s">
        <v>232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1E-3</v>
      </c>
    </row>
    <row r="96" spans="1:18" x14ac:dyDescent="0.35">
      <c r="A96">
        <v>13</v>
      </c>
      <c r="B96" t="s">
        <v>230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1.2999999999999999E-2</v>
      </c>
    </row>
    <row r="97" spans="1:18" x14ac:dyDescent="0.35">
      <c r="A97">
        <v>13</v>
      </c>
      <c r="B97" t="s">
        <v>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1.2999999999999999E-2</v>
      </c>
    </row>
    <row r="98" spans="1:18" x14ac:dyDescent="0.35">
      <c r="A98">
        <v>13</v>
      </c>
      <c r="B98" t="s">
        <v>225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13</v>
      </c>
      <c r="B99" t="s">
        <v>166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13</v>
      </c>
      <c r="B100" t="s">
        <v>167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13</v>
      </c>
      <c r="B101" t="s">
        <v>243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3.0000000000000001E-3</v>
      </c>
    </row>
    <row r="102" spans="1:18" x14ac:dyDescent="0.35">
      <c r="A102">
        <v>13</v>
      </c>
      <c r="B102" t="s">
        <v>127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0.246</v>
      </c>
    </row>
    <row r="103" spans="1:18" x14ac:dyDescent="0.35">
      <c r="A103">
        <v>13</v>
      </c>
      <c r="B103" t="s">
        <v>123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1.0999999999999999E-2</v>
      </c>
    </row>
    <row r="104" spans="1:18" x14ac:dyDescent="0.35">
      <c r="A104">
        <v>13</v>
      </c>
      <c r="B104" t="s">
        <v>231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13</v>
      </c>
      <c r="B105" t="s">
        <v>154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13</v>
      </c>
      <c r="B106" t="s">
        <v>240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13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1E-3</v>
      </c>
    </row>
    <row r="108" spans="1:18" x14ac:dyDescent="0.35">
      <c r="A108">
        <v>13</v>
      </c>
      <c r="B108" t="s">
        <v>169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13</v>
      </c>
      <c r="B109" t="s">
        <v>170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13</v>
      </c>
      <c r="B110" t="s">
        <v>183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13</v>
      </c>
      <c r="B111" t="s">
        <v>85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3.0000000000000001E-3</v>
      </c>
    </row>
    <row r="112" spans="1:18" x14ac:dyDescent="0.35">
      <c r="A112">
        <v>13</v>
      </c>
      <c r="B112" t="s">
        <v>152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1.2999999999999999E-2</v>
      </c>
    </row>
    <row r="113" spans="1:18" x14ac:dyDescent="0.35">
      <c r="A113">
        <v>13</v>
      </c>
      <c r="B113" t="s">
        <v>125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2E-3</v>
      </c>
    </row>
    <row r="114" spans="1:18" x14ac:dyDescent="0.35">
      <c r="A114">
        <v>13</v>
      </c>
      <c r="B114" t="s">
        <v>175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1E-3</v>
      </c>
    </row>
    <row r="115" spans="1:18" x14ac:dyDescent="0.35">
      <c r="A115">
        <v>13</v>
      </c>
      <c r="B115" t="s">
        <v>172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0</v>
      </c>
    </row>
    <row r="116" spans="1:18" x14ac:dyDescent="0.35">
      <c r="A116">
        <v>13</v>
      </c>
      <c r="B116" t="s">
        <v>173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1E-3</v>
      </c>
    </row>
    <row r="117" spans="1:18" x14ac:dyDescent="0.35">
      <c r="A117">
        <v>13</v>
      </c>
      <c r="B117" t="s">
        <v>87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3.6999999999999998E-2</v>
      </c>
    </row>
    <row r="118" spans="1:18" x14ac:dyDescent="0.35">
      <c r="A118">
        <v>13</v>
      </c>
      <c r="B118" t="s">
        <v>174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2E-3</v>
      </c>
    </row>
    <row r="119" spans="1:18" x14ac:dyDescent="0.35">
      <c r="A119">
        <v>13</v>
      </c>
      <c r="B119" t="s">
        <v>233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13</v>
      </c>
      <c r="B120" t="s">
        <v>27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0.20699999999999999</v>
      </c>
    </row>
    <row r="121" spans="1:18" x14ac:dyDescent="0.35">
      <c r="A121">
        <v>13</v>
      </c>
      <c r="B121" t="s">
        <v>148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1E-3</v>
      </c>
    </row>
    <row r="122" spans="1:18" x14ac:dyDescent="0.35">
      <c r="A122">
        <v>13</v>
      </c>
      <c r="B122" t="s">
        <v>129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 s="1">
        <v>0</v>
      </c>
    </row>
    <row r="123" spans="1:18" x14ac:dyDescent="0.35">
      <c r="A123">
        <v>13</v>
      </c>
      <c r="B123" t="s">
        <v>238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0</v>
      </c>
    </row>
    <row r="124" spans="1:18" x14ac:dyDescent="0.35">
      <c r="A124">
        <v>13</v>
      </c>
      <c r="B124" t="s">
        <v>176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0</v>
      </c>
    </row>
    <row r="125" spans="1:18" x14ac:dyDescent="0.35">
      <c r="A125">
        <v>13</v>
      </c>
      <c r="B125" t="s">
        <v>126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1E-3</v>
      </c>
    </row>
    <row r="126" spans="1:18" x14ac:dyDescent="0.35">
      <c r="A126">
        <v>13</v>
      </c>
      <c r="B126" t="s">
        <v>177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13</v>
      </c>
      <c r="B127" t="s">
        <v>178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0</v>
      </c>
    </row>
    <row r="128" spans="1:18" x14ac:dyDescent="0.35">
      <c r="A128">
        <v>13</v>
      </c>
      <c r="B128" t="s">
        <v>227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0</v>
      </c>
    </row>
    <row r="129" spans="1:18" x14ac:dyDescent="0.35">
      <c r="A129">
        <v>13</v>
      </c>
      <c r="B129" t="s">
        <v>179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0</v>
      </c>
    </row>
    <row r="130" spans="1:18" x14ac:dyDescent="0.35">
      <c r="A130">
        <v>13</v>
      </c>
      <c r="B130" t="s">
        <v>228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</row>
    <row r="131" spans="1:18" x14ac:dyDescent="0.35">
      <c r="A131">
        <v>13</v>
      </c>
      <c r="B131" t="s">
        <v>180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0.42399999999999999</v>
      </c>
    </row>
    <row r="132" spans="1:18" x14ac:dyDescent="0.35">
      <c r="A132">
        <v>13</v>
      </c>
      <c r="B132" t="s">
        <v>181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</v>
      </c>
    </row>
    <row r="133" spans="1:18" x14ac:dyDescent="0.35">
      <c r="A133">
        <v>13</v>
      </c>
      <c r="B133" t="s">
        <v>182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2E-3</v>
      </c>
    </row>
    <row r="134" spans="1:18" x14ac:dyDescent="0.35">
      <c r="A134">
        <v>13</v>
      </c>
      <c r="B134" t="s">
        <v>184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 s="1">
        <v>0</v>
      </c>
    </row>
    <row r="135" spans="1:18" x14ac:dyDescent="0.35">
      <c r="A135">
        <v>13</v>
      </c>
      <c r="B135" t="s">
        <v>121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 s="1">
        <v>5.7000000000000002E-2</v>
      </c>
    </row>
    <row r="136" spans="1:18" x14ac:dyDescent="0.35">
      <c r="A136">
        <v>13</v>
      </c>
      <c r="B136" t="s">
        <v>185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</row>
    <row r="137" spans="1:18" x14ac:dyDescent="0.35">
      <c r="A137">
        <v>13</v>
      </c>
      <c r="B137" t="s">
        <v>186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13</v>
      </c>
      <c r="B138" t="s">
        <v>187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13</v>
      </c>
      <c r="B139" t="s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2E-3</v>
      </c>
    </row>
    <row r="140" spans="1:18" x14ac:dyDescent="0.35">
      <c r="A140">
        <v>13</v>
      </c>
      <c r="B140" t="s">
        <v>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0.60599999999999998</v>
      </c>
    </row>
    <row r="141" spans="1:18" x14ac:dyDescent="0.35">
      <c r="A141">
        <v>13</v>
      </c>
      <c r="B141" t="s">
        <v>188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13</v>
      </c>
      <c r="B142" t="s">
        <v>151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2E-3</v>
      </c>
    </row>
    <row r="143" spans="1:18" x14ac:dyDescent="0.35">
      <c r="A143">
        <v>13</v>
      </c>
      <c r="B143" t="s">
        <v>235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0</v>
      </c>
    </row>
    <row r="144" spans="1:18" x14ac:dyDescent="0.35">
      <c r="A144">
        <v>13</v>
      </c>
      <c r="B144" t="s">
        <v>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 s="1">
        <v>5.5E-2</v>
      </c>
    </row>
    <row r="145" spans="1:18" x14ac:dyDescent="0.35">
      <c r="A145">
        <v>13</v>
      </c>
      <c r="B145" t="s">
        <v>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0.93600000000000005</v>
      </c>
    </row>
    <row r="146" spans="1:18" x14ac:dyDescent="0.35">
      <c r="A146">
        <v>13</v>
      </c>
      <c r="B146" t="s">
        <v>128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3.0000000000000001E-3</v>
      </c>
    </row>
    <row r="147" spans="1:18" x14ac:dyDescent="0.35">
      <c r="A147">
        <v>13</v>
      </c>
      <c r="B147" t="s">
        <v>191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13</v>
      </c>
      <c r="B148" t="s">
        <v>239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13</v>
      </c>
      <c r="B149" t="s">
        <v>190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7.0000000000000001E-3</v>
      </c>
    </row>
    <row r="150" spans="1:18" x14ac:dyDescent="0.35">
      <c r="A150">
        <v>13</v>
      </c>
      <c r="B150" t="s">
        <v>189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</v>
      </c>
    </row>
    <row r="151" spans="1:18" x14ac:dyDescent="0.35">
      <c r="A151">
        <v>13</v>
      </c>
      <c r="B151" t="s">
        <v>248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0.02</v>
      </c>
    </row>
    <row r="152" spans="1:18" x14ac:dyDescent="0.35">
      <c r="A152">
        <v>13</v>
      </c>
      <c r="B152" t="s">
        <v>224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 s="1">
        <v>0</v>
      </c>
    </row>
    <row r="153" spans="1:18" x14ac:dyDescent="0.35">
      <c r="A153">
        <v>13</v>
      </c>
      <c r="B153" t="s">
        <v>194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</row>
    <row r="154" spans="1:18" x14ac:dyDescent="0.35">
      <c r="A154">
        <v>13</v>
      </c>
      <c r="B154" t="s">
        <v>43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0.95699999999999996</v>
      </c>
    </row>
    <row r="155" spans="1:18" x14ac:dyDescent="0.35">
      <c r="A155">
        <v>13</v>
      </c>
      <c r="B155" t="s">
        <v>150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1E-3</v>
      </c>
    </row>
    <row r="156" spans="1:18" x14ac:dyDescent="0.35">
      <c r="A156">
        <v>13</v>
      </c>
      <c r="B156" t="s">
        <v>77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1.2E-2</v>
      </c>
    </row>
    <row r="157" spans="1:18" x14ac:dyDescent="0.35">
      <c r="A157">
        <v>13</v>
      </c>
      <c r="B157" t="s">
        <v>135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2E-3</v>
      </c>
    </row>
    <row r="158" spans="1:18" x14ac:dyDescent="0.35">
      <c r="A158">
        <v>13</v>
      </c>
      <c r="B158" t="s">
        <v>153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0.02</v>
      </c>
    </row>
    <row r="159" spans="1:18" x14ac:dyDescent="0.35">
      <c r="A159">
        <v>13</v>
      </c>
      <c r="B159" t="s">
        <v>192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1E-3</v>
      </c>
    </row>
    <row r="160" spans="1:18" x14ac:dyDescent="0.35">
      <c r="A160">
        <v>13</v>
      </c>
      <c r="B160" t="s">
        <v>139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1E-3</v>
      </c>
    </row>
    <row r="161" spans="1:18" x14ac:dyDescent="0.35">
      <c r="A161">
        <v>13</v>
      </c>
      <c r="B161" t="s">
        <v>195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 s="1">
        <v>7.0000000000000007E-2</v>
      </c>
    </row>
    <row r="162" spans="1:18" x14ac:dyDescent="0.35">
      <c r="A162">
        <v>13</v>
      </c>
      <c r="B162" t="s">
        <v>196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</v>
      </c>
    </row>
    <row r="163" spans="1:18" x14ac:dyDescent="0.35">
      <c r="A163">
        <v>13</v>
      </c>
      <c r="B163" t="s">
        <v>197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0</v>
      </c>
    </row>
    <row r="164" spans="1:18" x14ac:dyDescent="0.35">
      <c r="A164">
        <v>13</v>
      </c>
      <c r="B164" t="s">
        <v>199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</v>
      </c>
    </row>
    <row r="165" spans="1:18" x14ac:dyDescent="0.35">
      <c r="A165">
        <v>13</v>
      </c>
      <c r="B165" t="s">
        <v>124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 s="1">
        <v>3.0000000000000001E-3</v>
      </c>
    </row>
    <row r="166" spans="1:18" x14ac:dyDescent="0.35">
      <c r="A166">
        <v>13</v>
      </c>
      <c r="B166" t="s">
        <v>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0.14599999999999999</v>
      </c>
    </row>
    <row r="167" spans="1:18" x14ac:dyDescent="0.35">
      <c r="A167">
        <v>13</v>
      </c>
      <c r="B167" t="s">
        <v>200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1E-3</v>
      </c>
    </row>
    <row r="168" spans="1:18" x14ac:dyDescent="0.35">
      <c r="A168">
        <v>13</v>
      </c>
      <c r="B168" t="s">
        <v>198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13</v>
      </c>
      <c r="B169" t="s">
        <v>201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13</v>
      </c>
      <c r="B170" t="s">
        <v>202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13</v>
      </c>
      <c r="B171" t="s">
        <v>203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13</v>
      </c>
      <c r="B172" t="s">
        <v>204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13</v>
      </c>
      <c r="B173" t="s">
        <v>205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13</v>
      </c>
      <c r="B174" t="s">
        <v>206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13</v>
      </c>
      <c r="B175" t="s">
        <v>207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13</v>
      </c>
      <c r="B176" t="s">
        <v>208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13</v>
      </c>
      <c r="B177" t="s">
        <v>209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1E-3</v>
      </c>
    </row>
    <row r="178" spans="1:18" x14ac:dyDescent="0.35">
      <c r="A178">
        <v>13</v>
      </c>
      <c r="B178" t="s">
        <v>210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13</v>
      </c>
      <c r="B179" t="s">
        <v>211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13</v>
      </c>
      <c r="B180" t="s">
        <v>61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0.33900000000000002</v>
      </c>
    </row>
    <row r="181" spans="1:18" x14ac:dyDescent="0.35">
      <c r="A181">
        <v>13</v>
      </c>
      <c r="B181" t="s">
        <v>236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5.1999999999999998E-2</v>
      </c>
    </row>
    <row r="182" spans="1:18" x14ac:dyDescent="0.35">
      <c r="A182">
        <v>13</v>
      </c>
      <c r="B182" t="s">
        <v>212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</v>
      </c>
    </row>
    <row r="183" spans="1:18" x14ac:dyDescent="0.35">
      <c r="A183">
        <v>13</v>
      </c>
      <c r="B183" t="s">
        <v>213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13</v>
      </c>
      <c r="B184" t="s">
        <v>16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0.91600000000000004</v>
      </c>
    </row>
    <row r="185" spans="1:18" x14ac:dyDescent="0.35">
      <c r="A185">
        <v>13</v>
      </c>
      <c r="B185" t="s">
        <v>214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 s="1">
        <v>0</v>
      </c>
    </row>
    <row r="186" spans="1:18" x14ac:dyDescent="0.35">
      <c r="A186">
        <v>13</v>
      </c>
      <c r="B186" t="s">
        <v>144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1E-3</v>
      </c>
    </row>
    <row r="187" spans="1:18" x14ac:dyDescent="0.35">
      <c r="A187">
        <v>13</v>
      </c>
      <c r="B187" t="s">
        <v>56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0.81699999999999995</v>
      </c>
    </row>
    <row r="188" spans="1:18" x14ac:dyDescent="0.35">
      <c r="A188">
        <v>13</v>
      </c>
      <c r="B188" t="s">
        <v>133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 s="1">
        <v>0</v>
      </c>
    </row>
    <row r="189" spans="1:18" x14ac:dyDescent="0.35">
      <c r="A189">
        <v>13</v>
      </c>
      <c r="B189" t="s">
        <v>136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6.0000000000000001E-3</v>
      </c>
    </row>
    <row r="190" spans="1:18" x14ac:dyDescent="0.35">
      <c r="A190">
        <v>13</v>
      </c>
      <c r="B190" t="s">
        <v>217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13</v>
      </c>
      <c r="B191" t="s">
        <v>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1E-3</v>
      </c>
    </row>
    <row r="192" spans="1:18" x14ac:dyDescent="0.35">
      <c r="A192">
        <v>13</v>
      </c>
      <c r="B192" t="s">
        <v>73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2.5999999999999999E-2</v>
      </c>
    </row>
    <row r="193" spans="1:18" x14ac:dyDescent="0.35">
      <c r="A193">
        <v>13</v>
      </c>
      <c r="B193" t="s">
        <v>218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 s="1">
        <v>0</v>
      </c>
    </row>
    <row r="194" spans="1:18" x14ac:dyDescent="0.35">
      <c r="A194">
        <v>13</v>
      </c>
      <c r="B194" t="s">
        <v>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0.11899999999999999</v>
      </c>
    </row>
    <row r="195" spans="1:18" x14ac:dyDescent="0.35">
      <c r="A195">
        <v>13</v>
      </c>
      <c r="B195" t="s">
        <v>237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0</v>
      </c>
    </row>
    <row r="196" spans="1:18" x14ac:dyDescent="0.35">
      <c r="A196">
        <v>13</v>
      </c>
      <c r="B196" t="s">
        <v>219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1E-3</v>
      </c>
    </row>
    <row r="197" spans="1:18" x14ac:dyDescent="0.35">
      <c r="A197">
        <v>13</v>
      </c>
      <c r="B197" t="s">
        <v>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0.999</v>
      </c>
    </row>
    <row r="198" spans="1:18" x14ac:dyDescent="0.35">
      <c r="A198">
        <v>13</v>
      </c>
      <c r="B198" t="s">
        <v>220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1E-3</v>
      </c>
    </row>
    <row r="199" spans="1:18" x14ac:dyDescent="0.35">
      <c r="A199">
        <v>13</v>
      </c>
      <c r="B199" t="s">
        <v>26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0.223</v>
      </c>
    </row>
    <row r="200" spans="1:18" x14ac:dyDescent="0.35">
      <c r="A200">
        <v>13</v>
      </c>
      <c r="B200" t="s">
        <v>216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 s="1">
        <v>0.159</v>
      </c>
    </row>
    <row r="201" spans="1:18" x14ac:dyDescent="0.35">
      <c r="A201">
        <v>13</v>
      </c>
      <c r="B201" t="s">
        <v>141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 s="1">
        <v>0</v>
      </c>
    </row>
    <row r="202" spans="1:18" x14ac:dyDescent="0.35">
      <c r="A202">
        <v>13</v>
      </c>
      <c r="B202" t="s">
        <v>221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13</v>
      </c>
      <c r="B203" t="s">
        <v>222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13</v>
      </c>
      <c r="B204" t="s">
        <v>70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0.23400000000000001</v>
      </c>
    </row>
    <row r="205" spans="1:18" x14ac:dyDescent="0.35">
      <c r="A205">
        <v>13</v>
      </c>
      <c r="B205" t="s">
        <v>223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</row>
    <row r="206" spans="1:18" x14ac:dyDescent="0.35">
      <c r="A206">
        <v>13</v>
      </c>
      <c r="B206" t="s">
        <v>242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0</v>
      </c>
    </row>
    <row r="207" spans="1:18" x14ac:dyDescent="0.35">
      <c r="A207">
        <v>13</v>
      </c>
      <c r="B207" t="s">
        <v>130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5.0000000000000001E-3</v>
      </c>
    </row>
    <row r="208" spans="1:18" x14ac:dyDescent="0.35">
      <c r="A208">
        <v>13</v>
      </c>
      <c r="B208" t="s">
        <v>93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R209"/>
  <sheetViews>
    <sheetView showGridLines="0" topLeftCell="A181" workbookViewId="0">
      <selection activeCell="A5" sqref="A5:R209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14</v>
      </c>
      <c r="B5" t="s">
        <v>57</v>
      </c>
      <c r="C5">
        <v>22</v>
      </c>
      <c r="D5">
        <v>68</v>
      </c>
      <c r="E5">
        <v>3.1</v>
      </c>
      <c r="F5">
        <v>12</v>
      </c>
      <c r="G5">
        <v>0</v>
      </c>
      <c r="H5">
        <v>0</v>
      </c>
      <c r="I5">
        <v>7</v>
      </c>
      <c r="J5">
        <v>8</v>
      </c>
      <c r="K5">
        <v>72</v>
      </c>
      <c r="L5">
        <v>10.3</v>
      </c>
      <c r="M5">
        <v>1</v>
      </c>
      <c r="N5">
        <v>0</v>
      </c>
      <c r="O5">
        <v>1</v>
      </c>
      <c r="P5">
        <v>23.5</v>
      </c>
      <c r="Q5">
        <v>23.5</v>
      </c>
      <c r="R5" s="1">
        <v>0.64800000000000002</v>
      </c>
    </row>
    <row r="6" spans="1:18" x14ac:dyDescent="0.35">
      <c r="A6">
        <v>14</v>
      </c>
      <c r="B6" t="s">
        <v>44</v>
      </c>
      <c r="C6">
        <v>10</v>
      </c>
      <c r="D6">
        <v>58</v>
      </c>
      <c r="E6">
        <v>5.8</v>
      </c>
      <c r="F6">
        <v>15</v>
      </c>
      <c r="G6">
        <v>0</v>
      </c>
      <c r="H6">
        <v>0</v>
      </c>
      <c r="I6">
        <v>5</v>
      </c>
      <c r="J6">
        <v>5</v>
      </c>
      <c r="K6">
        <v>83</v>
      </c>
      <c r="L6">
        <v>16.600000000000001</v>
      </c>
      <c r="M6">
        <v>1</v>
      </c>
      <c r="N6">
        <v>0</v>
      </c>
      <c r="O6">
        <v>1</v>
      </c>
      <c r="P6">
        <v>22.6</v>
      </c>
      <c r="Q6">
        <v>22.6</v>
      </c>
      <c r="R6" s="1">
        <v>0.94699999999999995</v>
      </c>
    </row>
    <row r="7" spans="1:18" x14ac:dyDescent="0.35">
      <c r="A7">
        <v>14</v>
      </c>
      <c r="B7" t="s">
        <v>24</v>
      </c>
      <c r="C7">
        <v>10</v>
      </c>
      <c r="D7">
        <v>40</v>
      </c>
      <c r="E7">
        <v>4</v>
      </c>
      <c r="F7">
        <v>15</v>
      </c>
      <c r="G7">
        <v>0</v>
      </c>
      <c r="H7">
        <v>0</v>
      </c>
      <c r="I7">
        <v>8</v>
      </c>
      <c r="J7">
        <v>9</v>
      </c>
      <c r="K7">
        <v>86</v>
      </c>
      <c r="L7">
        <v>10.8</v>
      </c>
      <c r="M7">
        <v>1</v>
      </c>
      <c r="N7">
        <v>0</v>
      </c>
      <c r="O7">
        <v>1</v>
      </c>
      <c r="P7">
        <v>22.6</v>
      </c>
      <c r="Q7">
        <v>22.6</v>
      </c>
      <c r="R7" s="1">
        <v>0.96799999999999997</v>
      </c>
    </row>
    <row r="8" spans="1:18" x14ac:dyDescent="0.35">
      <c r="A8">
        <v>14</v>
      </c>
      <c r="B8" t="s">
        <v>32</v>
      </c>
      <c r="C8">
        <v>21</v>
      </c>
      <c r="D8">
        <v>96</v>
      </c>
      <c r="E8">
        <v>4.5999999999999996</v>
      </c>
      <c r="F8">
        <v>15</v>
      </c>
      <c r="G8">
        <v>0</v>
      </c>
      <c r="H8">
        <v>2</v>
      </c>
      <c r="I8">
        <v>1</v>
      </c>
      <c r="J8">
        <v>1</v>
      </c>
      <c r="K8">
        <v>4</v>
      </c>
      <c r="L8">
        <v>4</v>
      </c>
      <c r="M8">
        <v>0</v>
      </c>
      <c r="N8">
        <v>0</v>
      </c>
      <c r="O8">
        <v>1</v>
      </c>
      <c r="P8">
        <v>22.5</v>
      </c>
      <c r="Q8">
        <v>22.5</v>
      </c>
      <c r="R8" s="1">
        <v>0.97699999999999998</v>
      </c>
    </row>
    <row r="9" spans="1:18" x14ac:dyDescent="0.35">
      <c r="A9">
        <v>14</v>
      </c>
      <c r="B9" t="s">
        <v>47</v>
      </c>
      <c r="C9">
        <v>20</v>
      </c>
      <c r="D9">
        <v>86</v>
      </c>
      <c r="E9">
        <v>4.3</v>
      </c>
      <c r="F9">
        <v>34</v>
      </c>
      <c r="G9">
        <v>2</v>
      </c>
      <c r="H9">
        <v>2</v>
      </c>
      <c r="I9">
        <v>3</v>
      </c>
      <c r="J9">
        <v>4</v>
      </c>
      <c r="K9">
        <v>15</v>
      </c>
      <c r="L9">
        <v>5</v>
      </c>
      <c r="M9">
        <v>0</v>
      </c>
      <c r="N9">
        <v>1</v>
      </c>
      <c r="O9">
        <v>1</v>
      </c>
      <c r="P9">
        <v>21.6</v>
      </c>
      <c r="Q9">
        <v>21.6</v>
      </c>
      <c r="R9" s="1">
        <v>0.999</v>
      </c>
    </row>
    <row r="10" spans="1:18" x14ac:dyDescent="0.35">
      <c r="A10">
        <v>14</v>
      </c>
      <c r="B10" t="s">
        <v>53</v>
      </c>
      <c r="C10">
        <v>25</v>
      </c>
      <c r="D10">
        <v>102</v>
      </c>
      <c r="E10">
        <v>4.0999999999999996</v>
      </c>
      <c r="F10">
        <v>12</v>
      </c>
      <c r="G10">
        <v>0</v>
      </c>
      <c r="H10">
        <v>0</v>
      </c>
      <c r="I10">
        <v>2</v>
      </c>
      <c r="J10">
        <v>2</v>
      </c>
      <c r="K10">
        <v>33</v>
      </c>
      <c r="L10">
        <v>16.5</v>
      </c>
      <c r="M10">
        <v>1</v>
      </c>
      <c r="N10">
        <v>0</v>
      </c>
      <c r="O10">
        <v>1</v>
      </c>
      <c r="P10">
        <v>20.5</v>
      </c>
      <c r="Q10">
        <v>20.5</v>
      </c>
      <c r="R10" s="1">
        <v>0.95899999999999996</v>
      </c>
    </row>
    <row r="11" spans="1:18" x14ac:dyDescent="0.35">
      <c r="A11">
        <v>14</v>
      </c>
      <c r="B11" t="s">
        <v>42</v>
      </c>
      <c r="C11">
        <v>21</v>
      </c>
      <c r="D11">
        <v>79</v>
      </c>
      <c r="E11">
        <v>3.8</v>
      </c>
      <c r="F11">
        <v>18</v>
      </c>
      <c r="G11">
        <v>0</v>
      </c>
      <c r="H11">
        <v>1</v>
      </c>
      <c r="I11">
        <v>3</v>
      </c>
      <c r="J11">
        <v>4</v>
      </c>
      <c r="K11">
        <v>46</v>
      </c>
      <c r="L11">
        <v>15.3</v>
      </c>
      <c r="M11">
        <v>0</v>
      </c>
      <c r="N11">
        <v>0</v>
      </c>
      <c r="O11">
        <v>1</v>
      </c>
      <c r="P11">
        <v>20</v>
      </c>
      <c r="Q11">
        <v>20</v>
      </c>
      <c r="R11" s="1">
        <v>0.98699999999999999</v>
      </c>
    </row>
    <row r="12" spans="1:18" x14ac:dyDescent="0.35">
      <c r="A12">
        <v>14</v>
      </c>
      <c r="B12" t="s">
        <v>18</v>
      </c>
      <c r="C12">
        <v>10</v>
      </c>
      <c r="D12">
        <v>51</v>
      </c>
      <c r="E12">
        <v>5.0999999999999996</v>
      </c>
      <c r="F12">
        <v>9</v>
      </c>
      <c r="G12">
        <v>0</v>
      </c>
      <c r="H12">
        <v>1</v>
      </c>
      <c r="I12">
        <v>5</v>
      </c>
      <c r="J12">
        <v>7</v>
      </c>
      <c r="K12">
        <v>49</v>
      </c>
      <c r="L12">
        <v>9.8000000000000007</v>
      </c>
      <c r="M12">
        <v>0</v>
      </c>
      <c r="N12">
        <v>0</v>
      </c>
      <c r="O12">
        <v>1</v>
      </c>
      <c r="P12">
        <v>18.5</v>
      </c>
      <c r="Q12">
        <v>18.5</v>
      </c>
      <c r="R12" s="1">
        <v>1</v>
      </c>
    </row>
    <row r="13" spans="1:18" x14ac:dyDescent="0.35">
      <c r="A13">
        <v>14</v>
      </c>
      <c r="B13" t="s">
        <v>145</v>
      </c>
      <c r="C13">
        <v>8</v>
      </c>
      <c r="D13">
        <v>25</v>
      </c>
      <c r="E13">
        <v>3.1</v>
      </c>
      <c r="F13">
        <v>10</v>
      </c>
      <c r="G13">
        <v>0</v>
      </c>
      <c r="H13">
        <v>0</v>
      </c>
      <c r="I13">
        <v>3</v>
      </c>
      <c r="J13">
        <v>3</v>
      </c>
      <c r="K13">
        <v>80</v>
      </c>
      <c r="L13">
        <v>26.7</v>
      </c>
      <c r="M13">
        <v>1</v>
      </c>
      <c r="N13">
        <v>0</v>
      </c>
      <c r="O13">
        <v>1</v>
      </c>
      <c r="P13">
        <v>18</v>
      </c>
      <c r="Q13">
        <v>18</v>
      </c>
      <c r="R13" s="1">
        <v>4.2000000000000003E-2</v>
      </c>
    </row>
    <row r="14" spans="1:18" x14ac:dyDescent="0.35">
      <c r="A14">
        <v>14</v>
      </c>
      <c r="B14" t="s">
        <v>30</v>
      </c>
      <c r="C14">
        <v>17</v>
      </c>
      <c r="D14">
        <v>34</v>
      </c>
      <c r="E14">
        <v>2</v>
      </c>
      <c r="F14">
        <v>6</v>
      </c>
      <c r="G14">
        <v>0</v>
      </c>
      <c r="H14">
        <v>2</v>
      </c>
      <c r="I14">
        <v>1</v>
      </c>
      <c r="J14">
        <v>2</v>
      </c>
      <c r="K14">
        <v>17</v>
      </c>
      <c r="L14">
        <v>17</v>
      </c>
      <c r="M14">
        <v>0</v>
      </c>
      <c r="N14">
        <v>0</v>
      </c>
      <c r="O14">
        <v>1</v>
      </c>
      <c r="P14">
        <v>17.600000000000001</v>
      </c>
      <c r="Q14">
        <v>17.600000000000001</v>
      </c>
      <c r="R14" s="1">
        <v>0.998</v>
      </c>
    </row>
    <row r="15" spans="1:18" x14ac:dyDescent="0.35">
      <c r="A15">
        <v>14</v>
      </c>
      <c r="B15" t="s">
        <v>23</v>
      </c>
      <c r="C15">
        <v>10</v>
      </c>
      <c r="D15">
        <v>34</v>
      </c>
      <c r="E15">
        <v>3.4</v>
      </c>
      <c r="F15">
        <v>8</v>
      </c>
      <c r="G15">
        <v>0</v>
      </c>
      <c r="H15">
        <v>1</v>
      </c>
      <c r="I15">
        <v>5</v>
      </c>
      <c r="J15">
        <v>7</v>
      </c>
      <c r="K15">
        <v>54</v>
      </c>
      <c r="L15">
        <v>10.8</v>
      </c>
      <c r="M15">
        <v>0</v>
      </c>
      <c r="N15">
        <v>0</v>
      </c>
      <c r="O15">
        <v>1</v>
      </c>
      <c r="P15">
        <v>17.3</v>
      </c>
      <c r="Q15">
        <v>17.3</v>
      </c>
      <c r="R15" s="1">
        <v>0.998</v>
      </c>
    </row>
    <row r="16" spans="1:18" x14ac:dyDescent="0.35">
      <c r="A16">
        <v>14</v>
      </c>
      <c r="B16" t="s">
        <v>48</v>
      </c>
      <c r="C16">
        <v>17</v>
      </c>
      <c r="D16">
        <v>66</v>
      </c>
      <c r="E16">
        <v>3.9</v>
      </c>
      <c r="F16">
        <v>20</v>
      </c>
      <c r="G16">
        <v>1</v>
      </c>
      <c r="H16">
        <v>1</v>
      </c>
      <c r="I16">
        <v>3</v>
      </c>
      <c r="J16">
        <v>4</v>
      </c>
      <c r="K16">
        <v>25</v>
      </c>
      <c r="L16">
        <v>8.3000000000000007</v>
      </c>
      <c r="M16">
        <v>0</v>
      </c>
      <c r="N16">
        <v>0</v>
      </c>
      <c r="O16">
        <v>1</v>
      </c>
      <c r="P16">
        <v>16.600000000000001</v>
      </c>
      <c r="Q16">
        <v>16.600000000000001</v>
      </c>
      <c r="R16" s="1">
        <v>0.91200000000000003</v>
      </c>
    </row>
    <row r="17" spans="1:18" x14ac:dyDescent="0.35">
      <c r="A17">
        <v>14</v>
      </c>
      <c r="B17" t="s">
        <v>17</v>
      </c>
      <c r="C17">
        <v>16</v>
      </c>
      <c r="D17">
        <v>145</v>
      </c>
      <c r="E17">
        <v>9.1</v>
      </c>
      <c r="F17">
        <v>72</v>
      </c>
      <c r="G17">
        <v>6</v>
      </c>
      <c r="H17">
        <v>0</v>
      </c>
      <c r="I17">
        <v>1</v>
      </c>
      <c r="J17">
        <v>1</v>
      </c>
      <c r="K17">
        <v>8</v>
      </c>
      <c r="L17">
        <v>8</v>
      </c>
      <c r="M17">
        <v>0</v>
      </c>
      <c r="N17">
        <v>0</v>
      </c>
      <c r="O17">
        <v>1</v>
      </c>
      <c r="P17">
        <v>15.8</v>
      </c>
      <c r="Q17">
        <v>15.8</v>
      </c>
      <c r="R17" s="1">
        <v>1</v>
      </c>
    </row>
    <row r="18" spans="1:18" x14ac:dyDescent="0.35">
      <c r="A18">
        <v>14</v>
      </c>
      <c r="B18" t="s">
        <v>51</v>
      </c>
      <c r="C18">
        <v>11</v>
      </c>
      <c r="D18">
        <v>66</v>
      </c>
      <c r="E18">
        <v>6</v>
      </c>
      <c r="F18">
        <v>36</v>
      </c>
      <c r="G18">
        <v>2</v>
      </c>
      <c r="H18">
        <v>1</v>
      </c>
      <c r="I18">
        <v>3</v>
      </c>
      <c r="J18">
        <v>4</v>
      </c>
      <c r="K18">
        <v>16</v>
      </c>
      <c r="L18">
        <v>5.3</v>
      </c>
      <c r="M18">
        <v>0</v>
      </c>
      <c r="N18">
        <v>0</v>
      </c>
      <c r="O18">
        <v>1</v>
      </c>
      <c r="P18">
        <v>15.7</v>
      </c>
      <c r="Q18">
        <v>15.7</v>
      </c>
      <c r="R18" s="1">
        <v>0.98699999999999999</v>
      </c>
    </row>
    <row r="19" spans="1:18" x14ac:dyDescent="0.35">
      <c r="A19">
        <v>14</v>
      </c>
      <c r="B19" t="s">
        <v>21</v>
      </c>
      <c r="C19">
        <v>14</v>
      </c>
      <c r="D19">
        <v>35</v>
      </c>
      <c r="E19">
        <v>2.5</v>
      </c>
      <c r="F19">
        <v>16</v>
      </c>
      <c r="G19">
        <v>0</v>
      </c>
      <c r="H19">
        <v>1</v>
      </c>
      <c r="I19">
        <v>4</v>
      </c>
      <c r="J19">
        <v>4</v>
      </c>
      <c r="K19">
        <v>37</v>
      </c>
      <c r="L19">
        <v>9.3000000000000007</v>
      </c>
      <c r="M19">
        <v>0</v>
      </c>
      <c r="N19">
        <v>0</v>
      </c>
      <c r="O19">
        <v>1</v>
      </c>
      <c r="P19">
        <v>15.2</v>
      </c>
      <c r="Q19">
        <v>15.2</v>
      </c>
      <c r="R19" s="1">
        <v>0.999</v>
      </c>
    </row>
    <row r="20" spans="1:18" x14ac:dyDescent="0.35">
      <c r="A20">
        <v>14</v>
      </c>
      <c r="B20" t="s">
        <v>63</v>
      </c>
      <c r="C20">
        <v>7</v>
      </c>
      <c r="D20">
        <v>29</v>
      </c>
      <c r="E20">
        <v>4.0999999999999996</v>
      </c>
      <c r="F20">
        <v>8</v>
      </c>
      <c r="G20">
        <v>0</v>
      </c>
      <c r="H20">
        <v>0</v>
      </c>
      <c r="I20">
        <v>6</v>
      </c>
      <c r="J20">
        <v>8</v>
      </c>
      <c r="K20">
        <v>89</v>
      </c>
      <c r="L20">
        <v>14.8</v>
      </c>
      <c r="M20">
        <v>0</v>
      </c>
      <c r="N20">
        <v>0</v>
      </c>
      <c r="O20">
        <v>1</v>
      </c>
      <c r="P20">
        <v>14.8</v>
      </c>
      <c r="Q20">
        <v>14.8</v>
      </c>
      <c r="R20" s="1">
        <v>0.41</v>
      </c>
    </row>
    <row r="21" spans="1:18" x14ac:dyDescent="0.35">
      <c r="A21">
        <v>14</v>
      </c>
      <c r="B21" t="s">
        <v>20</v>
      </c>
      <c r="C21">
        <v>16</v>
      </c>
      <c r="D21">
        <v>59</v>
      </c>
      <c r="E21">
        <v>3.7</v>
      </c>
      <c r="F21">
        <v>11</v>
      </c>
      <c r="G21">
        <v>0</v>
      </c>
      <c r="H21">
        <v>0</v>
      </c>
      <c r="I21">
        <v>7</v>
      </c>
      <c r="J21">
        <v>8</v>
      </c>
      <c r="K21">
        <v>37</v>
      </c>
      <c r="L21">
        <v>5.3</v>
      </c>
      <c r="M21">
        <v>0</v>
      </c>
      <c r="N21">
        <v>0</v>
      </c>
      <c r="O21">
        <v>1</v>
      </c>
      <c r="P21">
        <v>13.1</v>
      </c>
      <c r="Q21">
        <v>13.1</v>
      </c>
      <c r="R21" s="1">
        <v>0.998</v>
      </c>
    </row>
    <row r="22" spans="1:18" x14ac:dyDescent="0.35">
      <c r="A22">
        <v>14</v>
      </c>
      <c r="B22" t="s">
        <v>22</v>
      </c>
      <c r="C22">
        <v>25</v>
      </c>
      <c r="D22">
        <v>114</v>
      </c>
      <c r="E22">
        <v>4.5999999999999996</v>
      </c>
      <c r="F22">
        <v>14</v>
      </c>
      <c r="G22">
        <v>0</v>
      </c>
      <c r="H22">
        <v>0</v>
      </c>
      <c r="I22">
        <v>3</v>
      </c>
      <c r="J22">
        <v>4</v>
      </c>
      <c r="K22">
        <v>-1</v>
      </c>
      <c r="L22">
        <v>-0.3</v>
      </c>
      <c r="M22">
        <v>0</v>
      </c>
      <c r="N22">
        <v>0</v>
      </c>
      <c r="O22">
        <v>1</v>
      </c>
      <c r="P22">
        <v>12.8</v>
      </c>
      <c r="Q22">
        <v>12.8</v>
      </c>
      <c r="R22" s="1">
        <v>0.94899999999999995</v>
      </c>
    </row>
    <row r="23" spans="1:18" x14ac:dyDescent="0.35">
      <c r="A23">
        <v>14</v>
      </c>
      <c r="B23" t="s">
        <v>71</v>
      </c>
      <c r="C23">
        <v>13</v>
      </c>
      <c r="D23">
        <v>65</v>
      </c>
      <c r="E23">
        <v>5</v>
      </c>
      <c r="F23">
        <v>17</v>
      </c>
      <c r="G23">
        <v>0</v>
      </c>
      <c r="H23">
        <v>1</v>
      </c>
      <c r="I23">
        <v>0</v>
      </c>
      <c r="J23">
        <v>3</v>
      </c>
      <c r="K23">
        <v>0</v>
      </c>
      <c r="L23">
        <v>0</v>
      </c>
      <c r="M23">
        <v>0</v>
      </c>
      <c r="N23">
        <v>0</v>
      </c>
      <c r="O23">
        <v>1</v>
      </c>
      <c r="P23">
        <v>12.5</v>
      </c>
      <c r="Q23">
        <v>12.5</v>
      </c>
      <c r="R23" s="1">
        <v>0.73399999999999999</v>
      </c>
    </row>
    <row r="24" spans="1:18" x14ac:dyDescent="0.35">
      <c r="A24">
        <v>14</v>
      </c>
      <c r="B24" t="s">
        <v>90</v>
      </c>
      <c r="C24">
        <v>12</v>
      </c>
      <c r="D24">
        <v>56</v>
      </c>
      <c r="E24">
        <v>4.7</v>
      </c>
      <c r="F24">
        <v>9</v>
      </c>
      <c r="G24">
        <v>0</v>
      </c>
      <c r="H24">
        <v>1</v>
      </c>
      <c r="I24">
        <v>3</v>
      </c>
      <c r="J24">
        <v>5</v>
      </c>
      <c r="K24">
        <v>-11</v>
      </c>
      <c r="L24">
        <v>-3.7</v>
      </c>
      <c r="M24">
        <v>0</v>
      </c>
      <c r="N24">
        <v>0</v>
      </c>
      <c r="O24">
        <v>1</v>
      </c>
      <c r="P24">
        <v>12</v>
      </c>
      <c r="Q24">
        <v>12</v>
      </c>
      <c r="R24" s="1">
        <v>0.98699999999999999</v>
      </c>
    </row>
    <row r="25" spans="1:18" x14ac:dyDescent="0.35">
      <c r="A25">
        <v>14</v>
      </c>
      <c r="B25" t="s">
        <v>120</v>
      </c>
      <c r="C25">
        <v>12</v>
      </c>
      <c r="D25">
        <v>46</v>
      </c>
      <c r="E25">
        <v>3.8</v>
      </c>
      <c r="F25">
        <v>9</v>
      </c>
      <c r="G25">
        <v>0</v>
      </c>
      <c r="H25">
        <v>1</v>
      </c>
      <c r="I25">
        <v>1</v>
      </c>
      <c r="J25">
        <v>1</v>
      </c>
      <c r="K25">
        <v>6</v>
      </c>
      <c r="L25">
        <v>6</v>
      </c>
      <c r="M25">
        <v>0</v>
      </c>
      <c r="N25">
        <v>0</v>
      </c>
      <c r="O25">
        <v>1</v>
      </c>
      <c r="P25">
        <v>11.7</v>
      </c>
      <c r="Q25">
        <v>11.7</v>
      </c>
      <c r="R25" s="1">
        <v>9.1999999999999998E-2</v>
      </c>
    </row>
    <row r="26" spans="1:18" x14ac:dyDescent="0.35">
      <c r="A26">
        <v>14</v>
      </c>
      <c r="B26" t="s">
        <v>70</v>
      </c>
      <c r="C26">
        <v>4</v>
      </c>
      <c r="D26">
        <v>19</v>
      </c>
      <c r="E26">
        <v>4.8</v>
      </c>
      <c r="F26">
        <v>7</v>
      </c>
      <c r="G26">
        <v>0</v>
      </c>
      <c r="H26">
        <v>1</v>
      </c>
      <c r="I26">
        <v>3</v>
      </c>
      <c r="J26">
        <v>3</v>
      </c>
      <c r="K26">
        <v>18</v>
      </c>
      <c r="L26">
        <v>6</v>
      </c>
      <c r="M26">
        <v>0</v>
      </c>
      <c r="N26">
        <v>0</v>
      </c>
      <c r="O26">
        <v>1</v>
      </c>
      <c r="P26">
        <v>11.2</v>
      </c>
      <c r="Q26">
        <v>11.2</v>
      </c>
      <c r="R26" s="1">
        <v>0.38800000000000001</v>
      </c>
    </row>
    <row r="27" spans="1:18" x14ac:dyDescent="0.35">
      <c r="A27">
        <v>14</v>
      </c>
      <c r="B27" t="s">
        <v>69</v>
      </c>
      <c r="C27">
        <v>12</v>
      </c>
      <c r="D27">
        <v>51</v>
      </c>
      <c r="E27">
        <v>4.3</v>
      </c>
      <c r="F27">
        <v>26</v>
      </c>
      <c r="G27">
        <v>1</v>
      </c>
      <c r="H27">
        <v>0</v>
      </c>
      <c r="I27">
        <v>5</v>
      </c>
      <c r="J27">
        <v>6</v>
      </c>
      <c r="K27">
        <v>31</v>
      </c>
      <c r="L27">
        <v>6.2</v>
      </c>
      <c r="M27">
        <v>0</v>
      </c>
      <c r="N27">
        <v>0</v>
      </c>
      <c r="O27">
        <v>1</v>
      </c>
      <c r="P27">
        <v>10.7</v>
      </c>
      <c r="Q27">
        <v>10.7</v>
      </c>
      <c r="R27" s="1">
        <v>0.87</v>
      </c>
    </row>
    <row r="28" spans="1:18" x14ac:dyDescent="0.35">
      <c r="A28">
        <v>14</v>
      </c>
      <c r="B28" t="s">
        <v>46</v>
      </c>
      <c r="C28">
        <v>23</v>
      </c>
      <c r="D28">
        <v>87</v>
      </c>
      <c r="E28">
        <v>3.8</v>
      </c>
      <c r="F28">
        <v>13</v>
      </c>
      <c r="G28">
        <v>0</v>
      </c>
      <c r="H28">
        <v>0</v>
      </c>
      <c r="I28">
        <v>2</v>
      </c>
      <c r="J28">
        <v>2</v>
      </c>
      <c r="K28">
        <v>9</v>
      </c>
      <c r="L28">
        <v>4.5</v>
      </c>
      <c r="M28">
        <v>0</v>
      </c>
      <c r="N28">
        <v>0</v>
      </c>
      <c r="O28">
        <v>1</v>
      </c>
      <c r="P28">
        <v>10.6</v>
      </c>
      <c r="Q28">
        <v>10.6</v>
      </c>
      <c r="R28" s="1">
        <v>0.73</v>
      </c>
    </row>
    <row r="29" spans="1:18" x14ac:dyDescent="0.35">
      <c r="A29">
        <v>14</v>
      </c>
      <c r="B29" t="s">
        <v>28</v>
      </c>
      <c r="C29">
        <v>10</v>
      </c>
      <c r="D29">
        <v>66</v>
      </c>
      <c r="E29">
        <v>6.6</v>
      </c>
      <c r="F29">
        <v>13</v>
      </c>
      <c r="G29">
        <v>0</v>
      </c>
      <c r="H29">
        <v>0</v>
      </c>
      <c r="I29">
        <v>3</v>
      </c>
      <c r="J29">
        <v>3</v>
      </c>
      <c r="K29">
        <v>19</v>
      </c>
      <c r="L29">
        <v>6.3</v>
      </c>
      <c r="M29">
        <v>0</v>
      </c>
      <c r="N29">
        <v>0</v>
      </c>
      <c r="O29">
        <v>1</v>
      </c>
      <c r="P29">
        <v>10</v>
      </c>
      <c r="Q29">
        <v>10</v>
      </c>
      <c r="R29" s="1">
        <v>0.96</v>
      </c>
    </row>
    <row r="30" spans="1:18" x14ac:dyDescent="0.35">
      <c r="A30">
        <v>14</v>
      </c>
      <c r="B30" t="s">
        <v>88</v>
      </c>
      <c r="C30">
        <v>7</v>
      </c>
      <c r="D30">
        <v>47</v>
      </c>
      <c r="E30">
        <v>6.7</v>
      </c>
      <c r="F30">
        <v>15</v>
      </c>
      <c r="G30">
        <v>0</v>
      </c>
      <c r="H30">
        <v>0</v>
      </c>
      <c r="I30">
        <v>5</v>
      </c>
      <c r="J30">
        <v>9</v>
      </c>
      <c r="K30">
        <v>24</v>
      </c>
      <c r="L30">
        <v>4.8</v>
      </c>
      <c r="M30">
        <v>0</v>
      </c>
      <c r="N30">
        <v>0</v>
      </c>
      <c r="O30">
        <v>1</v>
      </c>
      <c r="P30">
        <v>9.6</v>
      </c>
      <c r="Q30">
        <v>9.6</v>
      </c>
      <c r="R30" s="1">
        <v>0.94799999999999995</v>
      </c>
    </row>
    <row r="31" spans="1:18" x14ac:dyDescent="0.35">
      <c r="A31">
        <v>14</v>
      </c>
      <c r="B31" t="s">
        <v>89</v>
      </c>
      <c r="C31">
        <v>10</v>
      </c>
      <c r="D31">
        <v>27</v>
      </c>
      <c r="E31">
        <v>2.7</v>
      </c>
      <c r="F31">
        <v>9</v>
      </c>
      <c r="G31">
        <v>0</v>
      </c>
      <c r="H31">
        <v>1</v>
      </c>
      <c r="I31">
        <v>1</v>
      </c>
      <c r="J31">
        <v>1</v>
      </c>
      <c r="K31">
        <v>3</v>
      </c>
      <c r="L31">
        <v>3</v>
      </c>
      <c r="M31">
        <v>0</v>
      </c>
      <c r="N31">
        <v>0</v>
      </c>
      <c r="O31">
        <v>1</v>
      </c>
      <c r="P31">
        <v>9.5</v>
      </c>
      <c r="Q31">
        <v>9.5</v>
      </c>
      <c r="R31" s="1">
        <v>0.53700000000000003</v>
      </c>
    </row>
    <row r="32" spans="1:18" x14ac:dyDescent="0.35">
      <c r="A32">
        <v>14</v>
      </c>
      <c r="B32" t="s">
        <v>119</v>
      </c>
      <c r="C32">
        <v>4</v>
      </c>
      <c r="D32">
        <v>20</v>
      </c>
      <c r="E32">
        <v>5</v>
      </c>
      <c r="F32">
        <v>8</v>
      </c>
      <c r="G32">
        <v>0</v>
      </c>
      <c r="H32">
        <v>1</v>
      </c>
      <c r="I32">
        <v>1</v>
      </c>
      <c r="J32">
        <v>1</v>
      </c>
      <c r="K32">
        <v>6</v>
      </c>
      <c r="L32">
        <v>6</v>
      </c>
      <c r="M32">
        <v>0</v>
      </c>
      <c r="N32">
        <v>0</v>
      </c>
      <c r="O32">
        <v>1</v>
      </c>
      <c r="P32">
        <v>9.1</v>
      </c>
      <c r="Q32">
        <v>9.1</v>
      </c>
      <c r="R32" s="1">
        <v>1.4999999999999999E-2</v>
      </c>
    </row>
    <row r="33" spans="1:18" x14ac:dyDescent="0.35">
      <c r="A33">
        <v>14</v>
      </c>
      <c r="B33" t="s">
        <v>58</v>
      </c>
      <c r="C33">
        <v>15</v>
      </c>
      <c r="D33">
        <v>53</v>
      </c>
      <c r="E33">
        <v>3.5</v>
      </c>
      <c r="F33">
        <v>8</v>
      </c>
      <c r="G33">
        <v>0</v>
      </c>
      <c r="H33">
        <v>0</v>
      </c>
      <c r="I33">
        <v>2</v>
      </c>
      <c r="J33">
        <v>3</v>
      </c>
      <c r="K33">
        <v>25</v>
      </c>
      <c r="L33">
        <v>12.5</v>
      </c>
      <c r="M33">
        <v>0</v>
      </c>
      <c r="N33">
        <v>0</v>
      </c>
      <c r="O33">
        <v>1</v>
      </c>
      <c r="P33">
        <v>8.8000000000000007</v>
      </c>
      <c r="Q33">
        <v>8.8000000000000007</v>
      </c>
      <c r="R33" s="1">
        <v>0.71199999999999997</v>
      </c>
    </row>
    <row r="34" spans="1:18" x14ac:dyDescent="0.35">
      <c r="A34">
        <v>14</v>
      </c>
      <c r="B34" t="s">
        <v>61</v>
      </c>
      <c r="C34">
        <v>11</v>
      </c>
      <c r="D34">
        <v>50</v>
      </c>
      <c r="E34">
        <v>4.5</v>
      </c>
      <c r="F34">
        <v>13</v>
      </c>
      <c r="G34">
        <v>0</v>
      </c>
      <c r="H34">
        <v>0</v>
      </c>
      <c r="I34">
        <v>2</v>
      </c>
      <c r="J34">
        <v>3</v>
      </c>
      <c r="K34">
        <v>22</v>
      </c>
      <c r="L34">
        <v>11</v>
      </c>
      <c r="M34">
        <v>0</v>
      </c>
      <c r="N34">
        <v>0</v>
      </c>
      <c r="O34">
        <v>1</v>
      </c>
      <c r="P34">
        <v>8.1999999999999993</v>
      </c>
      <c r="Q34">
        <v>8.1999999999999993</v>
      </c>
      <c r="R34" s="1">
        <v>0.32</v>
      </c>
    </row>
    <row r="35" spans="1:18" x14ac:dyDescent="0.35">
      <c r="A35">
        <v>14</v>
      </c>
      <c r="B35" t="s">
        <v>62</v>
      </c>
      <c r="C35">
        <v>11</v>
      </c>
      <c r="D35">
        <v>39</v>
      </c>
      <c r="E35">
        <v>3.5</v>
      </c>
      <c r="F35">
        <v>7</v>
      </c>
      <c r="G35">
        <v>0</v>
      </c>
      <c r="H35">
        <v>0</v>
      </c>
      <c r="I35">
        <v>2</v>
      </c>
      <c r="J35">
        <v>4</v>
      </c>
      <c r="K35">
        <v>29</v>
      </c>
      <c r="L35">
        <v>14.5</v>
      </c>
      <c r="M35">
        <v>0</v>
      </c>
      <c r="N35">
        <v>0</v>
      </c>
      <c r="O35">
        <v>1</v>
      </c>
      <c r="P35">
        <v>7.8</v>
      </c>
      <c r="Q35">
        <v>7.8</v>
      </c>
      <c r="R35" s="1">
        <v>0.432</v>
      </c>
    </row>
    <row r="36" spans="1:18" x14ac:dyDescent="0.35">
      <c r="A36">
        <v>14</v>
      </c>
      <c r="B36" t="s">
        <v>82</v>
      </c>
      <c r="C36">
        <v>13</v>
      </c>
      <c r="D36">
        <v>28</v>
      </c>
      <c r="E36">
        <v>2.2000000000000002</v>
      </c>
      <c r="F36">
        <v>12</v>
      </c>
      <c r="G36">
        <v>0</v>
      </c>
      <c r="H36">
        <v>0</v>
      </c>
      <c r="I36">
        <v>4</v>
      </c>
      <c r="J36">
        <v>8</v>
      </c>
      <c r="K36">
        <v>28</v>
      </c>
      <c r="L36">
        <v>7</v>
      </c>
      <c r="M36">
        <v>0</v>
      </c>
      <c r="N36">
        <v>0</v>
      </c>
      <c r="O36">
        <v>1</v>
      </c>
      <c r="P36">
        <v>7.6</v>
      </c>
      <c r="Q36">
        <v>7.6</v>
      </c>
      <c r="R36" s="1">
        <v>0.89400000000000002</v>
      </c>
    </row>
    <row r="37" spans="1:18" x14ac:dyDescent="0.35">
      <c r="A37">
        <v>14</v>
      </c>
      <c r="B37" t="s">
        <v>43</v>
      </c>
      <c r="C37">
        <v>8</v>
      </c>
      <c r="D37">
        <v>21</v>
      </c>
      <c r="E37">
        <v>2.6</v>
      </c>
      <c r="F37">
        <v>12</v>
      </c>
      <c r="G37">
        <v>0</v>
      </c>
      <c r="H37">
        <v>0</v>
      </c>
      <c r="I37">
        <v>4</v>
      </c>
      <c r="J37">
        <v>5</v>
      </c>
      <c r="K37">
        <v>33</v>
      </c>
      <c r="L37">
        <v>8.3000000000000007</v>
      </c>
      <c r="M37">
        <v>0</v>
      </c>
      <c r="N37">
        <v>0</v>
      </c>
      <c r="O37">
        <v>1</v>
      </c>
      <c r="P37">
        <v>7.4</v>
      </c>
      <c r="Q37">
        <v>7.4</v>
      </c>
      <c r="R37" s="1">
        <v>0.96399999999999997</v>
      </c>
    </row>
    <row r="38" spans="1:18" x14ac:dyDescent="0.35">
      <c r="A38">
        <v>14</v>
      </c>
      <c r="B38" t="s">
        <v>37</v>
      </c>
      <c r="C38">
        <v>10</v>
      </c>
      <c r="D38">
        <v>74</v>
      </c>
      <c r="E38">
        <v>7.4</v>
      </c>
      <c r="F38">
        <v>48</v>
      </c>
      <c r="G38">
        <v>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7.4</v>
      </c>
      <c r="Q38">
        <v>7.4</v>
      </c>
      <c r="R38" s="1">
        <v>0.495</v>
      </c>
    </row>
    <row r="39" spans="1:18" x14ac:dyDescent="0.35">
      <c r="A39">
        <v>14</v>
      </c>
      <c r="B39" t="s">
        <v>38</v>
      </c>
      <c r="C39">
        <v>2</v>
      </c>
      <c r="D39">
        <v>8</v>
      </c>
      <c r="E39">
        <v>4</v>
      </c>
      <c r="F39">
        <v>5</v>
      </c>
      <c r="G39">
        <v>0</v>
      </c>
      <c r="H39">
        <v>0</v>
      </c>
      <c r="I39">
        <v>5</v>
      </c>
      <c r="J39">
        <v>5</v>
      </c>
      <c r="K39">
        <v>36</v>
      </c>
      <c r="L39">
        <v>7.2</v>
      </c>
      <c r="M39">
        <v>0</v>
      </c>
      <c r="N39">
        <v>0</v>
      </c>
      <c r="O39">
        <v>1</v>
      </c>
      <c r="P39">
        <v>6.9</v>
      </c>
      <c r="Q39">
        <v>6.9</v>
      </c>
      <c r="R39" s="1">
        <v>0.29799999999999999</v>
      </c>
    </row>
    <row r="40" spans="1:18" x14ac:dyDescent="0.35">
      <c r="A40">
        <v>14</v>
      </c>
      <c r="B40" t="s">
        <v>76</v>
      </c>
      <c r="C40">
        <v>8</v>
      </c>
      <c r="D40">
        <v>40</v>
      </c>
      <c r="E40">
        <v>5</v>
      </c>
      <c r="F40">
        <v>15</v>
      </c>
      <c r="G40">
        <v>0</v>
      </c>
      <c r="H40">
        <v>0</v>
      </c>
      <c r="I40">
        <v>2</v>
      </c>
      <c r="J40">
        <v>2</v>
      </c>
      <c r="K40">
        <v>18</v>
      </c>
      <c r="L40">
        <v>9</v>
      </c>
      <c r="M40">
        <v>0</v>
      </c>
      <c r="N40">
        <v>0</v>
      </c>
      <c r="O40">
        <v>1</v>
      </c>
      <c r="P40">
        <v>6.8</v>
      </c>
      <c r="Q40">
        <v>6.8</v>
      </c>
      <c r="R40" s="1">
        <v>0.01</v>
      </c>
    </row>
    <row r="41" spans="1:18" x14ac:dyDescent="0.35">
      <c r="A41">
        <v>14</v>
      </c>
      <c r="B41" t="s">
        <v>180</v>
      </c>
      <c r="C41">
        <v>9</v>
      </c>
      <c r="D41">
        <v>54</v>
      </c>
      <c r="E41">
        <v>6</v>
      </c>
      <c r="F41">
        <v>27</v>
      </c>
      <c r="G41">
        <v>1</v>
      </c>
      <c r="H41">
        <v>0</v>
      </c>
      <c r="I41">
        <v>1</v>
      </c>
      <c r="J41">
        <v>2</v>
      </c>
      <c r="K41">
        <v>8</v>
      </c>
      <c r="L41">
        <v>8</v>
      </c>
      <c r="M41">
        <v>0</v>
      </c>
      <c r="N41">
        <v>0</v>
      </c>
      <c r="O41">
        <v>1</v>
      </c>
      <c r="P41">
        <v>6.7</v>
      </c>
      <c r="Q41">
        <v>6.7</v>
      </c>
      <c r="R41" s="1">
        <v>0.46800000000000003</v>
      </c>
    </row>
    <row r="42" spans="1:18" x14ac:dyDescent="0.35">
      <c r="A42">
        <v>14</v>
      </c>
      <c r="B42" t="s">
        <v>33</v>
      </c>
      <c r="C42">
        <v>10</v>
      </c>
      <c r="D42">
        <v>66</v>
      </c>
      <c r="E42">
        <v>6.6</v>
      </c>
      <c r="F42">
        <v>16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6.6</v>
      </c>
      <c r="Q42">
        <v>6.6</v>
      </c>
      <c r="R42" s="1">
        <v>0.871</v>
      </c>
    </row>
    <row r="43" spans="1:18" x14ac:dyDescent="0.35">
      <c r="A43">
        <v>14</v>
      </c>
      <c r="B43" t="s">
        <v>59</v>
      </c>
      <c r="C43">
        <v>12</v>
      </c>
      <c r="D43">
        <v>29</v>
      </c>
      <c r="E43">
        <v>2.4</v>
      </c>
      <c r="F43">
        <v>7</v>
      </c>
      <c r="G43">
        <v>0</v>
      </c>
      <c r="H43">
        <v>0</v>
      </c>
      <c r="I43">
        <v>3</v>
      </c>
      <c r="J43">
        <v>3</v>
      </c>
      <c r="K43">
        <v>19</v>
      </c>
      <c r="L43">
        <v>6.3</v>
      </c>
      <c r="M43">
        <v>0</v>
      </c>
      <c r="N43">
        <v>0</v>
      </c>
      <c r="O43">
        <v>1</v>
      </c>
      <c r="P43">
        <v>6.3</v>
      </c>
      <c r="Q43">
        <v>6.3</v>
      </c>
      <c r="R43" s="1">
        <v>0.93600000000000005</v>
      </c>
    </row>
    <row r="44" spans="1:18" x14ac:dyDescent="0.35">
      <c r="A44">
        <v>14</v>
      </c>
      <c r="B44" t="s">
        <v>67</v>
      </c>
      <c r="C44">
        <v>4</v>
      </c>
      <c r="D44">
        <v>30</v>
      </c>
      <c r="E44">
        <v>7.5</v>
      </c>
      <c r="F44">
        <v>14</v>
      </c>
      <c r="G44">
        <v>0</v>
      </c>
      <c r="H44">
        <v>0</v>
      </c>
      <c r="I44">
        <v>2</v>
      </c>
      <c r="J44">
        <v>2</v>
      </c>
      <c r="K44">
        <v>22</v>
      </c>
      <c r="L44">
        <v>11</v>
      </c>
      <c r="M44">
        <v>0</v>
      </c>
      <c r="N44">
        <v>0</v>
      </c>
      <c r="O44">
        <v>1</v>
      </c>
      <c r="P44">
        <v>6.2</v>
      </c>
      <c r="Q44">
        <v>6.2</v>
      </c>
      <c r="R44" s="1">
        <v>1.4999999999999999E-2</v>
      </c>
    </row>
    <row r="45" spans="1:18" x14ac:dyDescent="0.35">
      <c r="A45">
        <v>14</v>
      </c>
      <c r="B45" t="s">
        <v>60</v>
      </c>
      <c r="C45">
        <v>7</v>
      </c>
      <c r="D45">
        <v>11</v>
      </c>
      <c r="E45">
        <v>1.6</v>
      </c>
      <c r="F45">
        <v>7</v>
      </c>
      <c r="G45">
        <v>0</v>
      </c>
      <c r="H45">
        <v>0</v>
      </c>
      <c r="I45">
        <v>4</v>
      </c>
      <c r="J45">
        <v>5</v>
      </c>
      <c r="K45">
        <v>29</v>
      </c>
      <c r="L45">
        <v>7.3</v>
      </c>
      <c r="M45">
        <v>0</v>
      </c>
      <c r="N45">
        <v>0</v>
      </c>
      <c r="O45">
        <v>1</v>
      </c>
      <c r="P45">
        <v>6</v>
      </c>
      <c r="Q45">
        <v>6</v>
      </c>
      <c r="R45" s="1">
        <v>0.82399999999999995</v>
      </c>
    </row>
    <row r="46" spans="1:18" x14ac:dyDescent="0.35">
      <c r="A46">
        <v>14</v>
      </c>
      <c r="B46" t="s">
        <v>45</v>
      </c>
      <c r="C46">
        <v>13</v>
      </c>
      <c r="D46">
        <v>34</v>
      </c>
      <c r="E46">
        <v>2.6</v>
      </c>
      <c r="F46">
        <v>6</v>
      </c>
      <c r="G46">
        <v>0</v>
      </c>
      <c r="H46">
        <v>0</v>
      </c>
      <c r="I46">
        <v>2</v>
      </c>
      <c r="J46">
        <v>2</v>
      </c>
      <c r="K46">
        <v>16</v>
      </c>
      <c r="L46">
        <v>8</v>
      </c>
      <c r="M46">
        <v>0</v>
      </c>
      <c r="N46">
        <v>0</v>
      </c>
      <c r="O46">
        <v>1</v>
      </c>
      <c r="P46">
        <v>6</v>
      </c>
      <c r="Q46">
        <v>6</v>
      </c>
      <c r="R46" s="1">
        <v>0.997</v>
      </c>
    </row>
    <row r="47" spans="1:18" x14ac:dyDescent="0.35">
      <c r="A47">
        <v>14</v>
      </c>
      <c r="B47" t="s">
        <v>127</v>
      </c>
      <c r="C47">
        <v>12</v>
      </c>
      <c r="D47">
        <v>35</v>
      </c>
      <c r="E47">
        <v>2.9</v>
      </c>
      <c r="F47">
        <v>7</v>
      </c>
      <c r="G47">
        <v>0</v>
      </c>
      <c r="H47">
        <v>0</v>
      </c>
      <c r="I47">
        <v>3</v>
      </c>
      <c r="J47">
        <v>3</v>
      </c>
      <c r="K47">
        <v>7</v>
      </c>
      <c r="L47">
        <v>2.2999999999999998</v>
      </c>
      <c r="M47">
        <v>0</v>
      </c>
      <c r="N47">
        <v>0</v>
      </c>
      <c r="O47">
        <v>1</v>
      </c>
      <c r="P47">
        <v>5.7</v>
      </c>
      <c r="Q47">
        <v>5.7</v>
      </c>
      <c r="R47" s="1">
        <v>0.22900000000000001</v>
      </c>
    </row>
    <row r="48" spans="1:18" x14ac:dyDescent="0.35">
      <c r="A48">
        <v>14</v>
      </c>
      <c r="B48" t="s">
        <v>74</v>
      </c>
      <c r="C48">
        <v>9</v>
      </c>
      <c r="D48">
        <v>44</v>
      </c>
      <c r="E48">
        <v>4.9000000000000004</v>
      </c>
      <c r="F48">
        <v>23</v>
      </c>
      <c r="G48">
        <v>2</v>
      </c>
      <c r="H48">
        <v>0</v>
      </c>
      <c r="I48">
        <v>1</v>
      </c>
      <c r="J48">
        <v>1</v>
      </c>
      <c r="K48">
        <v>4</v>
      </c>
      <c r="L48">
        <v>4</v>
      </c>
      <c r="M48">
        <v>0</v>
      </c>
      <c r="N48">
        <v>0</v>
      </c>
      <c r="O48">
        <v>1</v>
      </c>
      <c r="P48">
        <v>5.3</v>
      </c>
      <c r="Q48">
        <v>5.3</v>
      </c>
      <c r="R48" s="1">
        <v>0.63100000000000001</v>
      </c>
    </row>
    <row r="49" spans="1:18" x14ac:dyDescent="0.35">
      <c r="A49">
        <v>14</v>
      </c>
      <c r="B49" t="s">
        <v>52</v>
      </c>
      <c r="C49">
        <v>11</v>
      </c>
      <c r="D49">
        <v>43</v>
      </c>
      <c r="E49">
        <v>3.9</v>
      </c>
      <c r="F49">
        <v>12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4.3</v>
      </c>
      <c r="Q49">
        <v>4.3</v>
      </c>
      <c r="R49" s="1">
        <v>0.185</v>
      </c>
    </row>
    <row r="50" spans="1:18" x14ac:dyDescent="0.35">
      <c r="A50">
        <v>14</v>
      </c>
      <c r="B50" t="s">
        <v>19</v>
      </c>
      <c r="C50">
        <v>9</v>
      </c>
      <c r="D50">
        <v>40</v>
      </c>
      <c r="E50">
        <v>4.4000000000000004</v>
      </c>
      <c r="F50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4</v>
      </c>
      <c r="Q50">
        <v>4</v>
      </c>
      <c r="R50" s="1">
        <v>0.44800000000000001</v>
      </c>
    </row>
    <row r="51" spans="1:18" x14ac:dyDescent="0.35">
      <c r="A51">
        <v>14</v>
      </c>
      <c r="B51" t="s">
        <v>79</v>
      </c>
      <c r="C51">
        <v>11</v>
      </c>
      <c r="D51">
        <v>39</v>
      </c>
      <c r="E51">
        <v>3.5</v>
      </c>
      <c r="F51">
        <v>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3.9</v>
      </c>
      <c r="Q51">
        <v>3.9</v>
      </c>
      <c r="R51" s="1">
        <v>0.96899999999999997</v>
      </c>
    </row>
    <row r="52" spans="1:18" x14ac:dyDescent="0.35">
      <c r="A52">
        <v>14</v>
      </c>
      <c r="B52" t="s">
        <v>134</v>
      </c>
      <c r="C52">
        <v>3</v>
      </c>
      <c r="D52">
        <v>12</v>
      </c>
      <c r="E52">
        <v>4</v>
      </c>
      <c r="F52">
        <v>6</v>
      </c>
      <c r="G52">
        <v>0</v>
      </c>
      <c r="H52">
        <v>0</v>
      </c>
      <c r="I52">
        <v>2</v>
      </c>
      <c r="J52">
        <v>3</v>
      </c>
      <c r="K52">
        <v>16</v>
      </c>
      <c r="L52">
        <v>8</v>
      </c>
      <c r="M52">
        <v>0</v>
      </c>
      <c r="N52">
        <v>0</v>
      </c>
      <c r="O52">
        <v>1</v>
      </c>
      <c r="P52">
        <v>3.8</v>
      </c>
      <c r="Q52">
        <v>3.8</v>
      </c>
      <c r="R52" s="1">
        <v>6.0999999999999999E-2</v>
      </c>
    </row>
    <row r="53" spans="1:18" x14ac:dyDescent="0.35">
      <c r="A53">
        <v>14</v>
      </c>
      <c r="B53" t="s">
        <v>94</v>
      </c>
      <c r="C53">
        <v>5</v>
      </c>
      <c r="D53">
        <v>25</v>
      </c>
      <c r="E53">
        <v>5</v>
      </c>
      <c r="F53">
        <v>9</v>
      </c>
      <c r="G53">
        <v>0</v>
      </c>
      <c r="H53">
        <v>0</v>
      </c>
      <c r="I53">
        <v>1</v>
      </c>
      <c r="J53">
        <v>2</v>
      </c>
      <c r="K53">
        <v>7</v>
      </c>
      <c r="L53">
        <v>7</v>
      </c>
      <c r="M53">
        <v>0</v>
      </c>
      <c r="N53">
        <v>0</v>
      </c>
      <c r="O53">
        <v>1</v>
      </c>
      <c r="P53">
        <v>3.7</v>
      </c>
      <c r="Q53">
        <v>3.7</v>
      </c>
      <c r="R53" s="1">
        <v>0.104</v>
      </c>
    </row>
    <row r="54" spans="1:18" x14ac:dyDescent="0.35">
      <c r="A54">
        <v>14</v>
      </c>
      <c r="B54" t="s">
        <v>68</v>
      </c>
      <c r="C54">
        <v>3</v>
      </c>
      <c r="D54">
        <v>9</v>
      </c>
      <c r="E54">
        <v>3</v>
      </c>
      <c r="F54">
        <v>4</v>
      </c>
      <c r="G54">
        <v>0</v>
      </c>
      <c r="H54">
        <v>0</v>
      </c>
      <c r="I54">
        <v>1</v>
      </c>
      <c r="J54">
        <v>1</v>
      </c>
      <c r="K54">
        <v>21</v>
      </c>
      <c r="L54">
        <v>21</v>
      </c>
      <c r="M54">
        <v>0</v>
      </c>
      <c r="N54">
        <v>0</v>
      </c>
      <c r="O54">
        <v>1</v>
      </c>
      <c r="P54">
        <v>3.5</v>
      </c>
      <c r="Q54">
        <v>3.5</v>
      </c>
      <c r="R54" s="1">
        <v>0.16400000000000001</v>
      </c>
    </row>
    <row r="55" spans="1:18" x14ac:dyDescent="0.35">
      <c r="A55">
        <v>14</v>
      </c>
      <c r="B55" t="s">
        <v>162</v>
      </c>
      <c r="C55">
        <v>5</v>
      </c>
      <c r="D55">
        <v>19</v>
      </c>
      <c r="E55">
        <v>3.8</v>
      </c>
      <c r="F55">
        <v>7</v>
      </c>
      <c r="G55">
        <v>0</v>
      </c>
      <c r="H55">
        <v>0</v>
      </c>
      <c r="I55">
        <v>2</v>
      </c>
      <c r="J55">
        <v>2</v>
      </c>
      <c r="K55">
        <v>2</v>
      </c>
      <c r="L55">
        <v>1</v>
      </c>
      <c r="M55">
        <v>0</v>
      </c>
      <c r="N55">
        <v>0</v>
      </c>
      <c r="O55">
        <v>1</v>
      </c>
      <c r="P55">
        <v>3.1</v>
      </c>
      <c r="Q55">
        <v>3.1</v>
      </c>
      <c r="R55" s="1">
        <v>1E-3</v>
      </c>
    </row>
    <row r="56" spans="1:18" x14ac:dyDescent="0.35">
      <c r="A56">
        <v>14</v>
      </c>
      <c r="B56" t="s">
        <v>130</v>
      </c>
      <c r="C56">
        <v>1</v>
      </c>
      <c r="D56">
        <v>12</v>
      </c>
      <c r="E56">
        <v>12</v>
      </c>
      <c r="F56">
        <v>12</v>
      </c>
      <c r="G56">
        <v>0</v>
      </c>
      <c r="H56">
        <v>0</v>
      </c>
      <c r="I56">
        <v>2</v>
      </c>
      <c r="J56">
        <v>2</v>
      </c>
      <c r="K56">
        <v>7</v>
      </c>
      <c r="L56">
        <v>3.5</v>
      </c>
      <c r="M56">
        <v>0</v>
      </c>
      <c r="N56">
        <v>0</v>
      </c>
      <c r="O56">
        <v>1</v>
      </c>
      <c r="P56">
        <v>2.9</v>
      </c>
      <c r="Q56">
        <v>2.9</v>
      </c>
      <c r="R56" s="1">
        <v>5.0000000000000001E-3</v>
      </c>
    </row>
    <row r="57" spans="1:18" x14ac:dyDescent="0.35">
      <c r="A57">
        <v>14</v>
      </c>
      <c r="B57" t="s">
        <v>40</v>
      </c>
      <c r="C57">
        <v>4</v>
      </c>
      <c r="D57">
        <v>28</v>
      </c>
      <c r="E57">
        <v>7</v>
      </c>
      <c r="F57">
        <v>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2.8</v>
      </c>
      <c r="Q57">
        <v>2.8</v>
      </c>
      <c r="R57" s="1">
        <v>0.23</v>
      </c>
    </row>
    <row r="58" spans="1:18" x14ac:dyDescent="0.35">
      <c r="A58">
        <v>14</v>
      </c>
      <c r="B58" t="s">
        <v>255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2</v>
      </c>
      <c r="K58">
        <v>17</v>
      </c>
      <c r="L58">
        <v>17</v>
      </c>
      <c r="M58">
        <v>0</v>
      </c>
      <c r="N58">
        <v>0</v>
      </c>
      <c r="O58">
        <v>1</v>
      </c>
      <c r="P58">
        <v>2.2000000000000002</v>
      </c>
      <c r="Q58">
        <v>2.2000000000000002</v>
      </c>
      <c r="R58" s="1">
        <v>3.0000000000000001E-3</v>
      </c>
    </row>
    <row r="59" spans="1:18" x14ac:dyDescent="0.35">
      <c r="A59">
        <v>14</v>
      </c>
      <c r="B59" t="s">
        <v>135</v>
      </c>
      <c r="C59">
        <v>6</v>
      </c>
      <c r="D59">
        <v>19</v>
      </c>
      <c r="E59">
        <v>3.2</v>
      </c>
      <c r="F59">
        <v>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1.9</v>
      </c>
      <c r="Q59">
        <v>1.9</v>
      </c>
      <c r="R59" s="1">
        <v>3.0000000000000001E-3</v>
      </c>
    </row>
    <row r="60" spans="1:18" x14ac:dyDescent="0.35">
      <c r="A60">
        <v>14</v>
      </c>
      <c r="B60" t="s">
        <v>132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13</v>
      </c>
      <c r="L60">
        <v>13</v>
      </c>
      <c r="M60">
        <v>0</v>
      </c>
      <c r="N60">
        <v>0</v>
      </c>
      <c r="O60">
        <v>1</v>
      </c>
      <c r="P60">
        <v>1.8</v>
      </c>
      <c r="Q60">
        <v>1.8</v>
      </c>
      <c r="R60" s="1">
        <v>1E-3</v>
      </c>
    </row>
    <row r="61" spans="1:18" x14ac:dyDescent="0.35">
      <c r="A61">
        <v>14</v>
      </c>
      <c r="B61" t="s">
        <v>31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2</v>
      </c>
      <c r="K61">
        <v>12</v>
      </c>
      <c r="L61">
        <v>12</v>
      </c>
      <c r="M61">
        <v>0</v>
      </c>
      <c r="N61">
        <v>0</v>
      </c>
      <c r="O61">
        <v>1</v>
      </c>
      <c r="P61">
        <v>1.7</v>
      </c>
      <c r="Q61">
        <v>1.7</v>
      </c>
      <c r="R61" s="1">
        <v>0.11600000000000001</v>
      </c>
    </row>
    <row r="62" spans="1:18" x14ac:dyDescent="0.35">
      <c r="A62">
        <v>14</v>
      </c>
      <c r="B62" t="s">
        <v>155</v>
      </c>
      <c r="C62">
        <v>2</v>
      </c>
      <c r="D62">
        <v>7</v>
      </c>
      <c r="E62">
        <v>3.5</v>
      </c>
      <c r="F62">
        <v>4</v>
      </c>
      <c r="G62">
        <v>0</v>
      </c>
      <c r="H62">
        <v>0</v>
      </c>
      <c r="I62">
        <v>1</v>
      </c>
      <c r="J62">
        <v>2</v>
      </c>
      <c r="K62">
        <v>4</v>
      </c>
      <c r="L62">
        <v>4</v>
      </c>
      <c r="M62">
        <v>0</v>
      </c>
      <c r="N62">
        <v>0</v>
      </c>
      <c r="O62">
        <v>1</v>
      </c>
      <c r="P62">
        <v>1.6</v>
      </c>
      <c r="Q62">
        <v>1.6</v>
      </c>
      <c r="R62" s="1">
        <v>1E-3</v>
      </c>
    </row>
    <row r="63" spans="1:18" x14ac:dyDescent="0.35">
      <c r="A63">
        <v>14</v>
      </c>
      <c r="B63" t="s">
        <v>73</v>
      </c>
      <c r="C63">
        <v>2</v>
      </c>
      <c r="D63">
        <v>16</v>
      </c>
      <c r="E63">
        <v>8</v>
      </c>
      <c r="F63">
        <v>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1.6</v>
      </c>
      <c r="Q63">
        <v>1.6</v>
      </c>
      <c r="R63" s="1">
        <v>2.5999999999999999E-2</v>
      </c>
    </row>
    <row r="64" spans="1:18" x14ac:dyDescent="0.35">
      <c r="A64">
        <v>14</v>
      </c>
      <c r="B64" t="s">
        <v>56</v>
      </c>
      <c r="C64">
        <v>6</v>
      </c>
      <c r="D64">
        <v>15</v>
      </c>
      <c r="E64">
        <v>2.5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1.5</v>
      </c>
      <c r="Q64">
        <v>1.5</v>
      </c>
      <c r="R64" s="1">
        <v>0.81599999999999995</v>
      </c>
    </row>
    <row r="65" spans="1:18" x14ac:dyDescent="0.35">
      <c r="A65">
        <v>14</v>
      </c>
      <c r="B65" t="s">
        <v>146</v>
      </c>
      <c r="C65">
        <v>1</v>
      </c>
      <c r="D65">
        <v>4</v>
      </c>
      <c r="E65">
        <v>4</v>
      </c>
      <c r="F65">
        <v>4</v>
      </c>
      <c r="G65">
        <v>0</v>
      </c>
      <c r="H65">
        <v>0</v>
      </c>
      <c r="I65">
        <v>1</v>
      </c>
      <c r="J65">
        <v>2</v>
      </c>
      <c r="K65">
        <v>4</v>
      </c>
      <c r="L65">
        <v>4</v>
      </c>
      <c r="M65">
        <v>0</v>
      </c>
      <c r="N65">
        <v>0</v>
      </c>
      <c r="O65">
        <v>1</v>
      </c>
      <c r="P65">
        <v>1.3</v>
      </c>
      <c r="Q65">
        <v>1.3</v>
      </c>
      <c r="R65" s="1">
        <v>4.0000000000000001E-3</v>
      </c>
    </row>
    <row r="66" spans="1:18" x14ac:dyDescent="0.35">
      <c r="A66">
        <v>14</v>
      </c>
      <c r="B66" t="s">
        <v>81</v>
      </c>
      <c r="C66">
        <v>3</v>
      </c>
      <c r="D66">
        <v>13</v>
      </c>
      <c r="E66">
        <v>4.3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1.3</v>
      </c>
      <c r="Q66">
        <v>1.3</v>
      </c>
      <c r="R66" s="1">
        <v>1.7999999999999999E-2</v>
      </c>
    </row>
    <row r="67" spans="1:18" x14ac:dyDescent="0.35">
      <c r="A67">
        <v>14</v>
      </c>
      <c r="B67" t="s">
        <v>50</v>
      </c>
      <c r="C67">
        <v>7</v>
      </c>
      <c r="D67">
        <v>13</v>
      </c>
      <c r="E67">
        <v>1.9</v>
      </c>
      <c r="F67">
        <v>5</v>
      </c>
      <c r="G67">
        <v>0</v>
      </c>
      <c r="H67">
        <v>0</v>
      </c>
      <c r="I67">
        <v>1</v>
      </c>
      <c r="J67">
        <v>1</v>
      </c>
      <c r="K67">
        <v>-5</v>
      </c>
      <c r="L67">
        <v>-5</v>
      </c>
      <c r="M67">
        <v>0</v>
      </c>
      <c r="N67">
        <v>0</v>
      </c>
      <c r="O67">
        <v>1</v>
      </c>
      <c r="P67">
        <v>1.3</v>
      </c>
      <c r="Q67">
        <v>1.3</v>
      </c>
      <c r="R67" s="1">
        <v>0.24</v>
      </c>
    </row>
    <row r="68" spans="1:18" x14ac:dyDescent="0.35">
      <c r="A68">
        <v>14</v>
      </c>
      <c r="B68" t="s">
        <v>54</v>
      </c>
      <c r="C68">
        <v>4</v>
      </c>
      <c r="D68">
        <v>9</v>
      </c>
      <c r="E68">
        <v>2.2999999999999998</v>
      </c>
      <c r="F68">
        <v>4</v>
      </c>
      <c r="G68">
        <v>0</v>
      </c>
      <c r="H68">
        <v>0</v>
      </c>
      <c r="I68">
        <v>1</v>
      </c>
      <c r="J68">
        <v>1</v>
      </c>
      <c r="K68">
        <v>-2</v>
      </c>
      <c r="L68">
        <v>-2</v>
      </c>
      <c r="M68">
        <v>0</v>
      </c>
      <c r="N68">
        <v>0</v>
      </c>
      <c r="O68">
        <v>1</v>
      </c>
      <c r="P68">
        <v>1.2</v>
      </c>
      <c r="Q68">
        <v>1.2</v>
      </c>
      <c r="R68" s="1">
        <v>0.67700000000000005</v>
      </c>
    </row>
    <row r="69" spans="1:18" x14ac:dyDescent="0.35">
      <c r="A69">
        <v>14</v>
      </c>
      <c r="B69" t="s">
        <v>131</v>
      </c>
      <c r="C69">
        <v>3</v>
      </c>
      <c r="D69">
        <v>9</v>
      </c>
      <c r="E69">
        <v>3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0.9</v>
      </c>
      <c r="Q69">
        <v>0.9</v>
      </c>
      <c r="R69" s="1">
        <v>3.0000000000000001E-3</v>
      </c>
    </row>
    <row r="70" spans="1:18" x14ac:dyDescent="0.35">
      <c r="A70">
        <v>14</v>
      </c>
      <c r="B70" t="s">
        <v>216</v>
      </c>
      <c r="C70">
        <v>3</v>
      </c>
      <c r="D70">
        <v>9</v>
      </c>
      <c r="E70">
        <v>3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0.9</v>
      </c>
      <c r="Q70">
        <v>0.9</v>
      </c>
      <c r="R70" s="1">
        <v>0.11899999999999999</v>
      </c>
    </row>
    <row r="71" spans="1:18" x14ac:dyDescent="0.35">
      <c r="A71">
        <v>14</v>
      </c>
      <c r="B71" t="s">
        <v>78</v>
      </c>
      <c r="C71">
        <v>1</v>
      </c>
      <c r="D71">
        <v>2</v>
      </c>
      <c r="E71">
        <v>2</v>
      </c>
      <c r="F71">
        <v>2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1</v>
      </c>
      <c r="P71">
        <v>0.8</v>
      </c>
      <c r="Q71">
        <v>0.8</v>
      </c>
      <c r="R71" s="1">
        <v>1E-3</v>
      </c>
    </row>
    <row r="72" spans="1:18" x14ac:dyDescent="0.35">
      <c r="A72">
        <v>14</v>
      </c>
      <c r="B72" t="s">
        <v>72</v>
      </c>
      <c r="C72">
        <v>2</v>
      </c>
      <c r="D72">
        <v>8</v>
      </c>
      <c r="E72">
        <v>4</v>
      </c>
      <c r="F72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0.8</v>
      </c>
      <c r="Q72">
        <v>0.8</v>
      </c>
      <c r="R72" s="1">
        <v>1.2999999999999999E-2</v>
      </c>
    </row>
    <row r="73" spans="1:18" x14ac:dyDescent="0.35">
      <c r="A73">
        <v>14</v>
      </c>
      <c r="B73" t="s">
        <v>36</v>
      </c>
      <c r="C73">
        <v>3</v>
      </c>
      <c r="D73">
        <v>8</v>
      </c>
      <c r="E73">
        <v>2.7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0.8</v>
      </c>
      <c r="Q73">
        <v>0.8</v>
      </c>
      <c r="R73" s="1">
        <v>0.56699999999999995</v>
      </c>
    </row>
    <row r="74" spans="1:18" x14ac:dyDescent="0.35">
      <c r="A74">
        <v>14</v>
      </c>
      <c r="B74" t="s">
        <v>144</v>
      </c>
      <c r="C74">
        <v>1</v>
      </c>
      <c r="D74">
        <v>7</v>
      </c>
      <c r="E74">
        <v>7</v>
      </c>
      <c r="F74">
        <v>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0.7</v>
      </c>
      <c r="Q74">
        <v>0.7</v>
      </c>
      <c r="R74" s="1">
        <v>1E-3</v>
      </c>
    </row>
    <row r="75" spans="1:18" x14ac:dyDescent="0.35">
      <c r="A75">
        <v>14</v>
      </c>
      <c r="B75" t="s">
        <v>147</v>
      </c>
      <c r="C75">
        <v>3</v>
      </c>
      <c r="D75">
        <v>7</v>
      </c>
      <c r="E75">
        <v>2.2999999999999998</v>
      </c>
      <c r="F75">
        <v>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0.7</v>
      </c>
      <c r="Q75">
        <v>0.7</v>
      </c>
      <c r="R75" s="1">
        <v>0.02</v>
      </c>
    </row>
    <row r="76" spans="1:18" x14ac:dyDescent="0.35">
      <c r="A76">
        <v>14</v>
      </c>
      <c r="B76" t="s">
        <v>27</v>
      </c>
      <c r="C76">
        <v>1</v>
      </c>
      <c r="D76">
        <v>6</v>
      </c>
      <c r="E76">
        <v>6</v>
      </c>
      <c r="F76">
        <v>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0.6</v>
      </c>
      <c r="Q76">
        <v>0.6</v>
      </c>
      <c r="R76" s="1">
        <v>0.29099999999999998</v>
      </c>
    </row>
    <row r="77" spans="1:18" x14ac:dyDescent="0.35">
      <c r="A77">
        <v>14</v>
      </c>
      <c r="B77" t="s">
        <v>25</v>
      </c>
      <c r="C77">
        <v>3</v>
      </c>
      <c r="D77">
        <v>6</v>
      </c>
      <c r="E77">
        <v>2</v>
      </c>
      <c r="F77">
        <v>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0.6</v>
      </c>
      <c r="Q77">
        <v>0.6</v>
      </c>
      <c r="R77" s="1">
        <v>0.151</v>
      </c>
    </row>
    <row r="78" spans="1:18" x14ac:dyDescent="0.35">
      <c r="A78">
        <v>14</v>
      </c>
      <c r="B78" t="s">
        <v>137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-1</v>
      </c>
      <c r="L78">
        <v>-1</v>
      </c>
      <c r="M78">
        <v>0</v>
      </c>
      <c r="N78">
        <v>0</v>
      </c>
      <c r="O78">
        <v>1</v>
      </c>
      <c r="P78">
        <v>0.4</v>
      </c>
      <c r="Q78">
        <v>0.4</v>
      </c>
      <c r="R78" s="1">
        <v>6.0000000000000001E-3</v>
      </c>
    </row>
    <row r="79" spans="1:18" x14ac:dyDescent="0.35">
      <c r="A79">
        <v>14</v>
      </c>
      <c r="B79" t="s">
        <v>190</v>
      </c>
      <c r="C79">
        <v>2</v>
      </c>
      <c r="D79">
        <v>3</v>
      </c>
      <c r="E79">
        <v>1.5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0.3</v>
      </c>
      <c r="Q79">
        <v>0.3</v>
      </c>
      <c r="R79" s="1">
        <v>6.0000000000000001E-3</v>
      </c>
    </row>
    <row r="80" spans="1:18" x14ac:dyDescent="0.35">
      <c r="A80">
        <v>14</v>
      </c>
      <c r="B80" t="s">
        <v>133</v>
      </c>
      <c r="C80">
        <v>1</v>
      </c>
      <c r="D80">
        <v>3</v>
      </c>
      <c r="E80">
        <v>3</v>
      </c>
      <c r="F80">
        <v>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0.3</v>
      </c>
      <c r="Q80">
        <v>0.3</v>
      </c>
      <c r="R80" s="1">
        <v>0</v>
      </c>
    </row>
    <row r="81" spans="1:18" x14ac:dyDescent="0.35">
      <c r="A81">
        <v>14</v>
      </c>
      <c r="B81" t="s">
        <v>193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-2</v>
      </c>
      <c r="L81">
        <v>-2</v>
      </c>
      <c r="M81">
        <v>0</v>
      </c>
      <c r="N81">
        <v>0</v>
      </c>
      <c r="O81">
        <v>1</v>
      </c>
      <c r="P81">
        <v>0.3</v>
      </c>
      <c r="Q81">
        <v>0.3</v>
      </c>
      <c r="R81" s="1">
        <v>0</v>
      </c>
    </row>
    <row r="82" spans="1:18" x14ac:dyDescent="0.35">
      <c r="A82">
        <v>14</v>
      </c>
      <c r="B82" t="s">
        <v>142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-3</v>
      </c>
      <c r="L82">
        <v>-3</v>
      </c>
      <c r="M82">
        <v>0</v>
      </c>
      <c r="N82">
        <v>0</v>
      </c>
      <c r="O82">
        <v>1</v>
      </c>
      <c r="P82">
        <v>0.2</v>
      </c>
      <c r="Q82">
        <v>0.2</v>
      </c>
      <c r="R82" s="1">
        <v>0</v>
      </c>
    </row>
    <row r="83" spans="1:18" x14ac:dyDescent="0.35">
      <c r="A83">
        <v>14</v>
      </c>
      <c r="B83" t="s">
        <v>168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14</v>
      </c>
      <c r="B84" t="s">
        <v>122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 s="1">
        <v>1.9E-2</v>
      </c>
    </row>
    <row r="85" spans="1:18" x14ac:dyDescent="0.35">
      <c r="A85">
        <v>14</v>
      </c>
      <c r="B85" t="s">
        <v>156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14</v>
      </c>
      <c r="B86" t="s">
        <v>160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26</v>
      </c>
      <c r="L86">
        <v>26</v>
      </c>
      <c r="M86">
        <v>0</v>
      </c>
      <c r="N86">
        <v>0</v>
      </c>
      <c r="O86">
        <v>1</v>
      </c>
      <c r="P86">
        <v>0</v>
      </c>
      <c r="Q86">
        <v>0</v>
      </c>
      <c r="R86" s="1">
        <v>0</v>
      </c>
    </row>
    <row r="87" spans="1:18" x14ac:dyDescent="0.35">
      <c r="A87">
        <v>14</v>
      </c>
      <c r="B87" t="s">
        <v>149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1E-3</v>
      </c>
    </row>
    <row r="88" spans="1:18" x14ac:dyDescent="0.35">
      <c r="A88">
        <v>14</v>
      </c>
      <c r="B88" t="s">
        <v>231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14</v>
      </c>
      <c r="B89" t="s">
        <v>244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1E-3</v>
      </c>
    </row>
    <row r="90" spans="1:18" x14ac:dyDescent="0.35">
      <c r="A90">
        <v>14</v>
      </c>
      <c r="B90" t="s">
        <v>158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14</v>
      </c>
      <c r="B91" t="s">
        <v>140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3.0000000000000001E-3</v>
      </c>
    </row>
    <row r="92" spans="1:18" x14ac:dyDescent="0.35">
      <c r="A92">
        <v>14</v>
      </c>
      <c r="B92" t="s">
        <v>159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14</v>
      </c>
      <c r="B93" t="s">
        <v>41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0.20699999999999999</v>
      </c>
    </row>
    <row r="94" spans="1:18" x14ac:dyDescent="0.35">
      <c r="A94">
        <v>14</v>
      </c>
      <c r="B94" t="s">
        <v>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0.16200000000000001</v>
      </c>
    </row>
    <row r="95" spans="1:18" x14ac:dyDescent="0.35">
      <c r="A95">
        <v>14</v>
      </c>
      <c r="B95" t="s">
        <v>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0.95299999999999996</v>
      </c>
    </row>
    <row r="96" spans="1:18" x14ac:dyDescent="0.35">
      <c r="A96">
        <v>14</v>
      </c>
      <c r="B96" t="s">
        <v>157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14</v>
      </c>
      <c r="B97" t="s">
        <v>163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14</v>
      </c>
      <c r="B98" t="s">
        <v>64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7.0999999999999994E-2</v>
      </c>
    </row>
    <row r="99" spans="1:18" x14ac:dyDescent="0.35">
      <c r="A99">
        <v>14</v>
      </c>
      <c r="B99" t="s">
        <v>84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 s="1">
        <v>0</v>
      </c>
    </row>
    <row r="100" spans="1:18" x14ac:dyDescent="0.35">
      <c r="A100">
        <v>14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14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 s="1">
        <v>1E-3</v>
      </c>
    </row>
    <row r="102" spans="1:18" x14ac:dyDescent="0.35">
      <c r="A102">
        <v>14</v>
      </c>
      <c r="B102" t="s">
        <v>123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1.0999999999999999E-2</v>
      </c>
    </row>
    <row r="103" spans="1:18" x14ac:dyDescent="0.35">
      <c r="A103">
        <v>14</v>
      </c>
      <c r="B103" t="s">
        <v>230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1.2999999999999999E-2</v>
      </c>
    </row>
    <row r="104" spans="1:18" x14ac:dyDescent="0.35">
      <c r="A104">
        <v>14</v>
      </c>
      <c r="B104" t="s">
        <v>29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0.88300000000000001</v>
      </c>
    </row>
    <row r="105" spans="1:18" x14ac:dyDescent="0.35">
      <c r="A105">
        <v>14</v>
      </c>
      <c r="B105" t="s">
        <v>232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1E-3</v>
      </c>
    </row>
    <row r="106" spans="1:18" x14ac:dyDescent="0.35">
      <c r="A106">
        <v>14</v>
      </c>
      <c r="B106" t="s">
        <v>225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 s="1">
        <v>0</v>
      </c>
    </row>
    <row r="107" spans="1:18" x14ac:dyDescent="0.35">
      <c r="A107">
        <v>14</v>
      </c>
      <c r="B107" t="s">
        <v>166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14</v>
      </c>
      <c r="B108" t="s">
        <v>167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14</v>
      </c>
      <c r="B109" t="s">
        <v>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0.49099999999999999</v>
      </c>
    </row>
    <row r="110" spans="1:18" x14ac:dyDescent="0.35">
      <c r="A110">
        <v>14</v>
      </c>
      <c r="B110" t="s">
        <v>66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 s="1">
        <v>8.9999999999999993E-3</v>
      </c>
    </row>
    <row r="111" spans="1:18" x14ac:dyDescent="0.35">
      <c r="A111">
        <v>14</v>
      </c>
      <c r="B111" t="s">
        <v>243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3.0000000000000001E-3</v>
      </c>
    </row>
    <row r="112" spans="1:18" x14ac:dyDescent="0.35">
      <c r="A112">
        <v>14</v>
      </c>
      <c r="B112" t="s">
        <v>240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2E-3</v>
      </c>
    </row>
    <row r="113" spans="1:18" x14ac:dyDescent="0.35">
      <c r="A113">
        <v>14</v>
      </c>
      <c r="B113" t="s">
        <v>154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 s="1">
        <v>0</v>
      </c>
    </row>
    <row r="114" spans="1:18" x14ac:dyDescent="0.35">
      <c r="A114">
        <v>14</v>
      </c>
      <c r="B114" t="s">
        <v>169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14</v>
      </c>
      <c r="B115" t="s">
        <v>171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1E-3</v>
      </c>
    </row>
    <row r="116" spans="1:18" x14ac:dyDescent="0.35">
      <c r="A116">
        <v>14</v>
      </c>
      <c r="B116" t="s">
        <v>85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3.0000000000000001E-3</v>
      </c>
    </row>
    <row r="117" spans="1:18" x14ac:dyDescent="0.35">
      <c r="A117">
        <v>14</v>
      </c>
      <c r="B117" t="s">
        <v>170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</v>
      </c>
    </row>
    <row r="118" spans="1:18" x14ac:dyDescent="0.35">
      <c r="A118">
        <v>14</v>
      </c>
      <c r="B118" t="s">
        <v>125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2E-3</v>
      </c>
    </row>
    <row r="119" spans="1:18" x14ac:dyDescent="0.35">
      <c r="A119">
        <v>14</v>
      </c>
      <c r="B119" t="s">
        <v>172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14</v>
      </c>
      <c r="B120" t="s">
        <v>173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1E-3</v>
      </c>
    </row>
    <row r="121" spans="1:18" x14ac:dyDescent="0.35">
      <c r="A121">
        <v>14</v>
      </c>
      <c r="B121" t="s">
        <v>138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2E-3</v>
      </c>
    </row>
    <row r="122" spans="1:18" x14ac:dyDescent="0.35">
      <c r="A122">
        <v>14</v>
      </c>
      <c r="B122" t="s">
        <v>86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 s="1">
        <v>7.0000000000000001E-3</v>
      </c>
    </row>
    <row r="123" spans="1:18" x14ac:dyDescent="0.35">
      <c r="A123">
        <v>14</v>
      </c>
      <c r="B123" t="s">
        <v>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3.2000000000000001E-2</v>
      </c>
    </row>
    <row r="124" spans="1:18" x14ac:dyDescent="0.35">
      <c r="A124">
        <v>14</v>
      </c>
      <c r="B124" t="s">
        <v>49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0.95799999999999996</v>
      </c>
    </row>
    <row r="125" spans="1:18" x14ac:dyDescent="0.35">
      <c r="A125">
        <v>14</v>
      </c>
      <c r="B125" t="s">
        <v>233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0</v>
      </c>
    </row>
    <row r="126" spans="1:18" x14ac:dyDescent="0.35">
      <c r="A126">
        <v>14</v>
      </c>
      <c r="B126" t="s">
        <v>175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1E-3</v>
      </c>
    </row>
    <row r="127" spans="1:18" x14ac:dyDescent="0.35">
      <c r="A127">
        <v>14</v>
      </c>
      <c r="B127" t="s">
        <v>183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0</v>
      </c>
    </row>
    <row r="128" spans="1:18" x14ac:dyDescent="0.35">
      <c r="A128">
        <v>14</v>
      </c>
      <c r="B128" t="s">
        <v>148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1E-3</v>
      </c>
    </row>
    <row r="129" spans="1:18" x14ac:dyDescent="0.35">
      <c r="A129">
        <v>14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 s="1">
        <v>0</v>
      </c>
    </row>
    <row r="130" spans="1:18" x14ac:dyDescent="0.35">
      <c r="A130">
        <v>14</v>
      </c>
      <c r="B130" t="s">
        <v>238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</row>
    <row r="131" spans="1:18" x14ac:dyDescent="0.35">
      <c r="A131">
        <v>14</v>
      </c>
      <c r="B131" t="s">
        <v>176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</v>
      </c>
    </row>
    <row r="132" spans="1:18" x14ac:dyDescent="0.35">
      <c r="A132">
        <v>14</v>
      </c>
      <c r="B132" t="s">
        <v>126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1E-3</v>
      </c>
    </row>
    <row r="133" spans="1:18" x14ac:dyDescent="0.35">
      <c r="A133">
        <v>14</v>
      </c>
      <c r="B133" t="s">
        <v>177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14</v>
      </c>
      <c r="B134" t="s">
        <v>178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1E-3</v>
      </c>
    </row>
    <row r="135" spans="1:18" x14ac:dyDescent="0.35">
      <c r="A135">
        <v>14</v>
      </c>
      <c r="B135" t="s">
        <v>227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14</v>
      </c>
      <c r="B136" t="s">
        <v>179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</row>
    <row r="137" spans="1:18" x14ac:dyDescent="0.35">
      <c r="A137">
        <v>14</v>
      </c>
      <c r="B137" t="s">
        <v>228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14</v>
      </c>
      <c r="B138" t="s">
        <v>152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1.2999999999999999E-2</v>
      </c>
    </row>
    <row r="139" spans="1:18" x14ac:dyDescent="0.35">
      <c r="A139">
        <v>14</v>
      </c>
      <c r="B139" t="s">
        <v>181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14</v>
      </c>
      <c r="B140" t="s">
        <v>182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1E-3</v>
      </c>
    </row>
    <row r="141" spans="1:18" x14ac:dyDescent="0.35">
      <c r="A141">
        <v>14</v>
      </c>
      <c r="B141" t="s">
        <v>184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14</v>
      </c>
      <c r="B142" t="s">
        <v>121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4.7E-2</v>
      </c>
    </row>
    <row r="143" spans="1:18" x14ac:dyDescent="0.35">
      <c r="A143">
        <v>14</v>
      </c>
      <c r="B143" t="s">
        <v>185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0</v>
      </c>
    </row>
    <row r="144" spans="1:18" x14ac:dyDescent="0.35">
      <c r="A144">
        <v>14</v>
      </c>
      <c r="B144" t="s">
        <v>186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</v>
      </c>
    </row>
    <row r="145" spans="1:18" x14ac:dyDescent="0.35">
      <c r="A145">
        <v>14</v>
      </c>
      <c r="B145" t="s">
        <v>256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1E-3</v>
      </c>
    </row>
    <row r="146" spans="1:18" x14ac:dyDescent="0.35">
      <c r="A146">
        <v>14</v>
      </c>
      <c r="B146" t="s">
        <v>187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</row>
    <row r="147" spans="1:18" x14ac:dyDescent="0.35">
      <c r="A147">
        <v>14</v>
      </c>
      <c r="B147" t="s">
        <v>55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 s="1">
        <v>4.8000000000000001E-2</v>
      </c>
    </row>
    <row r="148" spans="1:18" x14ac:dyDescent="0.35">
      <c r="A148">
        <v>14</v>
      </c>
      <c r="B148" t="s">
        <v>34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0.91100000000000003</v>
      </c>
    </row>
    <row r="149" spans="1:18" x14ac:dyDescent="0.35">
      <c r="A149">
        <v>14</v>
      </c>
      <c r="B149" t="s">
        <v>75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0.153</v>
      </c>
    </row>
    <row r="150" spans="1:18" x14ac:dyDescent="0.35">
      <c r="A150">
        <v>14</v>
      </c>
      <c r="B150" t="s">
        <v>151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2E-3</v>
      </c>
    </row>
    <row r="151" spans="1:18" x14ac:dyDescent="0.35">
      <c r="A151">
        <v>14</v>
      </c>
      <c r="B151" t="s">
        <v>188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</v>
      </c>
    </row>
    <row r="152" spans="1:18" x14ac:dyDescent="0.35">
      <c r="A152">
        <v>14</v>
      </c>
      <c r="B152" t="s">
        <v>241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1.4999999999999999E-2</v>
      </c>
    </row>
    <row r="153" spans="1:18" x14ac:dyDescent="0.35">
      <c r="A153">
        <v>14</v>
      </c>
      <c r="B153" t="s">
        <v>235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</row>
    <row r="154" spans="1:18" x14ac:dyDescent="0.35">
      <c r="A154">
        <v>14</v>
      </c>
      <c r="B154" t="s">
        <v>191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</v>
      </c>
    </row>
    <row r="155" spans="1:18" x14ac:dyDescent="0.35">
      <c r="A155">
        <v>14</v>
      </c>
      <c r="B155" t="s">
        <v>239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</row>
    <row r="156" spans="1:18" x14ac:dyDescent="0.35">
      <c r="A156">
        <v>14</v>
      </c>
      <c r="B156" t="s">
        <v>128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3.0000000000000001E-3</v>
      </c>
    </row>
    <row r="157" spans="1:18" x14ac:dyDescent="0.35">
      <c r="A157">
        <v>14</v>
      </c>
      <c r="B157" t="s">
        <v>189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</row>
    <row r="158" spans="1:18" x14ac:dyDescent="0.35">
      <c r="A158">
        <v>14</v>
      </c>
      <c r="B158" t="s">
        <v>248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1.9E-2</v>
      </c>
    </row>
    <row r="159" spans="1:18" x14ac:dyDescent="0.35">
      <c r="A159">
        <v>14</v>
      </c>
      <c r="B159" t="s">
        <v>224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 s="1">
        <v>0</v>
      </c>
    </row>
    <row r="160" spans="1:18" x14ac:dyDescent="0.35">
      <c r="A160">
        <v>14</v>
      </c>
      <c r="B160" t="s">
        <v>194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0</v>
      </c>
    </row>
    <row r="161" spans="1:18" x14ac:dyDescent="0.35">
      <c r="A161">
        <v>14</v>
      </c>
      <c r="B161" t="s">
        <v>150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1E-3</v>
      </c>
    </row>
    <row r="162" spans="1:18" x14ac:dyDescent="0.35">
      <c r="A162">
        <v>14</v>
      </c>
      <c r="B162" t="s">
        <v>143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4.0000000000000001E-3</v>
      </c>
    </row>
    <row r="163" spans="1:18" x14ac:dyDescent="0.35">
      <c r="A163">
        <v>14</v>
      </c>
      <c r="B163" t="s">
        <v>77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1.2E-2</v>
      </c>
    </row>
    <row r="164" spans="1:18" x14ac:dyDescent="0.35">
      <c r="A164">
        <v>14</v>
      </c>
      <c r="B164" t="s">
        <v>153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1.9E-2</v>
      </c>
    </row>
    <row r="165" spans="1:18" x14ac:dyDescent="0.35">
      <c r="A165">
        <v>14</v>
      </c>
      <c r="B165" t="s">
        <v>192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1E-3</v>
      </c>
    </row>
    <row r="166" spans="1:18" x14ac:dyDescent="0.35">
      <c r="A166">
        <v>14</v>
      </c>
      <c r="B166" t="s">
        <v>139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 s="1">
        <v>1E-3</v>
      </c>
    </row>
    <row r="167" spans="1:18" x14ac:dyDescent="0.35">
      <c r="A167">
        <v>14</v>
      </c>
      <c r="B167" t="s">
        <v>195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7.0000000000000007E-2</v>
      </c>
    </row>
    <row r="168" spans="1:18" x14ac:dyDescent="0.35">
      <c r="A168">
        <v>14</v>
      </c>
      <c r="B168" t="s">
        <v>196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14</v>
      </c>
      <c r="B169" t="s">
        <v>198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14</v>
      </c>
      <c r="B170" t="s">
        <v>197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14</v>
      </c>
      <c r="B171" t="s">
        <v>199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14</v>
      </c>
      <c r="B172" t="s">
        <v>124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 s="1">
        <v>3.0000000000000001E-3</v>
      </c>
    </row>
    <row r="173" spans="1:18" x14ac:dyDescent="0.35">
      <c r="A173">
        <v>14</v>
      </c>
      <c r="B173" t="s">
        <v>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 s="1">
        <v>1E-3</v>
      </c>
    </row>
    <row r="174" spans="1:18" x14ac:dyDescent="0.35">
      <c r="A174">
        <v>14</v>
      </c>
      <c r="B174" t="s">
        <v>201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14</v>
      </c>
      <c r="B175" t="s">
        <v>202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14</v>
      </c>
      <c r="B176" t="s">
        <v>203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14</v>
      </c>
      <c r="B177" t="s">
        <v>204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14</v>
      </c>
      <c r="B178" t="s">
        <v>206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14</v>
      </c>
      <c r="B179" t="s">
        <v>205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14</v>
      </c>
      <c r="B180" t="s">
        <v>207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14</v>
      </c>
      <c r="B181" t="s">
        <v>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0.9</v>
      </c>
    </row>
    <row r="182" spans="1:18" x14ac:dyDescent="0.35">
      <c r="A182">
        <v>14</v>
      </c>
      <c r="B182" t="s">
        <v>208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</v>
      </c>
    </row>
    <row r="183" spans="1:18" x14ac:dyDescent="0.35">
      <c r="A183">
        <v>14</v>
      </c>
      <c r="B183" t="s">
        <v>209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1E-3</v>
      </c>
    </row>
    <row r="184" spans="1:18" x14ac:dyDescent="0.35">
      <c r="A184">
        <v>14</v>
      </c>
      <c r="B184" t="s">
        <v>210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</v>
      </c>
    </row>
    <row r="185" spans="1:18" x14ac:dyDescent="0.35">
      <c r="A185">
        <v>14</v>
      </c>
      <c r="B185" t="s">
        <v>211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</v>
      </c>
    </row>
    <row r="186" spans="1:18" x14ac:dyDescent="0.35">
      <c r="A186">
        <v>14</v>
      </c>
      <c r="B186" t="s">
        <v>236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3.7999999999999999E-2</v>
      </c>
    </row>
    <row r="187" spans="1:18" x14ac:dyDescent="0.35">
      <c r="A187">
        <v>14</v>
      </c>
      <c r="B187" t="s">
        <v>212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0</v>
      </c>
    </row>
    <row r="188" spans="1:18" x14ac:dyDescent="0.35">
      <c r="A188">
        <v>14</v>
      </c>
      <c r="B188" t="s">
        <v>213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v>0</v>
      </c>
    </row>
    <row r="189" spans="1:18" x14ac:dyDescent="0.35">
      <c r="A189">
        <v>14</v>
      </c>
      <c r="B189" t="s">
        <v>16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0.93</v>
      </c>
    </row>
    <row r="190" spans="1:18" x14ac:dyDescent="0.35">
      <c r="A190">
        <v>14</v>
      </c>
      <c r="B190" t="s">
        <v>214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14</v>
      </c>
      <c r="B191" t="s">
        <v>136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5.0000000000000001E-3</v>
      </c>
    </row>
    <row r="192" spans="1:18" x14ac:dyDescent="0.35">
      <c r="A192">
        <v>14</v>
      </c>
      <c r="B192" t="s">
        <v>215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 s="1">
        <v>0.14499999999999999</v>
      </c>
    </row>
    <row r="193" spans="1:18" x14ac:dyDescent="0.35">
      <c r="A193">
        <v>14</v>
      </c>
      <c r="B193" t="s">
        <v>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 s="1">
        <v>1E-3</v>
      </c>
    </row>
    <row r="194" spans="1:18" x14ac:dyDescent="0.35">
      <c r="A194">
        <v>14</v>
      </c>
      <c r="B194" t="s">
        <v>217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0</v>
      </c>
    </row>
    <row r="195" spans="1:18" x14ac:dyDescent="0.35">
      <c r="A195">
        <v>14</v>
      </c>
      <c r="B195" t="s">
        <v>218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 s="1">
        <v>0</v>
      </c>
    </row>
    <row r="196" spans="1:18" x14ac:dyDescent="0.35">
      <c r="A196">
        <v>14</v>
      </c>
      <c r="B196" t="s">
        <v>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0.11799999999999999</v>
      </c>
    </row>
    <row r="197" spans="1:18" x14ac:dyDescent="0.35">
      <c r="A197">
        <v>14</v>
      </c>
      <c r="B197" t="s">
        <v>237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</v>
      </c>
    </row>
    <row r="198" spans="1:18" x14ac:dyDescent="0.35">
      <c r="A198">
        <v>14</v>
      </c>
      <c r="B198" t="s">
        <v>219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1E-3</v>
      </c>
    </row>
    <row r="199" spans="1:18" x14ac:dyDescent="0.35">
      <c r="A199">
        <v>14</v>
      </c>
      <c r="B199" t="s">
        <v>220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1E-3</v>
      </c>
    </row>
    <row r="200" spans="1:18" x14ac:dyDescent="0.35">
      <c r="A200">
        <v>14</v>
      </c>
      <c r="B200" t="s">
        <v>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0.222</v>
      </c>
    </row>
    <row r="201" spans="1:18" x14ac:dyDescent="0.35">
      <c r="A201">
        <v>14</v>
      </c>
      <c r="B201" t="s">
        <v>141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 s="1">
        <v>0</v>
      </c>
    </row>
    <row r="202" spans="1:18" x14ac:dyDescent="0.35">
      <c r="A202">
        <v>14</v>
      </c>
      <c r="B202" t="s">
        <v>221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14</v>
      </c>
      <c r="B203" t="s">
        <v>222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14</v>
      </c>
      <c r="B204" t="s">
        <v>223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</v>
      </c>
    </row>
    <row r="205" spans="1:18" x14ac:dyDescent="0.35">
      <c r="A205">
        <v>14</v>
      </c>
      <c r="B205" t="s">
        <v>257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2E-3</v>
      </c>
    </row>
    <row r="206" spans="1:18" x14ac:dyDescent="0.35">
      <c r="A206">
        <v>14</v>
      </c>
      <c r="B206" t="s">
        <v>242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0</v>
      </c>
    </row>
    <row r="207" spans="1:18" x14ac:dyDescent="0.35">
      <c r="A207">
        <v>14</v>
      </c>
      <c r="B207" t="s">
        <v>93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1E-3</v>
      </c>
    </row>
    <row r="208" spans="1:18" x14ac:dyDescent="0.35">
      <c r="A208">
        <v>14</v>
      </c>
      <c r="B208" t="s">
        <v>174</v>
      </c>
      <c r="C208">
        <v>3</v>
      </c>
      <c r="D208">
        <v>-1</v>
      </c>
      <c r="E208">
        <v>-0.3</v>
      </c>
      <c r="F208">
        <v>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-0.1</v>
      </c>
      <c r="Q208">
        <v>-0.1</v>
      </c>
      <c r="R208" s="1">
        <v>2E-3</v>
      </c>
    </row>
    <row r="209" spans="1:18" x14ac:dyDescent="0.35">
      <c r="A209">
        <v>14</v>
      </c>
      <c r="B209" t="s">
        <v>65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 s="1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R208"/>
  <sheetViews>
    <sheetView showGridLines="0" topLeftCell="A180" workbookViewId="0">
      <selection activeCell="A5" sqref="A5:R208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15</v>
      </c>
      <c r="B5" t="s">
        <v>17</v>
      </c>
      <c r="C5">
        <v>18</v>
      </c>
      <c r="D5">
        <v>115</v>
      </c>
      <c r="E5">
        <v>6.4</v>
      </c>
      <c r="F5">
        <v>26</v>
      </c>
      <c r="G5">
        <v>1</v>
      </c>
      <c r="H5">
        <v>1</v>
      </c>
      <c r="I5">
        <v>5</v>
      </c>
      <c r="J5">
        <v>5</v>
      </c>
      <c r="K5">
        <v>72</v>
      </c>
      <c r="L5">
        <v>14.4</v>
      </c>
      <c r="M5">
        <v>2</v>
      </c>
      <c r="N5">
        <v>0</v>
      </c>
      <c r="O5">
        <v>1</v>
      </c>
      <c r="P5">
        <v>39.200000000000003</v>
      </c>
      <c r="Q5">
        <v>39.200000000000003</v>
      </c>
      <c r="R5" s="1">
        <v>1</v>
      </c>
    </row>
    <row r="6" spans="1:18" x14ac:dyDescent="0.35">
      <c r="A6">
        <v>15</v>
      </c>
      <c r="B6" t="s">
        <v>44</v>
      </c>
      <c r="C6">
        <v>25</v>
      </c>
      <c r="D6">
        <v>179</v>
      </c>
      <c r="E6">
        <v>7.2</v>
      </c>
      <c r="F6">
        <v>24</v>
      </c>
      <c r="G6">
        <v>2</v>
      </c>
      <c r="H6">
        <v>1</v>
      </c>
      <c r="I6">
        <v>2</v>
      </c>
      <c r="J6">
        <v>3</v>
      </c>
      <c r="K6">
        <v>42</v>
      </c>
      <c r="L6">
        <v>21</v>
      </c>
      <c r="M6">
        <v>1</v>
      </c>
      <c r="N6">
        <v>0</v>
      </c>
      <c r="O6">
        <v>1</v>
      </c>
      <c r="P6">
        <v>35.1</v>
      </c>
      <c r="Q6">
        <v>35.1</v>
      </c>
      <c r="R6" s="1">
        <v>0.94899999999999995</v>
      </c>
    </row>
    <row r="7" spans="1:18" x14ac:dyDescent="0.35">
      <c r="A7">
        <v>15</v>
      </c>
      <c r="B7" t="s">
        <v>51</v>
      </c>
      <c r="C7">
        <v>11</v>
      </c>
      <c r="D7">
        <v>100</v>
      </c>
      <c r="E7">
        <v>9.1</v>
      </c>
      <c r="F7">
        <v>34</v>
      </c>
      <c r="G7">
        <v>3</v>
      </c>
      <c r="H7">
        <v>1</v>
      </c>
      <c r="I7">
        <v>2</v>
      </c>
      <c r="J7">
        <v>2</v>
      </c>
      <c r="K7">
        <v>8</v>
      </c>
      <c r="L7">
        <v>4</v>
      </c>
      <c r="M7">
        <v>1</v>
      </c>
      <c r="N7">
        <v>0</v>
      </c>
      <c r="O7">
        <v>1</v>
      </c>
      <c r="P7">
        <v>23.8</v>
      </c>
      <c r="Q7">
        <v>23.8</v>
      </c>
      <c r="R7" s="1">
        <v>0.98799999999999999</v>
      </c>
    </row>
    <row r="8" spans="1:18" x14ac:dyDescent="0.35">
      <c r="A8">
        <v>15</v>
      </c>
      <c r="B8" t="s">
        <v>127</v>
      </c>
      <c r="C8">
        <v>23</v>
      </c>
      <c r="D8">
        <v>132</v>
      </c>
      <c r="E8">
        <v>5.7</v>
      </c>
      <c r="F8">
        <v>30</v>
      </c>
      <c r="G8">
        <v>3</v>
      </c>
      <c r="H8">
        <v>1</v>
      </c>
      <c r="I8">
        <v>3</v>
      </c>
      <c r="J8">
        <v>4</v>
      </c>
      <c r="K8">
        <v>25</v>
      </c>
      <c r="L8">
        <v>8.3000000000000007</v>
      </c>
      <c r="M8">
        <v>0</v>
      </c>
      <c r="N8">
        <v>0</v>
      </c>
      <c r="O8">
        <v>1</v>
      </c>
      <c r="P8">
        <v>23.2</v>
      </c>
      <c r="Q8">
        <v>23.2</v>
      </c>
      <c r="R8" s="1">
        <v>0.495</v>
      </c>
    </row>
    <row r="9" spans="1:18" x14ac:dyDescent="0.35">
      <c r="A9">
        <v>15</v>
      </c>
      <c r="B9" t="s">
        <v>22</v>
      </c>
      <c r="C9">
        <v>27</v>
      </c>
      <c r="D9">
        <v>152</v>
      </c>
      <c r="E9">
        <v>5.6</v>
      </c>
      <c r="F9">
        <v>27</v>
      </c>
      <c r="G9">
        <v>1</v>
      </c>
      <c r="H9">
        <v>1</v>
      </c>
      <c r="I9">
        <v>5</v>
      </c>
      <c r="J9">
        <v>7</v>
      </c>
      <c r="K9">
        <v>3</v>
      </c>
      <c r="L9">
        <v>0.6</v>
      </c>
      <c r="M9">
        <v>0</v>
      </c>
      <c r="N9">
        <v>2</v>
      </c>
      <c r="O9">
        <v>1</v>
      </c>
      <c r="P9">
        <v>22</v>
      </c>
      <c r="Q9">
        <v>22</v>
      </c>
      <c r="R9" s="1">
        <v>0.96</v>
      </c>
    </row>
    <row r="10" spans="1:18" x14ac:dyDescent="0.35">
      <c r="A10">
        <v>15</v>
      </c>
      <c r="B10" t="s">
        <v>53</v>
      </c>
      <c r="C10">
        <v>21</v>
      </c>
      <c r="D10">
        <v>89</v>
      </c>
      <c r="E10">
        <v>4.2</v>
      </c>
      <c r="F10">
        <v>22</v>
      </c>
      <c r="G10">
        <v>1</v>
      </c>
      <c r="H10">
        <v>0</v>
      </c>
      <c r="I10">
        <v>2</v>
      </c>
      <c r="J10">
        <v>2</v>
      </c>
      <c r="K10">
        <v>50</v>
      </c>
      <c r="L10">
        <v>25</v>
      </c>
      <c r="M10">
        <v>1</v>
      </c>
      <c r="N10">
        <v>0</v>
      </c>
      <c r="O10">
        <v>1</v>
      </c>
      <c r="P10">
        <v>20.9</v>
      </c>
      <c r="Q10">
        <v>20.9</v>
      </c>
      <c r="R10" s="1">
        <v>0.96199999999999997</v>
      </c>
    </row>
    <row r="11" spans="1:18" x14ac:dyDescent="0.35">
      <c r="A11">
        <v>15</v>
      </c>
      <c r="B11" t="s">
        <v>71</v>
      </c>
      <c r="C11">
        <v>26</v>
      </c>
      <c r="D11">
        <v>121</v>
      </c>
      <c r="E11">
        <v>4.7</v>
      </c>
      <c r="F11">
        <v>19</v>
      </c>
      <c r="G11">
        <v>0</v>
      </c>
      <c r="H11">
        <v>0</v>
      </c>
      <c r="I11">
        <v>4</v>
      </c>
      <c r="J11">
        <v>5</v>
      </c>
      <c r="K11">
        <v>49</v>
      </c>
      <c r="L11">
        <v>12.3</v>
      </c>
      <c r="M11">
        <v>0</v>
      </c>
      <c r="N11">
        <v>0</v>
      </c>
      <c r="O11">
        <v>1</v>
      </c>
      <c r="P11">
        <v>19</v>
      </c>
      <c r="Q11">
        <v>19</v>
      </c>
      <c r="R11" s="1">
        <v>0.73799999999999999</v>
      </c>
    </row>
    <row r="12" spans="1:18" x14ac:dyDescent="0.35">
      <c r="A12">
        <v>15</v>
      </c>
      <c r="B12" t="s">
        <v>43</v>
      </c>
      <c r="C12">
        <v>19</v>
      </c>
      <c r="D12">
        <v>86</v>
      </c>
      <c r="E12">
        <v>4.5</v>
      </c>
      <c r="F12">
        <v>23</v>
      </c>
      <c r="G12">
        <v>1</v>
      </c>
      <c r="H12">
        <v>1</v>
      </c>
      <c r="I12">
        <v>3</v>
      </c>
      <c r="J12">
        <v>3</v>
      </c>
      <c r="K12">
        <v>26</v>
      </c>
      <c r="L12">
        <v>8.6999999999999993</v>
      </c>
      <c r="M12">
        <v>0</v>
      </c>
      <c r="N12">
        <v>0</v>
      </c>
      <c r="O12">
        <v>1</v>
      </c>
      <c r="P12">
        <v>18.7</v>
      </c>
      <c r="Q12">
        <v>18.7</v>
      </c>
      <c r="R12" s="1">
        <v>0.96399999999999997</v>
      </c>
    </row>
    <row r="13" spans="1:18" x14ac:dyDescent="0.35">
      <c r="A13">
        <v>15</v>
      </c>
      <c r="B13" t="s">
        <v>62</v>
      </c>
      <c r="C13">
        <v>13</v>
      </c>
      <c r="D13">
        <v>37</v>
      </c>
      <c r="E13">
        <v>2.8</v>
      </c>
      <c r="F13">
        <v>20</v>
      </c>
      <c r="G13">
        <v>1</v>
      </c>
      <c r="H13">
        <v>0</v>
      </c>
      <c r="I13">
        <v>4</v>
      </c>
      <c r="J13">
        <v>4</v>
      </c>
      <c r="K13">
        <v>64</v>
      </c>
      <c r="L13">
        <v>16</v>
      </c>
      <c r="M13">
        <v>1</v>
      </c>
      <c r="N13">
        <v>0</v>
      </c>
      <c r="O13">
        <v>1</v>
      </c>
      <c r="P13">
        <v>18.100000000000001</v>
      </c>
      <c r="Q13">
        <v>18.100000000000001</v>
      </c>
      <c r="R13" s="1">
        <v>0.36499999999999999</v>
      </c>
    </row>
    <row r="14" spans="1:18" x14ac:dyDescent="0.35">
      <c r="A14">
        <v>15</v>
      </c>
      <c r="B14" t="s">
        <v>32</v>
      </c>
      <c r="C14">
        <v>15</v>
      </c>
      <c r="D14">
        <v>42</v>
      </c>
      <c r="E14">
        <v>2.8</v>
      </c>
      <c r="F14">
        <v>18</v>
      </c>
      <c r="G14">
        <v>0</v>
      </c>
      <c r="H14">
        <v>2</v>
      </c>
      <c r="I14">
        <v>2</v>
      </c>
      <c r="J14">
        <v>2</v>
      </c>
      <c r="K14">
        <v>1</v>
      </c>
      <c r="L14">
        <v>0.5</v>
      </c>
      <c r="M14">
        <v>0</v>
      </c>
      <c r="N14">
        <v>0</v>
      </c>
      <c r="O14">
        <v>1</v>
      </c>
      <c r="P14">
        <v>17.3</v>
      </c>
      <c r="Q14">
        <v>17.3</v>
      </c>
      <c r="R14" s="1">
        <v>0.97799999999999998</v>
      </c>
    </row>
    <row r="15" spans="1:18" x14ac:dyDescent="0.35">
      <c r="A15">
        <v>15</v>
      </c>
      <c r="B15" t="s">
        <v>39</v>
      </c>
      <c r="C15">
        <v>14</v>
      </c>
      <c r="D15">
        <v>86</v>
      </c>
      <c r="E15">
        <v>6.1</v>
      </c>
      <c r="F15">
        <v>44</v>
      </c>
      <c r="G15">
        <v>3</v>
      </c>
      <c r="H15">
        <v>1</v>
      </c>
      <c r="I15">
        <v>3</v>
      </c>
      <c r="J15">
        <v>3</v>
      </c>
      <c r="K15">
        <v>3</v>
      </c>
      <c r="L15">
        <v>1</v>
      </c>
      <c r="M15">
        <v>0</v>
      </c>
      <c r="N15">
        <v>0</v>
      </c>
      <c r="O15">
        <v>1</v>
      </c>
      <c r="P15">
        <v>16.399999999999999</v>
      </c>
      <c r="Q15">
        <v>16.399999999999999</v>
      </c>
      <c r="R15" s="1">
        <v>0.90800000000000003</v>
      </c>
    </row>
    <row r="16" spans="1:18" x14ac:dyDescent="0.35">
      <c r="A16">
        <v>15</v>
      </c>
      <c r="B16" t="s">
        <v>72</v>
      </c>
      <c r="C16">
        <v>17</v>
      </c>
      <c r="D16">
        <v>69</v>
      </c>
      <c r="E16">
        <v>4.0999999999999996</v>
      </c>
      <c r="F16">
        <v>15</v>
      </c>
      <c r="G16">
        <v>0</v>
      </c>
      <c r="H16">
        <v>1</v>
      </c>
      <c r="I16">
        <v>3</v>
      </c>
      <c r="J16">
        <v>4</v>
      </c>
      <c r="K16">
        <v>16</v>
      </c>
      <c r="L16">
        <v>5.3</v>
      </c>
      <c r="M16">
        <v>0</v>
      </c>
      <c r="N16">
        <v>0</v>
      </c>
      <c r="O16">
        <v>1</v>
      </c>
      <c r="P16">
        <v>16</v>
      </c>
      <c r="Q16">
        <v>16</v>
      </c>
      <c r="R16" s="1">
        <v>0.11700000000000001</v>
      </c>
    </row>
    <row r="17" spans="1:18" x14ac:dyDescent="0.35">
      <c r="A17">
        <v>15</v>
      </c>
      <c r="B17" t="s">
        <v>70</v>
      </c>
      <c r="C17">
        <v>4</v>
      </c>
      <c r="D17">
        <v>11</v>
      </c>
      <c r="E17">
        <v>2.8</v>
      </c>
      <c r="F17">
        <v>4</v>
      </c>
      <c r="G17">
        <v>0</v>
      </c>
      <c r="H17">
        <v>0</v>
      </c>
      <c r="I17">
        <v>3</v>
      </c>
      <c r="J17">
        <v>3</v>
      </c>
      <c r="K17">
        <v>19</v>
      </c>
      <c r="L17">
        <v>6.3</v>
      </c>
      <c r="M17">
        <v>1</v>
      </c>
      <c r="N17">
        <v>0</v>
      </c>
      <c r="O17">
        <v>1</v>
      </c>
      <c r="P17">
        <v>14.7</v>
      </c>
      <c r="Q17">
        <v>14.7</v>
      </c>
      <c r="R17" s="1">
        <v>0.39</v>
      </c>
    </row>
    <row r="18" spans="1:18" x14ac:dyDescent="0.35">
      <c r="A18">
        <v>15</v>
      </c>
      <c r="B18" t="s">
        <v>42</v>
      </c>
      <c r="C18">
        <v>10</v>
      </c>
      <c r="D18">
        <v>47</v>
      </c>
      <c r="E18">
        <v>4.7</v>
      </c>
      <c r="F18">
        <v>10</v>
      </c>
      <c r="G18">
        <v>0</v>
      </c>
      <c r="H18">
        <v>1</v>
      </c>
      <c r="I18">
        <v>3</v>
      </c>
      <c r="J18">
        <v>3</v>
      </c>
      <c r="K18">
        <v>14</v>
      </c>
      <c r="L18">
        <v>4.7</v>
      </c>
      <c r="M18">
        <v>0</v>
      </c>
      <c r="N18">
        <v>0</v>
      </c>
      <c r="O18">
        <v>1</v>
      </c>
      <c r="P18">
        <v>13.6</v>
      </c>
      <c r="Q18">
        <v>13.6</v>
      </c>
      <c r="R18" s="1">
        <v>0.98799999999999999</v>
      </c>
    </row>
    <row r="19" spans="1:18" x14ac:dyDescent="0.35">
      <c r="A19">
        <v>15</v>
      </c>
      <c r="B19" t="s">
        <v>121</v>
      </c>
      <c r="C19">
        <v>4</v>
      </c>
      <c r="D19">
        <v>64</v>
      </c>
      <c r="E19">
        <v>16</v>
      </c>
      <c r="F19">
        <v>49</v>
      </c>
      <c r="G19">
        <v>3</v>
      </c>
      <c r="H19">
        <v>1</v>
      </c>
      <c r="I19">
        <v>1</v>
      </c>
      <c r="J19">
        <v>3</v>
      </c>
      <c r="K19">
        <v>6</v>
      </c>
      <c r="L19">
        <v>6</v>
      </c>
      <c r="M19">
        <v>0</v>
      </c>
      <c r="N19">
        <v>0</v>
      </c>
      <c r="O19">
        <v>1</v>
      </c>
      <c r="P19">
        <v>13.5</v>
      </c>
      <c r="Q19">
        <v>13.5</v>
      </c>
      <c r="R19" s="1">
        <v>0.04</v>
      </c>
    </row>
    <row r="20" spans="1:18" x14ac:dyDescent="0.35">
      <c r="A20">
        <v>15</v>
      </c>
      <c r="B20" t="s">
        <v>90</v>
      </c>
      <c r="C20">
        <v>16</v>
      </c>
      <c r="D20">
        <v>66</v>
      </c>
      <c r="E20">
        <v>4.0999999999999996</v>
      </c>
      <c r="F20">
        <v>15</v>
      </c>
      <c r="G20">
        <v>0</v>
      </c>
      <c r="H20">
        <v>0</v>
      </c>
      <c r="I20">
        <v>5</v>
      </c>
      <c r="J20">
        <v>5</v>
      </c>
      <c r="K20">
        <v>44</v>
      </c>
      <c r="L20">
        <v>8.8000000000000007</v>
      </c>
      <c r="M20">
        <v>0</v>
      </c>
      <c r="N20">
        <v>0</v>
      </c>
      <c r="O20">
        <v>1</v>
      </c>
      <c r="P20">
        <v>13.5</v>
      </c>
      <c r="Q20">
        <v>13.5</v>
      </c>
      <c r="R20" s="1">
        <v>0.98799999999999999</v>
      </c>
    </row>
    <row r="21" spans="1:18" x14ac:dyDescent="0.35">
      <c r="A21">
        <v>15</v>
      </c>
      <c r="B21" t="s">
        <v>56</v>
      </c>
      <c r="C21">
        <v>16</v>
      </c>
      <c r="D21">
        <v>58</v>
      </c>
      <c r="E21">
        <v>3.6</v>
      </c>
      <c r="F21">
        <v>20</v>
      </c>
      <c r="G21">
        <v>1</v>
      </c>
      <c r="H21">
        <v>1</v>
      </c>
      <c r="I21">
        <v>1</v>
      </c>
      <c r="J21">
        <v>1</v>
      </c>
      <c r="K21">
        <v>11</v>
      </c>
      <c r="L21">
        <v>11</v>
      </c>
      <c r="M21">
        <v>0</v>
      </c>
      <c r="N21">
        <v>0</v>
      </c>
      <c r="O21">
        <v>1</v>
      </c>
      <c r="P21">
        <v>13.4</v>
      </c>
      <c r="Q21">
        <v>13.4</v>
      </c>
      <c r="R21" s="1">
        <v>0.76200000000000001</v>
      </c>
    </row>
    <row r="22" spans="1:18" x14ac:dyDescent="0.35">
      <c r="A22">
        <v>15</v>
      </c>
      <c r="B22" t="s">
        <v>46</v>
      </c>
      <c r="C22">
        <v>22</v>
      </c>
      <c r="D22">
        <v>87</v>
      </c>
      <c r="E22">
        <v>4</v>
      </c>
      <c r="F22">
        <v>22</v>
      </c>
      <c r="G22">
        <v>2</v>
      </c>
      <c r="H22">
        <v>0</v>
      </c>
      <c r="I22">
        <v>2</v>
      </c>
      <c r="J22">
        <v>2</v>
      </c>
      <c r="K22">
        <v>16</v>
      </c>
      <c r="L22">
        <v>8</v>
      </c>
      <c r="M22">
        <v>0</v>
      </c>
      <c r="N22">
        <v>0</v>
      </c>
      <c r="O22">
        <v>1</v>
      </c>
      <c r="P22">
        <v>11.3</v>
      </c>
      <c r="Q22">
        <v>11.3</v>
      </c>
      <c r="R22" s="1">
        <v>0.748</v>
      </c>
    </row>
    <row r="23" spans="1:18" x14ac:dyDescent="0.35">
      <c r="A23">
        <v>15</v>
      </c>
      <c r="B23" t="s">
        <v>82</v>
      </c>
      <c r="C23">
        <v>4</v>
      </c>
      <c r="D23">
        <v>13</v>
      </c>
      <c r="E23">
        <v>3.3</v>
      </c>
      <c r="F23">
        <v>5</v>
      </c>
      <c r="G23">
        <v>0</v>
      </c>
      <c r="H23">
        <v>0</v>
      </c>
      <c r="I23">
        <v>3</v>
      </c>
      <c r="J23">
        <v>3</v>
      </c>
      <c r="K23">
        <v>20</v>
      </c>
      <c r="L23">
        <v>6.7</v>
      </c>
      <c r="M23">
        <v>1</v>
      </c>
      <c r="N23">
        <v>0</v>
      </c>
      <c r="O23">
        <v>1</v>
      </c>
      <c r="P23">
        <v>10.8</v>
      </c>
      <c r="Q23">
        <v>10.8</v>
      </c>
      <c r="R23" s="1">
        <v>0.88900000000000001</v>
      </c>
    </row>
    <row r="24" spans="1:18" x14ac:dyDescent="0.35">
      <c r="A24">
        <v>15</v>
      </c>
      <c r="B24" t="s">
        <v>180</v>
      </c>
      <c r="C24">
        <v>9</v>
      </c>
      <c r="D24">
        <v>73</v>
      </c>
      <c r="E24">
        <v>8.1</v>
      </c>
      <c r="F24">
        <v>24</v>
      </c>
      <c r="G24">
        <v>1</v>
      </c>
      <c r="H24">
        <v>0</v>
      </c>
      <c r="I24">
        <v>2</v>
      </c>
      <c r="J24">
        <v>2</v>
      </c>
      <c r="K24">
        <v>15</v>
      </c>
      <c r="L24">
        <v>7.5</v>
      </c>
      <c r="M24">
        <v>0</v>
      </c>
      <c r="N24">
        <v>0</v>
      </c>
      <c r="O24">
        <v>1</v>
      </c>
      <c r="P24">
        <v>9.8000000000000007</v>
      </c>
      <c r="Q24">
        <v>9.8000000000000007</v>
      </c>
      <c r="R24" s="1">
        <v>0.43099999999999999</v>
      </c>
    </row>
    <row r="25" spans="1:18" x14ac:dyDescent="0.35">
      <c r="A25">
        <v>15</v>
      </c>
      <c r="B25" t="s">
        <v>60</v>
      </c>
      <c r="C25">
        <v>10</v>
      </c>
      <c r="D25">
        <v>40</v>
      </c>
      <c r="E25">
        <v>4</v>
      </c>
      <c r="F25">
        <v>11</v>
      </c>
      <c r="G25">
        <v>0</v>
      </c>
      <c r="H25">
        <v>0</v>
      </c>
      <c r="I25">
        <v>5</v>
      </c>
      <c r="J25">
        <v>6</v>
      </c>
      <c r="K25">
        <v>28</v>
      </c>
      <c r="L25">
        <v>5.6</v>
      </c>
      <c r="M25">
        <v>0</v>
      </c>
      <c r="N25">
        <v>0</v>
      </c>
      <c r="O25">
        <v>1</v>
      </c>
      <c r="P25">
        <v>9.3000000000000007</v>
      </c>
      <c r="Q25">
        <v>9.3000000000000007</v>
      </c>
      <c r="R25" s="1">
        <v>0.81399999999999995</v>
      </c>
    </row>
    <row r="26" spans="1:18" x14ac:dyDescent="0.35">
      <c r="A26">
        <v>15</v>
      </c>
      <c r="B26" t="s">
        <v>28</v>
      </c>
      <c r="C26">
        <v>17</v>
      </c>
      <c r="D26">
        <v>85</v>
      </c>
      <c r="E26">
        <v>5</v>
      </c>
      <c r="F26">
        <v>13</v>
      </c>
      <c r="G26">
        <v>0</v>
      </c>
      <c r="H26">
        <v>0</v>
      </c>
      <c r="I26">
        <v>2</v>
      </c>
      <c r="J26">
        <v>3</v>
      </c>
      <c r="K26">
        <v>-3</v>
      </c>
      <c r="L26">
        <v>-1.5</v>
      </c>
      <c r="M26">
        <v>0</v>
      </c>
      <c r="N26">
        <v>0</v>
      </c>
      <c r="O26">
        <v>1</v>
      </c>
      <c r="P26">
        <v>9.1999999999999993</v>
      </c>
      <c r="Q26">
        <v>9.1999999999999993</v>
      </c>
      <c r="R26" s="1">
        <v>0.96</v>
      </c>
    </row>
    <row r="27" spans="1:18" x14ac:dyDescent="0.35">
      <c r="A27">
        <v>15</v>
      </c>
      <c r="B27" t="s">
        <v>16</v>
      </c>
      <c r="C27">
        <v>13</v>
      </c>
      <c r="D27">
        <v>53</v>
      </c>
      <c r="E27">
        <v>4.0999999999999996</v>
      </c>
      <c r="F27">
        <v>20</v>
      </c>
      <c r="G27">
        <v>1</v>
      </c>
      <c r="H27">
        <v>0</v>
      </c>
      <c r="I27">
        <v>4</v>
      </c>
      <c r="J27">
        <v>4</v>
      </c>
      <c r="K27">
        <v>16</v>
      </c>
      <c r="L27">
        <v>4</v>
      </c>
      <c r="M27">
        <v>0</v>
      </c>
      <c r="N27">
        <v>0</v>
      </c>
      <c r="O27">
        <v>1</v>
      </c>
      <c r="P27">
        <v>8.9</v>
      </c>
      <c r="Q27">
        <v>8.9</v>
      </c>
      <c r="R27" s="1">
        <v>0.92700000000000005</v>
      </c>
    </row>
    <row r="28" spans="1:18" x14ac:dyDescent="0.35">
      <c r="A28">
        <v>15</v>
      </c>
      <c r="B28" t="s">
        <v>193</v>
      </c>
      <c r="C28">
        <v>11</v>
      </c>
      <c r="D28">
        <v>69</v>
      </c>
      <c r="E28">
        <v>6.3</v>
      </c>
      <c r="F28">
        <v>31</v>
      </c>
      <c r="G28">
        <v>2</v>
      </c>
      <c r="H28">
        <v>0</v>
      </c>
      <c r="I28">
        <v>2</v>
      </c>
      <c r="J28">
        <v>2</v>
      </c>
      <c r="K28">
        <v>10</v>
      </c>
      <c r="L28">
        <v>5</v>
      </c>
      <c r="M28">
        <v>0</v>
      </c>
      <c r="N28">
        <v>0</v>
      </c>
      <c r="O28">
        <v>1</v>
      </c>
      <c r="P28">
        <v>8.9</v>
      </c>
      <c r="Q28">
        <v>8.9</v>
      </c>
      <c r="R28" s="1">
        <v>0</v>
      </c>
    </row>
    <row r="29" spans="1:18" x14ac:dyDescent="0.35">
      <c r="A29">
        <v>15</v>
      </c>
      <c r="B29" t="s">
        <v>81</v>
      </c>
      <c r="C29">
        <v>17</v>
      </c>
      <c r="D29">
        <v>88</v>
      </c>
      <c r="E29">
        <v>5.2</v>
      </c>
      <c r="F29">
        <v>19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8.8000000000000007</v>
      </c>
      <c r="Q29">
        <v>8.8000000000000007</v>
      </c>
      <c r="R29" s="1">
        <v>1.6E-2</v>
      </c>
    </row>
    <row r="30" spans="1:18" x14ac:dyDescent="0.35">
      <c r="A30">
        <v>15</v>
      </c>
      <c r="B30" t="s">
        <v>79</v>
      </c>
      <c r="C30">
        <v>18</v>
      </c>
      <c r="D30">
        <v>74</v>
      </c>
      <c r="E30">
        <v>4.0999999999999996</v>
      </c>
      <c r="F30">
        <v>11</v>
      </c>
      <c r="G30">
        <v>0</v>
      </c>
      <c r="H30">
        <v>0</v>
      </c>
      <c r="I30">
        <v>2</v>
      </c>
      <c r="J30">
        <v>3</v>
      </c>
      <c r="K30">
        <v>1</v>
      </c>
      <c r="L30">
        <v>0.5</v>
      </c>
      <c r="M30">
        <v>0</v>
      </c>
      <c r="N30">
        <v>0</v>
      </c>
      <c r="O30">
        <v>1</v>
      </c>
      <c r="P30">
        <v>8.5</v>
      </c>
      <c r="Q30">
        <v>8.5</v>
      </c>
      <c r="R30" s="1">
        <v>0.96799999999999997</v>
      </c>
    </row>
    <row r="31" spans="1:18" x14ac:dyDescent="0.35">
      <c r="A31">
        <v>15</v>
      </c>
      <c r="B31" t="s">
        <v>192</v>
      </c>
      <c r="C31">
        <v>4</v>
      </c>
      <c r="D31">
        <v>25</v>
      </c>
      <c r="E31">
        <v>6.3</v>
      </c>
      <c r="F31">
        <v>18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8.5</v>
      </c>
      <c r="Q31">
        <v>8.5</v>
      </c>
      <c r="R31" s="1">
        <v>1E-3</v>
      </c>
    </row>
    <row r="32" spans="1:18" x14ac:dyDescent="0.35">
      <c r="A32">
        <v>15</v>
      </c>
      <c r="B32" t="s">
        <v>200</v>
      </c>
      <c r="C32">
        <v>2</v>
      </c>
      <c r="D32">
        <v>25</v>
      </c>
      <c r="E32">
        <v>12.5</v>
      </c>
      <c r="F32">
        <v>26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8.5</v>
      </c>
      <c r="Q32">
        <v>8.5</v>
      </c>
      <c r="R32" s="1">
        <v>1E-3</v>
      </c>
    </row>
    <row r="33" spans="1:18" x14ac:dyDescent="0.35">
      <c r="A33">
        <v>15</v>
      </c>
      <c r="B33" t="s">
        <v>27</v>
      </c>
      <c r="C33">
        <v>5</v>
      </c>
      <c r="D33">
        <v>36</v>
      </c>
      <c r="E33">
        <v>7.2</v>
      </c>
      <c r="F33">
        <v>22</v>
      </c>
      <c r="G33">
        <v>1</v>
      </c>
      <c r="H33">
        <v>0</v>
      </c>
      <c r="I33">
        <v>4</v>
      </c>
      <c r="J33">
        <v>6</v>
      </c>
      <c r="K33">
        <v>24</v>
      </c>
      <c r="L33">
        <v>6</v>
      </c>
      <c r="M33">
        <v>0</v>
      </c>
      <c r="N33">
        <v>0</v>
      </c>
      <c r="O33">
        <v>1</v>
      </c>
      <c r="P33">
        <v>8</v>
      </c>
      <c r="Q33">
        <v>8</v>
      </c>
      <c r="R33" s="1">
        <v>0.221</v>
      </c>
    </row>
    <row r="34" spans="1:18" x14ac:dyDescent="0.35">
      <c r="A34">
        <v>15</v>
      </c>
      <c r="B34" t="s">
        <v>21</v>
      </c>
      <c r="C34">
        <v>10</v>
      </c>
      <c r="D34">
        <v>31</v>
      </c>
      <c r="E34">
        <v>3.1</v>
      </c>
      <c r="F34">
        <v>7</v>
      </c>
      <c r="G34">
        <v>0</v>
      </c>
      <c r="H34">
        <v>0</v>
      </c>
      <c r="I34">
        <v>4</v>
      </c>
      <c r="J34">
        <v>6</v>
      </c>
      <c r="K34">
        <v>28</v>
      </c>
      <c r="L34">
        <v>7</v>
      </c>
      <c r="M34">
        <v>0</v>
      </c>
      <c r="N34">
        <v>0</v>
      </c>
      <c r="O34">
        <v>1</v>
      </c>
      <c r="P34">
        <v>7.9</v>
      </c>
      <c r="Q34">
        <v>7.9</v>
      </c>
      <c r="R34" s="1">
        <v>0.999</v>
      </c>
    </row>
    <row r="35" spans="1:18" x14ac:dyDescent="0.35">
      <c r="A35">
        <v>15</v>
      </c>
      <c r="B35" t="s">
        <v>88</v>
      </c>
      <c r="C35">
        <v>9</v>
      </c>
      <c r="D35">
        <v>32</v>
      </c>
      <c r="E35">
        <v>3.6</v>
      </c>
      <c r="F35">
        <v>10</v>
      </c>
      <c r="G35">
        <v>0</v>
      </c>
      <c r="H35">
        <v>0</v>
      </c>
      <c r="I35">
        <v>3</v>
      </c>
      <c r="J35">
        <v>3</v>
      </c>
      <c r="K35">
        <v>30</v>
      </c>
      <c r="L35">
        <v>10</v>
      </c>
      <c r="M35">
        <v>0</v>
      </c>
      <c r="N35">
        <v>0</v>
      </c>
      <c r="O35">
        <v>1</v>
      </c>
      <c r="P35">
        <v>7.7</v>
      </c>
      <c r="Q35">
        <v>7.7</v>
      </c>
      <c r="R35" s="1">
        <v>0.94399999999999995</v>
      </c>
    </row>
    <row r="36" spans="1:18" x14ac:dyDescent="0.35">
      <c r="A36">
        <v>15</v>
      </c>
      <c r="B36" t="s">
        <v>57</v>
      </c>
      <c r="C36">
        <v>11</v>
      </c>
      <c r="D36">
        <v>25</v>
      </c>
      <c r="E36">
        <v>2.2999999999999998</v>
      </c>
      <c r="F36">
        <v>5</v>
      </c>
      <c r="G36">
        <v>0</v>
      </c>
      <c r="H36">
        <v>0</v>
      </c>
      <c r="I36">
        <v>5</v>
      </c>
      <c r="J36">
        <v>6</v>
      </c>
      <c r="K36">
        <v>21</v>
      </c>
      <c r="L36">
        <v>4.2</v>
      </c>
      <c r="M36">
        <v>0</v>
      </c>
      <c r="N36">
        <v>0</v>
      </c>
      <c r="O36">
        <v>1</v>
      </c>
      <c r="P36">
        <v>7.1</v>
      </c>
      <c r="Q36">
        <v>7.1</v>
      </c>
      <c r="R36" s="1">
        <v>0.81299999999999994</v>
      </c>
    </row>
    <row r="37" spans="1:18" x14ac:dyDescent="0.35">
      <c r="A37">
        <v>15</v>
      </c>
      <c r="B37" t="s">
        <v>68</v>
      </c>
      <c r="C37">
        <v>5</v>
      </c>
      <c r="D37">
        <v>11</v>
      </c>
      <c r="E37">
        <v>2.2000000000000002</v>
      </c>
      <c r="F37">
        <v>8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7.1</v>
      </c>
      <c r="Q37">
        <v>7.1</v>
      </c>
      <c r="R37" s="1">
        <v>0.152</v>
      </c>
    </row>
    <row r="38" spans="1:18" x14ac:dyDescent="0.35">
      <c r="A38">
        <v>15</v>
      </c>
      <c r="B38" t="s">
        <v>20</v>
      </c>
      <c r="C38">
        <v>11</v>
      </c>
      <c r="D38">
        <v>52</v>
      </c>
      <c r="E38">
        <v>4.7</v>
      </c>
      <c r="F38">
        <v>11</v>
      </c>
      <c r="G38">
        <v>0</v>
      </c>
      <c r="H38">
        <v>0</v>
      </c>
      <c r="I38">
        <v>2</v>
      </c>
      <c r="J38">
        <v>3</v>
      </c>
      <c r="K38">
        <v>5</v>
      </c>
      <c r="L38">
        <v>2.5</v>
      </c>
      <c r="M38">
        <v>0</v>
      </c>
      <c r="N38">
        <v>0</v>
      </c>
      <c r="O38">
        <v>1</v>
      </c>
      <c r="P38">
        <v>6.7</v>
      </c>
      <c r="Q38">
        <v>6.7</v>
      </c>
      <c r="R38" s="1">
        <v>0.998</v>
      </c>
    </row>
    <row r="39" spans="1:18" x14ac:dyDescent="0.35">
      <c r="A39">
        <v>15</v>
      </c>
      <c r="B39" t="s">
        <v>145</v>
      </c>
      <c r="C39">
        <v>7</v>
      </c>
      <c r="D39">
        <v>23</v>
      </c>
      <c r="E39">
        <v>3.3</v>
      </c>
      <c r="F39">
        <v>6</v>
      </c>
      <c r="G39">
        <v>0</v>
      </c>
      <c r="H39">
        <v>0</v>
      </c>
      <c r="I39">
        <v>3</v>
      </c>
      <c r="J39">
        <v>3</v>
      </c>
      <c r="K39">
        <v>28</v>
      </c>
      <c r="L39">
        <v>9.3000000000000007</v>
      </c>
      <c r="M39">
        <v>0</v>
      </c>
      <c r="N39">
        <v>0</v>
      </c>
      <c r="O39">
        <v>1</v>
      </c>
      <c r="P39">
        <v>6.6</v>
      </c>
      <c r="Q39">
        <v>6.6</v>
      </c>
      <c r="R39" s="1">
        <v>0.14199999999999999</v>
      </c>
    </row>
    <row r="40" spans="1:18" x14ac:dyDescent="0.35">
      <c r="A40">
        <v>15</v>
      </c>
      <c r="B40" t="s">
        <v>147</v>
      </c>
      <c r="C40">
        <v>5</v>
      </c>
      <c r="D40">
        <v>-2</v>
      </c>
      <c r="E40">
        <v>-0.4</v>
      </c>
      <c r="F40">
        <v>3</v>
      </c>
      <c r="G40">
        <v>0</v>
      </c>
      <c r="H40">
        <v>0</v>
      </c>
      <c r="I40">
        <v>1</v>
      </c>
      <c r="J40">
        <v>3</v>
      </c>
      <c r="K40">
        <v>2</v>
      </c>
      <c r="L40">
        <v>2</v>
      </c>
      <c r="M40">
        <v>1</v>
      </c>
      <c r="N40">
        <v>0</v>
      </c>
      <c r="O40">
        <v>1</v>
      </c>
      <c r="P40">
        <v>6.5</v>
      </c>
      <c r="Q40">
        <v>6.5</v>
      </c>
      <c r="R40" s="1">
        <v>0.02</v>
      </c>
    </row>
    <row r="41" spans="1:18" x14ac:dyDescent="0.35">
      <c r="A41">
        <v>15</v>
      </c>
      <c r="B41" t="s">
        <v>162</v>
      </c>
      <c r="C41">
        <v>9</v>
      </c>
      <c r="D41">
        <v>54</v>
      </c>
      <c r="E41">
        <v>6</v>
      </c>
      <c r="F41">
        <v>11</v>
      </c>
      <c r="G41">
        <v>0</v>
      </c>
      <c r="H41">
        <v>0</v>
      </c>
      <c r="I41">
        <v>1</v>
      </c>
      <c r="J41">
        <v>1</v>
      </c>
      <c r="K41">
        <v>4</v>
      </c>
      <c r="L41">
        <v>4</v>
      </c>
      <c r="M41">
        <v>0</v>
      </c>
      <c r="N41">
        <v>0</v>
      </c>
      <c r="O41">
        <v>1</v>
      </c>
      <c r="P41">
        <v>6.3</v>
      </c>
      <c r="Q41">
        <v>6.3</v>
      </c>
      <c r="R41" s="1">
        <v>1E-3</v>
      </c>
    </row>
    <row r="42" spans="1:18" x14ac:dyDescent="0.35">
      <c r="A42">
        <v>15</v>
      </c>
      <c r="B42" t="s">
        <v>80</v>
      </c>
      <c r="C42">
        <v>4</v>
      </c>
      <c r="D42">
        <v>15</v>
      </c>
      <c r="E42">
        <v>3.8</v>
      </c>
      <c r="F42">
        <v>8</v>
      </c>
      <c r="G42">
        <v>0</v>
      </c>
      <c r="H42">
        <v>0</v>
      </c>
      <c r="I42">
        <v>5</v>
      </c>
      <c r="J42">
        <v>5</v>
      </c>
      <c r="K42">
        <v>20</v>
      </c>
      <c r="L42">
        <v>4</v>
      </c>
      <c r="M42">
        <v>0</v>
      </c>
      <c r="N42">
        <v>0</v>
      </c>
      <c r="O42">
        <v>1</v>
      </c>
      <c r="P42">
        <v>6</v>
      </c>
      <c r="Q42">
        <v>6</v>
      </c>
      <c r="R42" s="1">
        <v>0.58299999999999996</v>
      </c>
    </row>
    <row r="43" spans="1:18" x14ac:dyDescent="0.35">
      <c r="A43">
        <v>15</v>
      </c>
      <c r="B43" t="s">
        <v>18</v>
      </c>
      <c r="C43">
        <v>5</v>
      </c>
      <c r="D43">
        <v>9</v>
      </c>
      <c r="E43">
        <v>1.8</v>
      </c>
      <c r="F43">
        <v>6</v>
      </c>
      <c r="G43">
        <v>0</v>
      </c>
      <c r="H43">
        <v>0</v>
      </c>
      <c r="I43">
        <v>4</v>
      </c>
      <c r="J43">
        <v>6</v>
      </c>
      <c r="K43">
        <v>29</v>
      </c>
      <c r="L43">
        <v>7.3</v>
      </c>
      <c r="M43">
        <v>0</v>
      </c>
      <c r="N43">
        <v>0</v>
      </c>
      <c r="O43">
        <v>1</v>
      </c>
      <c r="P43">
        <v>5.8</v>
      </c>
      <c r="Q43">
        <v>5.8</v>
      </c>
      <c r="R43" s="1">
        <v>1</v>
      </c>
    </row>
    <row r="44" spans="1:18" x14ac:dyDescent="0.35">
      <c r="A44">
        <v>15</v>
      </c>
      <c r="B44" t="s">
        <v>19</v>
      </c>
      <c r="C44">
        <v>14</v>
      </c>
      <c r="D44">
        <v>45</v>
      </c>
      <c r="E44">
        <v>3.2</v>
      </c>
      <c r="F44">
        <v>8</v>
      </c>
      <c r="G44">
        <v>0</v>
      </c>
      <c r="H44">
        <v>0</v>
      </c>
      <c r="I44">
        <v>1</v>
      </c>
      <c r="J44">
        <v>1</v>
      </c>
      <c r="K44">
        <v>6</v>
      </c>
      <c r="L44">
        <v>6</v>
      </c>
      <c r="M44">
        <v>0</v>
      </c>
      <c r="N44">
        <v>0</v>
      </c>
      <c r="O44">
        <v>1</v>
      </c>
      <c r="P44">
        <v>5.6</v>
      </c>
      <c r="Q44">
        <v>5.6</v>
      </c>
      <c r="R44" s="1">
        <v>0.42799999999999999</v>
      </c>
    </row>
    <row r="45" spans="1:18" x14ac:dyDescent="0.35">
      <c r="A45">
        <v>15</v>
      </c>
      <c r="B45" t="s">
        <v>130</v>
      </c>
      <c r="C45">
        <v>6</v>
      </c>
      <c r="D45">
        <v>32</v>
      </c>
      <c r="E45">
        <v>5.3</v>
      </c>
      <c r="F45">
        <v>9</v>
      </c>
      <c r="G45">
        <v>0</v>
      </c>
      <c r="H45">
        <v>0</v>
      </c>
      <c r="I45">
        <v>2</v>
      </c>
      <c r="J45">
        <v>2</v>
      </c>
      <c r="K45">
        <v>13</v>
      </c>
      <c r="L45">
        <v>6.5</v>
      </c>
      <c r="M45">
        <v>0</v>
      </c>
      <c r="N45">
        <v>0</v>
      </c>
      <c r="O45">
        <v>1</v>
      </c>
      <c r="P45">
        <v>5.5</v>
      </c>
      <c r="Q45">
        <v>5.5</v>
      </c>
      <c r="R45" s="1">
        <v>1.0999999999999999E-2</v>
      </c>
    </row>
    <row r="46" spans="1:18" x14ac:dyDescent="0.35">
      <c r="A46">
        <v>15</v>
      </c>
      <c r="B46" t="s">
        <v>38</v>
      </c>
      <c r="C46">
        <v>6</v>
      </c>
      <c r="D46">
        <v>37</v>
      </c>
      <c r="E46">
        <v>6.2</v>
      </c>
      <c r="F46">
        <v>12</v>
      </c>
      <c r="G46">
        <v>0</v>
      </c>
      <c r="H46">
        <v>0</v>
      </c>
      <c r="I46">
        <v>1</v>
      </c>
      <c r="J46">
        <v>1</v>
      </c>
      <c r="K46">
        <v>11</v>
      </c>
      <c r="L46">
        <v>11</v>
      </c>
      <c r="M46">
        <v>0</v>
      </c>
      <c r="N46">
        <v>0</v>
      </c>
      <c r="O46">
        <v>1</v>
      </c>
      <c r="P46">
        <v>5.3</v>
      </c>
      <c r="Q46">
        <v>5.3</v>
      </c>
      <c r="R46" s="1">
        <v>0.28199999999999997</v>
      </c>
    </row>
    <row r="47" spans="1:18" x14ac:dyDescent="0.35">
      <c r="A47">
        <v>15</v>
      </c>
      <c r="B47" t="s">
        <v>241</v>
      </c>
      <c r="C47">
        <v>3</v>
      </c>
      <c r="D47">
        <v>27</v>
      </c>
      <c r="E47">
        <v>9</v>
      </c>
      <c r="F47">
        <v>19</v>
      </c>
      <c r="G47">
        <v>0</v>
      </c>
      <c r="H47">
        <v>0</v>
      </c>
      <c r="I47">
        <v>3</v>
      </c>
      <c r="J47">
        <v>3</v>
      </c>
      <c r="K47">
        <v>10</v>
      </c>
      <c r="L47">
        <v>3.3</v>
      </c>
      <c r="M47">
        <v>0</v>
      </c>
      <c r="N47">
        <v>0</v>
      </c>
      <c r="O47">
        <v>1</v>
      </c>
      <c r="P47">
        <v>5.2</v>
      </c>
      <c r="Q47">
        <v>5.2</v>
      </c>
      <c r="R47" s="1">
        <v>1.4E-2</v>
      </c>
    </row>
    <row r="48" spans="1:18" x14ac:dyDescent="0.35">
      <c r="A48">
        <v>15</v>
      </c>
      <c r="B48" t="s">
        <v>69</v>
      </c>
      <c r="C48">
        <v>8</v>
      </c>
      <c r="D48">
        <v>20</v>
      </c>
      <c r="E48">
        <v>2.5</v>
      </c>
      <c r="F48">
        <v>9</v>
      </c>
      <c r="G48">
        <v>0</v>
      </c>
      <c r="H48">
        <v>0</v>
      </c>
      <c r="I48">
        <v>4</v>
      </c>
      <c r="J48">
        <v>5</v>
      </c>
      <c r="K48">
        <v>11</v>
      </c>
      <c r="L48">
        <v>2.8</v>
      </c>
      <c r="M48">
        <v>0</v>
      </c>
      <c r="N48">
        <v>0</v>
      </c>
      <c r="O48">
        <v>1</v>
      </c>
      <c r="P48">
        <v>5.0999999999999996</v>
      </c>
      <c r="Q48">
        <v>5.0999999999999996</v>
      </c>
      <c r="R48" s="1">
        <v>0.86199999999999999</v>
      </c>
    </row>
    <row r="49" spans="1:18" x14ac:dyDescent="0.35">
      <c r="A49">
        <v>15</v>
      </c>
      <c r="B49" t="s">
        <v>135</v>
      </c>
      <c r="C49">
        <v>16</v>
      </c>
      <c r="D49">
        <v>50</v>
      </c>
      <c r="E49">
        <v>3.1</v>
      </c>
      <c r="F49">
        <v>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5</v>
      </c>
      <c r="Q49">
        <v>5</v>
      </c>
      <c r="R49" s="1">
        <v>3.0000000000000001E-3</v>
      </c>
    </row>
    <row r="50" spans="1:18" x14ac:dyDescent="0.35">
      <c r="A50">
        <v>15</v>
      </c>
      <c r="B50" t="s">
        <v>47</v>
      </c>
      <c r="C50">
        <v>9</v>
      </c>
      <c r="D50">
        <v>14</v>
      </c>
      <c r="E50">
        <v>1.6</v>
      </c>
      <c r="F50">
        <v>4</v>
      </c>
      <c r="G50">
        <v>0</v>
      </c>
      <c r="H50">
        <v>0</v>
      </c>
      <c r="I50">
        <v>2</v>
      </c>
      <c r="J50">
        <v>2</v>
      </c>
      <c r="K50">
        <v>23</v>
      </c>
      <c r="L50">
        <v>11.5</v>
      </c>
      <c r="M50">
        <v>0</v>
      </c>
      <c r="N50">
        <v>0</v>
      </c>
      <c r="O50">
        <v>1</v>
      </c>
      <c r="P50">
        <v>4.7</v>
      </c>
      <c r="Q50">
        <v>4.7</v>
      </c>
      <c r="R50" s="1">
        <v>1</v>
      </c>
    </row>
    <row r="51" spans="1:18" x14ac:dyDescent="0.35">
      <c r="A51">
        <v>15</v>
      </c>
      <c r="B51" t="s">
        <v>63</v>
      </c>
      <c r="C51">
        <v>9</v>
      </c>
      <c r="D51">
        <v>30</v>
      </c>
      <c r="E51">
        <v>3.3</v>
      </c>
      <c r="F51">
        <v>9</v>
      </c>
      <c r="G51">
        <v>0</v>
      </c>
      <c r="H51">
        <v>0</v>
      </c>
      <c r="I51">
        <v>1</v>
      </c>
      <c r="J51">
        <v>1</v>
      </c>
      <c r="K51">
        <v>7</v>
      </c>
      <c r="L51">
        <v>7</v>
      </c>
      <c r="M51">
        <v>0</v>
      </c>
      <c r="N51">
        <v>0</v>
      </c>
      <c r="O51">
        <v>1</v>
      </c>
      <c r="P51">
        <v>4.2</v>
      </c>
      <c r="Q51">
        <v>4.2</v>
      </c>
      <c r="R51" s="1">
        <v>0.42599999999999999</v>
      </c>
    </row>
    <row r="52" spans="1:18" x14ac:dyDescent="0.35">
      <c r="A52">
        <v>15</v>
      </c>
      <c r="B52" t="s">
        <v>124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2</v>
      </c>
      <c r="K52">
        <v>26</v>
      </c>
      <c r="L52">
        <v>13</v>
      </c>
      <c r="M52">
        <v>0</v>
      </c>
      <c r="N52">
        <v>0</v>
      </c>
      <c r="O52">
        <v>1</v>
      </c>
      <c r="P52">
        <v>3.6</v>
      </c>
      <c r="Q52">
        <v>3.6</v>
      </c>
      <c r="R52" s="1">
        <v>3.0000000000000001E-3</v>
      </c>
    </row>
    <row r="53" spans="1:18" x14ac:dyDescent="0.35">
      <c r="A53">
        <v>15</v>
      </c>
      <c r="B53" t="s">
        <v>143</v>
      </c>
      <c r="C53">
        <v>10</v>
      </c>
      <c r="D53">
        <v>35</v>
      </c>
      <c r="E53">
        <v>3.5</v>
      </c>
      <c r="F53">
        <v>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3.5</v>
      </c>
      <c r="Q53">
        <v>3.5</v>
      </c>
      <c r="R53" s="1">
        <v>2.1999999999999999E-2</v>
      </c>
    </row>
    <row r="54" spans="1:18" x14ac:dyDescent="0.35">
      <c r="A54">
        <v>15</v>
      </c>
      <c r="B54" t="s">
        <v>52</v>
      </c>
      <c r="C54">
        <v>8</v>
      </c>
      <c r="D54">
        <v>24</v>
      </c>
      <c r="E54">
        <v>3</v>
      </c>
      <c r="F54">
        <v>8</v>
      </c>
      <c r="G54">
        <v>0</v>
      </c>
      <c r="H54">
        <v>0</v>
      </c>
      <c r="I54">
        <v>1</v>
      </c>
      <c r="J54">
        <v>1</v>
      </c>
      <c r="K54">
        <v>2</v>
      </c>
      <c r="L54">
        <v>2</v>
      </c>
      <c r="M54">
        <v>0</v>
      </c>
      <c r="N54">
        <v>0</v>
      </c>
      <c r="O54">
        <v>1</v>
      </c>
      <c r="P54">
        <v>3.1</v>
      </c>
      <c r="Q54">
        <v>3.1</v>
      </c>
      <c r="R54" s="1">
        <v>0.17499999999999999</v>
      </c>
    </row>
    <row r="55" spans="1:18" x14ac:dyDescent="0.35">
      <c r="A55">
        <v>15</v>
      </c>
      <c r="B55" t="s">
        <v>73</v>
      </c>
      <c r="C55">
        <v>3</v>
      </c>
      <c r="D55">
        <v>10</v>
      </c>
      <c r="E55">
        <v>3.3</v>
      </c>
      <c r="F55">
        <v>5</v>
      </c>
      <c r="G55">
        <v>0</v>
      </c>
      <c r="H55">
        <v>0</v>
      </c>
      <c r="I55">
        <v>2</v>
      </c>
      <c r="J55">
        <v>3</v>
      </c>
      <c r="K55">
        <v>11</v>
      </c>
      <c r="L55">
        <v>5.5</v>
      </c>
      <c r="M55">
        <v>0</v>
      </c>
      <c r="N55">
        <v>0</v>
      </c>
      <c r="O55">
        <v>1</v>
      </c>
      <c r="P55">
        <v>3.1</v>
      </c>
      <c r="Q55">
        <v>3.1</v>
      </c>
      <c r="R55" s="1">
        <v>2.7E-2</v>
      </c>
    </row>
    <row r="56" spans="1:18" x14ac:dyDescent="0.35">
      <c r="A56">
        <v>15</v>
      </c>
      <c r="B56" t="s">
        <v>30</v>
      </c>
      <c r="C56">
        <v>16</v>
      </c>
      <c r="D56">
        <v>9</v>
      </c>
      <c r="E56">
        <v>0.6</v>
      </c>
      <c r="F56">
        <v>6</v>
      </c>
      <c r="G56">
        <v>0</v>
      </c>
      <c r="H56">
        <v>0</v>
      </c>
      <c r="I56">
        <v>4</v>
      </c>
      <c r="J56">
        <v>4</v>
      </c>
      <c r="K56">
        <v>1</v>
      </c>
      <c r="L56">
        <v>0.3</v>
      </c>
      <c r="M56">
        <v>0</v>
      </c>
      <c r="N56">
        <v>0</v>
      </c>
      <c r="O56">
        <v>1</v>
      </c>
      <c r="P56">
        <v>3</v>
      </c>
      <c r="Q56">
        <v>3</v>
      </c>
      <c r="R56" s="1">
        <v>0.998</v>
      </c>
    </row>
    <row r="57" spans="1:18" x14ac:dyDescent="0.35">
      <c r="A57">
        <v>15</v>
      </c>
      <c r="B57" t="s">
        <v>48</v>
      </c>
      <c r="C57">
        <v>12</v>
      </c>
      <c r="D57">
        <v>27</v>
      </c>
      <c r="E57">
        <v>2.2999999999999998</v>
      </c>
      <c r="F57">
        <v>8</v>
      </c>
      <c r="G57">
        <v>0</v>
      </c>
      <c r="H57">
        <v>0</v>
      </c>
      <c r="I57">
        <v>2</v>
      </c>
      <c r="J57">
        <v>2</v>
      </c>
      <c r="K57">
        <v>-7</v>
      </c>
      <c r="L57">
        <v>-3.5</v>
      </c>
      <c r="M57">
        <v>0</v>
      </c>
      <c r="N57">
        <v>0</v>
      </c>
      <c r="O57">
        <v>1</v>
      </c>
      <c r="P57">
        <v>3</v>
      </c>
      <c r="Q57">
        <v>3</v>
      </c>
      <c r="R57" s="1">
        <v>0.91400000000000003</v>
      </c>
    </row>
    <row r="58" spans="1:18" x14ac:dyDescent="0.35">
      <c r="A58">
        <v>15</v>
      </c>
      <c r="B58" t="s">
        <v>174</v>
      </c>
      <c r="C58">
        <v>4</v>
      </c>
      <c r="D58">
        <v>8</v>
      </c>
      <c r="E58">
        <v>2</v>
      </c>
      <c r="F58">
        <v>6</v>
      </c>
      <c r="G58">
        <v>0</v>
      </c>
      <c r="H58">
        <v>0</v>
      </c>
      <c r="I58">
        <v>2</v>
      </c>
      <c r="J58">
        <v>2</v>
      </c>
      <c r="K58">
        <v>11</v>
      </c>
      <c r="L58">
        <v>5.5</v>
      </c>
      <c r="M58">
        <v>0</v>
      </c>
      <c r="N58">
        <v>0</v>
      </c>
      <c r="O58">
        <v>1</v>
      </c>
      <c r="P58">
        <v>2.9</v>
      </c>
      <c r="Q58">
        <v>2.9</v>
      </c>
      <c r="R58" s="1">
        <v>2E-3</v>
      </c>
    </row>
    <row r="59" spans="1:18" x14ac:dyDescent="0.35">
      <c r="A59">
        <v>15</v>
      </c>
      <c r="B59" t="s">
        <v>94</v>
      </c>
      <c r="C59">
        <v>2</v>
      </c>
      <c r="D59">
        <v>2</v>
      </c>
      <c r="E59">
        <v>1</v>
      </c>
      <c r="F59">
        <v>1</v>
      </c>
      <c r="G59">
        <v>0</v>
      </c>
      <c r="H59">
        <v>0</v>
      </c>
      <c r="I59">
        <v>2</v>
      </c>
      <c r="J59">
        <v>3</v>
      </c>
      <c r="K59">
        <v>16</v>
      </c>
      <c r="L59">
        <v>8</v>
      </c>
      <c r="M59">
        <v>0</v>
      </c>
      <c r="N59">
        <v>0</v>
      </c>
      <c r="O59">
        <v>1</v>
      </c>
      <c r="P59">
        <v>2.8</v>
      </c>
      <c r="Q59">
        <v>2.8</v>
      </c>
      <c r="R59" s="1">
        <v>9.6000000000000002E-2</v>
      </c>
    </row>
    <row r="60" spans="1:18" x14ac:dyDescent="0.35">
      <c r="A60">
        <v>15</v>
      </c>
      <c r="B60" t="s">
        <v>89</v>
      </c>
      <c r="C60">
        <v>7</v>
      </c>
      <c r="D60">
        <v>8</v>
      </c>
      <c r="E60">
        <v>1.1000000000000001</v>
      </c>
      <c r="F60">
        <v>3</v>
      </c>
      <c r="G60">
        <v>0</v>
      </c>
      <c r="H60">
        <v>0</v>
      </c>
      <c r="I60">
        <v>1</v>
      </c>
      <c r="J60">
        <v>1</v>
      </c>
      <c r="K60">
        <v>12</v>
      </c>
      <c r="L60">
        <v>12</v>
      </c>
      <c r="M60">
        <v>0</v>
      </c>
      <c r="N60">
        <v>0</v>
      </c>
      <c r="O60">
        <v>1</v>
      </c>
      <c r="P60">
        <v>2.5</v>
      </c>
      <c r="Q60">
        <v>2.5</v>
      </c>
      <c r="R60" s="1">
        <v>0.52400000000000002</v>
      </c>
    </row>
    <row r="61" spans="1:18" x14ac:dyDescent="0.35">
      <c r="A61">
        <v>15</v>
      </c>
      <c r="B61" t="s">
        <v>31</v>
      </c>
      <c r="C61">
        <v>5</v>
      </c>
      <c r="D61">
        <v>23</v>
      </c>
      <c r="E61">
        <v>4.5999999999999996</v>
      </c>
      <c r="F61">
        <v>8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2.2999999999999998</v>
      </c>
      <c r="Q61">
        <v>2.2999999999999998</v>
      </c>
      <c r="R61" s="1">
        <v>0.108</v>
      </c>
    </row>
    <row r="62" spans="1:18" x14ac:dyDescent="0.35">
      <c r="A62">
        <v>15</v>
      </c>
      <c r="B62" t="s">
        <v>24</v>
      </c>
      <c r="C62">
        <v>6</v>
      </c>
      <c r="D62">
        <v>12</v>
      </c>
      <c r="E62">
        <v>2</v>
      </c>
      <c r="F62">
        <v>5</v>
      </c>
      <c r="G62">
        <v>0</v>
      </c>
      <c r="H62">
        <v>0</v>
      </c>
      <c r="I62">
        <v>1</v>
      </c>
      <c r="J62">
        <v>2</v>
      </c>
      <c r="K62">
        <v>6</v>
      </c>
      <c r="L62">
        <v>6</v>
      </c>
      <c r="M62">
        <v>0</v>
      </c>
      <c r="N62">
        <v>0</v>
      </c>
      <c r="O62">
        <v>1</v>
      </c>
      <c r="P62">
        <v>2.2999999999999998</v>
      </c>
      <c r="Q62">
        <v>2.2999999999999998</v>
      </c>
      <c r="R62" s="1">
        <v>0.97399999999999998</v>
      </c>
    </row>
    <row r="63" spans="1:18" x14ac:dyDescent="0.35">
      <c r="A63">
        <v>15</v>
      </c>
      <c r="B63" t="s">
        <v>37</v>
      </c>
      <c r="C63">
        <v>6</v>
      </c>
      <c r="D63">
        <v>2</v>
      </c>
      <c r="E63">
        <v>0.3</v>
      </c>
      <c r="F63">
        <v>3</v>
      </c>
      <c r="G63">
        <v>0</v>
      </c>
      <c r="H63">
        <v>0</v>
      </c>
      <c r="I63">
        <v>2</v>
      </c>
      <c r="J63">
        <v>2</v>
      </c>
      <c r="K63">
        <v>11</v>
      </c>
      <c r="L63">
        <v>5.5</v>
      </c>
      <c r="M63">
        <v>0</v>
      </c>
      <c r="N63">
        <v>0</v>
      </c>
      <c r="O63">
        <v>1</v>
      </c>
      <c r="P63">
        <v>2.2999999999999998</v>
      </c>
      <c r="Q63">
        <v>2.2999999999999998</v>
      </c>
      <c r="R63" s="1">
        <v>0.47499999999999998</v>
      </c>
    </row>
    <row r="64" spans="1:18" x14ac:dyDescent="0.35">
      <c r="A64">
        <v>15</v>
      </c>
      <c r="B64" t="s">
        <v>120</v>
      </c>
      <c r="C64">
        <v>3</v>
      </c>
      <c r="D64">
        <v>4</v>
      </c>
      <c r="E64">
        <v>1.3</v>
      </c>
      <c r="F64">
        <v>5</v>
      </c>
      <c r="G64">
        <v>0</v>
      </c>
      <c r="H64">
        <v>0</v>
      </c>
      <c r="I64">
        <v>2</v>
      </c>
      <c r="J64">
        <v>3</v>
      </c>
      <c r="K64">
        <v>8</v>
      </c>
      <c r="L64">
        <v>4</v>
      </c>
      <c r="M64">
        <v>0</v>
      </c>
      <c r="N64">
        <v>0</v>
      </c>
      <c r="O64">
        <v>1</v>
      </c>
      <c r="P64">
        <v>2.2000000000000002</v>
      </c>
      <c r="Q64">
        <v>2.2000000000000002</v>
      </c>
      <c r="R64" s="1">
        <v>9.9000000000000005E-2</v>
      </c>
    </row>
    <row r="65" spans="1:18" x14ac:dyDescent="0.35">
      <c r="A65">
        <v>15</v>
      </c>
      <c r="B65" t="s">
        <v>139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</v>
      </c>
      <c r="J65">
        <v>4</v>
      </c>
      <c r="K65">
        <v>6</v>
      </c>
      <c r="L65">
        <v>2</v>
      </c>
      <c r="M65">
        <v>0</v>
      </c>
      <c r="N65">
        <v>0</v>
      </c>
      <c r="O65">
        <v>1</v>
      </c>
      <c r="P65">
        <v>2.1</v>
      </c>
      <c r="Q65">
        <v>2.1</v>
      </c>
      <c r="R65" s="1">
        <v>1E-3</v>
      </c>
    </row>
    <row r="66" spans="1:18" x14ac:dyDescent="0.35">
      <c r="A66">
        <v>15</v>
      </c>
      <c r="B66" t="s">
        <v>86</v>
      </c>
      <c r="C66">
        <v>2</v>
      </c>
      <c r="D66">
        <v>2</v>
      </c>
      <c r="E66">
        <v>1</v>
      </c>
      <c r="F66">
        <v>2</v>
      </c>
      <c r="G66">
        <v>0</v>
      </c>
      <c r="H66">
        <v>0</v>
      </c>
      <c r="I66">
        <v>2</v>
      </c>
      <c r="J66">
        <v>2</v>
      </c>
      <c r="K66">
        <v>9</v>
      </c>
      <c r="L66">
        <v>4.5</v>
      </c>
      <c r="M66">
        <v>0</v>
      </c>
      <c r="N66">
        <v>0</v>
      </c>
      <c r="O66">
        <v>1</v>
      </c>
      <c r="P66">
        <v>2.1</v>
      </c>
      <c r="Q66">
        <v>2.1</v>
      </c>
      <c r="R66" s="1">
        <v>7.0000000000000001E-3</v>
      </c>
    </row>
    <row r="67" spans="1:18" x14ac:dyDescent="0.35">
      <c r="A67">
        <v>15</v>
      </c>
      <c r="B67" t="s">
        <v>40</v>
      </c>
      <c r="C67">
        <v>6</v>
      </c>
      <c r="D67">
        <v>21</v>
      </c>
      <c r="E67">
        <v>3.5</v>
      </c>
      <c r="F67">
        <v>8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2.1</v>
      </c>
      <c r="Q67">
        <v>2.1</v>
      </c>
      <c r="R67" s="1">
        <v>0.216</v>
      </c>
    </row>
    <row r="68" spans="1:18" x14ac:dyDescent="0.35">
      <c r="A68">
        <v>15</v>
      </c>
      <c r="B68" t="s">
        <v>119</v>
      </c>
      <c r="C68">
        <v>5</v>
      </c>
      <c r="D68">
        <v>20</v>
      </c>
      <c r="E68">
        <v>4</v>
      </c>
      <c r="F68">
        <v>17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2</v>
      </c>
      <c r="Q68">
        <v>2</v>
      </c>
      <c r="R68" s="1">
        <v>2.1999999999999999E-2</v>
      </c>
    </row>
    <row r="69" spans="1:18" x14ac:dyDescent="0.35">
      <c r="A69">
        <v>15</v>
      </c>
      <c r="B69" t="s">
        <v>155</v>
      </c>
      <c r="C69">
        <v>1</v>
      </c>
      <c r="D69">
        <v>17</v>
      </c>
      <c r="E69">
        <v>17</v>
      </c>
      <c r="F69">
        <v>17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1.7</v>
      </c>
      <c r="Q69">
        <v>1.7</v>
      </c>
      <c r="R69" s="1">
        <v>1E-3</v>
      </c>
    </row>
    <row r="70" spans="1:18" x14ac:dyDescent="0.35">
      <c r="A70">
        <v>15</v>
      </c>
      <c r="B70" t="s">
        <v>36</v>
      </c>
      <c r="C70">
        <v>6</v>
      </c>
      <c r="D70">
        <v>8</v>
      </c>
      <c r="E70">
        <v>1.3</v>
      </c>
      <c r="F70">
        <v>7</v>
      </c>
      <c r="G70">
        <v>0</v>
      </c>
      <c r="H70">
        <v>0</v>
      </c>
      <c r="I70">
        <v>1</v>
      </c>
      <c r="J70">
        <v>1</v>
      </c>
      <c r="K70">
        <v>4</v>
      </c>
      <c r="L70">
        <v>4</v>
      </c>
      <c r="M70">
        <v>0</v>
      </c>
      <c r="N70">
        <v>0</v>
      </c>
      <c r="O70">
        <v>1</v>
      </c>
      <c r="P70">
        <v>1.7</v>
      </c>
      <c r="Q70">
        <v>1.7</v>
      </c>
      <c r="R70" s="1">
        <v>0.48799999999999999</v>
      </c>
    </row>
    <row r="71" spans="1:18" x14ac:dyDescent="0.35">
      <c r="A71">
        <v>15</v>
      </c>
      <c r="B71" t="s">
        <v>137</v>
      </c>
      <c r="C71">
        <v>1</v>
      </c>
      <c r="D71">
        <v>10</v>
      </c>
      <c r="E71">
        <v>10</v>
      </c>
      <c r="F71">
        <v>10</v>
      </c>
      <c r="G71">
        <v>0</v>
      </c>
      <c r="H71">
        <v>0</v>
      </c>
      <c r="I71">
        <v>1</v>
      </c>
      <c r="J71">
        <v>1</v>
      </c>
      <c r="K71">
        <v>2</v>
      </c>
      <c r="L71">
        <v>2</v>
      </c>
      <c r="M71">
        <v>0</v>
      </c>
      <c r="N71">
        <v>0</v>
      </c>
      <c r="O71">
        <v>1</v>
      </c>
      <c r="P71">
        <v>1.7</v>
      </c>
      <c r="Q71">
        <v>1.7</v>
      </c>
      <c r="R71" s="1">
        <v>6.0000000000000001E-3</v>
      </c>
    </row>
    <row r="72" spans="1:18" x14ac:dyDescent="0.35">
      <c r="A72">
        <v>15</v>
      </c>
      <c r="B72" t="s">
        <v>216</v>
      </c>
      <c r="C72">
        <v>6</v>
      </c>
      <c r="D72">
        <v>16</v>
      </c>
      <c r="E72">
        <v>2.7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1.6</v>
      </c>
      <c r="Q72">
        <v>1.6</v>
      </c>
      <c r="R72" s="1">
        <v>9.8000000000000004E-2</v>
      </c>
    </row>
    <row r="73" spans="1:18" x14ac:dyDescent="0.35">
      <c r="A73">
        <v>15</v>
      </c>
      <c r="B73" t="s">
        <v>74</v>
      </c>
      <c r="C73">
        <v>4</v>
      </c>
      <c r="D73">
        <v>16</v>
      </c>
      <c r="E73">
        <v>4</v>
      </c>
      <c r="F73">
        <v>6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1.6</v>
      </c>
      <c r="Q73">
        <v>1.6</v>
      </c>
      <c r="R73" s="1">
        <v>0.57399999999999995</v>
      </c>
    </row>
    <row r="74" spans="1:18" x14ac:dyDescent="0.35">
      <c r="A74">
        <v>15</v>
      </c>
      <c r="B74" t="s">
        <v>50</v>
      </c>
      <c r="C74">
        <v>1</v>
      </c>
      <c r="D74">
        <v>4</v>
      </c>
      <c r="E74">
        <v>4</v>
      </c>
      <c r="F74">
        <v>4</v>
      </c>
      <c r="G74">
        <v>0</v>
      </c>
      <c r="H74">
        <v>0</v>
      </c>
      <c r="I74">
        <v>1</v>
      </c>
      <c r="J74">
        <v>1</v>
      </c>
      <c r="K74">
        <v>6</v>
      </c>
      <c r="L74">
        <v>6</v>
      </c>
      <c r="M74">
        <v>0</v>
      </c>
      <c r="N74">
        <v>0</v>
      </c>
      <c r="O74">
        <v>1</v>
      </c>
      <c r="P74">
        <v>1.5</v>
      </c>
      <c r="Q74">
        <v>1.5</v>
      </c>
      <c r="R74" s="1">
        <v>0.23</v>
      </c>
    </row>
    <row r="75" spans="1:18" x14ac:dyDescent="0.35">
      <c r="A75">
        <v>15</v>
      </c>
      <c r="B75" t="s">
        <v>59</v>
      </c>
      <c r="C75">
        <v>12</v>
      </c>
      <c r="D75">
        <v>33</v>
      </c>
      <c r="E75">
        <v>2.8</v>
      </c>
      <c r="F75">
        <v>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1.3</v>
      </c>
      <c r="Q75">
        <v>1.3</v>
      </c>
      <c r="R75" s="1">
        <v>0.92900000000000005</v>
      </c>
    </row>
    <row r="76" spans="1:18" x14ac:dyDescent="0.35">
      <c r="A76">
        <v>15</v>
      </c>
      <c r="B76" t="s">
        <v>25</v>
      </c>
      <c r="C76">
        <v>5</v>
      </c>
      <c r="D76">
        <v>22</v>
      </c>
      <c r="E76">
        <v>4.4000000000000004</v>
      </c>
      <c r="F76">
        <v>11</v>
      </c>
      <c r="G76">
        <v>0</v>
      </c>
      <c r="H76">
        <v>0</v>
      </c>
      <c r="I76">
        <v>1</v>
      </c>
      <c r="J76">
        <v>1</v>
      </c>
      <c r="K76">
        <v>6</v>
      </c>
      <c r="L76">
        <v>6</v>
      </c>
      <c r="M76">
        <v>0</v>
      </c>
      <c r="N76">
        <v>1</v>
      </c>
      <c r="O76">
        <v>1</v>
      </c>
      <c r="P76">
        <v>1.3</v>
      </c>
      <c r="Q76">
        <v>1.3</v>
      </c>
      <c r="R76" s="1">
        <v>0.125</v>
      </c>
    </row>
    <row r="77" spans="1:18" x14ac:dyDescent="0.35">
      <c r="A77">
        <v>15</v>
      </c>
      <c r="B77" t="s">
        <v>76</v>
      </c>
      <c r="C77">
        <v>3</v>
      </c>
      <c r="D77">
        <v>13</v>
      </c>
      <c r="E77">
        <v>4.3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1.3</v>
      </c>
      <c r="Q77">
        <v>1.3</v>
      </c>
      <c r="R77" s="1">
        <v>0.01</v>
      </c>
    </row>
    <row r="78" spans="1:18" x14ac:dyDescent="0.35">
      <c r="A78">
        <v>15</v>
      </c>
      <c r="B78" t="s">
        <v>67</v>
      </c>
      <c r="C78">
        <v>1</v>
      </c>
      <c r="D78">
        <v>6</v>
      </c>
      <c r="E78">
        <v>6</v>
      </c>
      <c r="F78">
        <v>6</v>
      </c>
      <c r="G78">
        <v>0</v>
      </c>
      <c r="H78">
        <v>0</v>
      </c>
      <c r="I78">
        <v>2</v>
      </c>
      <c r="J78">
        <v>2</v>
      </c>
      <c r="K78">
        <v>-4</v>
      </c>
      <c r="L78">
        <v>-2</v>
      </c>
      <c r="M78">
        <v>0</v>
      </c>
      <c r="N78">
        <v>0</v>
      </c>
      <c r="O78">
        <v>1</v>
      </c>
      <c r="P78">
        <v>1.2</v>
      </c>
      <c r="Q78">
        <v>1.2</v>
      </c>
      <c r="R78" s="1">
        <v>2.3E-2</v>
      </c>
    </row>
    <row r="79" spans="1:18" x14ac:dyDescent="0.35">
      <c r="A79">
        <v>15</v>
      </c>
      <c r="B79" t="s">
        <v>215</v>
      </c>
      <c r="C79">
        <v>2</v>
      </c>
      <c r="D79">
        <v>5</v>
      </c>
      <c r="E79">
        <v>2.5</v>
      </c>
      <c r="F79">
        <v>5</v>
      </c>
      <c r="G79">
        <v>0</v>
      </c>
      <c r="H79">
        <v>0</v>
      </c>
      <c r="I79">
        <v>1</v>
      </c>
      <c r="J79">
        <v>2</v>
      </c>
      <c r="K79">
        <v>1</v>
      </c>
      <c r="L79">
        <v>1</v>
      </c>
      <c r="M79">
        <v>0</v>
      </c>
      <c r="N79">
        <v>0</v>
      </c>
      <c r="O79">
        <v>1</v>
      </c>
      <c r="P79">
        <v>1.1000000000000001</v>
      </c>
      <c r="Q79">
        <v>1.1000000000000001</v>
      </c>
      <c r="R79" s="1">
        <v>0.127</v>
      </c>
    </row>
    <row r="80" spans="1:18" x14ac:dyDescent="0.35">
      <c r="A80">
        <v>15</v>
      </c>
      <c r="B80" t="s">
        <v>134</v>
      </c>
      <c r="C80">
        <v>2</v>
      </c>
      <c r="D80">
        <v>5</v>
      </c>
      <c r="E80">
        <v>2.5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0.5</v>
      </c>
      <c r="Q80">
        <v>0.5</v>
      </c>
      <c r="R80" s="1">
        <v>5.1999999999999998E-2</v>
      </c>
    </row>
    <row r="81" spans="1:18" x14ac:dyDescent="0.35">
      <c r="A81">
        <v>15</v>
      </c>
      <c r="B81" t="s">
        <v>54</v>
      </c>
      <c r="C81">
        <v>1</v>
      </c>
      <c r="D81">
        <v>3</v>
      </c>
      <c r="E81">
        <v>3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0.3</v>
      </c>
      <c r="Q81">
        <v>0.3</v>
      </c>
      <c r="R81" s="1">
        <v>0.62</v>
      </c>
    </row>
    <row r="82" spans="1:18" x14ac:dyDescent="0.35">
      <c r="A82">
        <v>15</v>
      </c>
      <c r="B82" t="s">
        <v>129</v>
      </c>
      <c r="C82">
        <v>1</v>
      </c>
      <c r="D82">
        <v>3</v>
      </c>
      <c r="E82">
        <v>3</v>
      </c>
      <c r="F82">
        <v>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0.3</v>
      </c>
      <c r="Q82">
        <v>0.3</v>
      </c>
      <c r="R82" s="1">
        <v>0</v>
      </c>
    </row>
    <row r="83" spans="1:18" x14ac:dyDescent="0.35">
      <c r="A83">
        <v>15</v>
      </c>
      <c r="B83" t="s">
        <v>190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0.1</v>
      </c>
      <c r="Q83">
        <v>0.1</v>
      </c>
      <c r="R83" s="1">
        <v>6.0000000000000001E-3</v>
      </c>
    </row>
    <row r="84" spans="1:18" x14ac:dyDescent="0.35">
      <c r="A84">
        <v>15</v>
      </c>
      <c r="B84" t="s">
        <v>156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15</v>
      </c>
      <c r="B85" t="s">
        <v>142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 s="1">
        <v>0</v>
      </c>
    </row>
    <row r="86" spans="1:18" x14ac:dyDescent="0.35">
      <c r="A86">
        <v>15</v>
      </c>
      <c r="B86" t="s">
        <v>160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-5</v>
      </c>
      <c r="L86">
        <v>-5</v>
      </c>
      <c r="M86">
        <v>0</v>
      </c>
      <c r="N86">
        <v>0</v>
      </c>
      <c r="O86">
        <v>1</v>
      </c>
      <c r="P86">
        <v>0</v>
      </c>
      <c r="Q86">
        <v>0</v>
      </c>
      <c r="R86" s="1">
        <v>0</v>
      </c>
    </row>
    <row r="87" spans="1:18" x14ac:dyDescent="0.35">
      <c r="A87">
        <v>15</v>
      </c>
      <c r="B87" t="s">
        <v>122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 s="1">
        <v>1.7999999999999999E-2</v>
      </c>
    </row>
    <row r="88" spans="1:18" x14ac:dyDescent="0.35">
      <c r="A88">
        <v>15</v>
      </c>
      <c r="B88" t="s">
        <v>159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15</v>
      </c>
      <c r="B89" t="s">
        <v>244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1E-3</v>
      </c>
    </row>
    <row r="90" spans="1:18" x14ac:dyDescent="0.35">
      <c r="A90">
        <v>15</v>
      </c>
      <c r="B90" t="s">
        <v>149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15</v>
      </c>
      <c r="B91" t="s">
        <v>158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15</v>
      </c>
      <c r="B92" t="s">
        <v>58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0.67</v>
      </c>
    </row>
    <row r="93" spans="1:18" x14ac:dyDescent="0.35">
      <c r="A93">
        <v>15</v>
      </c>
      <c r="B93" t="s">
        <v>258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3.0000000000000001E-3</v>
      </c>
    </row>
    <row r="94" spans="1:18" x14ac:dyDescent="0.35">
      <c r="A94">
        <v>15</v>
      </c>
      <c r="B94" t="s">
        <v>41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0.20499999999999999</v>
      </c>
    </row>
    <row r="95" spans="1:18" x14ac:dyDescent="0.35">
      <c r="A95">
        <v>15</v>
      </c>
      <c r="B95" t="s">
        <v>35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0.16200000000000001</v>
      </c>
    </row>
    <row r="96" spans="1:18" x14ac:dyDescent="0.35">
      <c r="A96">
        <v>15</v>
      </c>
      <c r="B96" t="s">
        <v>83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0.94499999999999995</v>
      </c>
    </row>
    <row r="97" spans="1:18" x14ac:dyDescent="0.35">
      <c r="A97">
        <v>15</v>
      </c>
      <c r="B97" t="s">
        <v>157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15</v>
      </c>
      <c r="B98" t="s">
        <v>84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 s="1">
        <v>0</v>
      </c>
    </row>
    <row r="99" spans="1:18" x14ac:dyDescent="0.35">
      <c r="A99">
        <v>15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15</v>
      </c>
      <c r="B100" t="s">
        <v>45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0.99</v>
      </c>
    </row>
    <row r="101" spans="1:18" x14ac:dyDescent="0.35">
      <c r="A101">
        <v>15</v>
      </c>
      <c r="B101" t="s">
        <v>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7.0999999999999994E-2</v>
      </c>
    </row>
    <row r="102" spans="1:18" x14ac:dyDescent="0.35">
      <c r="A102">
        <v>15</v>
      </c>
      <c r="B102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 s="1">
        <v>1E-3</v>
      </c>
    </row>
    <row r="103" spans="1:18" x14ac:dyDescent="0.35">
      <c r="A103">
        <v>15</v>
      </c>
      <c r="B103" t="s">
        <v>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0.81799999999999995</v>
      </c>
    </row>
    <row r="104" spans="1:18" x14ac:dyDescent="0.35">
      <c r="A104">
        <v>15</v>
      </c>
      <c r="B104" t="s">
        <v>164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15</v>
      </c>
      <c r="B105" t="s">
        <v>132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 s="1">
        <v>1E-3</v>
      </c>
    </row>
    <row r="106" spans="1:18" x14ac:dyDescent="0.35">
      <c r="A106">
        <v>15</v>
      </c>
      <c r="B106" t="s">
        <v>231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</row>
    <row r="107" spans="1:18" x14ac:dyDescent="0.35">
      <c r="A107">
        <v>15</v>
      </c>
      <c r="B107" t="s">
        <v>146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 s="1">
        <v>4.0000000000000001E-3</v>
      </c>
    </row>
    <row r="108" spans="1:18" x14ac:dyDescent="0.35">
      <c r="A108">
        <v>15</v>
      </c>
      <c r="B108" t="s">
        <v>230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1.2E-2</v>
      </c>
    </row>
    <row r="109" spans="1:18" x14ac:dyDescent="0.35">
      <c r="A109">
        <v>15</v>
      </c>
      <c r="B109" t="s">
        <v>29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0.86499999999999999</v>
      </c>
    </row>
    <row r="110" spans="1:18" x14ac:dyDescent="0.35">
      <c r="A110">
        <v>15</v>
      </c>
      <c r="B110" t="s">
        <v>232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1E-3</v>
      </c>
    </row>
    <row r="111" spans="1:18" x14ac:dyDescent="0.35">
      <c r="A111">
        <v>15</v>
      </c>
      <c r="B111" t="s">
        <v>225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15</v>
      </c>
      <c r="B112" t="s">
        <v>168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15</v>
      </c>
      <c r="B113" t="s">
        <v>166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15</v>
      </c>
      <c r="B114" t="s">
        <v>167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15</v>
      </c>
      <c r="B115" t="s">
        <v>66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 s="1">
        <v>8.0000000000000002E-3</v>
      </c>
    </row>
    <row r="116" spans="1:18" x14ac:dyDescent="0.35">
      <c r="A116">
        <v>15</v>
      </c>
      <c r="B116" t="s">
        <v>243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2E-3</v>
      </c>
    </row>
    <row r="117" spans="1:18" x14ac:dyDescent="0.35">
      <c r="A117">
        <v>15</v>
      </c>
      <c r="B117" t="s">
        <v>123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1.0999999999999999E-2</v>
      </c>
    </row>
    <row r="118" spans="1:18" x14ac:dyDescent="0.35">
      <c r="A118">
        <v>15</v>
      </c>
      <c r="B118" t="s">
        <v>240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1E-3</v>
      </c>
    </row>
    <row r="119" spans="1:18" x14ac:dyDescent="0.35">
      <c r="A119">
        <v>15</v>
      </c>
      <c r="B119" t="s">
        <v>154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 s="1">
        <v>0</v>
      </c>
    </row>
    <row r="120" spans="1:18" x14ac:dyDescent="0.35">
      <c r="A120">
        <v>15</v>
      </c>
      <c r="B120" t="s">
        <v>259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1E-3</v>
      </c>
    </row>
    <row r="121" spans="1:18" x14ac:dyDescent="0.35">
      <c r="A121">
        <v>15</v>
      </c>
      <c r="B121" t="s">
        <v>169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</v>
      </c>
    </row>
    <row r="122" spans="1:18" x14ac:dyDescent="0.35">
      <c r="A122">
        <v>15</v>
      </c>
      <c r="B122" t="s">
        <v>171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1E-3</v>
      </c>
    </row>
    <row r="123" spans="1:18" x14ac:dyDescent="0.35">
      <c r="A123">
        <v>15</v>
      </c>
      <c r="B123" t="s">
        <v>85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3.0000000000000001E-3</v>
      </c>
    </row>
    <row r="124" spans="1:18" x14ac:dyDescent="0.35">
      <c r="A124">
        <v>15</v>
      </c>
      <c r="B124" t="s">
        <v>170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0</v>
      </c>
    </row>
    <row r="125" spans="1:18" x14ac:dyDescent="0.35">
      <c r="A125">
        <v>15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2E-3</v>
      </c>
    </row>
    <row r="126" spans="1:18" x14ac:dyDescent="0.35">
      <c r="A126">
        <v>15</v>
      </c>
      <c r="B126" t="s">
        <v>172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15</v>
      </c>
      <c r="B127" t="s">
        <v>173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1E-3</v>
      </c>
    </row>
    <row r="128" spans="1:18" x14ac:dyDescent="0.35">
      <c r="A128">
        <v>15</v>
      </c>
      <c r="B128" t="s">
        <v>138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2E-3</v>
      </c>
    </row>
    <row r="129" spans="1:18" x14ac:dyDescent="0.35">
      <c r="A129">
        <v>15</v>
      </c>
      <c r="B129" t="s">
        <v>87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3.2000000000000001E-2</v>
      </c>
    </row>
    <row r="130" spans="1:18" x14ac:dyDescent="0.35">
      <c r="A130">
        <v>15</v>
      </c>
      <c r="B130" t="s">
        <v>175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 s="1">
        <v>1E-3</v>
      </c>
    </row>
    <row r="131" spans="1:18" x14ac:dyDescent="0.35">
      <c r="A131">
        <v>15</v>
      </c>
      <c r="B131" t="s">
        <v>49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0.95599999999999996</v>
      </c>
    </row>
    <row r="132" spans="1:18" x14ac:dyDescent="0.35">
      <c r="A132">
        <v>15</v>
      </c>
      <c r="B132" t="s">
        <v>233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</v>
      </c>
    </row>
    <row r="133" spans="1:18" x14ac:dyDescent="0.35">
      <c r="A133">
        <v>15</v>
      </c>
      <c r="B133" t="s">
        <v>183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15</v>
      </c>
      <c r="B134" t="s">
        <v>238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</row>
    <row r="135" spans="1:18" x14ac:dyDescent="0.35">
      <c r="A135">
        <v>15</v>
      </c>
      <c r="B135" t="s">
        <v>148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1E-3</v>
      </c>
    </row>
    <row r="136" spans="1:18" x14ac:dyDescent="0.35">
      <c r="A136">
        <v>15</v>
      </c>
      <c r="B136" t="s">
        <v>176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</row>
    <row r="137" spans="1:18" x14ac:dyDescent="0.35">
      <c r="A137">
        <v>15</v>
      </c>
      <c r="B137" t="s">
        <v>126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1E-3</v>
      </c>
    </row>
    <row r="138" spans="1:18" x14ac:dyDescent="0.35">
      <c r="A138">
        <v>15</v>
      </c>
      <c r="B138" t="s">
        <v>177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15</v>
      </c>
      <c r="B139" t="s">
        <v>178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1E-3</v>
      </c>
    </row>
    <row r="140" spans="1:18" x14ac:dyDescent="0.35">
      <c r="A140">
        <v>15</v>
      </c>
      <c r="B140" t="s">
        <v>227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15</v>
      </c>
      <c r="B141" t="s">
        <v>179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15</v>
      </c>
      <c r="B142" t="s">
        <v>228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</v>
      </c>
    </row>
    <row r="143" spans="1:18" x14ac:dyDescent="0.35">
      <c r="A143">
        <v>15</v>
      </c>
      <c r="B143" t="s">
        <v>152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1.2999999999999999E-2</v>
      </c>
    </row>
    <row r="144" spans="1:18" x14ac:dyDescent="0.35">
      <c r="A144">
        <v>15</v>
      </c>
      <c r="B144" t="s">
        <v>181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</v>
      </c>
    </row>
    <row r="145" spans="1:18" x14ac:dyDescent="0.35">
      <c r="A145">
        <v>15</v>
      </c>
      <c r="B145" t="s">
        <v>182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1E-3</v>
      </c>
    </row>
    <row r="146" spans="1:18" x14ac:dyDescent="0.35">
      <c r="A146">
        <v>15</v>
      </c>
      <c r="B146" t="s">
        <v>184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</row>
    <row r="147" spans="1:18" x14ac:dyDescent="0.35">
      <c r="A147">
        <v>15</v>
      </c>
      <c r="B147" t="s">
        <v>185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15</v>
      </c>
      <c r="B148" t="s">
        <v>186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15</v>
      </c>
      <c r="B149" t="s">
        <v>256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1E-3</v>
      </c>
    </row>
    <row r="150" spans="1:18" x14ac:dyDescent="0.35">
      <c r="A150">
        <v>15</v>
      </c>
      <c r="B150" t="s">
        <v>187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</v>
      </c>
    </row>
    <row r="151" spans="1:18" x14ac:dyDescent="0.35">
      <c r="A151">
        <v>15</v>
      </c>
      <c r="B151" t="s">
        <v>75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0.14299999999999999</v>
      </c>
    </row>
    <row r="152" spans="1:18" x14ac:dyDescent="0.35">
      <c r="A152">
        <v>15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2E-3</v>
      </c>
    </row>
    <row r="153" spans="1:18" x14ac:dyDescent="0.35">
      <c r="A153">
        <v>15</v>
      </c>
      <c r="B153" t="s">
        <v>188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</row>
    <row r="154" spans="1:18" x14ac:dyDescent="0.35">
      <c r="A154">
        <v>15</v>
      </c>
      <c r="B154" t="s">
        <v>34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0.89500000000000002</v>
      </c>
    </row>
    <row r="155" spans="1:18" x14ac:dyDescent="0.35">
      <c r="A155">
        <v>15</v>
      </c>
      <c r="B155" t="s">
        <v>191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</row>
    <row r="156" spans="1:18" x14ac:dyDescent="0.35">
      <c r="A156">
        <v>15</v>
      </c>
      <c r="B156" t="s">
        <v>239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</row>
    <row r="157" spans="1:18" x14ac:dyDescent="0.35">
      <c r="A157">
        <v>15</v>
      </c>
      <c r="B157" t="s">
        <v>128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3.0000000000000001E-3</v>
      </c>
    </row>
    <row r="158" spans="1:18" x14ac:dyDescent="0.35">
      <c r="A158">
        <v>15</v>
      </c>
      <c r="B158" t="s">
        <v>189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</row>
    <row r="159" spans="1:18" x14ac:dyDescent="0.35">
      <c r="A159">
        <v>15</v>
      </c>
      <c r="B159" t="s">
        <v>248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1.7999999999999999E-2</v>
      </c>
    </row>
    <row r="160" spans="1:18" x14ac:dyDescent="0.35">
      <c r="A160">
        <v>15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 s="1">
        <v>0</v>
      </c>
    </row>
    <row r="161" spans="1:18" x14ac:dyDescent="0.35">
      <c r="A161">
        <v>15</v>
      </c>
      <c r="B161" t="s">
        <v>194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0</v>
      </c>
    </row>
    <row r="162" spans="1:18" x14ac:dyDescent="0.35">
      <c r="A162">
        <v>15</v>
      </c>
      <c r="B162" t="s">
        <v>150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1E-3</v>
      </c>
    </row>
    <row r="163" spans="1:18" x14ac:dyDescent="0.35">
      <c r="A163">
        <v>15</v>
      </c>
      <c r="B163" t="s">
        <v>77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1.2E-2</v>
      </c>
    </row>
    <row r="164" spans="1:18" x14ac:dyDescent="0.35">
      <c r="A164">
        <v>15</v>
      </c>
      <c r="B164" t="s">
        <v>235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</v>
      </c>
    </row>
    <row r="165" spans="1:18" x14ac:dyDescent="0.35">
      <c r="A165">
        <v>15</v>
      </c>
      <c r="B165" t="s">
        <v>153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1.7999999999999999E-2</v>
      </c>
    </row>
    <row r="166" spans="1:18" x14ac:dyDescent="0.35">
      <c r="A166">
        <v>15</v>
      </c>
      <c r="B166" t="s">
        <v>195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 s="1">
        <v>7.0000000000000007E-2</v>
      </c>
    </row>
    <row r="167" spans="1:18" x14ac:dyDescent="0.35">
      <c r="A167">
        <v>15</v>
      </c>
      <c r="B167" t="s">
        <v>196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</row>
    <row r="168" spans="1:18" x14ac:dyDescent="0.35">
      <c r="A168">
        <v>15</v>
      </c>
      <c r="B168" t="s">
        <v>198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15</v>
      </c>
      <c r="B169" t="s">
        <v>197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15</v>
      </c>
      <c r="B170" t="s">
        <v>199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15</v>
      </c>
      <c r="B171" t="s">
        <v>201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15</v>
      </c>
      <c r="B172" t="s">
        <v>202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15</v>
      </c>
      <c r="B173" t="s">
        <v>203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15</v>
      </c>
      <c r="B174" t="s">
        <v>204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15</v>
      </c>
      <c r="B175" t="s">
        <v>206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15</v>
      </c>
      <c r="B176" t="s">
        <v>205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15</v>
      </c>
      <c r="B177" t="s">
        <v>207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15</v>
      </c>
      <c r="B178" t="s">
        <v>210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15</v>
      </c>
      <c r="B179" t="s">
        <v>208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15</v>
      </c>
      <c r="B180" t="s">
        <v>209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1E-3</v>
      </c>
    </row>
    <row r="181" spans="1:18" x14ac:dyDescent="0.35">
      <c r="A181">
        <v>15</v>
      </c>
      <c r="B181" t="s">
        <v>211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</v>
      </c>
    </row>
    <row r="182" spans="1:18" x14ac:dyDescent="0.35">
      <c r="A182">
        <v>15</v>
      </c>
      <c r="B182" t="s">
        <v>236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0.03</v>
      </c>
    </row>
    <row r="183" spans="1:18" x14ac:dyDescent="0.35">
      <c r="A183">
        <v>15</v>
      </c>
      <c r="B183" t="s">
        <v>212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15</v>
      </c>
      <c r="B184" t="s">
        <v>213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 s="1">
        <v>0</v>
      </c>
    </row>
    <row r="185" spans="1:18" x14ac:dyDescent="0.35">
      <c r="A185">
        <v>15</v>
      </c>
      <c r="B185" t="s">
        <v>214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</v>
      </c>
    </row>
    <row r="186" spans="1:18" x14ac:dyDescent="0.35">
      <c r="A186">
        <v>15</v>
      </c>
      <c r="B186" t="s">
        <v>144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 s="1">
        <v>1E-3</v>
      </c>
    </row>
    <row r="187" spans="1:18" x14ac:dyDescent="0.35">
      <c r="A187">
        <v>15</v>
      </c>
      <c r="B187" t="s">
        <v>131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 s="1">
        <v>3.0000000000000001E-3</v>
      </c>
    </row>
    <row r="188" spans="1:18" x14ac:dyDescent="0.35">
      <c r="A188">
        <v>15</v>
      </c>
      <c r="B188" t="s">
        <v>133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 s="1">
        <v>0</v>
      </c>
    </row>
    <row r="189" spans="1:18" x14ac:dyDescent="0.35">
      <c r="A189">
        <v>15</v>
      </c>
      <c r="B189" t="s">
        <v>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 s="1">
        <v>1E-3</v>
      </c>
    </row>
    <row r="190" spans="1:18" x14ac:dyDescent="0.35">
      <c r="A190">
        <v>15</v>
      </c>
      <c r="B190" t="s">
        <v>217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15</v>
      </c>
      <c r="B191" t="s">
        <v>218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 s="1">
        <v>0</v>
      </c>
    </row>
    <row r="192" spans="1:18" x14ac:dyDescent="0.35">
      <c r="A192">
        <v>15</v>
      </c>
      <c r="B192" t="s">
        <v>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0.11700000000000001</v>
      </c>
    </row>
    <row r="193" spans="1:18" x14ac:dyDescent="0.35">
      <c r="A193">
        <v>15</v>
      </c>
      <c r="B193" t="s">
        <v>237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0</v>
      </c>
    </row>
    <row r="194" spans="1:18" x14ac:dyDescent="0.35">
      <c r="A194">
        <v>15</v>
      </c>
      <c r="B194" t="s">
        <v>219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1E-3</v>
      </c>
    </row>
    <row r="195" spans="1:18" x14ac:dyDescent="0.35">
      <c r="A195">
        <v>15</v>
      </c>
      <c r="B195" t="s">
        <v>220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1E-3</v>
      </c>
    </row>
    <row r="196" spans="1:18" x14ac:dyDescent="0.35">
      <c r="A196">
        <v>15</v>
      </c>
      <c r="B196" t="s">
        <v>26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0.221</v>
      </c>
    </row>
    <row r="197" spans="1:18" x14ac:dyDescent="0.35">
      <c r="A197">
        <v>15</v>
      </c>
      <c r="B197" t="s">
        <v>141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 s="1">
        <v>0</v>
      </c>
    </row>
    <row r="198" spans="1:18" x14ac:dyDescent="0.35">
      <c r="A198">
        <v>15</v>
      </c>
      <c r="B198" t="s">
        <v>221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</v>
      </c>
    </row>
    <row r="199" spans="1:18" x14ac:dyDescent="0.35">
      <c r="A199">
        <v>15</v>
      </c>
      <c r="B199" t="s">
        <v>222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</v>
      </c>
    </row>
    <row r="200" spans="1:18" x14ac:dyDescent="0.35">
      <c r="A200">
        <v>15</v>
      </c>
      <c r="B200" t="s">
        <v>223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</row>
    <row r="201" spans="1:18" x14ac:dyDescent="0.35">
      <c r="A201">
        <v>15</v>
      </c>
      <c r="B201" t="s">
        <v>257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 s="1">
        <v>2E-3</v>
      </c>
    </row>
    <row r="202" spans="1:18" x14ac:dyDescent="0.35">
      <c r="A202">
        <v>15</v>
      </c>
      <c r="B202" t="s">
        <v>93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1E-3</v>
      </c>
    </row>
    <row r="203" spans="1:18" x14ac:dyDescent="0.35">
      <c r="A203">
        <v>15</v>
      </c>
      <c r="B203" t="s">
        <v>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 s="1">
        <v>1E-3</v>
      </c>
    </row>
    <row r="204" spans="1:18" x14ac:dyDescent="0.35">
      <c r="A204">
        <v>15</v>
      </c>
      <c r="B204" t="s">
        <v>23</v>
      </c>
      <c r="C204">
        <v>7</v>
      </c>
      <c r="D204">
        <v>11</v>
      </c>
      <c r="E204">
        <v>1.6</v>
      </c>
      <c r="F204">
        <v>9</v>
      </c>
      <c r="G204">
        <v>0</v>
      </c>
      <c r="H204">
        <v>0</v>
      </c>
      <c r="I204">
        <v>1</v>
      </c>
      <c r="J204">
        <v>3</v>
      </c>
      <c r="K204">
        <v>3</v>
      </c>
      <c r="L204">
        <v>3</v>
      </c>
      <c r="M204">
        <v>0</v>
      </c>
      <c r="N204">
        <v>1</v>
      </c>
      <c r="O204">
        <v>1</v>
      </c>
      <c r="P204">
        <v>-0.1</v>
      </c>
      <c r="Q204">
        <v>-0.1</v>
      </c>
      <c r="R204" s="1">
        <v>0.998</v>
      </c>
    </row>
    <row r="205" spans="1:18" x14ac:dyDescent="0.35">
      <c r="A205">
        <v>15</v>
      </c>
      <c r="B205" t="s">
        <v>55</v>
      </c>
      <c r="C205">
        <v>1</v>
      </c>
      <c r="D205">
        <v>-2</v>
      </c>
      <c r="E205">
        <v>-2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-0.2</v>
      </c>
      <c r="Q205">
        <v>-0.2</v>
      </c>
      <c r="R205" s="1">
        <v>4.7E-2</v>
      </c>
    </row>
    <row r="206" spans="1:18" x14ac:dyDescent="0.35">
      <c r="A206">
        <v>15</v>
      </c>
      <c r="B206" t="s">
        <v>242</v>
      </c>
      <c r="C206">
        <v>1</v>
      </c>
      <c r="D206">
        <v>-2</v>
      </c>
      <c r="E206">
        <v>-2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-0.2</v>
      </c>
      <c r="Q206">
        <v>-0.2</v>
      </c>
      <c r="R206" s="1">
        <v>0</v>
      </c>
    </row>
    <row r="207" spans="1:18" x14ac:dyDescent="0.35">
      <c r="A207">
        <v>15</v>
      </c>
      <c r="B207" t="s">
        <v>61</v>
      </c>
      <c r="C207">
        <v>6</v>
      </c>
      <c r="D207">
        <v>-6</v>
      </c>
      <c r="E207">
        <v>-1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-0.6</v>
      </c>
      <c r="Q207">
        <v>-0.6</v>
      </c>
      <c r="R207" s="1">
        <v>0.41</v>
      </c>
    </row>
    <row r="208" spans="1:18" x14ac:dyDescent="0.35">
      <c r="A208">
        <v>15</v>
      </c>
      <c r="B208" t="s">
        <v>65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 s="1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R210"/>
  <sheetViews>
    <sheetView showGridLines="0" topLeftCell="A182" workbookViewId="0">
      <selection activeCell="A5" sqref="A5:R210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16</v>
      </c>
      <c r="B5" t="s">
        <v>24</v>
      </c>
      <c r="C5">
        <v>20</v>
      </c>
      <c r="D5">
        <v>95</v>
      </c>
      <c r="E5">
        <v>4.8</v>
      </c>
      <c r="F5">
        <v>36</v>
      </c>
      <c r="G5">
        <v>2</v>
      </c>
      <c r="H5">
        <v>2</v>
      </c>
      <c r="I5">
        <v>12</v>
      </c>
      <c r="J5">
        <v>16</v>
      </c>
      <c r="K5">
        <v>96</v>
      </c>
      <c r="L5">
        <v>8</v>
      </c>
      <c r="M5">
        <v>0</v>
      </c>
      <c r="N5">
        <v>0</v>
      </c>
      <c r="O5">
        <v>1</v>
      </c>
      <c r="P5">
        <v>37.1</v>
      </c>
      <c r="Q5">
        <v>37.1</v>
      </c>
      <c r="R5" s="1">
        <v>0.97399999999999998</v>
      </c>
    </row>
    <row r="6" spans="1:18" x14ac:dyDescent="0.35">
      <c r="A6">
        <v>16</v>
      </c>
      <c r="B6" t="s">
        <v>17</v>
      </c>
      <c r="C6">
        <v>14</v>
      </c>
      <c r="D6">
        <v>103</v>
      </c>
      <c r="E6">
        <v>7.4</v>
      </c>
      <c r="F6">
        <v>39</v>
      </c>
      <c r="G6">
        <v>2</v>
      </c>
      <c r="H6">
        <v>1</v>
      </c>
      <c r="I6">
        <v>6</v>
      </c>
      <c r="J6">
        <v>10</v>
      </c>
      <c r="K6">
        <v>28</v>
      </c>
      <c r="L6">
        <v>4.7</v>
      </c>
      <c r="M6">
        <v>0</v>
      </c>
      <c r="N6">
        <v>0</v>
      </c>
      <c r="O6">
        <v>1</v>
      </c>
      <c r="P6">
        <v>22.1</v>
      </c>
      <c r="Q6">
        <v>22.1</v>
      </c>
      <c r="R6" s="1">
        <v>1</v>
      </c>
    </row>
    <row r="7" spans="1:18" x14ac:dyDescent="0.35">
      <c r="A7">
        <v>16</v>
      </c>
      <c r="B7" t="s">
        <v>51</v>
      </c>
      <c r="C7">
        <v>15</v>
      </c>
      <c r="D7">
        <v>80</v>
      </c>
      <c r="E7">
        <v>5.3</v>
      </c>
      <c r="F7">
        <v>18</v>
      </c>
      <c r="G7">
        <v>0</v>
      </c>
      <c r="H7">
        <v>2</v>
      </c>
      <c r="I7">
        <v>4</v>
      </c>
      <c r="J7">
        <v>7</v>
      </c>
      <c r="K7">
        <v>20</v>
      </c>
      <c r="L7">
        <v>5</v>
      </c>
      <c r="M7">
        <v>0</v>
      </c>
      <c r="N7">
        <v>1</v>
      </c>
      <c r="O7">
        <v>1</v>
      </c>
      <c r="P7">
        <v>22</v>
      </c>
      <c r="Q7">
        <v>22</v>
      </c>
      <c r="R7" s="1">
        <v>0.98799999999999999</v>
      </c>
    </row>
    <row r="8" spans="1:18" x14ac:dyDescent="0.35">
      <c r="A8">
        <v>16</v>
      </c>
      <c r="B8" t="s">
        <v>30</v>
      </c>
      <c r="C8">
        <v>19</v>
      </c>
      <c r="D8">
        <v>88</v>
      </c>
      <c r="E8">
        <v>4.5999999999999996</v>
      </c>
      <c r="F8">
        <v>12</v>
      </c>
      <c r="G8">
        <v>0</v>
      </c>
      <c r="H8">
        <v>1</v>
      </c>
      <c r="I8">
        <v>1</v>
      </c>
      <c r="J8">
        <v>1</v>
      </c>
      <c r="K8">
        <v>11</v>
      </c>
      <c r="L8">
        <v>11</v>
      </c>
      <c r="M8">
        <v>0</v>
      </c>
      <c r="N8">
        <v>0</v>
      </c>
      <c r="O8">
        <v>1</v>
      </c>
      <c r="P8">
        <v>20.9</v>
      </c>
      <c r="Q8">
        <v>20.9</v>
      </c>
      <c r="R8" s="1">
        <v>0.99199999999999999</v>
      </c>
    </row>
    <row r="9" spans="1:18" x14ac:dyDescent="0.35">
      <c r="A9">
        <v>16</v>
      </c>
      <c r="B9" t="s">
        <v>39</v>
      </c>
      <c r="C9">
        <v>12</v>
      </c>
      <c r="D9">
        <v>45</v>
      </c>
      <c r="E9">
        <v>3.8</v>
      </c>
      <c r="F9">
        <v>16</v>
      </c>
      <c r="G9">
        <v>0</v>
      </c>
      <c r="H9">
        <v>0</v>
      </c>
      <c r="I9">
        <v>5</v>
      </c>
      <c r="J9">
        <v>5</v>
      </c>
      <c r="K9">
        <v>67</v>
      </c>
      <c r="L9">
        <v>13.4</v>
      </c>
      <c r="M9">
        <v>1</v>
      </c>
      <c r="N9">
        <v>0</v>
      </c>
      <c r="O9">
        <v>1</v>
      </c>
      <c r="P9">
        <v>19.7</v>
      </c>
      <c r="Q9">
        <v>19.7</v>
      </c>
      <c r="R9" s="1">
        <v>0.91300000000000003</v>
      </c>
    </row>
    <row r="10" spans="1:18" x14ac:dyDescent="0.35">
      <c r="A10">
        <v>16</v>
      </c>
      <c r="B10" t="s">
        <v>143</v>
      </c>
      <c r="C10">
        <v>10</v>
      </c>
      <c r="D10">
        <v>58</v>
      </c>
      <c r="E10">
        <v>5.8</v>
      </c>
      <c r="F10">
        <v>16</v>
      </c>
      <c r="G10">
        <v>0</v>
      </c>
      <c r="H10">
        <v>2</v>
      </c>
      <c r="I10">
        <v>1</v>
      </c>
      <c r="J10">
        <v>1</v>
      </c>
      <c r="K10">
        <v>7</v>
      </c>
      <c r="L10">
        <v>7</v>
      </c>
      <c r="M10">
        <v>0</v>
      </c>
      <c r="N10">
        <v>0</v>
      </c>
      <c r="O10">
        <v>1</v>
      </c>
      <c r="P10">
        <v>19</v>
      </c>
      <c r="Q10">
        <v>19</v>
      </c>
      <c r="R10" s="1">
        <v>2.8000000000000001E-2</v>
      </c>
    </row>
    <row r="11" spans="1:18" x14ac:dyDescent="0.35">
      <c r="A11">
        <v>16</v>
      </c>
      <c r="B11" t="s">
        <v>36</v>
      </c>
      <c r="C11">
        <v>20</v>
      </c>
      <c r="D11">
        <v>112</v>
      </c>
      <c r="E11">
        <v>5.6</v>
      </c>
      <c r="F11">
        <v>15</v>
      </c>
      <c r="G11">
        <v>0</v>
      </c>
      <c r="H11">
        <v>1</v>
      </c>
      <c r="I11">
        <v>1</v>
      </c>
      <c r="J11">
        <v>2</v>
      </c>
      <c r="K11">
        <v>9</v>
      </c>
      <c r="L11">
        <v>9</v>
      </c>
      <c r="M11">
        <v>0</v>
      </c>
      <c r="N11">
        <v>0</v>
      </c>
      <c r="O11">
        <v>1</v>
      </c>
      <c r="P11">
        <v>18.600000000000001</v>
      </c>
      <c r="Q11">
        <v>18.600000000000001</v>
      </c>
      <c r="R11" s="1">
        <v>0.46800000000000003</v>
      </c>
    </row>
    <row r="12" spans="1:18" x14ac:dyDescent="0.35">
      <c r="A12">
        <v>16</v>
      </c>
      <c r="B12" t="s">
        <v>47</v>
      </c>
      <c r="C12">
        <v>23</v>
      </c>
      <c r="D12">
        <v>80</v>
      </c>
      <c r="E12">
        <v>3.5</v>
      </c>
      <c r="F12">
        <v>12</v>
      </c>
      <c r="G12">
        <v>0</v>
      </c>
      <c r="H12">
        <v>1</v>
      </c>
      <c r="I12">
        <v>3</v>
      </c>
      <c r="J12">
        <v>6</v>
      </c>
      <c r="K12">
        <v>4</v>
      </c>
      <c r="L12">
        <v>1.3</v>
      </c>
      <c r="M12">
        <v>0</v>
      </c>
      <c r="N12">
        <v>0</v>
      </c>
      <c r="O12">
        <v>1</v>
      </c>
      <c r="P12">
        <v>17.899999999999999</v>
      </c>
      <c r="Q12">
        <v>17.899999999999999</v>
      </c>
      <c r="R12" s="1">
        <v>1</v>
      </c>
    </row>
    <row r="13" spans="1:18" x14ac:dyDescent="0.35">
      <c r="A13">
        <v>16</v>
      </c>
      <c r="B13" t="s">
        <v>53</v>
      </c>
      <c r="C13">
        <v>20</v>
      </c>
      <c r="D13">
        <v>39</v>
      </c>
      <c r="E13">
        <v>2</v>
      </c>
      <c r="F13">
        <v>11</v>
      </c>
      <c r="G13">
        <v>0</v>
      </c>
      <c r="H13">
        <v>1</v>
      </c>
      <c r="I13">
        <v>6</v>
      </c>
      <c r="J13">
        <v>7</v>
      </c>
      <c r="K13">
        <v>38</v>
      </c>
      <c r="L13">
        <v>6.3</v>
      </c>
      <c r="M13">
        <v>0</v>
      </c>
      <c r="N13">
        <v>0</v>
      </c>
      <c r="O13">
        <v>1</v>
      </c>
      <c r="P13">
        <v>16.7</v>
      </c>
      <c r="Q13">
        <v>16.7</v>
      </c>
      <c r="R13" s="1">
        <v>0.97</v>
      </c>
    </row>
    <row r="14" spans="1:18" x14ac:dyDescent="0.35">
      <c r="A14">
        <v>16</v>
      </c>
      <c r="B14" t="s">
        <v>57</v>
      </c>
      <c r="C14">
        <v>12</v>
      </c>
      <c r="D14">
        <v>27</v>
      </c>
      <c r="E14">
        <v>2.2999999999999998</v>
      </c>
      <c r="F14">
        <v>6</v>
      </c>
      <c r="G14">
        <v>0</v>
      </c>
      <c r="H14">
        <v>0</v>
      </c>
      <c r="I14">
        <v>9</v>
      </c>
      <c r="J14">
        <v>11</v>
      </c>
      <c r="K14">
        <v>33</v>
      </c>
      <c r="L14">
        <v>3.7</v>
      </c>
      <c r="M14">
        <v>1</v>
      </c>
      <c r="N14">
        <v>0</v>
      </c>
      <c r="O14">
        <v>1</v>
      </c>
      <c r="P14">
        <v>16.5</v>
      </c>
      <c r="Q14">
        <v>16.5</v>
      </c>
      <c r="R14" s="1">
        <v>0.79300000000000004</v>
      </c>
    </row>
    <row r="15" spans="1:18" x14ac:dyDescent="0.35">
      <c r="A15">
        <v>16</v>
      </c>
      <c r="B15" t="s">
        <v>22</v>
      </c>
      <c r="C15">
        <v>22</v>
      </c>
      <c r="D15">
        <v>104</v>
      </c>
      <c r="E15">
        <v>4.7</v>
      </c>
      <c r="F15">
        <v>10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16.399999999999999</v>
      </c>
      <c r="Q15">
        <v>16.399999999999999</v>
      </c>
      <c r="R15" s="1">
        <v>0.96199999999999997</v>
      </c>
    </row>
    <row r="16" spans="1:18" x14ac:dyDescent="0.35">
      <c r="A16">
        <v>16</v>
      </c>
      <c r="B16" t="s">
        <v>23</v>
      </c>
      <c r="C16">
        <v>12</v>
      </c>
      <c r="D16">
        <v>72</v>
      </c>
      <c r="E16">
        <v>6</v>
      </c>
      <c r="F16">
        <v>32</v>
      </c>
      <c r="G16">
        <v>3</v>
      </c>
      <c r="H16">
        <v>0</v>
      </c>
      <c r="I16">
        <v>7</v>
      </c>
      <c r="J16">
        <v>10</v>
      </c>
      <c r="K16">
        <v>50</v>
      </c>
      <c r="L16">
        <v>7.1</v>
      </c>
      <c r="M16">
        <v>0</v>
      </c>
      <c r="N16">
        <v>0</v>
      </c>
      <c r="O16">
        <v>1</v>
      </c>
      <c r="P16">
        <v>15.7</v>
      </c>
      <c r="Q16">
        <v>15.7</v>
      </c>
      <c r="R16" s="1">
        <v>0.997</v>
      </c>
    </row>
    <row r="17" spans="1:18" x14ac:dyDescent="0.35">
      <c r="A17">
        <v>16</v>
      </c>
      <c r="B17" t="s">
        <v>19</v>
      </c>
      <c r="C17">
        <v>9</v>
      </c>
      <c r="D17">
        <v>69</v>
      </c>
      <c r="E17">
        <v>7.7</v>
      </c>
      <c r="F17">
        <v>31</v>
      </c>
      <c r="G17">
        <v>2</v>
      </c>
      <c r="H17">
        <v>1</v>
      </c>
      <c r="I17">
        <v>1</v>
      </c>
      <c r="J17">
        <v>1</v>
      </c>
      <c r="K17">
        <v>19</v>
      </c>
      <c r="L17">
        <v>19</v>
      </c>
      <c r="M17">
        <v>0</v>
      </c>
      <c r="N17">
        <v>0</v>
      </c>
      <c r="O17">
        <v>1</v>
      </c>
      <c r="P17">
        <v>15.3</v>
      </c>
      <c r="Q17">
        <v>15.3</v>
      </c>
      <c r="R17" s="1">
        <v>0.42</v>
      </c>
    </row>
    <row r="18" spans="1:18" x14ac:dyDescent="0.35">
      <c r="A18">
        <v>16</v>
      </c>
      <c r="B18" t="s">
        <v>79</v>
      </c>
      <c r="C18">
        <v>20</v>
      </c>
      <c r="D18">
        <v>92</v>
      </c>
      <c r="E18">
        <v>4.5999999999999996</v>
      </c>
      <c r="F18">
        <v>17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15.2</v>
      </c>
      <c r="Q18">
        <v>15.2</v>
      </c>
      <c r="R18" s="1">
        <v>0.96699999999999997</v>
      </c>
    </row>
    <row r="19" spans="1:18" x14ac:dyDescent="0.35">
      <c r="A19">
        <v>16</v>
      </c>
      <c r="B19" t="s">
        <v>72</v>
      </c>
      <c r="C19">
        <v>22</v>
      </c>
      <c r="D19">
        <v>145</v>
      </c>
      <c r="E19">
        <v>6.6</v>
      </c>
      <c r="F19">
        <v>43</v>
      </c>
      <c r="G19">
        <v>3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14.5</v>
      </c>
      <c r="Q19">
        <v>14.5</v>
      </c>
      <c r="R19" s="1">
        <v>0.20499999999999999</v>
      </c>
    </row>
    <row r="20" spans="1:18" x14ac:dyDescent="0.35">
      <c r="A20">
        <v>16</v>
      </c>
      <c r="B20" t="s">
        <v>16</v>
      </c>
      <c r="C20">
        <v>21</v>
      </c>
      <c r="D20">
        <v>127</v>
      </c>
      <c r="E20">
        <v>6</v>
      </c>
      <c r="F20">
        <v>39</v>
      </c>
      <c r="G20">
        <v>2</v>
      </c>
      <c r="H20">
        <v>0</v>
      </c>
      <c r="I20">
        <v>1</v>
      </c>
      <c r="J20">
        <v>3</v>
      </c>
      <c r="K20">
        <v>8</v>
      </c>
      <c r="L20">
        <v>8</v>
      </c>
      <c r="M20">
        <v>0</v>
      </c>
      <c r="N20">
        <v>0</v>
      </c>
      <c r="O20">
        <v>1</v>
      </c>
      <c r="P20">
        <v>14</v>
      </c>
      <c r="Q20">
        <v>14</v>
      </c>
      <c r="R20" s="1">
        <v>0.94099999999999995</v>
      </c>
    </row>
    <row r="21" spans="1:18" x14ac:dyDescent="0.35">
      <c r="A21">
        <v>16</v>
      </c>
      <c r="B21" t="s">
        <v>28</v>
      </c>
      <c r="C21">
        <v>17</v>
      </c>
      <c r="D21">
        <v>55</v>
      </c>
      <c r="E21">
        <v>3.2</v>
      </c>
      <c r="F21">
        <v>11</v>
      </c>
      <c r="G21">
        <v>0</v>
      </c>
      <c r="H21">
        <v>1</v>
      </c>
      <c r="I21">
        <v>2</v>
      </c>
      <c r="J21">
        <v>2</v>
      </c>
      <c r="K21">
        <v>14</v>
      </c>
      <c r="L21">
        <v>7</v>
      </c>
      <c r="M21">
        <v>0</v>
      </c>
      <c r="N21">
        <v>0</v>
      </c>
      <c r="O21">
        <v>1</v>
      </c>
      <c r="P21">
        <v>13.9</v>
      </c>
      <c r="Q21">
        <v>13.9</v>
      </c>
      <c r="R21" s="1">
        <v>0.95499999999999996</v>
      </c>
    </row>
    <row r="22" spans="1:18" x14ac:dyDescent="0.35">
      <c r="A22">
        <v>16</v>
      </c>
      <c r="B22" t="s">
        <v>59</v>
      </c>
      <c r="C22">
        <v>19</v>
      </c>
      <c r="D22">
        <v>78</v>
      </c>
      <c r="E22">
        <v>4.0999999999999996</v>
      </c>
      <c r="F22">
        <v>13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13.8</v>
      </c>
      <c r="Q22">
        <v>13.8</v>
      </c>
      <c r="R22" s="1">
        <v>0.91800000000000004</v>
      </c>
    </row>
    <row r="23" spans="1:18" x14ac:dyDescent="0.35">
      <c r="A23">
        <v>16</v>
      </c>
      <c r="B23" t="s">
        <v>56</v>
      </c>
      <c r="C23">
        <v>9</v>
      </c>
      <c r="D23">
        <v>31</v>
      </c>
      <c r="E23">
        <v>3.4</v>
      </c>
      <c r="F23">
        <v>13</v>
      </c>
      <c r="G23">
        <v>0</v>
      </c>
      <c r="H23">
        <v>1</v>
      </c>
      <c r="I23">
        <v>1</v>
      </c>
      <c r="J23">
        <v>1</v>
      </c>
      <c r="K23">
        <v>39</v>
      </c>
      <c r="L23">
        <v>39</v>
      </c>
      <c r="M23">
        <v>0</v>
      </c>
      <c r="N23">
        <v>0</v>
      </c>
      <c r="O23">
        <v>1</v>
      </c>
      <c r="P23">
        <v>13.5</v>
      </c>
      <c r="Q23">
        <v>13.5</v>
      </c>
      <c r="R23" s="1">
        <v>0.79200000000000004</v>
      </c>
    </row>
    <row r="24" spans="1:18" x14ac:dyDescent="0.35">
      <c r="A24">
        <v>16</v>
      </c>
      <c r="B24" t="s">
        <v>46</v>
      </c>
      <c r="C24">
        <v>16</v>
      </c>
      <c r="D24">
        <v>43</v>
      </c>
      <c r="E24">
        <v>2.7</v>
      </c>
      <c r="F24">
        <v>13</v>
      </c>
      <c r="G24">
        <v>0</v>
      </c>
      <c r="H24">
        <v>1</v>
      </c>
      <c r="I24">
        <v>1</v>
      </c>
      <c r="J24">
        <v>1</v>
      </c>
      <c r="K24">
        <v>8</v>
      </c>
      <c r="L24">
        <v>8</v>
      </c>
      <c r="M24">
        <v>0</v>
      </c>
      <c r="N24">
        <v>0</v>
      </c>
      <c r="O24">
        <v>1</v>
      </c>
      <c r="P24">
        <v>11.6</v>
      </c>
      <c r="Q24">
        <v>11.6</v>
      </c>
      <c r="R24" s="1">
        <v>0.79</v>
      </c>
    </row>
    <row r="25" spans="1:18" x14ac:dyDescent="0.35">
      <c r="A25">
        <v>16</v>
      </c>
      <c r="B25" t="s">
        <v>32</v>
      </c>
      <c r="C25">
        <v>11</v>
      </c>
      <c r="D25">
        <v>46</v>
      </c>
      <c r="E25">
        <v>4.2</v>
      </c>
      <c r="F25">
        <v>15</v>
      </c>
      <c r="G25">
        <v>0</v>
      </c>
      <c r="H25">
        <v>0</v>
      </c>
      <c r="I25">
        <v>1</v>
      </c>
      <c r="J25">
        <v>1</v>
      </c>
      <c r="K25">
        <v>4</v>
      </c>
      <c r="L25">
        <v>4</v>
      </c>
      <c r="M25">
        <v>1</v>
      </c>
      <c r="N25">
        <v>0</v>
      </c>
      <c r="O25">
        <v>1</v>
      </c>
      <c r="P25">
        <v>11.5</v>
      </c>
      <c r="Q25">
        <v>11.5</v>
      </c>
      <c r="R25" s="1">
        <v>0.97899999999999998</v>
      </c>
    </row>
    <row r="26" spans="1:18" x14ac:dyDescent="0.35">
      <c r="A26">
        <v>16</v>
      </c>
      <c r="B26" t="s">
        <v>83</v>
      </c>
      <c r="C26">
        <v>18</v>
      </c>
      <c r="D26">
        <v>43</v>
      </c>
      <c r="E26">
        <v>2.4</v>
      </c>
      <c r="F26">
        <v>13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10.3</v>
      </c>
      <c r="Q26">
        <v>10.3</v>
      </c>
      <c r="R26" s="1">
        <v>0.96399999999999997</v>
      </c>
    </row>
    <row r="27" spans="1:18" x14ac:dyDescent="0.35">
      <c r="A27">
        <v>16</v>
      </c>
      <c r="B27" t="s">
        <v>18</v>
      </c>
      <c r="C27">
        <v>15</v>
      </c>
      <c r="D27">
        <v>65</v>
      </c>
      <c r="E27">
        <v>4.3</v>
      </c>
      <c r="F27">
        <v>10</v>
      </c>
      <c r="G27">
        <v>0</v>
      </c>
      <c r="H27">
        <v>0</v>
      </c>
      <c r="I27">
        <v>3</v>
      </c>
      <c r="J27">
        <v>4</v>
      </c>
      <c r="K27">
        <v>21</v>
      </c>
      <c r="L27">
        <v>7</v>
      </c>
      <c r="M27">
        <v>0</v>
      </c>
      <c r="N27">
        <v>0</v>
      </c>
      <c r="O27">
        <v>1</v>
      </c>
      <c r="P27">
        <v>10.1</v>
      </c>
      <c r="Q27">
        <v>10.1</v>
      </c>
      <c r="R27" s="1">
        <v>0.99399999999999999</v>
      </c>
    </row>
    <row r="28" spans="1:18" x14ac:dyDescent="0.35">
      <c r="A28">
        <v>16</v>
      </c>
      <c r="B28" t="s">
        <v>80</v>
      </c>
      <c r="C28">
        <v>9</v>
      </c>
      <c r="D28">
        <v>30</v>
      </c>
      <c r="E28">
        <v>3.3</v>
      </c>
      <c r="F28">
        <v>11</v>
      </c>
      <c r="G28">
        <v>0</v>
      </c>
      <c r="H28">
        <v>1</v>
      </c>
      <c r="I28">
        <v>1</v>
      </c>
      <c r="J28">
        <v>2</v>
      </c>
      <c r="K28">
        <v>2</v>
      </c>
      <c r="L28">
        <v>2</v>
      </c>
      <c r="M28">
        <v>0</v>
      </c>
      <c r="N28">
        <v>0</v>
      </c>
      <c r="O28">
        <v>1</v>
      </c>
      <c r="P28">
        <v>9.6999999999999993</v>
      </c>
      <c r="Q28">
        <v>9.6999999999999993</v>
      </c>
      <c r="R28" s="1">
        <v>0.56899999999999995</v>
      </c>
    </row>
    <row r="29" spans="1:18" x14ac:dyDescent="0.35">
      <c r="A29">
        <v>16</v>
      </c>
      <c r="B29" t="s">
        <v>48</v>
      </c>
      <c r="C29">
        <v>11</v>
      </c>
      <c r="D29">
        <v>24</v>
      </c>
      <c r="E29">
        <v>2.2000000000000002</v>
      </c>
      <c r="F29">
        <v>9</v>
      </c>
      <c r="G29">
        <v>0</v>
      </c>
      <c r="H29">
        <v>1</v>
      </c>
      <c r="I29">
        <v>3</v>
      </c>
      <c r="J29">
        <v>3</v>
      </c>
      <c r="K29">
        <v>-5</v>
      </c>
      <c r="L29">
        <v>-1.7</v>
      </c>
      <c r="M29">
        <v>0</v>
      </c>
      <c r="N29">
        <v>1</v>
      </c>
      <c r="O29">
        <v>1</v>
      </c>
      <c r="P29">
        <v>9.4</v>
      </c>
      <c r="Q29">
        <v>9.4</v>
      </c>
      <c r="R29" s="1">
        <v>0.90500000000000003</v>
      </c>
    </row>
    <row r="30" spans="1:18" x14ac:dyDescent="0.35">
      <c r="A30">
        <v>16</v>
      </c>
      <c r="B30" t="s">
        <v>40</v>
      </c>
      <c r="C30">
        <v>6</v>
      </c>
      <c r="D30">
        <v>41</v>
      </c>
      <c r="E30">
        <v>6.8</v>
      </c>
      <c r="F30">
        <v>22</v>
      </c>
      <c r="G30">
        <v>1</v>
      </c>
      <c r="H30">
        <v>0</v>
      </c>
      <c r="I30">
        <v>3</v>
      </c>
      <c r="J30">
        <v>3</v>
      </c>
      <c r="K30">
        <v>38</v>
      </c>
      <c r="L30">
        <v>12.7</v>
      </c>
      <c r="M30">
        <v>0</v>
      </c>
      <c r="N30">
        <v>0</v>
      </c>
      <c r="O30">
        <v>1</v>
      </c>
      <c r="P30">
        <v>9.4</v>
      </c>
      <c r="Q30">
        <v>9.4</v>
      </c>
      <c r="R30" s="1">
        <v>0.21</v>
      </c>
    </row>
    <row r="31" spans="1:18" x14ac:dyDescent="0.35">
      <c r="A31">
        <v>16</v>
      </c>
      <c r="B31" t="s">
        <v>63</v>
      </c>
      <c r="C31">
        <v>9</v>
      </c>
      <c r="D31">
        <v>40</v>
      </c>
      <c r="E31">
        <v>4.4000000000000004</v>
      </c>
      <c r="F31">
        <v>11</v>
      </c>
      <c r="G31">
        <v>0</v>
      </c>
      <c r="H31">
        <v>0</v>
      </c>
      <c r="I31">
        <v>5</v>
      </c>
      <c r="J31">
        <v>6</v>
      </c>
      <c r="K31">
        <v>27</v>
      </c>
      <c r="L31">
        <v>5.4</v>
      </c>
      <c r="M31">
        <v>0</v>
      </c>
      <c r="N31">
        <v>0</v>
      </c>
      <c r="O31">
        <v>1</v>
      </c>
      <c r="P31">
        <v>9.1999999999999993</v>
      </c>
      <c r="Q31">
        <v>9.1999999999999993</v>
      </c>
      <c r="R31" s="1">
        <v>0.432</v>
      </c>
    </row>
    <row r="32" spans="1:18" x14ac:dyDescent="0.35">
      <c r="A32">
        <v>16</v>
      </c>
      <c r="B32" t="s">
        <v>69</v>
      </c>
      <c r="C32">
        <v>15</v>
      </c>
      <c r="D32">
        <v>25</v>
      </c>
      <c r="E32">
        <v>1.7</v>
      </c>
      <c r="F32">
        <v>10</v>
      </c>
      <c r="G32">
        <v>0</v>
      </c>
      <c r="H32">
        <v>1</v>
      </c>
      <c r="I32">
        <v>1</v>
      </c>
      <c r="J32">
        <v>2</v>
      </c>
      <c r="K32">
        <v>-2</v>
      </c>
      <c r="L32">
        <v>-2</v>
      </c>
      <c r="M32">
        <v>0</v>
      </c>
      <c r="N32">
        <v>0</v>
      </c>
      <c r="O32">
        <v>1</v>
      </c>
      <c r="P32">
        <v>8.8000000000000007</v>
      </c>
      <c r="Q32">
        <v>8.8000000000000007</v>
      </c>
      <c r="R32" s="1">
        <v>0.85599999999999998</v>
      </c>
    </row>
    <row r="33" spans="1:18" x14ac:dyDescent="0.35">
      <c r="A33">
        <v>16</v>
      </c>
      <c r="B33" t="s">
        <v>94</v>
      </c>
      <c r="C33">
        <v>6</v>
      </c>
      <c r="D33">
        <v>37</v>
      </c>
      <c r="E33">
        <v>6.2</v>
      </c>
      <c r="F33">
        <v>12</v>
      </c>
      <c r="G33">
        <v>0</v>
      </c>
      <c r="H33">
        <v>0</v>
      </c>
      <c r="I33">
        <v>4</v>
      </c>
      <c r="J33">
        <v>5</v>
      </c>
      <c r="K33">
        <v>30</v>
      </c>
      <c r="L33">
        <v>7.5</v>
      </c>
      <c r="M33">
        <v>0</v>
      </c>
      <c r="N33">
        <v>0</v>
      </c>
      <c r="O33">
        <v>1</v>
      </c>
      <c r="P33">
        <v>8.6999999999999993</v>
      </c>
      <c r="Q33">
        <v>8.6999999999999993</v>
      </c>
      <c r="R33" s="1">
        <v>9.4E-2</v>
      </c>
    </row>
    <row r="34" spans="1:18" x14ac:dyDescent="0.35">
      <c r="A34">
        <v>16</v>
      </c>
      <c r="B34" t="s">
        <v>49</v>
      </c>
      <c r="C34">
        <v>11</v>
      </c>
      <c r="D34">
        <v>26</v>
      </c>
      <c r="E34">
        <v>2.4</v>
      </c>
      <c r="F34">
        <v>12</v>
      </c>
      <c r="G34">
        <v>0</v>
      </c>
      <c r="H34">
        <v>1</v>
      </c>
      <c r="I34">
        <v>4</v>
      </c>
      <c r="J34">
        <v>4</v>
      </c>
      <c r="K34">
        <v>0</v>
      </c>
      <c r="L34">
        <v>0</v>
      </c>
      <c r="M34">
        <v>0</v>
      </c>
      <c r="N34">
        <v>1</v>
      </c>
      <c r="O34">
        <v>1</v>
      </c>
      <c r="P34">
        <v>8.6</v>
      </c>
      <c r="Q34">
        <v>8.6</v>
      </c>
      <c r="R34" s="1">
        <v>0.96</v>
      </c>
    </row>
    <row r="35" spans="1:18" x14ac:dyDescent="0.35">
      <c r="A35">
        <v>16</v>
      </c>
      <c r="B35" t="s">
        <v>89</v>
      </c>
      <c r="C35">
        <v>7</v>
      </c>
      <c r="D35">
        <v>11</v>
      </c>
      <c r="E35">
        <v>1.6</v>
      </c>
      <c r="F35">
        <v>4</v>
      </c>
      <c r="G35">
        <v>0</v>
      </c>
      <c r="H35">
        <v>1</v>
      </c>
      <c r="I35">
        <v>2</v>
      </c>
      <c r="J35">
        <v>4</v>
      </c>
      <c r="K35">
        <v>5</v>
      </c>
      <c r="L35">
        <v>2.5</v>
      </c>
      <c r="M35">
        <v>0</v>
      </c>
      <c r="N35">
        <v>0</v>
      </c>
      <c r="O35">
        <v>1</v>
      </c>
      <c r="P35">
        <v>8.6</v>
      </c>
      <c r="Q35">
        <v>8.6</v>
      </c>
      <c r="R35" s="1">
        <v>0.496</v>
      </c>
    </row>
    <row r="36" spans="1:18" x14ac:dyDescent="0.35">
      <c r="A36">
        <v>16</v>
      </c>
      <c r="B36" t="s">
        <v>121</v>
      </c>
      <c r="C36">
        <v>2</v>
      </c>
      <c r="D36">
        <v>10</v>
      </c>
      <c r="E36">
        <v>5</v>
      </c>
      <c r="F36">
        <v>7</v>
      </c>
      <c r="G36">
        <v>0</v>
      </c>
      <c r="H36">
        <v>0</v>
      </c>
      <c r="I36">
        <v>7</v>
      </c>
      <c r="J36">
        <v>8</v>
      </c>
      <c r="K36">
        <v>40</v>
      </c>
      <c r="L36">
        <v>5.7</v>
      </c>
      <c r="M36">
        <v>0</v>
      </c>
      <c r="N36">
        <v>0</v>
      </c>
      <c r="O36">
        <v>1</v>
      </c>
      <c r="P36">
        <v>8.5</v>
      </c>
      <c r="Q36">
        <v>8.5</v>
      </c>
      <c r="R36" s="1">
        <v>0.04</v>
      </c>
    </row>
    <row r="37" spans="1:18" x14ac:dyDescent="0.35">
      <c r="A37">
        <v>16</v>
      </c>
      <c r="B37" t="s">
        <v>54</v>
      </c>
      <c r="C37">
        <v>3</v>
      </c>
      <c r="D37">
        <v>6</v>
      </c>
      <c r="E37">
        <v>2</v>
      </c>
      <c r="F37">
        <v>4</v>
      </c>
      <c r="G37">
        <v>0</v>
      </c>
      <c r="H37">
        <v>0</v>
      </c>
      <c r="I37">
        <v>1</v>
      </c>
      <c r="J37">
        <v>2</v>
      </c>
      <c r="K37">
        <v>10</v>
      </c>
      <c r="L37">
        <v>10</v>
      </c>
      <c r="M37">
        <v>0</v>
      </c>
      <c r="N37">
        <v>0</v>
      </c>
      <c r="O37">
        <v>1</v>
      </c>
      <c r="P37">
        <v>8.1</v>
      </c>
      <c r="Q37">
        <v>8.1</v>
      </c>
      <c r="R37" s="1">
        <v>0.58199999999999996</v>
      </c>
    </row>
    <row r="38" spans="1:18" x14ac:dyDescent="0.35">
      <c r="A38">
        <v>16</v>
      </c>
      <c r="B38" t="s">
        <v>42</v>
      </c>
      <c r="C38">
        <v>11</v>
      </c>
      <c r="D38">
        <v>43</v>
      </c>
      <c r="E38">
        <v>3.9</v>
      </c>
      <c r="F38">
        <v>13</v>
      </c>
      <c r="G38">
        <v>0</v>
      </c>
      <c r="H38">
        <v>0</v>
      </c>
      <c r="I38">
        <v>2</v>
      </c>
      <c r="J38">
        <v>4</v>
      </c>
      <c r="K38">
        <v>7</v>
      </c>
      <c r="L38">
        <v>3.5</v>
      </c>
      <c r="M38">
        <v>0</v>
      </c>
      <c r="N38">
        <v>0</v>
      </c>
      <c r="O38">
        <v>1</v>
      </c>
      <c r="P38">
        <v>8</v>
      </c>
      <c r="Q38">
        <v>8</v>
      </c>
      <c r="R38" s="1">
        <v>0.98799999999999999</v>
      </c>
    </row>
    <row r="39" spans="1:18" x14ac:dyDescent="0.35">
      <c r="A39">
        <v>16</v>
      </c>
      <c r="B39" t="s">
        <v>60</v>
      </c>
      <c r="C39">
        <v>8</v>
      </c>
      <c r="D39">
        <v>24</v>
      </c>
      <c r="E39">
        <v>3</v>
      </c>
      <c r="F39">
        <v>5</v>
      </c>
      <c r="G39">
        <v>0</v>
      </c>
      <c r="H39">
        <v>0</v>
      </c>
      <c r="I39">
        <v>5</v>
      </c>
      <c r="J39">
        <v>6</v>
      </c>
      <c r="K39">
        <v>30</v>
      </c>
      <c r="L39">
        <v>6</v>
      </c>
      <c r="M39">
        <v>0</v>
      </c>
      <c r="N39">
        <v>0</v>
      </c>
      <c r="O39">
        <v>1</v>
      </c>
      <c r="P39">
        <v>7.9</v>
      </c>
      <c r="Q39">
        <v>7.9</v>
      </c>
      <c r="R39" s="1">
        <v>0.80800000000000005</v>
      </c>
    </row>
    <row r="40" spans="1:18" x14ac:dyDescent="0.35">
      <c r="A40">
        <v>16</v>
      </c>
      <c r="B40" t="s">
        <v>71</v>
      </c>
      <c r="C40">
        <v>9</v>
      </c>
      <c r="D40">
        <v>44</v>
      </c>
      <c r="E40">
        <v>4.9000000000000004</v>
      </c>
      <c r="F40">
        <v>17</v>
      </c>
      <c r="G40">
        <v>0</v>
      </c>
      <c r="H40">
        <v>0</v>
      </c>
      <c r="I40">
        <v>3</v>
      </c>
      <c r="J40">
        <v>3</v>
      </c>
      <c r="K40">
        <v>19</v>
      </c>
      <c r="L40">
        <v>6.3</v>
      </c>
      <c r="M40">
        <v>0</v>
      </c>
      <c r="N40">
        <v>0</v>
      </c>
      <c r="O40">
        <v>1</v>
      </c>
      <c r="P40">
        <v>7.8</v>
      </c>
      <c r="Q40">
        <v>7.8</v>
      </c>
      <c r="R40" s="1">
        <v>0.78600000000000003</v>
      </c>
    </row>
    <row r="41" spans="1:18" x14ac:dyDescent="0.35">
      <c r="A41">
        <v>16</v>
      </c>
      <c r="B41" t="s">
        <v>127</v>
      </c>
      <c r="C41">
        <v>8</v>
      </c>
      <c r="D41">
        <v>17</v>
      </c>
      <c r="E41">
        <v>2.1</v>
      </c>
      <c r="F41">
        <v>6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7.7</v>
      </c>
      <c r="Q41">
        <v>7.7</v>
      </c>
      <c r="R41" s="1">
        <v>0.63900000000000001</v>
      </c>
    </row>
    <row r="42" spans="1:18" x14ac:dyDescent="0.35">
      <c r="A42">
        <v>16</v>
      </c>
      <c r="B42" t="s">
        <v>31</v>
      </c>
      <c r="C42">
        <v>10</v>
      </c>
      <c r="D42">
        <v>26</v>
      </c>
      <c r="E42">
        <v>2.6</v>
      </c>
      <c r="F42">
        <v>6</v>
      </c>
      <c r="G42">
        <v>0</v>
      </c>
      <c r="H42">
        <v>0</v>
      </c>
      <c r="I42">
        <v>3</v>
      </c>
      <c r="J42">
        <v>3</v>
      </c>
      <c r="K42">
        <v>31</v>
      </c>
      <c r="L42">
        <v>10.3</v>
      </c>
      <c r="M42">
        <v>0</v>
      </c>
      <c r="N42">
        <v>0</v>
      </c>
      <c r="O42">
        <v>1</v>
      </c>
      <c r="P42">
        <v>7.2</v>
      </c>
      <c r="Q42">
        <v>7.2</v>
      </c>
      <c r="R42" s="1">
        <v>0.161</v>
      </c>
    </row>
    <row r="43" spans="1:18" x14ac:dyDescent="0.35">
      <c r="A43">
        <v>16</v>
      </c>
      <c r="B43" t="s">
        <v>58</v>
      </c>
      <c r="C43">
        <v>7</v>
      </c>
      <c r="D43">
        <v>12</v>
      </c>
      <c r="E43">
        <v>1.7</v>
      </c>
      <c r="F43">
        <v>3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7.2</v>
      </c>
      <c r="Q43">
        <v>7.2</v>
      </c>
      <c r="R43" s="1">
        <v>0.64300000000000002</v>
      </c>
    </row>
    <row r="44" spans="1:18" x14ac:dyDescent="0.35">
      <c r="A44">
        <v>16</v>
      </c>
      <c r="B44" t="s">
        <v>27</v>
      </c>
      <c r="C44">
        <v>9</v>
      </c>
      <c r="D44">
        <v>37</v>
      </c>
      <c r="E44">
        <v>4.0999999999999996</v>
      </c>
      <c r="F44">
        <v>10</v>
      </c>
      <c r="G44">
        <v>0</v>
      </c>
      <c r="H44">
        <v>0</v>
      </c>
      <c r="I44">
        <v>3</v>
      </c>
      <c r="J44">
        <v>3</v>
      </c>
      <c r="K44">
        <v>16</v>
      </c>
      <c r="L44">
        <v>5.3</v>
      </c>
      <c r="M44">
        <v>0</v>
      </c>
      <c r="N44">
        <v>0</v>
      </c>
      <c r="O44">
        <v>1</v>
      </c>
      <c r="P44">
        <v>6.8</v>
      </c>
      <c r="Q44">
        <v>6.8</v>
      </c>
      <c r="R44" s="1">
        <v>0.254</v>
      </c>
    </row>
    <row r="45" spans="1:18" x14ac:dyDescent="0.35">
      <c r="A45">
        <v>16</v>
      </c>
      <c r="B45" t="s">
        <v>62</v>
      </c>
      <c r="C45">
        <v>4</v>
      </c>
      <c r="D45">
        <v>6</v>
      </c>
      <c r="E45">
        <v>1.5</v>
      </c>
      <c r="F45">
        <v>4</v>
      </c>
      <c r="G45">
        <v>0</v>
      </c>
      <c r="H45">
        <v>0</v>
      </c>
      <c r="I45">
        <v>3</v>
      </c>
      <c r="J45">
        <v>3</v>
      </c>
      <c r="K45">
        <v>42</v>
      </c>
      <c r="L45">
        <v>14</v>
      </c>
      <c r="M45">
        <v>0</v>
      </c>
      <c r="N45">
        <v>0</v>
      </c>
      <c r="O45">
        <v>1</v>
      </c>
      <c r="P45">
        <v>6.3</v>
      </c>
      <c r="Q45">
        <v>6.3</v>
      </c>
      <c r="R45" s="1">
        <v>0.32100000000000001</v>
      </c>
    </row>
    <row r="46" spans="1:18" x14ac:dyDescent="0.35">
      <c r="A46">
        <v>16</v>
      </c>
      <c r="B46" t="s">
        <v>43</v>
      </c>
      <c r="C46">
        <v>16</v>
      </c>
      <c r="D46">
        <v>54</v>
      </c>
      <c r="E46">
        <v>3.4</v>
      </c>
      <c r="F46">
        <v>24</v>
      </c>
      <c r="G46">
        <v>1</v>
      </c>
      <c r="H46">
        <v>0</v>
      </c>
      <c r="I46">
        <v>1</v>
      </c>
      <c r="J46">
        <v>2</v>
      </c>
      <c r="K46">
        <v>2</v>
      </c>
      <c r="L46">
        <v>2</v>
      </c>
      <c r="M46">
        <v>0</v>
      </c>
      <c r="N46">
        <v>0</v>
      </c>
      <c r="O46">
        <v>1</v>
      </c>
      <c r="P46">
        <v>6.1</v>
      </c>
      <c r="Q46">
        <v>6.1</v>
      </c>
      <c r="R46" s="1">
        <v>0.96599999999999997</v>
      </c>
    </row>
    <row r="47" spans="1:18" x14ac:dyDescent="0.35">
      <c r="A47">
        <v>16</v>
      </c>
      <c r="B47" t="s">
        <v>90</v>
      </c>
      <c r="C47">
        <v>9</v>
      </c>
      <c r="D47">
        <v>19</v>
      </c>
      <c r="E47">
        <v>2.1</v>
      </c>
      <c r="F47">
        <v>5</v>
      </c>
      <c r="G47">
        <v>0</v>
      </c>
      <c r="H47">
        <v>0</v>
      </c>
      <c r="I47">
        <v>5</v>
      </c>
      <c r="J47">
        <v>6</v>
      </c>
      <c r="K47">
        <v>16</v>
      </c>
      <c r="L47">
        <v>3.2</v>
      </c>
      <c r="M47">
        <v>0</v>
      </c>
      <c r="N47">
        <v>0</v>
      </c>
      <c r="O47">
        <v>1</v>
      </c>
      <c r="P47">
        <v>6</v>
      </c>
      <c r="Q47">
        <v>6</v>
      </c>
      <c r="R47" s="1">
        <v>0.98799999999999999</v>
      </c>
    </row>
    <row r="48" spans="1:18" x14ac:dyDescent="0.35">
      <c r="A48">
        <v>16</v>
      </c>
      <c r="B48" t="s">
        <v>44</v>
      </c>
      <c r="C48">
        <v>20</v>
      </c>
      <c r="D48">
        <v>70</v>
      </c>
      <c r="E48">
        <v>3.5</v>
      </c>
      <c r="F48">
        <v>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5</v>
      </c>
      <c r="Q48">
        <v>5</v>
      </c>
      <c r="R48" s="1">
        <v>0.96799999999999997</v>
      </c>
    </row>
    <row r="49" spans="1:18" x14ac:dyDescent="0.35">
      <c r="A49">
        <v>16</v>
      </c>
      <c r="B49" t="s">
        <v>38</v>
      </c>
      <c r="C49">
        <v>1</v>
      </c>
      <c r="D49">
        <v>2</v>
      </c>
      <c r="E49">
        <v>2</v>
      </c>
      <c r="F49">
        <v>2</v>
      </c>
      <c r="G49">
        <v>0</v>
      </c>
      <c r="H49">
        <v>0</v>
      </c>
      <c r="I49">
        <v>4</v>
      </c>
      <c r="J49">
        <v>5</v>
      </c>
      <c r="K49">
        <v>27</v>
      </c>
      <c r="L49">
        <v>6.8</v>
      </c>
      <c r="M49">
        <v>0</v>
      </c>
      <c r="N49">
        <v>0</v>
      </c>
      <c r="O49">
        <v>1</v>
      </c>
      <c r="P49">
        <v>4.9000000000000004</v>
      </c>
      <c r="Q49">
        <v>4.9000000000000004</v>
      </c>
      <c r="R49" s="1">
        <v>0.27200000000000002</v>
      </c>
    </row>
    <row r="50" spans="1:18" x14ac:dyDescent="0.35">
      <c r="A50">
        <v>16</v>
      </c>
      <c r="B50" t="s">
        <v>20</v>
      </c>
      <c r="C50">
        <v>12</v>
      </c>
      <c r="D50">
        <v>38</v>
      </c>
      <c r="E50">
        <v>3.2</v>
      </c>
      <c r="F50">
        <v>7</v>
      </c>
      <c r="G50">
        <v>0</v>
      </c>
      <c r="H50">
        <v>0</v>
      </c>
      <c r="I50">
        <v>1</v>
      </c>
      <c r="J50">
        <v>1</v>
      </c>
      <c r="K50">
        <v>5</v>
      </c>
      <c r="L50">
        <v>5</v>
      </c>
      <c r="M50">
        <v>0</v>
      </c>
      <c r="N50">
        <v>0</v>
      </c>
      <c r="O50">
        <v>1</v>
      </c>
      <c r="P50">
        <v>4.8</v>
      </c>
      <c r="Q50">
        <v>4.8</v>
      </c>
      <c r="R50" s="1">
        <v>0.997</v>
      </c>
    </row>
    <row r="51" spans="1:18" x14ac:dyDescent="0.35">
      <c r="A51">
        <v>16</v>
      </c>
      <c r="B51" t="s">
        <v>21</v>
      </c>
      <c r="C51">
        <v>6</v>
      </c>
      <c r="D51">
        <v>12</v>
      </c>
      <c r="E51">
        <v>2</v>
      </c>
      <c r="F51">
        <v>4</v>
      </c>
      <c r="G51">
        <v>0</v>
      </c>
      <c r="H51">
        <v>0</v>
      </c>
      <c r="I51">
        <v>3</v>
      </c>
      <c r="J51">
        <v>3</v>
      </c>
      <c r="K51">
        <v>19</v>
      </c>
      <c r="L51">
        <v>6.3</v>
      </c>
      <c r="M51">
        <v>0</v>
      </c>
      <c r="N51">
        <v>0</v>
      </c>
      <c r="O51">
        <v>1</v>
      </c>
      <c r="P51">
        <v>4.5999999999999996</v>
      </c>
      <c r="Q51">
        <v>4.5999999999999996</v>
      </c>
      <c r="R51" s="1">
        <v>0.999</v>
      </c>
    </row>
    <row r="52" spans="1:18" x14ac:dyDescent="0.35">
      <c r="A52">
        <v>16</v>
      </c>
      <c r="B52" t="s">
        <v>147</v>
      </c>
      <c r="C52">
        <v>7</v>
      </c>
      <c r="D52">
        <v>26</v>
      </c>
      <c r="E52">
        <v>3.7</v>
      </c>
      <c r="F52">
        <v>11</v>
      </c>
      <c r="G52">
        <v>0</v>
      </c>
      <c r="H52">
        <v>0</v>
      </c>
      <c r="I52">
        <v>2</v>
      </c>
      <c r="J52">
        <v>2</v>
      </c>
      <c r="K52">
        <v>7</v>
      </c>
      <c r="L52">
        <v>3.5</v>
      </c>
      <c r="M52">
        <v>0</v>
      </c>
      <c r="N52">
        <v>0</v>
      </c>
      <c r="O52">
        <v>1</v>
      </c>
      <c r="P52">
        <v>4.3</v>
      </c>
      <c r="Q52">
        <v>4.3</v>
      </c>
      <c r="R52" s="1">
        <v>0.02</v>
      </c>
    </row>
    <row r="53" spans="1:18" x14ac:dyDescent="0.35">
      <c r="A53">
        <v>16</v>
      </c>
      <c r="B53" t="s">
        <v>174</v>
      </c>
      <c r="C53">
        <v>9</v>
      </c>
      <c r="D53">
        <v>43</v>
      </c>
      <c r="E53">
        <v>4.8</v>
      </c>
      <c r="F53">
        <v>12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4.3</v>
      </c>
      <c r="Q53">
        <v>4.3</v>
      </c>
      <c r="R53" s="1">
        <v>2E-3</v>
      </c>
    </row>
    <row r="54" spans="1:18" x14ac:dyDescent="0.35">
      <c r="A54">
        <v>16</v>
      </c>
      <c r="B54" t="s">
        <v>88</v>
      </c>
      <c r="C54">
        <v>7</v>
      </c>
      <c r="D54">
        <v>24</v>
      </c>
      <c r="E54">
        <v>3.4</v>
      </c>
      <c r="F54">
        <v>9</v>
      </c>
      <c r="G54">
        <v>0</v>
      </c>
      <c r="H54">
        <v>0</v>
      </c>
      <c r="I54">
        <v>1</v>
      </c>
      <c r="J54">
        <v>3</v>
      </c>
      <c r="K54">
        <v>7</v>
      </c>
      <c r="L54">
        <v>7</v>
      </c>
      <c r="M54">
        <v>0</v>
      </c>
      <c r="N54">
        <v>0</v>
      </c>
      <c r="O54">
        <v>1</v>
      </c>
      <c r="P54">
        <v>3.6</v>
      </c>
      <c r="Q54">
        <v>3.6</v>
      </c>
      <c r="R54" s="1">
        <v>0.94399999999999995</v>
      </c>
    </row>
    <row r="55" spans="1:18" x14ac:dyDescent="0.35">
      <c r="A55">
        <v>16</v>
      </c>
      <c r="B55" t="s">
        <v>193</v>
      </c>
      <c r="C55">
        <v>1</v>
      </c>
      <c r="D55">
        <v>15</v>
      </c>
      <c r="E55">
        <v>15</v>
      </c>
      <c r="F55">
        <v>15</v>
      </c>
      <c r="G55">
        <v>0</v>
      </c>
      <c r="H55">
        <v>0</v>
      </c>
      <c r="I55">
        <v>1</v>
      </c>
      <c r="J55">
        <v>2</v>
      </c>
      <c r="K55">
        <v>15</v>
      </c>
      <c r="L55">
        <v>15</v>
      </c>
      <c r="M55">
        <v>0</v>
      </c>
      <c r="N55">
        <v>0</v>
      </c>
      <c r="O55">
        <v>1</v>
      </c>
      <c r="P55">
        <v>3.5</v>
      </c>
      <c r="Q55">
        <v>3.5</v>
      </c>
      <c r="R55" s="1">
        <v>1E-3</v>
      </c>
    </row>
    <row r="56" spans="1:18" x14ac:dyDescent="0.35">
      <c r="A56">
        <v>16</v>
      </c>
      <c r="B56" t="s">
        <v>145</v>
      </c>
      <c r="C56">
        <v>4</v>
      </c>
      <c r="D56">
        <v>16</v>
      </c>
      <c r="E56">
        <v>4</v>
      </c>
      <c r="F56">
        <v>5</v>
      </c>
      <c r="G56">
        <v>0</v>
      </c>
      <c r="H56">
        <v>0</v>
      </c>
      <c r="I56">
        <v>2</v>
      </c>
      <c r="J56">
        <v>2</v>
      </c>
      <c r="K56">
        <v>8</v>
      </c>
      <c r="L56">
        <v>4</v>
      </c>
      <c r="M56">
        <v>0</v>
      </c>
      <c r="N56">
        <v>0</v>
      </c>
      <c r="O56">
        <v>1</v>
      </c>
      <c r="P56">
        <v>3.4</v>
      </c>
      <c r="Q56">
        <v>3.4</v>
      </c>
      <c r="R56" s="1">
        <v>0.14899999999999999</v>
      </c>
    </row>
    <row r="57" spans="1:18" x14ac:dyDescent="0.35">
      <c r="A57">
        <v>16</v>
      </c>
      <c r="B57" t="s">
        <v>215</v>
      </c>
      <c r="C57">
        <v>5</v>
      </c>
      <c r="D57">
        <v>21</v>
      </c>
      <c r="E57">
        <v>4.2</v>
      </c>
      <c r="F57">
        <v>8</v>
      </c>
      <c r="G57">
        <v>0</v>
      </c>
      <c r="H57">
        <v>0</v>
      </c>
      <c r="I57">
        <v>1</v>
      </c>
      <c r="J57">
        <v>1</v>
      </c>
      <c r="K57">
        <v>4</v>
      </c>
      <c r="L57">
        <v>4</v>
      </c>
      <c r="M57">
        <v>0</v>
      </c>
      <c r="N57">
        <v>0</v>
      </c>
      <c r="O57">
        <v>1</v>
      </c>
      <c r="P57">
        <v>3</v>
      </c>
      <c r="Q57">
        <v>3</v>
      </c>
      <c r="R57" s="1">
        <v>0.124</v>
      </c>
    </row>
    <row r="58" spans="1:18" x14ac:dyDescent="0.35">
      <c r="A58">
        <v>16</v>
      </c>
      <c r="B58" t="s">
        <v>76</v>
      </c>
      <c r="C58">
        <v>10</v>
      </c>
      <c r="D58">
        <v>25</v>
      </c>
      <c r="E58">
        <v>2.5</v>
      </c>
      <c r="F58">
        <v>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2.5</v>
      </c>
      <c r="Q58">
        <v>2.5</v>
      </c>
      <c r="R58" s="1">
        <v>0.01</v>
      </c>
    </row>
    <row r="59" spans="1:18" x14ac:dyDescent="0.35">
      <c r="A59">
        <v>16</v>
      </c>
      <c r="B59" t="s">
        <v>132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  <c r="J59">
        <v>2</v>
      </c>
      <c r="K59">
        <v>12</v>
      </c>
      <c r="L59">
        <v>6</v>
      </c>
      <c r="M59">
        <v>0</v>
      </c>
      <c r="N59">
        <v>0</v>
      </c>
      <c r="O59">
        <v>1</v>
      </c>
      <c r="P59">
        <v>2.2000000000000002</v>
      </c>
      <c r="Q59">
        <v>2.2000000000000002</v>
      </c>
      <c r="R59" s="1">
        <v>1E-3</v>
      </c>
    </row>
    <row r="60" spans="1:18" x14ac:dyDescent="0.35">
      <c r="A60">
        <v>16</v>
      </c>
      <c r="B60" t="s">
        <v>86</v>
      </c>
      <c r="C60">
        <v>5</v>
      </c>
      <c r="D60">
        <v>22</v>
      </c>
      <c r="E60">
        <v>4.4000000000000004</v>
      </c>
      <c r="F60">
        <v>8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2.2000000000000002</v>
      </c>
      <c r="Q60">
        <v>2.2000000000000002</v>
      </c>
      <c r="R60" s="1">
        <v>7.0000000000000001E-3</v>
      </c>
    </row>
    <row r="61" spans="1:18" x14ac:dyDescent="0.35">
      <c r="A61">
        <v>16</v>
      </c>
      <c r="B61" t="s">
        <v>192</v>
      </c>
      <c r="C61">
        <v>7</v>
      </c>
      <c r="D61">
        <v>21</v>
      </c>
      <c r="E61">
        <v>3</v>
      </c>
      <c r="F61">
        <v>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2.1</v>
      </c>
      <c r="Q61">
        <v>2.1</v>
      </c>
      <c r="R61" s="1">
        <v>3.0000000000000001E-3</v>
      </c>
    </row>
    <row r="62" spans="1:18" x14ac:dyDescent="0.35">
      <c r="A62">
        <v>16</v>
      </c>
      <c r="B62" t="s">
        <v>125</v>
      </c>
      <c r="C62">
        <v>6</v>
      </c>
      <c r="D62">
        <v>20</v>
      </c>
      <c r="E62">
        <v>3.3</v>
      </c>
      <c r="F62">
        <v>10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2</v>
      </c>
      <c r="Q62">
        <v>2</v>
      </c>
      <c r="R62" s="1">
        <v>2E-3</v>
      </c>
    </row>
    <row r="63" spans="1:18" x14ac:dyDescent="0.35">
      <c r="A63">
        <v>16</v>
      </c>
      <c r="B63" t="s">
        <v>146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2</v>
      </c>
      <c r="R63" s="1">
        <v>4.0000000000000001E-3</v>
      </c>
    </row>
    <row r="64" spans="1:18" x14ac:dyDescent="0.35">
      <c r="A64">
        <v>16</v>
      </c>
      <c r="B64" t="s">
        <v>236</v>
      </c>
      <c r="C64">
        <v>5</v>
      </c>
      <c r="D64">
        <v>20</v>
      </c>
      <c r="E64">
        <v>4</v>
      </c>
      <c r="F64">
        <v>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2</v>
      </c>
      <c r="Q64">
        <v>2</v>
      </c>
      <c r="R64" s="1">
        <v>3.5999999999999997E-2</v>
      </c>
    </row>
    <row r="65" spans="1:18" x14ac:dyDescent="0.35">
      <c r="A65">
        <v>16</v>
      </c>
      <c r="B65" t="s">
        <v>200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2</v>
      </c>
      <c r="Q65">
        <v>2</v>
      </c>
      <c r="R65" s="1">
        <v>1E-3</v>
      </c>
    </row>
    <row r="66" spans="1:18" x14ac:dyDescent="0.35">
      <c r="A66">
        <v>16</v>
      </c>
      <c r="B66" t="s">
        <v>52</v>
      </c>
      <c r="C66">
        <v>2</v>
      </c>
      <c r="D66">
        <v>8</v>
      </c>
      <c r="E66">
        <v>4</v>
      </c>
      <c r="F66">
        <v>4</v>
      </c>
      <c r="G66">
        <v>0</v>
      </c>
      <c r="H66">
        <v>0</v>
      </c>
      <c r="I66">
        <v>1</v>
      </c>
      <c r="J66">
        <v>1</v>
      </c>
      <c r="K66">
        <v>5</v>
      </c>
      <c r="L66">
        <v>5</v>
      </c>
      <c r="M66">
        <v>0</v>
      </c>
      <c r="N66">
        <v>0</v>
      </c>
      <c r="O66">
        <v>1</v>
      </c>
      <c r="P66">
        <v>1.8</v>
      </c>
      <c r="Q66">
        <v>1.8</v>
      </c>
      <c r="R66" s="1">
        <v>0.17399999999999999</v>
      </c>
    </row>
    <row r="67" spans="1:18" x14ac:dyDescent="0.35">
      <c r="A67">
        <v>16</v>
      </c>
      <c r="B67" t="s">
        <v>130</v>
      </c>
      <c r="C67">
        <v>2</v>
      </c>
      <c r="D67">
        <v>11</v>
      </c>
      <c r="E67">
        <v>5.5</v>
      </c>
      <c r="F67">
        <v>7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1.7</v>
      </c>
      <c r="Q67">
        <v>1.7</v>
      </c>
      <c r="R67" s="1">
        <v>0.01</v>
      </c>
    </row>
    <row r="68" spans="1:18" x14ac:dyDescent="0.35">
      <c r="A68">
        <v>16</v>
      </c>
      <c r="B68" t="s">
        <v>129</v>
      </c>
      <c r="C68">
        <v>2</v>
      </c>
      <c r="D68">
        <v>3</v>
      </c>
      <c r="E68">
        <v>1.5</v>
      </c>
      <c r="F68">
        <v>2</v>
      </c>
      <c r="G68">
        <v>0</v>
      </c>
      <c r="H68">
        <v>0</v>
      </c>
      <c r="I68">
        <v>1</v>
      </c>
      <c r="J68">
        <v>1</v>
      </c>
      <c r="K68">
        <v>8</v>
      </c>
      <c r="L68">
        <v>8</v>
      </c>
      <c r="M68">
        <v>0</v>
      </c>
      <c r="N68">
        <v>0</v>
      </c>
      <c r="O68">
        <v>1</v>
      </c>
      <c r="P68">
        <v>1.6</v>
      </c>
      <c r="Q68">
        <v>1.6</v>
      </c>
      <c r="R68" s="1">
        <v>0</v>
      </c>
    </row>
    <row r="69" spans="1:18" x14ac:dyDescent="0.35">
      <c r="A69">
        <v>16</v>
      </c>
      <c r="B69" t="s">
        <v>37</v>
      </c>
      <c r="C69">
        <v>3</v>
      </c>
      <c r="D69">
        <v>3</v>
      </c>
      <c r="E69">
        <v>1</v>
      </c>
      <c r="F69">
        <v>3</v>
      </c>
      <c r="G69">
        <v>0</v>
      </c>
      <c r="H69">
        <v>0</v>
      </c>
      <c r="I69">
        <v>1</v>
      </c>
      <c r="J69">
        <v>2</v>
      </c>
      <c r="K69">
        <v>5</v>
      </c>
      <c r="L69">
        <v>5</v>
      </c>
      <c r="M69">
        <v>0</v>
      </c>
      <c r="N69">
        <v>0</v>
      </c>
      <c r="O69">
        <v>1</v>
      </c>
      <c r="P69">
        <v>1.3</v>
      </c>
      <c r="Q69">
        <v>1.3</v>
      </c>
      <c r="R69" s="1">
        <v>0.46300000000000002</v>
      </c>
    </row>
    <row r="70" spans="1:18" x14ac:dyDescent="0.35">
      <c r="A70">
        <v>16</v>
      </c>
      <c r="B70" t="s">
        <v>144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6</v>
      </c>
      <c r="L70">
        <v>6</v>
      </c>
      <c r="M70">
        <v>0</v>
      </c>
      <c r="N70">
        <v>0</v>
      </c>
      <c r="O70">
        <v>1</v>
      </c>
      <c r="P70">
        <v>1.1000000000000001</v>
      </c>
      <c r="Q70">
        <v>1.1000000000000001</v>
      </c>
      <c r="R70" s="1">
        <v>1E-3</v>
      </c>
    </row>
    <row r="71" spans="1:18" x14ac:dyDescent="0.35">
      <c r="A71">
        <v>16</v>
      </c>
      <c r="B71" t="s">
        <v>124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2</v>
      </c>
      <c r="K71">
        <v>5</v>
      </c>
      <c r="L71">
        <v>5</v>
      </c>
      <c r="M71">
        <v>0</v>
      </c>
      <c r="N71">
        <v>0</v>
      </c>
      <c r="O71">
        <v>1</v>
      </c>
      <c r="P71">
        <v>1</v>
      </c>
      <c r="Q71">
        <v>1</v>
      </c>
      <c r="R71" s="1">
        <v>3.0000000000000001E-3</v>
      </c>
    </row>
    <row r="72" spans="1:18" x14ac:dyDescent="0.35">
      <c r="A72">
        <v>16</v>
      </c>
      <c r="B72" t="s">
        <v>135</v>
      </c>
      <c r="C72">
        <v>2</v>
      </c>
      <c r="D72">
        <v>1</v>
      </c>
      <c r="E72">
        <v>0.5</v>
      </c>
      <c r="F72">
        <v>1</v>
      </c>
      <c r="G72">
        <v>0</v>
      </c>
      <c r="H72">
        <v>0</v>
      </c>
      <c r="I72">
        <v>1</v>
      </c>
      <c r="J72">
        <v>1</v>
      </c>
      <c r="K72">
        <v>4</v>
      </c>
      <c r="L72">
        <v>4</v>
      </c>
      <c r="M72">
        <v>0</v>
      </c>
      <c r="N72">
        <v>0</v>
      </c>
      <c r="O72">
        <v>1</v>
      </c>
      <c r="P72">
        <v>1</v>
      </c>
      <c r="Q72">
        <v>1</v>
      </c>
      <c r="R72" s="1">
        <v>7.0000000000000001E-3</v>
      </c>
    </row>
    <row r="73" spans="1:18" x14ac:dyDescent="0.35">
      <c r="A73">
        <v>16</v>
      </c>
      <c r="B73" t="s">
        <v>78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4</v>
      </c>
      <c r="L73">
        <v>4</v>
      </c>
      <c r="M73">
        <v>0</v>
      </c>
      <c r="N73">
        <v>0</v>
      </c>
      <c r="O73">
        <v>1</v>
      </c>
      <c r="P73">
        <v>0.9</v>
      </c>
      <c r="Q73">
        <v>0.9</v>
      </c>
      <c r="R73" s="1">
        <v>1E-3</v>
      </c>
    </row>
    <row r="74" spans="1:18" x14ac:dyDescent="0.35">
      <c r="A74">
        <v>16</v>
      </c>
      <c r="B74" t="s">
        <v>67</v>
      </c>
      <c r="C74">
        <v>3</v>
      </c>
      <c r="D74">
        <v>4</v>
      </c>
      <c r="E74">
        <v>1.3</v>
      </c>
      <c r="F74">
        <v>2</v>
      </c>
      <c r="G74">
        <v>0</v>
      </c>
      <c r="H74">
        <v>0</v>
      </c>
      <c r="I74">
        <v>1</v>
      </c>
      <c r="J74">
        <v>1</v>
      </c>
      <c r="K74">
        <v>-1</v>
      </c>
      <c r="L74">
        <v>-1</v>
      </c>
      <c r="M74">
        <v>0</v>
      </c>
      <c r="N74">
        <v>0</v>
      </c>
      <c r="O74">
        <v>1</v>
      </c>
      <c r="P74">
        <v>0.8</v>
      </c>
      <c r="Q74">
        <v>0.8</v>
      </c>
      <c r="R74" s="1">
        <v>1.6E-2</v>
      </c>
    </row>
    <row r="75" spans="1:18" x14ac:dyDescent="0.35">
      <c r="A75">
        <v>16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3</v>
      </c>
      <c r="L75">
        <v>3</v>
      </c>
      <c r="M75">
        <v>0</v>
      </c>
      <c r="N75">
        <v>0</v>
      </c>
      <c r="O75">
        <v>1</v>
      </c>
      <c r="P75">
        <v>0.8</v>
      </c>
      <c r="Q75">
        <v>0.8</v>
      </c>
      <c r="R75" s="1">
        <v>2.5999999999999999E-2</v>
      </c>
    </row>
    <row r="76" spans="1:18" x14ac:dyDescent="0.35">
      <c r="A76">
        <v>16</v>
      </c>
      <c r="B76" t="s">
        <v>155</v>
      </c>
      <c r="C76">
        <v>1</v>
      </c>
      <c r="D76">
        <v>6</v>
      </c>
      <c r="E76">
        <v>6</v>
      </c>
      <c r="F76">
        <v>6</v>
      </c>
      <c r="G76">
        <v>0</v>
      </c>
      <c r="H76">
        <v>0</v>
      </c>
      <c r="I76">
        <v>0</v>
      </c>
      <c r="J76">
        <v>3</v>
      </c>
      <c r="K76">
        <v>0</v>
      </c>
      <c r="L76">
        <v>0</v>
      </c>
      <c r="M76">
        <v>0</v>
      </c>
      <c r="N76">
        <v>0</v>
      </c>
      <c r="O76">
        <v>1</v>
      </c>
      <c r="P76">
        <v>0.6</v>
      </c>
      <c r="Q76">
        <v>0.6</v>
      </c>
      <c r="R76" s="1">
        <v>1E-3</v>
      </c>
    </row>
    <row r="77" spans="1:18" x14ac:dyDescent="0.35">
      <c r="A77">
        <v>16</v>
      </c>
      <c r="B77" t="s">
        <v>120</v>
      </c>
      <c r="C77">
        <v>2</v>
      </c>
      <c r="D77">
        <v>4</v>
      </c>
      <c r="E77">
        <v>2</v>
      </c>
      <c r="F77">
        <v>4</v>
      </c>
      <c r="G77">
        <v>0</v>
      </c>
      <c r="H77">
        <v>0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1</v>
      </c>
      <c r="P77">
        <v>0.4</v>
      </c>
      <c r="Q77">
        <v>0.4</v>
      </c>
      <c r="R77" s="1">
        <v>8.5999999999999993E-2</v>
      </c>
    </row>
    <row r="78" spans="1:18" x14ac:dyDescent="0.35">
      <c r="A78">
        <v>16</v>
      </c>
      <c r="B78" t="s">
        <v>81</v>
      </c>
      <c r="C78">
        <v>2</v>
      </c>
      <c r="D78">
        <v>3</v>
      </c>
      <c r="E78">
        <v>1.5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0.3</v>
      </c>
      <c r="Q78">
        <v>0.3</v>
      </c>
      <c r="R78" s="1">
        <v>2.1000000000000001E-2</v>
      </c>
    </row>
    <row r="79" spans="1:18" x14ac:dyDescent="0.35">
      <c r="A79">
        <v>16</v>
      </c>
      <c r="B79" t="s">
        <v>134</v>
      </c>
      <c r="C79">
        <v>1</v>
      </c>
      <c r="D79">
        <v>2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0.2</v>
      </c>
      <c r="Q79">
        <v>0.2</v>
      </c>
      <c r="R79" s="1">
        <v>4.3999999999999997E-2</v>
      </c>
    </row>
    <row r="80" spans="1:18" x14ac:dyDescent="0.35">
      <c r="A80">
        <v>16</v>
      </c>
      <c r="B80" t="s">
        <v>66</v>
      </c>
      <c r="C80">
        <v>1</v>
      </c>
      <c r="D80">
        <v>2</v>
      </c>
      <c r="E80">
        <v>2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0.2</v>
      </c>
      <c r="Q80">
        <v>0.2</v>
      </c>
      <c r="R80" s="1">
        <v>8.0000000000000002E-3</v>
      </c>
    </row>
    <row r="81" spans="1:18" x14ac:dyDescent="0.35">
      <c r="A81">
        <v>16</v>
      </c>
      <c r="B81" t="s">
        <v>74</v>
      </c>
      <c r="C81">
        <v>2</v>
      </c>
      <c r="D81">
        <v>0</v>
      </c>
      <c r="E81">
        <v>0</v>
      </c>
      <c r="F81">
        <v>3</v>
      </c>
      <c r="G81">
        <v>0</v>
      </c>
      <c r="H81">
        <v>0</v>
      </c>
      <c r="I81">
        <v>1</v>
      </c>
      <c r="J81">
        <v>2</v>
      </c>
      <c r="K81">
        <v>-4</v>
      </c>
      <c r="L81">
        <v>-4</v>
      </c>
      <c r="M81">
        <v>0</v>
      </c>
      <c r="N81">
        <v>0</v>
      </c>
      <c r="O81">
        <v>1</v>
      </c>
      <c r="P81">
        <v>0.1</v>
      </c>
      <c r="Q81">
        <v>0.1</v>
      </c>
      <c r="R81" s="1">
        <v>0.54300000000000004</v>
      </c>
    </row>
    <row r="82" spans="1:18" x14ac:dyDescent="0.35">
      <c r="A82">
        <v>16</v>
      </c>
      <c r="B82" t="s">
        <v>156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16</v>
      </c>
      <c r="B83" t="s">
        <v>122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 s="1">
        <v>1.7999999999999999E-2</v>
      </c>
    </row>
    <row r="84" spans="1:18" x14ac:dyDescent="0.35">
      <c r="A84">
        <v>16</v>
      </c>
      <c r="B84" t="s">
        <v>142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 s="1">
        <v>0</v>
      </c>
    </row>
    <row r="85" spans="1:18" x14ac:dyDescent="0.35">
      <c r="A85">
        <v>16</v>
      </c>
      <c r="B85" t="s">
        <v>160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2</v>
      </c>
      <c r="K85">
        <v>6</v>
      </c>
      <c r="L85">
        <v>3</v>
      </c>
      <c r="M85">
        <v>1</v>
      </c>
      <c r="N85">
        <v>0</v>
      </c>
      <c r="O85">
        <v>1</v>
      </c>
      <c r="P85">
        <v>0</v>
      </c>
      <c r="Q85">
        <v>0</v>
      </c>
      <c r="R85" s="1">
        <v>0</v>
      </c>
    </row>
    <row r="86" spans="1:18" x14ac:dyDescent="0.35">
      <c r="A86">
        <v>16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 s="1">
        <v>0</v>
      </c>
    </row>
    <row r="87" spans="1:18" x14ac:dyDescent="0.35">
      <c r="A87">
        <v>16</v>
      </c>
      <c r="B87" t="s">
        <v>244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1E-3</v>
      </c>
    </row>
    <row r="88" spans="1:18" x14ac:dyDescent="0.35">
      <c r="A88">
        <v>16</v>
      </c>
      <c r="B88" t="s">
        <v>149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1E-3</v>
      </c>
    </row>
    <row r="89" spans="1:18" x14ac:dyDescent="0.35">
      <c r="A89">
        <v>16</v>
      </c>
      <c r="B89" t="s">
        <v>158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16</v>
      </c>
      <c r="B90" t="s">
        <v>258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2E-3</v>
      </c>
    </row>
    <row r="91" spans="1:18" x14ac:dyDescent="0.35">
      <c r="A91">
        <v>16</v>
      </c>
      <c r="B91" t="s">
        <v>159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 s="1">
        <v>0</v>
      </c>
    </row>
    <row r="92" spans="1:18" x14ac:dyDescent="0.35">
      <c r="A92">
        <v>16</v>
      </c>
      <c r="B92" t="s">
        <v>41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0.20300000000000001</v>
      </c>
    </row>
    <row r="93" spans="1:18" x14ac:dyDescent="0.35">
      <c r="A93">
        <v>16</v>
      </c>
      <c r="B93" t="s">
        <v>82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0.77600000000000002</v>
      </c>
    </row>
    <row r="94" spans="1:18" x14ac:dyDescent="0.35">
      <c r="A94">
        <v>16</v>
      </c>
      <c r="B94" t="s">
        <v>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0.161</v>
      </c>
    </row>
    <row r="95" spans="1:18" x14ac:dyDescent="0.35">
      <c r="A95">
        <v>16</v>
      </c>
      <c r="B95" t="s">
        <v>157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 s="1">
        <v>0</v>
      </c>
    </row>
    <row r="96" spans="1:18" x14ac:dyDescent="0.35">
      <c r="A96">
        <v>16</v>
      </c>
      <c r="B96" t="s">
        <v>45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0.98399999999999999</v>
      </c>
    </row>
    <row r="97" spans="1:18" x14ac:dyDescent="0.35">
      <c r="A97">
        <v>16</v>
      </c>
      <c r="B97" t="s">
        <v>162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3.0000000000000001E-3</v>
      </c>
    </row>
    <row r="98" spans="1:18" x14ac:dyDescent="0.35">
      <c r="A98">
        <v>16</v>
      </c>
      <c r="B98" t="s">
        <v>260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16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16</v>
      </c>
      <c r="B100" t="s">
        <v>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6.6000000000000003E-2</v>
      </c>
    </row>
    <row r="101" spans="1:18" x14ac:dyDescent="0.35">
      <c r="A101">
        <v>16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1E-3</v>
      </c>
    </row>
    <row r="102" spans="1:18" x14ac:dyDescent="0.35">
      <c r="A102">
        <v>16</v>
      </c>
      <c r="B102" t="s">
        <v>164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16</v>
      </c>
      <c r="B103" t="s">
        <v>137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 s="1">
        <v>6.0000000000000001E-3</v>
      </c>
    </row>
    <row r="104" spans="1:18" x14ac:dyDescent="0.35">
      <c r="A104">
        <v>16</v>
      </c>
      <c r="B104" t="s">
        <v>231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16</v>
      </c>
      <c r="B105" t="s">
        <v>123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1.0999999999999999E-2</v>
      </c>
    </row>
    <row r="106" spans="1:18" x14ac:dyDescent="0.35">
      <c r="A106">
        <v>16</v>
      </c>
      <c r="B106" t="s">
        <v>29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0.84499999999999997</v>
      </c>
    </row>
    <row r="107" spans="1:18" x14ac:dyDescent="0.35">
      <c r="A107">
        <v>16</v>
      </c>
      <c r="B107" t="s">
        <v>230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1.2E-2</v>
      </c>
    </row>
    <row r="108" spans="1:18" x14ac:dyDescent="0.35">
      <c r="A108">
        <v>16</v>
      </c>
      <c r="B108" t="s">
        <v>232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16</v>
      </c>
      <c r="B109" t="s">
        <v>168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16</v>
      </c>
      <c r="B110" t="s">
        <v>167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16</v>
      </c>
      <c r="B111" t="s">
        <v>225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 s="1">
        <v>0</v>
      </c>
    </row>
    <row r="112" spans="1:18" x14ac:dyDescent="0.35">
      <c r="A112">
        <v>16</v>
      </c>
      <c r="B112" t="s">
        <v>240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16</v>
      </c>
      <c r="B113" t="s">
        <v>243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2E-3</v>
      </c>
    </row>
    <row r="114" spans="1:18" x14ac:dyDescent="0.35">
      <c r="A114">
        <v>16</v>
      </c>
      <c r="B114" t="s">
        <v>259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1E-3</v>
      </c>
    </row>
    <row r="115" spans="1:18" x14ac:dyDescent="0.35">
      <c r="A115">
        <v>16</v>
      </c>
      <c r="B115" t="s">
        <v>154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 s="1">
        <v>0</v>
      </c>
    </row>
    <row r="116" spans="1:18" x14ac:dyDescent="0.35">
      <c r="A116">
        <v>16</v>
      </c>
      <c r="B116" t="s">
        <v>171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1E-3</v>
      </c>
    </row>
    <row r="117" spans="1:18" x14ac:dyDescent="0.35">
      <c r="A117">
        <v>16</v>
      </c>
      <c r="B117" t="s">
        <v>169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</v>
      </c>
    </row>
    <row r="118" spans="1:18" x14ac:dyDescent="0.35">
      <c r="A118">
        <v>16</v>
      </c>
      <c r="B118" t="s">
        <v>170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0</v>
      </c>
    </row>
    <row r="119" spans="1:18" x14ac:dyDescent="0.35">
      <c r="A119">
        <v>16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16</v>
      </c>
      <c r="B120" t="s">
        <v>85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3.0000000000000001E-3</v>
      </c>
    </row>
    <row r="121" spans="1:18" x14ac:dyDescent="0.35">
      <c r="A121">
        <v>16</v>
      </c>
      <c r="B121" t="s">
        <v>175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1E-3</v>
      </c>
    </row>
    <row r="122" spans="1:18" x14ac:dyDescent="0.35">
      <c r="A122">
        <v>16</v>
      </c>
      <c r="B122" t="s">
        <v>172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</v>
      </c>
    </row>
    <row r="123" spans="1:18" x14ac:dyDescent="0.35">
      <c r="A123">
        <v>16</v>
      </c>
      <c r="B123" t="s">
        <v>173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1E-3</v>
      </c>
    </row>
    <row r="124" spans="1:18" x14ac:dyDescent="0.35">
      <c r="A124">
        <v>16</v>
      </c>
      <c r="B124" t="s">
        <v>138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2E-3</v>
      </c>
    </row>
    <row r="125" spans="1:18" x14ac:dyDescent="0.35">
      <c r="A125">
        <v>16</v>
      </c>
      <c r="B125" t="s">
        <v>87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3.2000000000000001E-2</v>
      </c>
    </row>
    <row r="126" spans="1:18" x14ac:dyDescent="0.35">
      <c r="A126">
        <v>16</v>
      </c>
      <c r="B126" t="s">
        <v>233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16</v>
      </c>
      <c r="B127" t="s">
        <v>152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1.2999999999999999E-2</v>
      </c>
    </row>
    <row r="128" spans="1:18" x14ac:dyDescent="0.35">
      <c r="A128">
        <v>16</v>
      </c>
      <c r="B128" t="s">
        <v>238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0</v>
      </c>
    </row>
    <row r="129" spans="1:18" x14ac:dyDescent="0.35">
      <c r="A129">
        <v>16</v>
      </c>
      <c r="B129" t="s">
        <v>148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1E-3</v>
      </c>
    </row>
    <row r="130" spans="1:18" x14ac:dyDescent="0.35">
      <c r="A130">
        <v>16</v>
      </c>
      <c r="B130" t="s">
        <v>176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</row>
    <row r="131" spans="1:18" x14ac:dyDescent="0.35">
      <c r="A131">
        <v>16</v>
      </c>
      <c r="B131" t="s">
        <v>126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1E-3</v>
      </c>
    </row>
    <row r="132" spans="1:18" x14ac:dyDescent="0.35">
      <c r="A132">
        <v>16</v>
      </c>
      <c r="B132" t="s">
        <v>177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</v>
      </c>
    </row>
    <row r="133" spans="1:18" x14ac:dyDescent="0.35">
      <c r="A133">
        <v>16</v>
      </c>
      <c r="B133" t="s">
        <v>178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1E-3</v>
      </c>
    </row>
    <row r="134" spans="1:18" x14ac:dyDescent="0.35">
      <c r="A134">
        <v>16</v>
      </c>
      <c r="B134" t="s">
        <v>227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</row>
    <row r="135" spans="1:18" x14ac:dyDescent="0.35">
      <c r="A135">
        <v>16</v>
      </c>
      <c r="B135" t="s">
        <v>179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16</v>
      </c>
      <c r="B136" t="s">
        <v>180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0.25800000000000001</v>
      </c>
    </row>
    <row r="137" spans="1:18" x14ac:dyDescent="0.35">
      <c r="A137">
        <v>16</v>
      </c>
      <c r="B137" t="s">
        <v>181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16</v>
      </c>
      <c r="B138" t="s">
        <v>182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1E-3</v>
      </c>
    </row>
    <row r="139" spans="1:18" x14ac:dyDescent="0.35">
      <c r="A139">
        <v>16</v>
      </c>
      <c r="B139" t="s">
        <v>228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16</v>
      </c>
      <c r="B140" t="s">
        <v>184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16</v>
      </c>
      <c r="B141" t="s">
        <v>185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16</v>
      </c>
      <c r="B142" t="s">
        <v>186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</v>
      </c>
    </row>
    <row r="143" spans="1:18" x14ac:dyDescent="0.35">
      <c r="A143">
        <v>16</v>
      </c>
      <c r="B143" t="s">
        <v>256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1E-3</v>
      </c>
    </row>
    <row r="144" spans="1:18" x14ac:dyDescent="0.35">
      <c r="A144">
        <v>16</v>
      </c>
      <c r="B144" t="s">
        <v>187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</v>
      </c>
    </row>
    <row r="145" spans="1:18" x14ac:dyDescent="0.35">
      <c r="A145">
        <v>16</v>
      </c>
      <c r="B145" t="s">
        <v>34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0.89300000000000002</v>
      </c>
    </row>
    <row r="146" spans="1:18" x14ac:dyDescent="0.35">
      <c r="A146">
        <v>16</v>
      </c>
      <c r="B146" t="s">
        <v>241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 s="1">
        <v>1.4E-2</v>
      </c>
    </row>
    <row r="147" spans="1:18" x14ac:dyDescent="0.35">
      <c r="A147">
        <v>16</v>
      </c>
      <c r="B147" t="s">
        <v>55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4.7E-2</v>
      </c>
    </row>
    <row r="148" spans="1:18" x14ac:dyDescent="0.35">
      <c r="A148">
        <v>16</v>
      </c>
      <c r="B148" t="s">
        <v>188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16</v>
      </c>
      <c r="B149" t="s">
        <v>75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0.13500000000000001</v>
      </c>
    </row>
    <row r="150" spans="1:18" x14ac:dyDescent="0.35">
      <c r="A150">
        <v>16</v>
      </c>
      <c r="B150" t="s">
        <v>151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2E-3</v>
      </c>
    </row>
    <row r="151" spans="1:18" x14ac:dyDescent="0.35">
      <c r="A151">
        <v>16</v>
      </c>
      <c r="B151" t="s">
        <v>235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</v>
      </c>
    </row>
    <row r="152" spans="1:18" x14ac:dyDescent="0.35">
      <c r="A152">
        <v>16</v>
      </c>
      <c r="B152" t="s">
        <v>191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16</v>
      </c>
      <c r="B153" t="s">
        <v>239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</row>
    <row r="154" spans="1:18" x14ac:dyDescent="0.35">
      <c r="A154">
        <v>16</v>
      </c>
      <c r="B154" t="s">
        <v>190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 s="1">
        <v>6.0000000000000001E-3</v>
      </c>
    </row>
    <row r="155" spans="1:18" x14ac:dyDescent="0.35">
      <c r="A155">
        <v>16</v>
      </c>
      <c r="B155" t="s">
        <v>261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</row>
    <row r="156" spans="1:18" x14ac:dyDescent="0.35">
      <c r="A156">
        <v>16</v>
      </c>
      <c r="B156" t="s">
        <v>262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</row>
    <row r="157" spans="1:18" x14ac:dyDescent="0.35">
      <c r="A157">
        <v>16</v>
      </c>
      <c r="B157" t="s">
        <v>189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</row>
    <row r="158" spans="1:18" x14ac:dyDescent="0.35">
      <c r="A158">
        <v>16</v>
      </c>
      <c r="B158" t="s">
        <v>248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1.2999999999999999E-2</v>
      </c>
    </row>
    <row r="159" spans="1:18" x14ac:dyDescent="0.35">
      <c r="A159">
        <v>16</v>
      </c>
      <c r="B159" t="s">
        <v>128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2E-3</v>
      </c>
    </row>
    <row r="160" spans="1:18" x14ac:dyDescent="0.35">
      <c r="A160">
        <v>16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 s="1">
        <v>0</v>
      </c>
    </row>
    <row r="161" spans="1:18" x14ac:dyDescent="0.35">
      <c r="A161">
        <v>16</v>
      </c>
      <c r="B161" t="s">
        <v>194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0</v>
      </c>
    </row>
    <row r="162" spans="1:18" x14ac:dyDescent="0.35">
      <c r="A162">
        <v>16</v>
      </c>
      <c r="B162" t="s">
        <v>150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1E-3</v>
      </c>
    </row>
    <row r="163" spans="1:18" x14ac:dyDescent="0.35">
      <c r="A163">
        <v>16</v>
      </c>
      <c r="B163" t="s">
        <v>77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1.2E-2</v>
      </c>
    </row>
    <row r="164" spans="1:18" x14ac:dyDescent="0.35">
      <c r="A164">
        <v>16</v>
      </c>
      <c r="B164" t="s">
        <v>119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 s="1">
        <v>2.7E-2</v>
      </c>
    </row>
    <row r="165" spans="1:18" x14ac:dyDescent="0.35">
      <c r="A165">
        <v>16</v>
      </c>
      <c r="B165" t="s">
        <v>153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1.7999999999999999E-2</v>
      </c>
    </row>
    <row r="166" spans="1:18" x14ac:dyDescent="0.35">
      <c r="A166">
        <v>16</v>
      </c>
      <c r="B166" t="s">
        <v>139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1E-3</v>
      </c>
    </row>
    <row r="167" spans="1:18" x14ac:dyDescent="0.35">
      <c r="A167">
        <v>16</v>
      </c>
      <c r="B167" t="s">
        <v>195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7.0000000000000007E-2</v>
      </c>
    </row>
    <row r="168" spans="1:18" x14ac:dyDescent="0.35">
      <c r="A168">
        <v>16</v>
      </c>
      <c r="B168" t="s">
        <v>196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16</v>
      </c>
      <c r="B169" t="s">
        <v>197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16</v>
      </c>
      <c r="B170" t="s">
        <v>199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16</v>
      </c>
      <c r="B171" t="s">
        <v>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 s="1">
        <v>0.15</v>
      </c>
    </row>
    <row r="172" spans="1:18" x14ac:dyDescent="0.35">
      <c r="A172">
        <v>16</v>
      </c>
      <c r="B172" t="s">
        <v>198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16</v>
      </c>
      <c r="B173" t="s">
        <v>201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16</v>
      </c>
      <c r="B174" t="s">
        <v>202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16</v>
      </c>
      <c r="B175" t="s">
        <v>203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16</v>
      </c>
      <c r="B176" t="s">
        <v>204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16</v>
      </c>
      <c r="B177" t="s">
        <v>205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16</v>
      </c>
      <c r="B178" t="s">
        <v>206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16</v>
      </c>
      <c r="B179" t="s">
        <v>207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16</v>
      </c>
      <c r="B180" t="s">
        <v>208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16</v>
      </c>
      <c r="B181" t="s">
        <v>209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1E-3</v>
      </c>
    </row>
    <row r="182" spans="1:18" x14ac:dyDescent="0.35">
      <c r="A182">
        <v>16</v>
      </c>
      <c r="B182" t="s">
        <v>210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 s="1">
        <v>0</v>
      </c>
    </row>
    <row r="183" spans="1:18" x14ac:dyDescent="0.35">
      <c r="A183">
        <v>16</v>
      </c>
      <c r="B183" t="s">
        <v>211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16</v>
      </c>
      <c r="B184" t="s">
        <v>61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0.36599999999999999</v>
      </c>
    </row>
    <row r="185" spans="1:18" x14ac:dyDescent="0.35">
      <c r="A185">
        <v>16</v>
      </c>
      <c r="B185" t="s">
        <v>50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 s="1">
        <v>0.223</v>
      </c>
    </row>
    <row r="186" spans="1:18" x14ac:dyDescent="0.35">
      <c r="A186">
        <v>16</v>
      </c>
      <c r="B186" t="s">
        <v>212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</v>
      </c>
    </row>
    <row r="187" spans="1:18" x14ac:dyDescent="0.35">
      <c r="A187">
        <v>16</v>
      </c>
      <c r="B187" t="s">
        <v>213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 s="1">
        <v>0</v>
      </c>
    </row>
    <row r="188" spans="1:18" x14ac:dyDescent="0.35">
      <c r="A188">
        <v>16</v>
      </c>
      <c r="B188" t="s">
        <v>214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v>0</v>
      </c>
    </row>
    <row r="189" spans="1:18" x14ac:dyDescent="0.35">
      <c r="A189">
        <v>16</v>
      </c>
      <c r="B189" t="s">
        <v>133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</v>
      </c>
    </row>
    <row r="190" spans="1:18" x14ac:dyDescent="0.35">
      <c r="A190">
        <v>16</v>
      </c>
      <c r="B190" t="s">
        <v>91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 s="1">
        <v>1E-3</v>
      </c>
    </row>
    <row r="191" spans="1:18" x14ac:dyDescent="0.35">
      <c r="A191">
        <v>16</v>
      </c>
      <c r="B191" t="s">
        <v>217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0</v>
      </c>
    </row>
    <row r="192" spans="1:18" x14ac:dyDescent="0.35">
      <c r="A192">
        <v>16</v>
      </c>
      <c r="B192" t="s">
        <v>218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0</v>
      </c>
    </row>
    <row r="193" spans="1:18" x14ac:dyDescent="0.35">
      <c r="A193">
        <v>16</v>
      </c>
      <c r="B193" t="s">
        <v>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0.11700000000000001</v>
      </c>
    </row>
    <row r="194" spans="1:18" x14ac:dyDescent="0.35">
      <c r="A194">
        <v>16</v>
      </c>
      <c r="B194" t="s">
        <v>237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0</v>
      </c>
    </row>
    <row r="195" spans="1:18" x14ac:dyDescent="0.35">
      <c r="A195">
        <v>16</v>
      </c>
      <c r="B195" t="s">
        <v>219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1E-3</v>
      </c>
    </row>
    <row r="196" spans="1:18" x14ac:dyDescent="0.35">
      <c r="A196">
        <v>16</v>
      </c>
      <c r="B196" t="s">
        <v>216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9.5000000000000001E-2</v>
      </c>
    </row>
    <row r="197" spans="1:18" x14ac:dyDescent="0.35">
      <c r="A197">
        <v>16</v>
      </c>
      <c r="B197" t="s">
        <v>220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1E-3</v>
      </c>
    </row>
    <row r="198" spans="1:18" x14ac:dyDescent="0.35">
      <c r="A198">
        <v>16</v>
      </c>
      <c r="B198" t="s">
        <v>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0.22</v>
      </c>
    </row>
    <row r="199" spans="1:18" x14ac:dyDescent="0.35">
      <c r="A199">
        <v>16</v>
      </c>
      <c r="B199" t="s">
        <v>141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</v>
      </c>
    </row>
    <row r="200" spans="1:18" x14ac:dyDescent="0.35">
      <c r="A200">
        <v>16</v>
      </c>
      <c r="B200" t="s">
        <v>221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</row>
    <row r="201" spans="1:18" x14ac:dyDescent="0.35">
      <c r="A201">
        <v>16</v>
      </c>
      <c r="B201" t="s">
        <v>70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0.35199999999999998</v>
      </c>
    </row>
    <row r="202" spans="1:18" x14ac:dyDescent="0.35">
      <c r="A202">
        <v>16</v>
      </c>
      <c r="B202" t="s">
        <v>222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16</v>
      </c>
      <c r="B203" t="s">
        <v>223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16</v>
      </c>
      <c r="B204" t="s">
        <v>257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2E-3</v>
      </c>
    </row>
    <row r="205" spans="1:18" x14ac:dyDescent="0.35">
      <c r="A205">
        <v>16</v>
      </c>
      <c r="B205" t="s">
        <v>242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</row>
    <row r="206" spans="1:18" x14ac:dyDescent="0.35">
      <c r="A206">
        <v>16</v>
      </c>
      <c r="B206" t="s">
        <v>93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2E-3</v>
      </c>
    </row>
    <row r="207" spans="1:18" x14ac:dyDescent="0.35">
      <c r="A207">
        <v>16</v>
      </c>
      <c r="B207" t="s">
        <v>33</v>
      </c>
      <c r="C207">
        <v>2</v>
      </c>
      <c r="D207">
        <v>-1</v>
      </c>
      <c r="E207">
        <v>-0.5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-0.1</v>
      </c>
      <c r="Q207">
        <v>-0.1</v>
      </c>
      <c r="R207" s="1">
        <v>0.78900000000000003</v>
      </c>
    </row>
    <row r="208" spans="1:18" x14ac:dyDescent="0.35">
      <c r="A208">
        <v>16</v>
      </c>
      <c r="B208" t="s">
        <v>25</v>
      </c>
      <c r="C208">
        <v>1</v>
      </c>
      <c r="D208">
        <v>-2</v>
      </c>
      <c r="E208">
        <v>-2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-0.2</v>
      </c>
      <c r="Q208">
        <v>-0.2</v>
      </c>
      <c r="R208" s="1">
        <v>0.113</v>
      </c>
    </row>
    <row r="209" spans="1:18" x14ac:dyDescent="0.35">
      <c r="A209">
        <v>16</v>
      </c>
      <c r="B209" t="s">
        <v>131</v>
      </c>
      <c r="C209">
        <v>1</v>
      </c>
      <c r="D209">
        <v>3</v>
      </c>
      <c r="E209">
        <v>3</v>
      </c>
      <c r="F209">
        <v>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-1.7</v>
      </c>
      <c r="Q209">
        <v>-1.7</v>
      </c>
      <c r="R209" s="1">
        <v>4.0000000000000001E-3</v>
      </c>
    </row>
    <row r="210" spans="1:18" x14ac:dyDescent="0.35">
      <c r="A210">
        <v>16</v>
      </c>
      <c r="B210" t="s">
        <v>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 s="1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R211"/>
  <sheetViews>
    <sheetView showGridLines="0" topLeftCell="A183" workbookViewId="0">
      <selection activeCell="A5" sqref="A5:R211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17</v>
      </c>
      <c r="B5" t="s">
        <v>22</v>
      </c>
      <c r="C5">
        <v>20</v>
      </c>
      <c r="D5">
        <v>87</v>
      </c>
      <c r="E5">
        <v>4.4000000000000004</v>
      </c>
      <c r="F5">
        <v>28</v>
      </c>
      <c r="G5">
        <v>1</v>
      </c>
      <c r="H5">
        <v>3</v>
      </c>
      <c r="I5">
        <v>2</v>
      </c>
      <c r="J5">
        <v>2</v>
      </c>
      <c r="K5">
        <v>14</v>
      </c>
      <c r="L5">
        <v>7</v>
      </c>
      <c r="M5">
        <v>0</v>
      </c>
      <c r="N5">
        <v>0</v>
      </c>
      <c r="O5">
        <v>1</v>
      </c>
      <c r="P5">
        <v>29.1</v>
      </c>
      <c r="Q5">
        <v>29.1</v>
      </c>
      <c r="R5" s="1">
        <v>0.96799999999999997</v>
      </c>
    </row>
    <row r="6" spans="1:18" x14ac:dyDescent="0.35">
      <c r="A6">
        <v>17</v>
      </c>
      <c r="B6" t="s">
        <v>49</v>
      </c>
      <c r="C6">
        <v>18</v>
      </c>
      <c r="D6">
        <v>130</v>
      </c>
      <c r="E6">
        <v>7.2</v>
      </c>
      <c r="F6">
        <v>37</v>
      </c>
      <c r="G6">
        <v>4</v>
      </c>
      <c r="H6">
        <v>0</v>
      </c>
      <c r="I6">
        <v>7</v>
      </c>
      <c r="J6">
        <v>7</v>
      </c>
      <c r="K6">
        <v>35</v>
      </c>
      <c r="L6">
        <v>5</v>
      </c>
      <c r="M6">
        <v>1</v>
      </c>
      <c r="N6">
        <v>0</v>
      </c>
      <c r="O6">
        <v>1</v>
      </c>
      <c r="P6">
        <v>26</v>
      </c>
      <c r="Q6">
        <v>26</v>
      </c>
      <c r="R6" s="1">
        <v>0.96</v>
      </c>
    </row>
    <row r="7" spans="1:18" x14ac:dyDescent="0.35">
      <c r="A7">
        <v>17</v>
      </c>
      <c r="B7" t="s">
        <v>39</v>
      </c>
      <c r="C7">
        <v>26</v>
      </c>
      <c r="D7">
        <v>128</v>
      </c>
      <c r="E7">
        <v>4.9000000000000004</v>
      </c>
      <c r="F7">
        <v>22</v>
      </c>
      <c r="G7">
        <v>1</v>
      </c>
      <c r="H7">
        <v>1</v>
      </c>
      <c r="I7">
        <v>1</v>
      </c>
      <c r="J7">
        <v>1</v>
      </c>
      <c r="K7">
        <v>5</v>
      </c>
      <c r="L7">
        <v>5</v>
      </c>
      <c r="M7">
        <v>1</v>
      </c>
      <c r="N7">
        <v>0</v>
      </c>
      <c r="O7">
        <v>1</v>
      </c>
      <c r="P7">
        <v>25.8</v>
      </c>
      <c r="Q7">
        <v>25.8</v>
      </c>
      <c r="R7" s="1">
        <v>0.92200000000000004</v>
      </c>
    </row>
    <row r="8" spans="1:18" x14ac:dyDescent="0.35">
      <c r="A8">
        <v>17</v>
      </c>
      <c r="B8" t="s">
        <v>69</v>
      </c>
      <c r="C8">
        <v>12</v>
      </c>
      <c r="D8">
        <v>64</v>
      </c>
      <c r="E8">
        <v>5.3</v>
      </c>
      <c r="F8">
        <v>16</v>
      </c>
      <c r="G8">
        <v>0</v>
      </c>
      <c r="H8">
        <v>0</v>
      </c>
      <c r="I8">
        <v>2</v>
      </c>
      <c r="J8">
        <v>3</v>
      </c>
      <c r="K8">
        <v>57</v>
      </c>
      <c r="L8">
        <v>28.5</v>
      </c>
      <c r="M8">
        <v>2</v>
      </c>
      <c r="N8">
        <v>0</v>
      </c>
      <c r="O8">
        <v>1</v>
      </c>
      <c r="P8">
        <v>25.1</v>
      </c>
      <c r="Q8">
        <v>25.1</v>
      </c>
      <c r="R8" s="1">
        <v>0.84499999999999997</v>
      </c>
    </row>
    <row r="9" spans="1:18" x14ac:dyDescent="0.35">
      <c r="A9">
        <v>17</v>
      </c>
      <c r="B9" t="s">
        <v>21</v>
      </c>
      <c r="C9">
        <v>16</v>
      </c>
      <c r="D9">
        <v>102</v>
      </c>
      <c r="E9">
        <v>6.4</v>
      </c>
      <c r="F9">
        <v>62</v>
      </c>
      <c r="G9">
        <v>4</v>
      </c>
      <c r="H9">
        <v>2</v>
      </c>
      <c r="I9">
        <v>2</v>
      </c>
      <c r="J9">
        <v>2</v>
      </c>
      <c r="K9">
        <v>16</v>
      </c>
      <c r="L9">
        <v>8</v>
      </c>
      <c r="M9">
        <v>0</v>
      </c>
      <c r="N9">
        <v>0</v>
      </c>
      <c r="O9">
        <v>1</v>
      </c>
      <c r="P9">
        <v>24.8</v>
      </c>
      <c r="Q9">
        <v>24.8</v>
      </c>
      <c r="R9" s="1">
        <v>0.999</v>
      </c>
    </row>
    <row r="10" spans="1:18" x14ac:dyDescent="0.35">
      <c r="A10">
        <v>17</v>
      </c>
      <c r="B10" t="s">
        <v>59</v>
      </c>
      <c r="C10">
        <v>27</v>
      </c>
      <c r="D10">
        <v>122</v>
      </c>
      <c r="E10">
        <v>4.5</v>
      </c>
      <c r="F10">
        <v>23</v>
      </c>
      <c r="G10">
        <v>1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24.2</v>
      </c>
      <c r="Q10">
        <v>24.2</v>
      </c>
      <c r="R10" s="1">
        <v>0.91800000000000004</v>
      </c>
    </row>
    <row r="11" spans="1:18" x14ac:dyDescent="0.35">
      <c r="A11">
        <v>17</v>
      </c>
      <c r="B11" t="s">
        <v>24</v>
      </c>
      <c r="C11">
        <v>13</v>
      </c>
      <c r="D11">
        <v>84</v>
      </c>
      <c r="E11">
        <v>6.5</v>
      </c>
      <c r="F11">
        <v>25</v>
      </c>
      <c r="G11">
        <v>1</v>
      </c>
      <c r="H11">
        <v>0</v>
      </c>
      <c r="I11">
        <v>9</v>
      </c>
      <c r="J11">
        <v>9</v>
      </c>
      <c r="K11">
        <v>42</v>
      </c>
      <c r="L11">
        <v>4.7</v>
      </c>
      <c r="M11">
        <v>1</v>
      </c>
      <c r="N11">
        <v>0</v>
      </c>
      <c r="O11">
        <v>1</v>
      </c>
      <c r="P11">
        <v>23.1</v>
      </c>
      <c r="Q11">
        <v>23.1</v>
      </c>
      <c r="R11" s="1">
        <v>0.97499999999999998</v>
      </c>
    </row>
    <row r="12" spans="1:18" x14ac:dyDescent="0.35">
      <c r="A12">
        <v>17</v>
      </c>
      <c r="B12" t="s">
        <v>88</v>
      </c>
      <c r="C12">
        <v>14</v>
      </c>
      <c r="D12">
        <v>107</v>
      </c>
      <c r="E12">
        <v>7.6</v>
      </c>
      <c r="F12">
        <v>45</v>
      </c>
      <c r="G12">
        <v>3</v>
      </c>
      <c r="H12">
        <v>0</v>
      </c>
      <c r="I12">
        <v>4</v>
      </c>
      <c r="J12">
        <v>5</v>
      </c>
      <c r="K12">
        <v>30</v>
      </c>
      <c r="L12">
        <v>7.5</v>
      </c>
      <c r="M12">
        <v>1</v>
      </c>
      <c r="N12">
        <v>0</v>
      </c>
      <c r="O12">
        <v>1</v>
      </c>
      <c r="P12">
        <v>21.7</v>
      </c>
      <c r="Q12">
        <v>21.7</v>
      </c>
      <c r="R12" s="1">
        <v>0.94</v>
      </c>
    </row>
    <row r="13" spans="1:18" x14ac:dyDescent="0.35">
      <c r="A13">
        <v>17</v>
      </c>
      <c r="B13" t="s">
        <v>36</v>
      </c>
      <c r="C13">
        <v>18</v>
      </c>
      <c r="D13">
        <v>124</v>
      </c>
      <c r="E13">
        <v>6.9</v>
      </c>
      <c r="F13">
        <v>38</v>
      </c>
      <c r="G13">
        <v>4</v>
      </c>
      <c r="H13">
        <v>1</v>
      </c>
      <c r="I13">
        <v>2</v>
      </c>
      <c r="J13">
        <v>3</v>
      </c>
      <c r="K13">
        <v>5</v>
      </c>
      <c r="L13">
        <v>2.5</v>
      </c>
      <c r="M13">
        <v>0</v>
      </c>
      <c r="N13">
        <v>0</v>
      </c>
      <c r="O13">
        <v>1</v>
      </c>
      <c r="P13">
        <v>19.899999999999999</v>
      </c>
      <c r="Q13">
        <v>19.899999999999999</v>
      </c>
      <c r="R13" s="1">
        <v>0.51100000000000001</v>
      </c>
    </row>
    <row r="14" spans="1:18" x14ac:dyDescent="0.35">
      <c r="A14">
        <v>17</v>
      </c>
      <c r="B14" t="s">
        <v>31</v>
      </c>
      <c r="C14">
        <v>3</v>
      </c>
      <c r="D14">
        <v>48</v>
      </c>
      <c r="E14">
        <v>16</v>
      </c>
      <c r="F14">
        <v>41</v>
      </c>
      <c r="G14">
        <v>3</v>
      </c>
      <c r="H14">
        <v>0</v>
      </c>
      <c r="I14">
        <v>5</v>
      </c>
      <c r="J14">
        <v>5</v>
      </c>
      <c r="K14">
        <v>64</v>
      </c>
      <c r="L14">
        <v>12.8</v>
      </c>
      <c r="M14">
        <v>1</v>
      </c>
      <c r="N14">
        <v>0</v>
      </c>
      <c r="O14">
        <v>1</v>
      </c>
      <c r="P14">
        <v>19.7</v>
      </c>
      <c r="Q14">
        <v>19.7</v>
      </c>
      <c r="R14" s="1">
        <v>0.17699999999999999</v>
      </c>
    </row>
    <row r="15" spans="1:18" x14ac:dyDescent="0.35">
      <c r="A15">
        <v>17</v>
      </c>
      <c r="B15" t="s">
        <v>60</v>
      </c>
      <c r="C15">
        <v>13</v>
      </c>
      <c r="D15">
        <v>75</v>
      </c>
      <c r="E15">
        <v>5.8</v>
      </c>
      <c r="F15">
        <v>23</v>
      </c>
      <c r="G15">
        <v>1</v>
      </c>
      <c r="H15">
        <v>1</v>
      </c>
      <c r="I15">
        <v>4</v>
      </c>
      <c r="J15">
        <v>4</v>
      </c>
      <c r="K15">
        <v>23</v>
      </c>
      <c r="L15">
        <v>5.8</v>
      </c>
      <c r="M15">
        <v>0</v>
      </c>
      <c r="N15">
        <v>0</v>
      </c>
      <c r="O15">
        <v>1</v>
      </c>
      <c r="P15">
        <v>17.8</v>
      </c>
      <c r="Q15">
        <v>17.8</v>
      </c>
      <c r="R15" s="1">
        <v>0.81</v>
      </c>
    </row>
    <row r="16" spans="1:18" x14ac:dyDescent="0.35">
      <c r="A16">
        <v>17</v>
      </c>
      <c r="B16" t="s">
        <v>83</v>
      </c>
      <c r="C16">
        <v>21</v>
      </c>
      <c r="D16">
        <v>96</v>
      </c>
      <c r="E16">
        <v>4.5999999999999996</v>
      </c>
      <c r="F16">
        <v>15</v>
      </c>
      <c r="G16">
        <v>0</v>
      </c>
      <c r="H16">
        <v>1</v>
      </c>
      <c r="I16">
        <v>1</v>
      </c>
      <c r="J16">
        <v>1</v>
      </c>
      <c r="K16">
        <v>8</v>
      </c>
      <c r="L16">
        <v>8</v>
      </c>
      <c r="M16">
        <v>0</v>
      </c>
      <c r="N16">
        <v>0</v>
      </c>
      <c r="O16">
        <v>1</v>
      </c>
      <c r="P16">
        <v>16.899999999999999</v>
      </c>
      <c r="Q16">
        <v>16.899999999999999</v>
      </c>
      <c r="R16" s="1">
        <v>0.97199999999999998</v>
      </c>
    </row>
    <row r="17" spans="1:18" x14ac:dyDescent="0.35">
      <c r="A17">
        <v>17</v>
      </c>
      <c r="B17" t="s">
        <v>42</v>
      </c>
      <c r="C17">
        <v>21</v>
      </c>
      <c r="D17">
        <v>65</v>
      </c>
      <c r="E17">
        <v>3.1</v>
      </c>
      <c r="F17">
        <v>14</v>
      </c>
      <c r="G17">
        <v>0</v>
      </c>
      <c r="H17">
        <v>0</v>
      </c>
      <c r="I17">
        <v>4</v>
      </c>
      <c r="J17">
        <v>4</v>
      </c>
      <c r="K17">
        <v>22</v>
      </c>
      <c r="L17">
        <v>5.5</v>
      </c>
      <c r="M17">
        <v>1</v>
      </c>
      <c r="N17">
        <v>0</v>
      </c>
      <c r="O17">
        <v>1</v>
      </c>
      <c r="P17">
        <v>16.7</v>
      </c>
      <c r="Q17">
        <v>16.7</v>
      </c>
      <c r="R17" s="1">
        <v>0.98799999999999999</v>
      </c>
    </row>
    <row r="18" spans="1:18" x14ac:dyDescent="0.35">
      <c r="A18">
        <v>17</v>
      </c>
      <c r="B18" t="s">
        <v>19</v>
      </c>
      <c r="C18">
        <v>5</v>
      </c>
      <c r="D18">
        <v>13</v>
      </c>
      <c r="E18">
        <v>2.6</v>
      </c>
      <c r="F18">
        <v>5</v>
      </c>
      <c r="G18">
        <v>0</v>
      </c>
      <c r="H18">
        <v>0</v>
      </c>
      <c r="I18">
        <v>1</v>
      </c>
      <c r="J18">
        <v>1</v>
      </c>
      <c r="K18">
        <v>75</v>
      </c>
      <c r="L18">
        <v>75</v>
      </c>
      <c r="M18">
        <v>1</v>
      </c>
      <c r="N18">
        <v>0</v>
      </c>
      <c r="O18">
        <v>1</v>
      </c>
      <c r="P18">
        <v>15.3</v>
      </c>
      <c r="Q18">
        <v>15.3</v>
      </c>
      <c r="R18" s="1">
        <v>0.42</v>
      </c>
    </row>
    <row r="19" spans="1:18" x14ac:dyDescent="0.35">
      <c r="A19">
        <v>17</v>
      </c>
      <c r="B19" t="s">
        <v>43</v>
      </c>
      <c r="C19">
        <v>10</v>
      </c>
      <c r="D19">
        <v>53</v>
      </c>
      <c r="E19">
        <v>5.3</v>
      </c>
      <c r="F19">
        <v>13</v>
      </c>
      <c r="G19">
        <v>0</v>
      </c>
      <c r="H19">
        <v>1</v>
      </c>
      <c r="I19">
        <v>3</v>
      </c>
      <c r="J19">
        <v>3</v>
      </c>
      <c r="K19">
        <v>22</v>
      </c>
      <c r="L19">
        <v>7.3</v>
      </c>
      <c r="M19">
        <v>0</v>
      </c>
      <c r="N19">
        <v>0</v>
      </c>
      <c r="O19">
        <v>1</v>
      </c>
      <c r="P19">
        <v>15</v>
      </c>
      <c r="Q19">
        <v>15</v>
      </c>
      <c r="R19" s="1">
        <v>0.96599999999999997</v>
      </c>
    </row>
    <row r="20" spans="1:18" x14ac:dyDescent="0.35">
      <c r="A20">
        <v>17</v>
      </c>
      <c r="B20" t="s">
        <v>75</v>
      </c>
      <c r="C20">
        <v>17</v>
      </c>
      <c r="D20">
        <v>80</v>
      </c>
      <c r="E20">
        <v>4.7</v>
      </c>
      <c r="F20">
        <v>15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14</v>
      </c>
      <c r="Q20">
        <v>14</v>
      </c>
      <c r="R20" s="1">
        <v>0.127</v>
      </c>
    </row>
    <row r="21" spans="1:18" x14ac:dyDescent="0.35">
      <c r="A21">
        <v>17</v>
      </c>
      <c r="B21" t="s">
        <v>16</v>
      </c>
      <c r="C21">
        <v>20</v>
      </c>
      <c r="D21">
        <v>120</v>
      </c>
      <c r="E21">
        <v>6</v>
      </c>
      <c r="F21">
        <v>25</v>
      </c>
      <c r="G21">
        <v>1</v>
      </c>
      <c r="H21">
        <v>0</v>
      </c>
      <c r="I21">
        <v>1</v>
      </c>
      <c r="J21">
        <v>1</v>
      </c>
      <c r="K21">
        <v>10</v>
      </c>
      <c r="L21">
        <v>10</v>
      </c>
      <c r="M21">
        <v>0</v>
      </c>
      <c r="N21">
        <v>0</v>
      </c>
      <c r="O21">
        <v>1</v>
      </c>
      <c r="P21">
        <v>13.5</v>
      </c>
      <c r="Q21">
        <v>13.5</v>
      </c>
      <c r="R21" s="1">
        <v>0.94199999999999995</v>
      </c>
    </row>
    <row r="22" spans="1:18" x14ac:dyDescent="0.35">
      <c r="A22">
        <v>17</v>
      </c>
      <c r="B22" t="s">
        <v>27</v>
      </c>
      <c r="C22">
        <v>7</v>
      </c>
      <c r="D22">
        <v>21</v>
      </c>
      <c r="E22">
        <v>3</v>
      </c>
      <c r="F22">
        <v>7</v>
      </c>
      <c r="G22">
        <v>0</v>
      </c>
      <c r="H22">
        <v>1</v>
      </c>
      <c r="I22">
        <v>3</v>
      </c>
      <c r="J22">
        <v>3</v>
      </c>
      <c r="K22">
        <v>38</v>
      </c>
      <c r="L22">
        <v>12.7</v>
      </c>
      <c r="M22">
        <v>0</v>
      </c>
      <c r="N22">
        <v>0</v>
      </c>
      <c r="O22">
        <v>1</v>
      </c>
      <c r="P22">
        <v>13.4</v>
      </c>
      <c r="Q22">
        <v>13.4</v>
      </c>
      <c r="R22" s="1">
        <v>0.23899999999999999</v>
      </c>
    </row>
    <row r="23" spans="1:18" x14ac:dyDescent="0.35">
      <c r="A23">
        <v>17</v>
      </c>
      <c r="B23" t="s">
        <v>241</v>
      </c>
      <c r="C23">
        <v>7</v>
      </c>
      <c r="D23">
        <v>61</v>
      </c>
      <c r="E23">
        <v>8.6999999999999993</v>
      </c>
      <c r="F23">
        <v>21</v>
      </c>
      <c r="G23">
        <v>1</v>
      </c>
      <c r="H23">
        <v>0</v>
      </c>
      <c r="I23">
        <v>1</v>
      </c>
      <c r="J23">
        <v>1</v>
      </c>
      <c r="K23">
        <v>6</v>
      </c>
      <c r="L23">
        <v>6</v>
      </c>
      <c r="M23">
        <v>1</v>
      </c>
      <c r="N23">
        <v>0</v>
      </c>
      <c r="O23">
        <v>1</v>
      </c>
      <c r="P23">
        <v>13.2</v>
      </c>
      <c r="Q23">
        <v>13.2</v>
      </c>
      <c r="R23" s="1">
        <v>1.4E-2</v>
      </c>
    </row>
    <row r="24" spans="1:18" x14ac:dyDescent="0.35">
      <c r="A24">
        <v>17</v>
      </c>
      <c r="B24" t="s">
        <v>72</v>
      </c>
      <c r="C24">
        <v>20</v>
      </c>
      <c r="D24">
        <v>71</v>
      </c>
      <c r="E24">
        <v>3.6</v>
      </c>
      <c r="F24">
        <v>9</v>
      </c>
      <c r="G24">
        <v>0</v>
      </c>
      <c r="H24">
        <v>0</v>
      </c>
      <c r="I24">
        <v>5</v>
      </c>
      <c r="J24">
        <v>6</v>
      </c>
      <c r="K24">
        <v>35</v>
      </c>
      <c r="L24">
        <v>7</v>
      </c>
      <c r="M24">
        <v>0</v>
      </c>
      <c r="N24">
        <v>0</v>
      </c>
      <c r="O24">
        <v>1</v>
      </c>
      <c r="P24">
        <v>13.1</v>
      </c>
      <c r="Q24">
        <v>13.1</v>
      </c>
      <c r="R24" s="1">
        <v>0.49299999999999999</v>
      </c>
    </row>
    <row r="25" spans="1:18" x14ac:dyDescent="0.35">
      <c r="A25">
        <v>17</v>
      </c>
      <c r="B25" t="s">
        <v>28</v>
      </c>
      <c r="C25">
        <v>14</v>
      </c>
      <c r="D25">
        <v>65</v>
      </c>
      <c r="E25">
        <v>4.5999999999999996</v>
      </c>
      <c r="F25">
        <v>22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12.5</v>
      </c>
      <c r="Q25">
        <v>12.5</v>
      </c>
      <c r="R25" s="1">
        <v>0.95399999999999996</v>
      </c>
    </row>
    <row r="26" spans="1:18" x14ac:dyDescent="0.35">
      <c r="A26">
        <v>17</v>
      </c>
      <c r="B26" t="s">
        <v>17</v>
      </c>
      <c r="C26">
        <v>14</v>
      </c>
      <c r="D26">
        <v>64</v>
      </c>
      <c r="E26">
        <v>4.5999999999999996</v>
      </c>
      <c r="F26">
        <v>13</v>
      </c>
      <c r="G26">
        <v>0</v>
      </c>
      <c r="H26">
        <v>0</v>
      </c>
      <c r="I26">
        <v>4</v>
      </c>
      <c r="J26">
        <v>5</v>
      </c>
      <c r="K26">
        <v>27</v>
      </c>
      <c r="L26">
        <v>6.8</v>
      </c>
      <c r="M26">
        <v>0</v>
      </c>
      <c r="N26">
        <v>0</v>
      </c>
      <c r="O26">
        <v>1</v>
      </c>
      <c r="P26">
        <v>11.1</v>
      </c>
      <c r="Q26">
        <v>11.1</v>
      </c>
      <c r="R26" s="1">
        <v>1</v>
      </c>
    </row>
    <row r="27" spans="1:18" x14ac:dyDescent="0.35">
      <c r="A27">
        <v>17</v>
      </c>
      <c r="B27" t="s">
        <v>57</v>
      </c>
      <c r="C27">
        <v>14</v>
      </c>
      <c r="D27">
        <v>39</v>
      </c>
      <c r="E27">
        <v>2.8</v>
      </c>
      <c r="F27">
        <v>9</v>
      </c>
      <c r="G27">
        <v>0</v>
      </c>
      <c r="H27">
        <v>1</v>
      </c>
      <c r="I27">
        <v>1</v>
      </c>
      <c r="J27">
        <v>2</v>
      </c>
      <c r="K27">
        <v>6</v>
      </c>
      <c r="L27">
        <v>6</v>
      </c>
      <c r="M27">
        <v>0</v>
      </c>
      <c r="N27">
        <v>0</v>
      </c>
      <c r="O27">
        <v>1</v>
      </c>
      <c r="P27">
        <v>11</v>
      </c>
      <c r="Q27">
        <v>11</v>
      </c>
      <c r="R27" s="1">
        <v>0.81499999999999995</v>
      </c>
    </row>
    <row r="28" spans="1:18" x14ac:dyDescent="0.35">
      <c r="A28">
        <v>17</v>
      </c>
      <c r="B28" t="s">
        <v>56</v>
      </c>
      <c r="C28">
        <v>16</v>
      </c>
      <c r="D28">
        <v>68</v>
      </c>
      <c r="E28">
        <v>4.3</v>
      </c>
      <c r="F28">
        <v>12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10.8</v>
      </c>
      <c r="Q28">
        <v>10.8</v>
      </c>
      <c r="R28" s="1">
        <v>0.79</v>
      </c>
    </row>
    <row r="29" spans="1:18" x14ac:dyDescent="0.35">
      <c r="A29">
        <v>17</v>
      </c>
      <c r="B29" t="s">
        <v>23</v>
      </c>
      <c r="C29">
        <v>15</v>
      </c>
      <c r="D29">
        <v>75</v>
      </c>
      <c r="E29">
        <v>5</v>
      </c>
      <c r="F29">
        <v>21</v>
      </c>
      <c r="G29">
        <v>1</v>
      </c>
      <c r="H29">
        <v>0</v>
      </c>
      <c r="I29">
        <v>3</v>
      </c>
      <c r="J29">
        <v>4</v>
      </c>
      <c r="K29">
        <v>11</v>
      </c>
      <c r="L29">
        <v>3.7</v>
      </c>
      <c r="M29">
        <v>0</v>
      </c>
      <c r="N29">
        <v>0</v>
      </c>
      <c r="O29">
        <v>1</v>
      </c>
      <c r="P29">
        <v>10.1</v>
      </c>
      <c r="Q29">
        <v>10.1</v>
      </c>
      <c r="R29" s="1">
        <v>0.996</v>
      </c>
    </row>
    <row r="30" spans="1:18" x14ac:dyDescent="0.35">
      <c r="A30">
        <v>17</v>
      </c>
      <c r="B30" t="s">
        <v>71</v>
      </c>
      <c r="C30">
        <v>16</v>
      </c>
      <c r="D30">
        <v>80</v>
      </c>
      <c r="E30">
        <v>5</v>
      </c>
      <c r="F30">
        <v>24</v>
      </c>
      <c r="G30">
        <v>1</v>
      </c>
      <c r="H30">
        <v>0</v>
      </c>
      <c r="I30">
        <v>3</v>
      </c>
      <c r="J30">
        <v>3</v>
      </c>
      <c r="K30">
        <v>6</v>
      </c>
      <c r="L30">
        <v>2</v>
      </c>
      <c r="M30">
        <v>0</v>
      </c>
      <c r="N30">
        <v>0</v>
      </c>
      <c r="O30">
        <v>1</v>
      </c>
      <c r="P30">
        <v>10.1</v>
      </c>
      <c r="Q30">
        <v>10.1</v>
      </c>
      <c r="R30" s="1">
        <v>0.79900000000000004</v>
      </c>
    </row>
    <row r="31" spans="1:18" x14ac:dyDescent="0.35">
      <c r="A31">
        <v>17</v>
      </c>
      <c r="B31" t="s">
        <v>29</v>
      </c>
      <c r="C31">
        <v>9</v>
      </c>
      <c r="D31">
        <v>44</v>
      </c>
      <c r="E31">
        <v>4.9000000000000004</v>
      </c>
      <c r="F31">
        <v>12</v>
      </c>
      <c r="G31">
        <v>0</v>
      </c>
      <c r="H31">
        <v>0</v>
      </c>
      <c r="I31">
        <v>4</v>
      </c>
      <c r="J31">
        <v>4</v>
      </c>
      <c r="K31">
        <v>32</v>
      </c>
      <c r="L31">
        <v>8</v>
      </c>
      <c r="M31">
        <v>0</v>
      </c>
      <c r="N31">
        <v>0</v>
      </c>
      <c r="O31">
        <v>1</v>
      </c>
      <c r="P31">
        <v>9.6</v>
      </c>
      <c r="Q31">
        <v>9.6</v>
      </c>
      <c r="R31" s="1">
        <v>0.83899999999999997</v>
      </c>
    </row>
    <row r="32" spans="1:18" x14ac:dyDescent="0.35">
      <c r="A32">
        <v>17</v>
      </c>
      <c r="B32" t="s">
        <v>89</v>
      </c>
      <c r="C32">
        <v>10</v>
      </c>
      <c r="D32">
        <v>31</v>
      </c>
      <c r="E32">
        <v>3.1</v>
      </c>
      <c r="F32">
        <v>8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9.1</v>
      </c>
      <c r="Q32">
        <v>9.1</v>
      </c>
      <c r="R32" s="1">
        <v>0.48199999999999998</v>
      </c>
    </row>
    <row r="33" spans="1:18" x14ac:dyDescent="0.35">
      <c r="A33">
        <v>17</v>
      </c>
      <c r="B33" t="s">
        <v>52</v>
      </c>
      <c r="C33">
        <v>19</v>
      </c>
      <c r="D33">
        <v>58</v>
      </c>
      <c r="E33">
        <v>3.1</v>
      </c>
      <c r="F33">
        <v>17</v>
      </c>
      <c r="G33">
        <v>0</v>
      </c>
      <c r="H33">
        <v>0</v>
      </c>
      <c r="I33">
        <v>4</v>
      </c>
      <c r="J33">
        <v>4</v>
      </c>
      <c r="K33">
        <v>13</v>
      </c>
      <c r="L33">
        <v>3.3</v>
      </c>
      <c r="M33">
        <v>0</v>
      </c>
      <c r="N33">
        <v>0</v>
      </c>
      <c r="O33">
        <v>1</v>
      </c>
      <c r="P33">
        <v>9.1</v>
      </c>
      <c r="Q33">
        <v>9.1</v>
      </c>
      <c r="R33" s="1">
        <v>0.192</v>
      </c>
    </row>
    <row r="34" spans="1:18" x14ac:dyDescent="0.35">
      <c r="A34">
        <v>17</v>
      </c>
      <c r="B34" t="s">
        <v>46</v>
      </c>
      <c r="C34">
        <v>11</v>
      </c>
      <c r="D34">
        <v>45</v>
      </c>
      <c r="E34">
        <v>4.0999999999999996</v>
      </c>
      <c r="F34">
        <v>7</v>
      </c>
      <c r="G34">
        <v>0</v>
      </c>
      <c r="H34">
        <v>0</v>
      </c>
      <c r="I34">
        <v>4</v>
      </c>
      <c r="J34">
        <v>5</v>
      </c>
      <c r="K34">
        <v>26</v>
      </c>
      <c r="L34">
        <v>6.5</v>
      </c>
      <c r="M34">
        <v>0</v>
      </c>
      <c r="N34">
        <v>0</v>
      </c>
      <c r="O34">
        <v>1</v>
      </c>
      <c r="P34">
        <v>9.1</v>
      </c>
      <c r="Q34">
        <v>9.1</v>
      </c>
      <c r="R34" s="1">
        <v>0.78900000000000003</v>
      </c>
    </row>
    <row r="35" spans="1:18" x14ac:dyDescent="0.35">
      <c r="A35">
        <v>17</v>
      </c>
      <c r="B35" t="s">
        <v>76</v>
      </c>
      <c r="C35">
        <v>3</v>
      </c>
      <c r="D35">
        <v>16</v>
      </c>
      <c r="E35">
        <v>5.3</v>
      </c>
      <c r="F35">
        <v>10</v>
      </c>
      <c r="G35">
        <v>0</v>
      </c>
      <c r="H35">
        <v>0</v>
      </c>
      <c r="I35">
        <v>5</v>
      </c>
      <c r="J35">
        <v>6</v>
      </c>
      <c r="K35">
        <v>40</v>
      </c>
      <c r="L35">
        <v>8</v>
      </c>
      <c r="M35">
        <v>0</v>
      </c>
      <c r="N35">
        <v>0</v>
      </c>
      <c r="O35">
        <v>1</v>
      </c>
      <c r="P35">
        <v>8.1</v>
      </c>
      <c r="Q35">
        <v>8.1</v>
      </c>
      <c r="R35" s="1">
        <v>0.01</v>
      </c>
    </row>
    <row r="36" spans="1:18" x14ac:dyDescent="0.35">
      <c r="A36">
        <v>17</v>
      </c>
      <c r="B36" t="s">
        <v>192</v>
      </c>
      <c r="C36">
        <v>2</v>
      </c>
      <c r="D36">
        <v>15</v>
      </c>
      <c r="E36">
        <v>7.5</v>
      </c>
      <c r="F36">
        <v>15</v>
      </c>
      <c r="G36">
        <v>0</v>
      </c>
      <c r="H36">
        <v>0</v>
      </c>
      <c r="I36">
        <v>2</v>
      </c>
      <c r="J36">
        <v>2</v>
      </c>
      <c r="K36">
        <v>54</v>
      </c>
      <c r="L36">
        <v>27</v>
      </c>
      <c r="M36">
        <v>0</v>
      </c>
      <c r="N36">
        <v>0</v>
      </c>
      <c r="O36">
        <v>1</v>
      </c>
      <c r="P36">
        <v>7.9</v>
      </c>
      <c r="Q36">
        <v>7.9</v>
      </c>
      <c r="R36" s="1">
        <v>4.0000000000000001E-3</v>
      </c>
    </row>
    <row r="37" spans="1:18" x14ac:dyDescent="0.35">
      <c r="A37">
        <v>17</v>
      </c>
      <c r="B37" t="s">
        <v>127</v>
      </c>
      <c r="C37">
        <v>10</v>
      </c>
      <c r="D37">
        <v>40</v>
      </c>
      <c r="E37">
        <v>4</v>
      </c>
      <c r="F37">
        <v>9</v>
      </c>
      <c r="G37">
        <v>0</v>
      </c>
      <c r="H37">
        <v>0</v>
      </c>
      <c r="I37">
        <v>3</v>
      </c>
      <c r="J37">
        <v>3</v>
      </c>
      <c r="K37">
        <v>24</v>
      </c>
      <c r="L37">
        <v>8</v>
      </c>
      <c r="M37">
        <v>0</v>
      </c>
      <c r="N37">
        <v>0</v>
      </c>
      <c r="O37">
        <v>1</v>
      </c>
      <c r="P37">
        <v>7.9</v>
      </c>
      <c r="Q37">
        <v>7.9</v>
      </c>
      <c r="R37" s="1">
        <v>0.67300000000000004</v>
      </c>
    </row>
    <row r="38" spans="1:18" x14ac:dyDescent="0.35">
      <c r="A38">
        <v>17</v>
      </c>
      <c r="B38" t="s">
        <v>94</v>
      </c>
      <c r="C38">
        <v>8</v>
      </c>
      <c r="D38">
        <v>44</v>
      </c>
      <c r="E38">
        <v>5.5</v>
      </c>
      <c r="F38">
        <v>11</v>
      </c>
      <c r="G38">
        <v>0</v>
      </c>
      <c r="H38">
        <v>0</v>
      </c>
      <c r="I38">
        <v>3</v>
      </c>
      <c r="J38">
        <v>3</v>
      </c>
      <c r="K38">
        <v>18</v>
      </c>
      <c r="L38">
        <v>6</v>
      </c>
      <c r="M38">
        <v>0</v>
      </c>
      <c r="N38">
        <v>0</v>
      </c>
      <c r="O38">
        <v>1</v>
      </c>
      <c r="P38">
        <v>7.7</v>
      </c>
      <c r="Q38">
        <v>7.7</v>
      </c>
      <c r="R38" s="1">
        <v>9.8000000000000004E-2</v>
      </c>
    </row>
    <row r="39" spans="1:18" x14ac:dyDescent="0.35">
      <c r="A39">
        <v>17</v>
      </c>
      <c r="B39" t="s">
        <v>48</v>
      </c>
      <c r="C39">
        <v>15</v>
      </c>
      <c r="D39">
        <v>41</v>
      </c>
      <c r="E39">
        <v>2.7</v>
      </c>
      <c r="F39">
        <v>16</v>
      </c>
      <c r="G39">
        <v>0</v>
      </c>
      <c r="H39">
        <v>0</v>
      </c>
      <c r="I39">
        <v>3</v>
      </c>
      <c r="J39">
        <v>3</v>
      </c>
      <c r="K39">
        <v>17</v>
      </c>
      <c r="L39">
        <v>5.7</v>
      </c>
      <c r="M39">
        <v>0</v>
      </c>
      <c r="N39">
        <v>0</v>
      </c>
      <c r="O39">
        <v>1</v>
      </c>
      <c r="P39">
        <v>7.3</v>
      </c>
      <c r="Q39">
        <v>7.3</v>
      </c>
      <c r="R39" s="1">
        <v>0.90300000000000002</v>
      </c>
    </row>
    <row r="40" spans="1:18" x14ac:dyDescent="0.35">
      <c r="A40">
        <v>17</v>
      </c>
      <c r="B40" t="s">
        <v>47</v>
      </c>
      <c r="C40">
        <v>12</v>
      </c>
      <c r="D40">
        <v>39</v>
      </c>
      <c r="E40">
        <v>3.3</v>
      </c>
      <c r="F40">
        <v>13</v>
      </c>
      <c r="G40">
        <v>0</v>
      </c>
      <c r="H40">
        <v>0</v>
      </c>
      <c r="I40">
        <v>3</v>
      </c>
      <c r="J40">
        <v>6</v>
      </c>
      <c r="K40">
        <v>19</v>
      </c>
      <c r="L40">
        <v>6.3</v>
      </c>
      <c r="M40">
        <v>0</v>
      </c>
      <c r="N40">
        <v>0</v>
      </c>
      <c r="O40">
        <v>1</v>
      </c>
      <c r="P40">
        <v>7.3</v>
      </c>
      <c r="Q40">
        <v>7.3</v>
      </c>
      <c r="R40" s="1">
        <v>1</v>
      </c>
    </row>
    <row r="41" spans="1:18" x14ac:dyDescent="0.35">
      <c r="A41">
        <v>17</v>
      </c>
      <c r="B41" t="s">
        <v>79</v>
      </c>
      <c r="C41">
        <v>13</v>
      </c>
      <c r="D41">
        <v>61</v>
      </c>
      <c r="E41">
        <v>4.7</v>
      </c>
      <c r="F41">
        <v>16</v>
      </c>
      <c r="G41">
        <v>0</v>
      </c>
      <c r="H41">
        <v>0</v>
      </c>
      <c r="I41">
        <v>1</v>
      </c>
      <c r="J41">
        <v>1</v>
      </c>
      <c r="K41">
        <v>5</v>
      </c>
      <c r="L41">
        <v>5</v>
      </c>
      <c r="M41">
        <v>0</v>
      </c>
      <c r="N41">
        <v>0</v>
      </c>
      <c r="O41">
        <v>1</v>
      </c>
      <c r="P41">
        <v>7.1</v>
      </c>
      <c r="Q41">
        <v>7.1</v>
      </c>
      <c r="R41" s="1">
        <v>0.96899999999999997</v>
      </c>
    </row>
    <row r="42" spans="1:18" x14ac:dyDescent="0.35">
      <c r="A42">
        <v>17</v>
      </c>
      <c r="B42" t="s">
        <v>93</v>
      </c>
      <c r="C42">
        <v>6</v>
      </c>
      <c r="D42">
        <v>10</v>
      </c>
      <c r="E42">
        <v>1.7</v>
      </c>
      <c r="F42">
        <v>7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7</v>
      </c>
      <c r="Q42">
        <v>7</v>
      </c>
      <c r="R42" s="1">
        <v>1E-3</v>
      </c>
    </row>
    <row r="43" spans="1:18" x14ac:dyDescent="0.35">
      <c r="A43">
        <v>17</v>
      </c>
      <c r="B43" t="s">
        <v>91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4</v>
      </c>
      <c r="L43">
        <v>4</v>
      </c>
      <c r="M43">
        <v>1</v>
      </c>
      <c r="N43">
        <v>0</v>
      </c>
      <c r="O43">
        <v>1</v>
      </c>
      <c r="P43">
        <v>6.9</v>
      </c>
      <c r="Q43">
        <v>6.9</v>
      </c>
      <c r="R43" s="1">
        <v>1E-3</v>
      </c>
    </row>
    <row r="44" spans="1:18" x14ac:dyDescent="0.35">
      <c r="A44">
        <v>17</v>
      </c>
      <c r="B44" t="s">
        <v>53</v>
      </c>
      <c r="C44">
        <v>11</v>
      </c>
      <c r="D44">
        <v>42</v>
      </c>
      <c r="E44">
        <v>3.8</v>
      </c>
      <c r="F44">
        <v>16</v>
      </c>
      <c r="G44">
        <v>0</v>
      </c>
      <c r="H44">
        <v>0</v>
      </c>
      <c r="I44">
        <v>4</v>
      </c>
      <c r="J44">
        <v>4</v>
      </c>
      <c r="K44">
        <v>24</v>
      </c>
      <c r="L44">
        <v>6</v>
      </c>
      <c r="M44">
        <v>0</v>
      </c>
      <c r="N44">
        <v>1</v>
      </c>
      <c r="O44">
        <v>1</v>
      </c>
      <c r="P44">
        <v>6.6</v>
      </c>
      <c r="Q44">
        <v>6.6</v>
      </c>
      <c r="R44" s="1">
        <v>0.97199999999999998</v>
      </c>
    </row>
    <row r="45" spans="1:18" x14ac:dyDescent="0.35">
      <c r="A45">
        <v>17</v>
      </c>
      <c r="B45" t="s">
        <v>74</v>
      </c>
      <c r="C45">
        <v>2</v>
      </c>
      <c r="D45">
        <v>2</v>
      </c>
      <c r="E45">
        <v>1</v>
      </c>
      <c r="F45">
        <v>4</v>
      </c>
      <c r="G45">
        <v>0</v>
      </c>
      <c r="H45">
        <v>0</v>
      </c>
      <c r="I45">
        <v>5</v>
      </c>
      <c r="J45">
        <v>5</v>
      </c>
      <c r="K45">
        <v>39</v>
      </c>
      <c r="L45">
        <v>7.8</v>
      </c>
      <c r="M45">
        <v>0</v>
      </c>
      <c r="N45">
        <v>0</v>
      </c>
      <c r="O45">
        <v>1</v>
      </c>
      <c r="P45">
        <v>6.6</v>
      </c>
      <c r="Q45">
        <v>6.6</v>
      </c>
      <c r="R45" s="1">
        <v>0.52800000000000002</v>
      </c>
    </row>
    <row r="46" spans="1:18" x14ac:dyDescent="0.35">
      <c r="A46">
        <v>17</v>
      </c>
      <c r="B46" t="s">
        <v>90</v>
      </c>
      <c r="C46">
        <v>10</v>
      </c>
      <c r="D46">
        <v>45</v>
      </c>
      <c r="E46">
        <v>4.5</v>
      </c>
      <c r="F46">
        <v>13</v>
      </c>
      <c r="G46">
        <v>0</v>
      </c>
      <c r="H46">
        <v>0</v>
      </c>
      <c r="I46">
        <v>2</v>
      </c>
      <c r="J46">
        <v>2</v>
      </c>
      <c r="K46">
        <v>4</v>
      </c>
      <c r="L46">
        <v>2</v>
      </c>
      <c r="M46">
        <v>0</v>
      </c>
      <c r="N46">
        <v>0</v>
      </c>
      <c r="O46">
        <v>1</v>
      </c>
      <c r="P46">
        <v>5.9</v>
      </c>
      <c r="Q46">
        <v>5.9</v>
      </c>
      <c r="R46" s="1">
        <v>0.98799999999999999</v>
      </c>
    </row>
    <row r="47" spans="1:18" x14ac:dyDescent="0.35">
      <c r="A47">
        <v>17</v>
      </c>
      <c r="B47" t="s">
        <v>20</v>
      </c>
      <c r="C47">
        <v>16</v>
      </c>
      <c r="D47">
        <v>49</v>
      </c>
      <c r="E47">
        <v>3.1</v>
      </c>
      <c r="F47">
        <v>18</v>
      </c>
      <c r="G47">
        <v>0</v>
      </c>
      <c r="H47">
        <v>0</v>
      </c>
      <c r="I47">
        <v>1</v>
      </c>
      <c r="J47">
        <v>3</v>
      </c>
      <c r="K47">
        <v>0</v>
      </c>
      <c r="L47">
        <v>0</v>
      </c>
      <c r="M47">
        <v>0</v>
      </c>
      <c r="N47">
        <v>0</v>
      </c>
      <c r="O47">
        <v>1</v>
      </c>
      <c r="P47">
        <v>5.4</v>
      </c>
      <c r="Q47">
        <v>5.4</v>
      </c>
      <c r="R47" s="1">
        <v>0.99099999999999999</v>
      </c>
    </row>
    <row r="48" spans="1:18" x14ac:dyDescent="0.35">
      <c r="A48">
        <v>17</v>
      </c>
      <c r="B48" t="s">
        <v>81</v>
      </c>
      <c r="C48">
        <v>5</v>
      </c>
      <c r="D48">
        <v>32</v>
      </c>
      <c r="E48">
        <v>6.4</v>
      </c>
      <c r="F48">
        <v>27</v>
      </c>
      <c r="G48">
        <v>1</v>
      </c>
      <c r="H48">
        <v>0</v>
      </c>
      <c r="I48">
        <v>2</v>
      </c>
      <c r="J48">
        <v>2</v>
      </c>
      <c r="K48">
        <v>9</v>
      </c>
      <c r="L48">
        <v>4.5</v>
      </c>
      <c r="M48">
        <v>0</v>
      </c>
      <c r="N48">
        <v>0</v>
      </c>
      <c r="O48">
        <v>1</v>
      </c>
      <c r="P48">
        <v>5.0999999999999996</v>
      </c>
      <c r="Q48">
        <v>5.0999999999999996</v>
      </c>
      <c r="R48" s="1">
        <v>1.4E-2</v>
      </c>
    </row>
    <row r="49" spans="1:18" x14ac:dyDescent="0.35">
      <c r="A49">
        <v>17</v>
      </c>
      <c r="B49" t="s">
        <v>44</v>
      </c>
      <c r="C49">
        <v>16</v>
      </c>
      <c r="D49">
        <v>48</v>
      </c>
      <c r="E49">
        <v>3</v>
      </c>
      <c r="F49">
        <v>8</v>
      </c>
      <c r="G49">
        <v>0</v>
      </c>
      <c r="H49">
        <v>0</v>
      </c>
      <c r="I49">
        <v>1</v>
      </c>
      <c r="J49">
        <v>3</v>
      </c>
      <c r="K49">
        <v>-4</v>
      </c>
      <c r="L49">
        <v>-4</v>
      </c>
      <c r="M49">
        <v>0</v>
      </c>
      <c r="N49">
        <v>0</v>
      </c>
      <c r="O49">
        <v>1</v>
      </c>
      <c r="P49">
        <v>4.9000000000000004</v>
      </c>
      <c r="Q49">
        <v>4.9000000000000004</v>
      </c>
      <c r="R49" s="1">
        <v>0.96799999999999997</v>
      </c>
    </row>
    <row r="50" spans="1:18" x14ac:dyDescent="0.35">
      <c r="A50">
        <v>17</v>
      </c>
      <c r="B50" t="s">
        <v>63</v>
      </c>
      <c r="C50">
        <v>6</v>
      </c>
      <c r="D50">
        <v>0</v>
      </c>
      <c r="E50">
        <v>0</v>
      </c>
      <c r="F50">
        <v>5</v>
      </c>
      <c r="G50">
        <v>0</v>
      </c>
      <c r="H50">
        <v>0</v>
      </c>
      <c r="I50">
        <v>4</v>
      </c>
      <c r="J50">
        <v>6</v>
      </c>
      <c r="K50">
        <v>29</v>
      </c>
      <c r="L50">
        <v>7.3</v>
      </c>
      <c r="M50">
        <v>0</v>
      </c>
      <c r="N50">
        <v>0</v>
      </c>
      <c r="O50">
        <v>1</v>
      </c>
      <c r="P50">
        <v>4.9000000000000004</v>
      </c>
      <c r="Q50">
        <v>4.9000000000000004</v>
      </c>
      <c r="R50" s="1">
        <v>0.42899999999999999</v>
      </c>
    </row>
    <row r="51" spans="1:18" x14ac:dyDescent="0.35">
      <c r="A51">
        <v>17</v>
      </c>
      <c r="B51" t="s">
        <v>215</v>
      </c>
      <c r="C51">
        <v>3</v>
      </c>
      <c r="D51">
        <v>21</v>
      </c>
      <c r="E51">
        <v>7</v>
      </c>
      <c r="F51">
        <v>15</v>
      </c>
      <c r="G51">
        <v>0</v>
      </c>
      <c r="H51">
        <v>0</v>
      </c>
      <c r="I51">
        <v>3</v>
      </c>
      <c r="J51">
        <v>4</v>
      </c>
      <c r="K51">
        <v>13</v>
      </c>
      <c r="L51">
        <v>4.3</v>
      </c>
      <c r="M51">
        <v>0</v>
      </c>
      <c r="N51">
        <v>0</v>
      </c>
      <c r="O51">
        <v>1</v>
      </c>
      <c r="P51">
        <v>4.9000000000000004</v>
      </c>
      <c r="Q51">
        <v>4.9000000000000004</v>
      </c>
      <c r="R51" s="1">
        <v>0.14799999999999999</v>
      </c>
    </row>
    <row r="52" spans="1:18" x14ac:dyDescent="0.35">
      <c r="A52">
        <v>17</v>
      </c>
      <c r="B52" t="s">
        <v>51</v>
      </c>
      <c r="C52">
        <v>15</v>
      </c>
      <c r="D52">
        <v>43</v>
      </c>
      <c r="E52">
        <v>2.9</v>
      </c>
      <c r="F52">
        <v>17</v>
      </c>
      <c r="G52">
        <v>0</v>
      </c>
      <c r="H52">
        <v>0</v>
      </c>
      <c r="I52">
        <v>1</v>
      </c>
      <c r="J52">
        <v>3</v>
      </c>
      <c r="K52">
        <v>0</v>
      </c>
      <c r="L52">
        <v>0</v>
      </c>
      <c r="M52">
        <v>0</v>
      </c>
      <c r="N52">
        <v>0</v>
      </c>
      <c r="O52">
        <v>1</v>
      </c>
      <c r="P52">
        <v>4.8</v>
      </c>
      <c r="Q52">
        <v>4.8</v>
      </c>
      <c r="R52" s="1">
        <v>0.98899999999999999</v>
      </c>
    </row>
    <row r="53" spans="1:18" x14ac:dyDescent="0.35">
      <c r="A53">
        <v>17</v>
      </c>
      <c r="B53" t="s">
        <v>40</v>
      </c>
      <c r="C53">
        <v>2</v>
      </c>
      <c r="D53">
        <v>5</v>
      </c>
      <c r="E53">
        <v>2.5</v>
      </c>
      <c r="F53">
        <v>3</v>
      </c>
      <c r="G53">
        <v>0</v>
      </c>
      <c r="H53">
        <v>0</v>
      </c>
      <c r="I53">
        <v>4</v>
      </c>
      <c r="J53">
        <v>4</v>
      </c>
      <c r="K53">
        <v>15</v>
      </c>
      <c r="L53">
        <v>3.8</v>
      </c>
      <c r="M53">
        <v>0</v>
      </c>
      <c r="N53">
        <v>0</v>
      </c>
      <c r="O53">
        <v>1</v>
      </c>
      <c r="P53">
        <v>4.7</v>
      </c>
      <c r="Q53">
        <v>4.7</v>
      </c>
      <c r="R53" s="1">
        <v>0.21099999999999999</v>
      </c>
    </row>
    <row r="54" spans="1:18" x14ac:dyDescent="0.35">
      <c r="A54">
        <v>17</v>
      </c>
      <c r="B54" t="s">
        <v>80</v>
      </c>
      <c r="C54">
        <v>4</v>
      </c>
      <c r="D54">
        <v>19</v>
      </c>
      <c r="E54">
        <v>4.8</v>
      </c>
      <c r="F54">
        <v>16</v>
      </c>
      <c r="G54">
        <v>0</v>
      </c>
      <c r="H54">
        <v>0</v>
      </c>
      <c r="I54">
        <v>2</v>
      </c>
      <c r="J54">
        <v>4</v>
      </c>
      <c r="K54">
        <v>17</v>
      </c>
      <c r="L54">
        <v>8.5</v>
      </c>
      <c r="M54">
        <v>0</v>
      </c>
      <c r="N54">
        <v>0</v>
      </c>
      <c r="O54">
        <v>1</v>
      </c>
      <c r="P54">
        <v>4.5999999999999996</v>
      </c>
      <c r="Q54">
        <v>4.5999999999999996</v>
      </c>
      <c r="R54" s="1">
        <v>0.55600000000000005</v>
      </c>
    </row>
    <row r="55" spans="1:18" x14ac:dyDescent="0.35">
      <c r="A55">
        <v>17</v>
      </c>
      <c r="B55" t="s">
        <v>30</v>
      </c>
      <c r="C55">
        <v>12</v>
      </c>
      <c r="D55">
        <v>42</v>
      </c>
      <c r="E55">
        <v>3.5</v>
      </c>
      <c r="F55">
        <v>16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4.2</v>
      </c>
      <c r="Q55">
        <v>4.2</v>
      </c>
      <c r="R55" s="1">
        <v>0.99199999999999999</v>
      </c>
    </row>
    <row r="56" spans="1:18" x14ac:dyDescent="0.35">
      <c r="A56">
        <v>17</v>
      </c>
      <c r="B56" t="s">
        <v>33</v>
      </c>
      <c r="C56">
        <v>3</v>
      </c>
      <c r="D56">
        <v>17</v>
      </c>
      <c r="E56">
        <v>5.7</v>
      </c>
      <c r="F56">
        <v>9</v>
      </c>
      <c r="G56">
        <v>0</v>
      </c>
      <c r="H56">
        <v>0</v>
      </c>
      <c r="I56">
        <v>2</v>
      </c>
      <c r="J56">
        <v>2</v>
      </c>
      <c r="K56">
        <v>13</v>
      </c>
      <c r="L56">
        <v>6.5</v>
      </c>
      <c r="M56">
        <v>0</v>
      </c>
      <c r="N56">
        <v>0</v>
      </c>
      <c r="O56">
        <v>1</v>
      </c>
      <c r="P56">
        <v>4</v>
      </c>
      <c r="Q56">
        <v>4</v>
      </c>
      <c r="R56" s="1">
        <v>0.755</v>
      </c>
    </row>
    <row r="57" spans="1:18" x14ac:dyDescent="0.35">
      <c r="A57">
        <v>17</v>
      </c>
      <c r="B57" t="s">
        <v>145</v>
      </c>
      <c r="C57">
        <v>3</v>
      </c>
      <c r="D57">
        <v>5</v>
      </c>
      <c r="E57">
        <v>1.7</v>
      </c>
      <c r="F57">
        <v>3</v>
      </c>
      <c r="G57">
        <v>0</v>
      </c>
      <c r="H57">
        <v>0</v>
      </c>
      <c r="I57">
        <v>2</v>
      </c>
      <c r="J57">
        <v>2</v>
      </c>
      <c r="K57">
        <v>23</v>
      </c>
      <c r="L57">
        <v>11.5</v>
      </c>
      <c r="M57">
        <v>0</v>
      </c>
      <c r="N57">
        <v>0</v>
      </c>
      <c r="O57">
        <v>1</v>
      </c>
      <c r="P57">
        <v>3.8</v>
      </c>
      <c r="Q57">
        <v>3.8</v>
      </c>
      <c r="R57" s="1">
        <v>0.13400000000000001</v>
      </c>
    </row>
    <row r="58" spans="1:18" x14ac:dyDescent="0.35">
      <c r="A58">
        <v>17</v>
      </c>
      <c r="B58" t="s">
        <v>124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3</v>
      </c>
      <c r="J58">
        <v>3</v>
      </c>
      <c r="K58">
        <v>23</v>
      </c>
      <c r="L58">
        <v>7.7</v>
      </c>
      <c r="M58">
        <v>0</v>
      </c>
      <c r="N58">
        <v>0</v>
      </c>
      <c r="O58">
        <v>1</v>
      </c>
      <c r="P58">
        <v>3.8</v>
      </c>
      <c r="Q58">
        <v>3.8</v>
      </c>
      <c r="R58" s="1">
        <v>4.0000000000000001E-3</v>
      </c>
    </row>
    <row r="59" spans="1:18" x14ac:dyDescent="0.35">
      <c r="A59">
        <v>17</v>
      </c>
      <c r="B59" t="s">
        <v>38</v>
      </c>
      <c r="C59">
        <v>4</v>
      </c>
      <c r="D59">
        <v>10</v>
      </c>
      <c r="E59">
        <v>2.5</v>
      </c>
      <c r="F59">
        <v>5</v>
      </c>
      <c r="G59">
        <v>0</v>
      </c>
      <c r="H59">
        <v>0</v>
      </c>
      <c r="I59">
        <v>2</v>
      </c>
      <c r="J59">
        <v>2</v>
      </c>
      <c r="K59">
        <v>16</v>
      </c>
      <c r="L59">
        <v>8</v>
      </c>
      <c r="M59">
        <v>0</v>
      </c>
      <c r="N59">
        <v>0</v>
      </c>
      <c r="O59">
        <v>1</v>
      </c>
      <c r="P59">
        <v>3.6</v>
      </c>
      <c r="Q59">
        <v>3.6</v>
      </c>
      <c r="R59" s="1">
        <v>0.27200000000000002</v>
      </c>
    </row>
    <row r="60" spans="1:18" x14ac:dyDescent="0.35">
      <c r="A60">
        <v>17</v>
      </c>
      <c r="B60" t="s">
        <v>18</v>
      </c>
      <c r="C60">
        <v>13</v>
      </c>
      <c r="D60">
        <v>46</v>
      </c>
      <c r="E60">
        <v>3.5</v>
      </c>
      <c r="F60">
        <v>6</v>
      </c>
      <c r="G60">
        <v>0</v>
      </c>
      <c r="H60">
        <v>0</v>
      </c>
      <c r="I60">
        <v>1</v>
      </c>
      <c r="J60">
        <v>2</v>
      </c>
      <c r="K60">
        <v>4</v>
      </c>
      <c r="L60">
        <v>4</v>
      </c>
      <c r="M60">
        <v>0</v>
      </c>
      <c r="N60">
        <v>1</v>
      </c>
      <c r="O60">
        <v>1</v>
      </c>
      <c r="P60">
        <v>3.5</v>
      </c>
      <c r="Q60">
        <v>3.5</v>
      </c>
      <c r="R60" s="1">
        <v>0.995</v>
      </c>
    </row>
    <row r="61" spans="1:18" x14ac:dyDescent="0.35">
      <c r="A61">
        <v>17</v>
      </c>
      <c r="B61" t="s">
        <v>37</v>
      </c>
      <c r="C61">
        <v>2</v>
      </c>
      <c r="D61">
        <v>10</v>
      </c>
      <c r="E61">
        <v>5</v>
      </c>
      <c r="F61">
        <v>7</v>
      </c>
      <c r="G61">
        <v>0</v>
      </c>
      <c r="H61">
        <v>0</v>
      </c>
      <c r="I61">
        <v>2</v>
      </c>
      <c r="J61">
        <v>2</v>
      </c>
      <c r="K61">
        <v>12</v>
      </c>
      <c r="L61">
        <v>6</v>
      </c>
      <c r="M61">
        <v>0</v>
      </c>
      <c r="N61">
        <v>0</v>
      </c>
      <c r="O61">
        <v>1</v>
      </c>
      <c r="P61">
        <v>3.2</v>
      </c>
      <c r="Q61">
        <v>3.2</v>
      </c>
      <c r="R61" s="1">
        <v>0.45400000000000001</v>
      </c>
    </row>
    <row r="62" spans="1:18" x14ac:dyDescent="0.35">
      <c r="A62">
        <v>17</v>
      </c>
      <c r="B62" t="s">
        <v>55</v>
      </c>
      <c r="C62">
        <v>10</v>
      </c>
      <c r="D62">
        <v>32</v>
      </c>
      <c r="E62">
        <v>3.2</v>
      </c>
      <c r="F62">
        <v>12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3.2</v>
      </c>
      <c r="Q62">
        <v>3.2</v>
      </c>
      <c r="R62" s="1">
        <v>4.5999999999999999E-2</v>
      </c>
    </row>
    <row r="63" spans="1:18" x14ac:dyDescent="0.35">
      <c r="A63">
        <v>17</v>
      </c>
      <c r="B63" t="s">
        <v>67</v>
      </c>
      <c r="C63">
        <v>8</v>
      </c>
      <c r="D63">
        <v>30</v>
      </c>
      <c r="E63">
        <v>3.8</v>
      </c>
      <c r="F63">
        <v>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3</v>
      </c>
      <c r="Q63">
        <v>3</v>
      </c>
      <c r="R63" s="1">
        <v>1.6E-2</v>
      </c>
    </row>
    <row r="64" spans="1:18" x14ac:dyDescent="0.35">
      <c r="A64">
        <v>17</v>
      </c>
      <c r="B64" t="s">
        <v>174</v>
      </c>
      <c r="C64">
        <v>2</v>
      </c>
      <c r="D64">
        <v>3</v>
      </c>
      <c r="E64">
        <v>1.5</v>
      </c>
      <c r="F64">
        <v>3</v>
      </c>
      <c r="G64">
        <v>0</v>
      </c>
      <c r="H64">
        <v>0</v>
      </c>
      <c r="I64">
        <v>4</v>
      </c>
      <c r="J64">
        <v>7</v>
      </c>
      <c r="K64">
        <v>27</v>
      </c>
      <c r="L64">
        <v>6.8</v>
      </c>
      <c r="M64">
        <v>0</v>
      </c>
      <c r="N64">
        <v>1</v>
      </c>
      <c r="O64">
        <v>1</v>
      </c>
      <c r="P64">
        <v>3</v>
      </c>
      <c r="Q64">
        <v>3</v>
      </c>
      <c r="R64" s="1">
        <v>2E-3</v>
      </c>
    </row>
    <row r="65" spans="1:18" x14ac:dyDescent="0.35">
      <c r="A65">
        <v>17</v>
      </c>
      <c r="B65" t="s">
        <v>130</v>
      </c>
      <c r="C65">
        <v>1</v>
      </c>
      <c r="D65">
        <v>4</v>
      </c>
      <c r="E65">
        <v>4</v>
      </c>
      <c r="F65">
        <v>4</v>
      </c>
      <c r="G65">
        <v>0</v>
      </c>
      <c r="H65">
        <v>0</v>
      </c>
      <c r="I65">
        <v>1</v>
      </c>
      <c r="J65">
        <v>1</v>
      </c>
      <c r="K65">
        <v>18</v>
      </c>
      <c r="L65">
        <v>18</v>
      </c>
      <c r="M65">
        <v>0</v>
      </c>
      <c r="N65">
        <v>0</v>
      </c>
      <c r="O65">
        <v>1</v>
      </c>
      <c r="P65">
        <v>2.7</v>
      </c>
      <c r="Q65">
        <v>2.7</v>
      </c>
      <c r="R65" s="1">
        <v>0.01</v>
      </c>
    </row>
    <row r="66" spans="1:18" x14ac:dyDescent="0.35">
      <c r="A66">
        <v>17</v>
      </c>
      <c r="B66" t="s">
        <v>58</v>
      </c>
      <c r="C66">
        <v>7</v>
      </c>
      <c r="D66">
        <v>27</v>
      </c>
      <c r="E66">
        <v>3.9</v>
      </c>
      <c r="F66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2.7</v>
      </c>
      <c r="Q66">
        <v>2.7</v>
      </c>
      <c r="R66" s="1">
        <v>0.63700000000000001</v>
      </c>
    </row>
    <row r="67" spans="1:18" x14ac:dyDescent="0.35">
      <c r="A67">
        <v>17</v>
      </c>
      <c r="B67" t="s">
        <v>54</v>
      </c>
      <c r="C67">
        <v>8</v>
      </c>
      <c r="D67">
        <v>16</v>
      </c>
      <c r="E67">
        <v>2</v>
      </c>
      <c r="F67">
        <v>5</v>
      </c>
      <c r="G67">
        <v>0</v>
      </c>
      <c r="H67">
        <v>0</v>
      </c>
      <c r="I67">
        <v>1</v>
      </c>
      <c r="J67">
        <v>1</v>
      </c>
      <c r="K67">
        <v>5</v>
      </c>
      <c r="L67">
        <v>5</v>
      </c>
      <c r="M67">
        <v>0</v>
      </c>
      <c r="N67">
        <v>0</v>
      </c>
      <c r="O67">
        <v>1</v>
      </c>
      <c r="P67">
        <v>2.6</v>
      </c>
      <c r="Q67">
        <v>2.6</v>
      </c>
      <c r="R67" s="1">
        <v>0.56999999999999995</v>
      </c>
    </row>
    <row r="68" spans="1:18" x14ac:dyDescent="0.35">
      <c r="A68">
        <v>17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2</v>
      </c>
      <c r="K68">
        <v>18</v>
      </c>
      <c r="L68">
        <v>18</v>
      </c>
      <c r="M68">
        <v>0</v>
      </c>
      <c r="N68">
        <v>0</v>
      </c>
      <c r="O68">
        <v>1</v>
      </c>
      <c r="P68">
        <v>2.2999999999999998</v>
      </c>
      <c r="Q68">
        <v>2.2999999999999998</v>
      </c>
      <c r="R68" s="1">
        <v>1E-3</v>
      </c>
    </row>
    <row r="69" spans="1:18" x14ac:dyDescent="0.35">
      <c r="A69">
        <v>17</v>
      </c>
      <c r="B69" t="s">
        <v>162</v>
      </c>
      <c r="C69">
        <v>5</v>
      </c>
      <c r="D69">
        <v>22</v>
      </c>
      <c r="E69">
        <v>4.4000000000000004</v>
      </c>
      <c r="F69">
        <v>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2.2000000000000002</v>
      </c>
      <c r="Q69">
        <v>2.2000000000000002</v>
      </c>
      <c r="R69" s="1">
        <v>3.0000000000000001E-3</v>
      </c>
    </row>
    <row r="70" spans="1:18" x14ac:dyDescent="0.35">
      <c r="A70">
        <v>17</v>
      </c>
      <c r="B70" t="s">
        <v>224</v>
      </c>
      <c r="C70">
        <v>1</v>
      </c>
      <c r="D70">
        <v>7</v>
      </c>
      <c r="E70">
        <v>7</v>
      </c>
      <c r="F70">
        <v>7</v>
      </c>
      <c r="G70">
        <v>0</v>
      </c>
      <c r="H70">
        <v>0</v>
      </c>
      <c r="I70">
        <v>1</v>
      </c>
      <c r="J70">
        <v>1</v>
      </c>
      <c r="K70">
        <v>7</v>
      </c>
      <c r="L70">
        <v>7</v>
      </c>
      <c r="M70">
        <v>0</v>
      </c>
      <c r="N70">
        <v>0</v>
      </c>
      <c r="O70">
        <v>1</v>
      </c>
      <c r="P70">
        <v>1.9</v>
      </c>
      <c r="Q70">
        <v>1.9</v>
      </c>
      <c r="R70" s="1">
        <v>0</v>
      </c>
    </row>
    <row r="71" spans="1:18" x14ac:dyDescent="0.35">
      <c r="A71">
        <v>17</v>
      </c>
      <c r="B71" t="s">
        <v>135</v>
      </c>
      <c r="C71">
        <v>1</v>
      </c>
      <c r="D71">
        <v>-1</v>
      </c>
      <c r="E71">
        <v>-1</v>
      </c>
      <c r="F71">
        <v>0</v>
      </c>
      <c r="G71">
        <v>0</v>
      </c>
      <c r="H71">
        <v>0</v>
      </c>
      <c r="I71">
        <v>2</v>
      </c>
      <c r="J71">
        <v>2</v>
      </c>
      <c r="K71">
        <v>10</v>
      </c>
      <c r="L71">
        <v>5</v>
      </c>
      <c r="M71">
        <v>0</v>
      </c>
      <c r="N71">
        <v>0</v>
      </c>
      <c r="O71">
        <v>1</v>
      </c>
      <c r="P71">
        <v>1.9</v>
      </c>
      <c r="Q71">
        <v>1.9</v>
      </c>
      <c r="R71" s="1">
        <v>7.0000000000000001E-3</v>
      </c>
    </row>
    <row r="72" spans="1:18" x14ac:dyDescent="0.35">
      <c r="A72">
        <v>17</v>
      </c>
      <c r="B72" t="s">
        <v>77</v>
      </c>
      <c r="C72">
        <v>2</v>
      </c>
      <c r="D72">
        <v>2</v>
      </c>
      <c r="E72">
        <v>1</v>
      </c>
      <c r="F72">
        <v>3</v>
      </c>
      <c r="G72">
        <v>0</v>
      </c>
      <c r="H72">
        <v>0</v>
      </c>
      <c r="I72">
        <v>1</v>
      </c>
      <c r="J72">
        <v>1</v>
      </c>
      <c r="K72">
        <v>10</v>
      </c>
      <c r="L72">
        <v>10</v>
      </c>
      <c r="M72">
        <v>0</v>
      </c>
      <c r="N72">
        <v>0</v>
      </c>
      <c r="O72">
        <v>1</v>
      </c>
      <c r="P72">
        <v>1.7</v>
      </c>
      <c r="Q72">
        <v>1.7</v>
      </c>
      <c r="R72" s="1">
        <v>1.2E-2</v>
      </c>
    </row>
    <row r="73" spans="1:18" x14ac:dyDescent="0.35">
      <c r="A73">
        <v>17</v>
      </c>
      <c r="B73" t="s">
        <v>121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3</v>
      </c>
      <c r="K73">
        <v>9</v>
      </c>
      <c r="L73">
        <v>9</v>
      </c>
      <c r="M73">
        <v>0</v>
      </c>
      <c r="N73">
        <v>0</v>
      </c>
      <c r="O73">
        <v>1</v>
      </c>
      <c r="P73">
        <v>1.4</v>
      </c>
      <c r="Q73">
        <v>1.4</v>
      </c>
      <c r="R73" s="1">
        <v>4.4999999999999998E-2</v>
      </c>
    </row>
    <row r="74" spans="1:18" x14ac:dyDescent="0.35">
      <c r="A74">
        <v>17</v>
      </c>
      <c r="B74" t="s">
        <v>139</v>
      </c>
      <c r="C74">
        <v>1</v>
      </c>
      <c r="D74">
        <v>2</v>
      </c>
      <c r="E74">
        <v>2</v>
      </c>
      <c r="F74">
        <v>2</v>
      </c>
      <c r="G74">
        <v>0</v>
      </c>
      <c r="H74">
        <v>0</v>
      </c>
      <c r="I74">
        <v>1</v>
      </c>
      <c r="J74">
        <v>1</v>
      </c>
      <c r="K74">
        <v>6</v>
      </c>
      <c r="L74">
        <v>6</v>
      </c>
      <c r="M74">
        <v>0</v>
      </c>
      <c r="N74">
        <v>0</v>
      </c>
      <c r="O74">
        <v>1</v>
      </c>
      <c r="P74">
        <v>1.3</v>
      </c>
      <c r="Q74">
        <v>1.3</v>
      </c>
      <c r="R74" s="1">
        <v>1E-3</v>
      </c>
    </row>
    <row r="75" spans="1:18" x14ac:dyDescent="0.35">
      <c r="A75">
        <v>17</v>
      </c>
      <c r="B75" t="s">
        <v>133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8</v>
      </c>
      <c r="L75">
        <v>8</v>
      </c>
      <c r="M75">
        <v>0</v>
      </c>
      <c r="N75">
        <v>0</v>
      </c>
      <c r="O75">
        <v>1</v>
      </c>
      <c r="P75">
        <v>1.3</v>
      </c>
      <c r="Q75">
        <v>1.3</v>
      </c>
      <c r="R75" s="1">
        <v>0</v>
      </c>
    </row>
    <row r="76" spans="1:18" x14ac:dyDescent="0.35">
      <c r="A76">
        <v>17</v>
      </c>
      <c r="B76" t="s">
        <v>126</v>
      </c>
      <c r="C76">
        <v>4</v>
      </c>
      <c r="D76">
        <v>12</v>
      </c>
      <c r="E76">
        <v>3</v>
      </c>
      <c r="F76">
        <v>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1.2</v>
      </c>
      <c r="Q76">
        <v>1.2</v>
      </c>
      <c r="R76" s="1">
        <v>1E-3</v>
      </c>
    </row>
    <row r="77" spans="1:18" x14ac:dyDescent="0.35">
      <c r="A77">
        <v>17</v>
      </c>
      <c r="B77" t="s">
        <v>225</v>
      </c>
      <c r="C77">
        <v>3</v>
      </c>
      <c r="D77">
        <v>11</v>
      </c>
      <c r="E77">
        <v>3.7</v>
      </c>
      <c r="F77">
        <v>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1.1000000000000001</v>
      </c>
      <c r="Q77">
        <v>1.1000000000000001</v>
      </c>
      <c r="R77" s="1">
        <v>0</v>
      </c>
    </row>
    <row r="78" spans="1:18" x14ac:dyDescent="0.35">
      <c r="A78">
        <v>17</v>
      </c>
      <c r="B78" t="s">
        <v>125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4</v>
      </c>
      <c r="L78">
        <v>4</v>
      </c>
      <c r="M78">
        <v>0</v>
      </c>
      <c r="N78">
        <v>0</v>
      </c>
      <c r="O78">
        <v>1</v>
      </c>
      <c r="P78">
        <v>0.9</v>
      </c>
      <c r="Q78">
        <v>0.9</v>
      </c>
      <c r="R78" s="1">
        <v>2E-3</v>
      </c>
    </row>
    <row r="79" spans="1:18" x14ac:dyDescent="0.35">
      <c r="A79">
        <v>17</v>
      </c>
      <c r="B79" t="s">
        <v>86</v>
      </c>
      <c r="C79">
        <v>4</v>
      </c>
      <c r="D79">
        <v>29</v>
      </c>
      <c r="E79">
        <v>7.3</v>
      </c>
      <c r="F79">
        <v>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0.9</v>
      </c>
      <c r="Q79">
        <v>0.9</v>
      </c>
      <c r="R79" s="1">
        <v>7.0000000000000001E-3</v>
      </c>
    </row>
    <row r="80" spans="1:18" x14ac:dyDescent="0.35">
      <c r="A80">
        <v>17</v>
      </c>
      <c r="B80" t="s">
        <v>200</v>
      </c>
      <c r="C80">
        <v>2</v>
      </c>
      <c r="D80">
        <v>6</v>
      </c>
      <c r="E80">
        <v>3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0.6</v>
      </c>
      <c r="Q80">
        <v>0.6</v>
      </c>
      <c r="R80" s="1">
        <v>1E-3</v>
      </c>
    </row>
    <row r="81" spans="1:18" x14ac:dyDescent="0.35">
      <c r="A81">
        <v>17</v>
      </c>
      <c r="B81" t="s">
        <v>193</v>
      </c>
      <c r="C81">
        <v>1</v>
      </c>
      <c r="D81">
        <v>3</v>
      </c>
      <c r="E81">
        <v>3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0.3</v>
      </c>
      <c r="Q81">
        <v>0.3</v>
      </c>
      <c r="R81" s="1">
        <v>1E-3</v>
      </c>
    </row>
    <row r="82" spans="1:18" x14ac:dyDescent="0.35">
      <c r="A82">
        <v>17</v>
      </c>
      <c r="B82" t="s">
        <v>119</v>
      </c>
      <c r="C82">
        <v>2</v>
      </c>
      <c r="D82">
        <v>3</v>
      </c>
      <c r="E82">
        <v>1.5</v>
      </c>
      <c r="F82">
        <v>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0.3</v>
      </c>
      <c r="Q82">
        <v>0.3</v>
      </c>
      <c r="R82" s="1">
        <v>1.6E-2</v>
      </c>
    </row>
    <row r="83" spans="1:18" x14ac:dyDescent="0.35">
      <c r="A83">
        <v>17</v>
      </c>
      <c r="B83" t="s">
        <v>137</v>
      </c>
      <c r="C83">
        <v>1</v>
      </c>
      <c r="D83">
        <v>2</v>
      </c>
      <c r="E83">
        <v>2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0.2</v>
      </c>
      <c r="Q83">
        <v>0.2</v>
      </c>
      <c r="R83" s="1">
        <v>6.0000000000000001E-3</v>
      </c>
    </row>
    <row r="84" spans="1:18" x14ac:dyDescent="0.35">
      <c r="A84">
        <v>17</v>
      </c>
      <c r="B84" t="s">
        <v>25</v>
      </c>
      <c r="C84">
        <v>2</v>
      </c>
      <c r="D84">
        <v>2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0.2</v>
      </c>
      <c r="Q84">
        <v>0.2</v>
      </c>
      <c r="R84" s="1">
        <v>0.111</v>
      </c>
    </row>
    <row r="85" spans="1:18" x14ac:dyDescent="0.35">
      <c r="A85">
        <v>17</v>
      </c>
      <c r="B85" t="s">
        <v>156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17</v>
      </c>
      <c r="B86" t="s">
        <v>142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 s="1">
        <v>0</v>
      </c>
    </row>
    <row r="87" spans="1:18" x14ac:dyDescent="0.35">
      <c r="A87">
        <v>17</v>
      </c>
      <c r="B87" t="s">
        <v>160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</row>
    <row r="88" spans="1:18" x14ac:dyDescent="0.35">
      <c r="A88">
        <v>17</v>
      </c>
      <c r="B88" t="s">
        <v>122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1.7999999999999999E-2</v>
      </c>
    </row>
    <row r="89" spans="1:18" x14ac:dyDescent="0.35">
      <c r="A89">
        <v>17</v>
      </c>
      <c r="B89" t="s">
        <v>159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7.0000000000000001E-3</v>
      </c>
    </row>
    <row r="90" spans="1:18" x14ac:dyDescent="0.35">
      <c r="A90">
        <v>17</v>
      </c>
      <c r="B90" t="s">
        <v>244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17</v>
      </c>
      <c r="B91" t="s">
        <v>149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1E-3</v>
      </c>
    </row>
    <row r="92" spans="1:18" x14ac:dyDescent="0.35">
      <c r="A92">
        <v>17</v>
      </c>
      <c r="B92" t="s">
        <v>158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17</v>
      </c>
      <c r="B93" t="s">
        <v>258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2E-3</v>
      </c>
    </row>
    <row r="94" spans="1:18" x14ac:dyDescent="0.35">
      <c r="A94">
        <v>17</v>
      </c>
      <c r="B94" t="s">
        <v>62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0.36899999999999999</v>
      </c>
    </row>
    <row r="95" spans="1:18" x14ac:dyDescent="0.35">
      <c r="A95">
        <v>17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0.20200000000000001</v>
      </c>
    </row>
    <row r="96" spans="1:18" x14ac:dyDescent="0.35">
      <c r="A96">
        <v>17</v>
      </c>
      <c r="B96" t="s">
        <v>82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0.7</v>
      </c>
    </row>
    <row r="97" spans="1:18" x14ac:dyDescent="0.35">
      <c r="A97">
        <v>17</v>
      </c>
      <c r="B97" t="s">
        <v>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0.161</v>
      </c>
    </row>
    <row r="98" spans="1:18" x14ac:dyDescent="0.35">
      <c r="A98">
        <v>17</v>
      </c>
      <c r="B98" t="s">
        <v>157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17</v>
      </c>
      <c r="B99" t="s">
        <v>134</v>
      </c>
      <c r="C99">
        <v>3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 s="1">
        <v>3.7999999999999999E-2</v>
      </c>
    </row>
    <row r="100" spans="1:18" x14ac:dyDescent="0.35">
      <c r="A100">
        <v>17</v>
      </c>
      <c r="B100" t="s">
        <v>84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 s="1">
        <v>0</v>
      </c>
    </row>
    <row r="101" spans="1:18" x14ac:dyDescent="0.35">
      <c r="A101">
        <v>17</v>
      </c>
      <c r="B101" t="s">
        <v>231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17</v>
      </c>
      <c r="B102" t="s">
        <v>260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17</v>
      </c>
      <c r="B103" t="s">
        <v>163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17</v>
      </c>
      <c r="B104" t="s">
        <v>45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0.96799999999999997</v>
      </c>
    </row>
    <row r="105" spans="1:18" x14ac:dyDescent="0.35">
      <c r="A105">
        <v>17</v>
      </c>
      <c r="B105" t="s">
        <v>64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6.6000000000000003E-2</v>
      </c>
    </row>
    <row r="106" spans="1:18" x14ac:dyDescent="0.35">
      <c r="A106">
        <v>17</v>
      </c>
      <c r="B106" t="s">
        <v>164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</row>
    <row r="107" spans="1:18" x14ac:dyDescent="0.35">
      <c r="A107">
        <v>17</v>
      </c>
      <c r="B107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1E-3</v>
      </c>
    </row>
    <row r="108" spans="1:18" x14ac:dyDescent="0.35">
      <c r="A108">
        <v>17</v>
      </c>
      <c r="B108" t="s">
        <v>146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4.0000000000000001E-3</v>
      </c>
    </row>
    <row r="109" spans="1:18" x14ac:dyDescent="0.35">
      <c r="A109">
        <v>17</v>
      </c>
      <c r="B109" t="s">
        <v>230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1.2E-2</v>
      </c>
    </row>
    <row r="110" spans="1:18" x14ac:dyDescent="0.35">
      <c r="A110">
        <v>17</v>
      </c>
      <c r="B110" t="s">
        <v>168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17</v>
      </c>
      <c r="B111" t="s">
        <v>232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1E-3</v>
      </c>
    </row>
    <row r="112" spans="1:18" x14ac:dyDescent="0.35">
      <c r="A112">
        <v>17</v>
      </c>
      <c r="B112" t="s">
        <v>265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17</v>
      </c>
      <c r="B113" t="s">
        <v>167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17</v>
      </c>
      <c r="B114" t="s">
        <v>123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1.0999999999999999E-2</v>
      </c>
    </row>
    <row r="115" spans="1:18" x14ac:dyDescent="0.35">
      <c r="A115">
        <v>17</v>
      </c>
      <c r="B115" t="s">
        <v>66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 s="1">
        <v>8.0000000000000002E-3</v>
      </c>
    </row>
    <row r="116" spans="1:18" x14ac:dyDescent="0.35">
      <c r="A116">
        <v>17</v>
      </c>
      <c r="B116" t="s">
        <v>240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1E-3</v>
      </c>
    </row>
    <row r="117" spans="1:18" x14ac:dyDescent="0.35">
      <c r="A117">
        <v>17</v>
      </c>
      <c r="B117" t="s">
        <v>243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2E-3</v>
      </c>
    </row>
    <row r="118" spans="1:18" x14ac:dyDescent="0.35">
      <c r="A118">
        <v>17</v>
      </c>
      <c r="B118" t="s">
        <v>259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1E-3</v>
      </c>
    </row>
    <row r="119" spans="1:18" x14ac:dyDescent="0.35">
      <c r="A119">
        <v>17</v>
      </c>
      <c r="B119" t="s">
        <v>154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 s="1">
        <v>0</v>
      </c>
    </row>
    <row r="120" spans="1:18" x14ac:dyDescent="0.35">
      <c r="A120">
        <v>17</v>
      </c>
      <c r="B120" t="s">
        <v>120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7.5999999999999998E-2</v>
      </c>
    </row>
    <row r="121" spans="1:18" x14ac:dyDescent="0.35">
      <c r="A121">
        <v>17</v>
      </c>
      <c r="B121" t="s">
        <v>169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</v>
      </c>
    </row>
    <row r="122" spans="1:18" x14ac:dyDescent="0.35">
      <c r="A122">
        <v>17</v>
      </c>
      <c r="B122" t="s">
        <v>171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1E-3</v>
      </c>
    </row>
    <row r="123" spans="1:18" x14ac:dyDescent="0.35">
      <c r="A123">
        <v>17</v>
      </c>
      <c r="B123" t="s">
        <v>170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0</v>
      </c>
    </row>
    <row r="124" spans="1:18" x14ac:dyDescent="0.35">
      <c r="A124">
        <v>17</v>
      </c>
      <c r="B124" t="s">
        <v>85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3.0000000000000001E-3</v>
      </c>
    </row>
    <row r="125" spans="1:18" x14ac:dyDescent="0.35">
      <c r="A125">
        <v>17</v>
      </c>
      <c r="B125" t="s">
        <v>152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1.2999999999999999E-2</v>
      </c>
    </row>
    <row r="126" spans="1:18" x14ac:dyDescent="0.35">
      <c r="A126">
        <v>17</v>
      </c>
      <c r="B126" t="s">
        <v>183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17</v>
      </c>
      <c r="B127" t="s">
        <v>172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0</v>
      </c>
    </row>
    <row r="128" spans="1:18" x14ac:dyDescent="0.35">
      <c r="A128">
        <v>17</v>
      </c>
      <c r="B128" t="s">
        <v>173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1E-3</v>
      </c>
    </row>
    <row r="129" spans="1:18" x14ac:dyDescent="0.35">
      <c r="A129">
        <v>17</v>
      </c>
      <c r="B129" t="s">
        <v>175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1E-3</v>
      </c>
    </row>
    <row r="130" spans="1:18" x14ac:dyDescent="0.35">
      <c r="A130">
        <v>17</v>
      </c>
      <c r="B130" t="s">
        <v>87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3.2000000000000001E-2</v>
      </c>
    </row>
    <row r="131" spans="1:18" x14ac:dyDescent="0.35">
      <c r="A131">
        <v>17</v>
      </c>
      <c r="B131" t="s">
        <v>233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</v>
      </c>
    </row>
    <row r="132" spans="1:18" x14ac:dyDescent="0.35">
      <c r="A132">
        <v>17</v>
      </c>
      <c r="B132" t="s">
        <v>129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1E-3</v>
      </c>
    </row>
    <row r="133" spans="1:18" x14ac:dyDescent="0.35">
      <c r="A133">
        <v>17</v>
      </c>
      <c r="B133" t="s">
        <v>238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17</v>
      </c>
      <c r="B134" t="s">
        <v>148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1E-3</v>
      </c>
    </row>
    <row r="135" spans="1:18" x14ac:dyDescent="0.35">
      <c r="A135">
        <v>17</v>
      </c>
      <c r="B135" t="s">
        <v>176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17</v>
      </c>
      <c r="B136" t="s">
        <v>177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</row>
    <row r="137" spans="1:18" x14ac:dyDescent="0.35">
      <c r="A137">
        <v>17</v>
      </c>
      <c r="B137" t="s">
        <v>178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1E-3</v>
      </c>
    </row>
    <row r="138" spans="1:18" x14ac:dyDescent="0.35">
      <c r="A138">
        <v>17</v>
      </c>
      <c r="B138" t="s">
        <v>266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17</v>
      </c>
      <c r="B139" t="s">
        <v>227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17</v>
      </c>
      <c r="B140" t="s">
        <v>179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17</v>
      </c>
      <c r="B141" t="s">
        <v>182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1E-3</v>
      </c>
    </row>
    <row r="142" spans="1:18" x14ac:dyDescent="0.35">
      <c r="A142">
        <v>17</v>
      </c>
      <c r="B142" t="s">
        <v>180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0.24399999999999999</v>
      </c>
    </row>
    <row r="143" spans="1:18" x14ac:dyDescent="0.35">
      <c r="A143">
        <v>17</v>
      </c>
      <c r="B143" t="s">
        <v>181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0</v>
      </c>
    </row>
    <row r="144" spans="1:18" x14ac:dyDescent="0.35">
      <c r="A144">
        <v>17</v>
      </c>
      <c r="B144" t="s">
        <v>228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</v>
      </c>
    </row>
    <row r="145" spans="1:18" x14ac:dyDescent="0.35">
      <c r="A145">
        <v>17</v>
      </c>
      <c r="B145" t="s">
        <v>184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</v>
      </c>
    </row>
    <row r="146" spans="1:18" x14ac:dyDescent="0.35">
      <c r="A146">
        <v>17</v>
      </c>
      <c r="B146" t="s">
        <v>185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</row>
    <row r="147" spans="1:18" x14ac:dyDescent="0.35">
      <c r="A147">
        <v>17</v>
      </c>
      <c r="B147" t="s">
        <v>186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17</v>
      </c>
      <c r="B148" t="s">
        <v>256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1E-3</v>
      </c>
    </row>
    <row r="149" spans="1:18" x14ac:dyDescent="0.35">
      <c r="A149">
        <v>17</v>
      </c>
      <c r="B149" t="s">
        <v>187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17</v>
      </c>
      <c r="B150" t="s">
        <v>138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2E-3</v>
      </c>
    </row>
    <row r="151" spans="1:18" x14ac:dyDescent="0.35">
      <c r="A151">
        <v>17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2E-3</v>
      </c>
    </row>
    <row r="152" spans="1:18" x14ac:dyDescent="0.35">
      <c r="A152">
        <v>17</v>
      </c>
      <c r="B152" t="s">
        <v>188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17</v>
      </c>
      <c r="B153" t="s">
        <v>34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0.80400000000000005</v>
      </c>
    </row>
    <row r="154" spans="1:18" x14ac:dyDescent="0.35">
      <c r="A154">
        <v>17</v>
      </c>
      <c r="B154" t="s">
        <v>235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</v>
      </c>
    </row>
    <row r="155" spans="1:18" x14ac:dyDescent="0.35">
      <c r="A155">
        <v>17</v>
      </c>
      <c r="B155" t="s">
        <v>191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</row>
    <row r="156" spans="1:18" x14ac:dyDescent="0.35">
      <c r="A156">
        <v>17</v>
      </c>
      <c r="B156" t="s">
        <v>239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</row>
    <row r="157" spans="1:18" x14ac:dyDescent="0.35">
      <c r="A157">
        <v>17</v>
      </c>
      <c r="B157" t="s">
        <v>190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 s="1">
        <v>5.0000000000000001E-3</v>
      </c>
    </row>
    <row r="158" spans="1:18" x14ac:dyDescent="0.35">
      <c r="A158">
        <v>17</v>
      </c>
      <c r="B158" t="s">
        <v>261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</row>
    <row r="159" spans="1:18" x14ac:dyDescent="0.35">
      <c r="A159">
        <v>17</v>
      </c>
      <c r="B159" t="s">
        <v>262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0</v>
      </c>
    </row>
    <row r="160" spans="1:18" x14ac:dyDescent="0.35">
      <c r="A160">
        <v>17</v>
      </c>
      <c r="B160" t="s">
        <v>189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0</v>
      </c>
    </row>
    <row r="161" spans="1:18" x14ac:dyDescent="0.35">
      <c r="A161">
        <v>17</v>
      </c>
      <c r="B161" t="s">
        <v>248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1.7999999999999999E-2</v>
      </c>
    </row>
    <row r="162" spans="1:18" x14ac:dyDescent="0.35">
      <c r="A162">
        <v>17</v>
      </c>
      <c r="B162" t="s">
        <v>128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2E-3</v>
      </c>
    </row>
    <row r="163" spans="1:18" x14ac:dyDescent="0.35">
      <c r="A163">
        <v>17</v>
      </c>
      <c r="B163" t="s">
        <v>194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0</v>
      </c>
    </row>
    <row r="164" spans="1:18" x14ac:dyDescent="0.35">
      <c r="A164">
        <v>17</v>
      </c>
      <c r="B164" t="s">
        <v>150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1E-3</v>
      </c>
    </row>
    <row r="165" spans="1:18" x14ac:dyDescent="0.35">
      <c r="A165">
        <v>17</v>
      </c>
      <c r="B165" t="s">
        <v>143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1.9E-2</v>
      </c>
    </row>
    <row r="166" spans="1:18" x14ac:dyDescent="0.35">
      <c r="A166">
        <v>17</v>
      </c>
      <c r="B166" t="s">
        <v>153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1.7999999999999999E-2</v>
      </c>
    </row>
    <row r="167" spans="1:18" x14ac:dyDescent="0.35">
      <c r="A167">
        <v>17</v>
      </c>
      <c r="B167" t="s">
        <v>195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7.0000000000000007E-2</v>
      </c>
    </row>
    <row r="168" spans="1:18" x14ac:dyDescent="0.35">
      <c r="A168">
        <v>17</v>
      </c>
      <c r="B168" t="s">
        <v>196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17</v>
      </c>
      <c r="B169" t="s">
        <v>197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17</v>
      </c>
      <c r="B170" t="s">
        <v>199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17</v>
      </c>
      <c r="B171" t="s">
        <v>68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 s="1">
        <v>0.14699999999999999</v>
      </c>
    </row>
    <row r="172" spans="1:18" x14ac:dyDescent="0.35">
      <c r="A172">
        <v>17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0.02</v>
      </c>
    </row>
    <row r="173" spans="1:18" x14ac:dyDescent="0.35">
      <c r="A173">
        <v>17</v>
      </c>
      <c r="B173" t="s">
        <v>198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17</v>
      </c>
      <c r="B174" t="s">
        <v>201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17</v>
      </c>
      <c r="B175" t="s">
        <v>202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17</v>
      </c>
      <c r="B176" t="s">
        <v>203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17</v>
      </c>
      <c r="B177" t="s">
        <v>204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17</v>
      </c>
      <c r="B178" t="s">
        <v>205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17</v>
      </c>
      <c r="B179" t="s">
        <v>206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17</v>
      </c>
      <c r="B180" t="s">
        <v>207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17</v>
      </c>
      <c r="B181" t="s">
        <v>209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1E-3</v>
      </c>
    </row>
    <row r="182" spans="1:18" x14ac:dyDescent="0.35">
      <c r="A182">
        <v>17</v>
      </c>
      <c r="B182" t="s">
        <v>208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</v>
      </c>
    </row>
    <row r="183" spans="1:18" x14ac:dyDescent="0.35">
      <c r="A183">
        <v>17</v>
      </c>
      <c r="B183" t="s">
        <v>210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17</v>
      </c>
      <c r="B184" t="s">
        <v>211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</v>
      </c>
    </row>
    <row r="185" spans="1:18" x14ac:dyDescent="0.35">
      <c r="A185">
        <v>17</v>
      </c>
      <c r="B185" t="s">
        <v>61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0.34100000000000003</v>
      </c>
    </row>
    <row r="186" spans="1:18" x14ac:dyDescent="0.35">
      <c r="A186">
        <v>17</v>
      </c>
      <c r="B186" t="s">
        <v>236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0.03</v>
      </c>
    </row>
    <row r="187" spans="1:18" x14ac:dyDescent="0.35">
      <c r="A187">
        <v>17</v>
      </c>
      <c r="B187" t="s">
        <v>50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0.221</v>
      </c>
    </row>
    <row r="188" spans="1:18" x14ac:dyDescent="0.35">
      <c r="A188">
        <v>17</v>
      </c>
      <c r="B188" t="s">
        <v>212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v>0</v>
      </c>
    </row>
    <row r="189" spans="1:18" x14ac:dyDescent="0.35">
      <c r="A189">
        <v>17</v>
      </c>
      <c r="B189" t="s">
        <v>213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</v>
      </c>
    </row>
    <row r="190" spans="1:18" x14ac:dyDescent="0.35">
      <c r="A190">
        <v>17</v>
      </c>
      <c r="B190" t="s">
        <v>214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17</v>
      </c>
      <c r="B191" t="s">
        <v>144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1E-3</v>
      </c>
    </row>
    <row r="192" spans="1:18" x14ac:dyDescent="0.35">
      <c r="A192">
        <v>17</v>
      </c>
      <c r="B192" t="s">
        <v>155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 s="1">
        <v>1E-3</v>
      </c>
    </row>
    <row r="193" spans="1:18" x14ac:dyDescent="0.35">
      <c r="A193">
        <v>17</v>
      </c>
      <c r="B193" t="s">
        <v>131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4.0000000000000001E-3</v>
      </c>
    </row>
    <row r="194" spans="1:18" x14ac:dyDescent="0.35">
      <c r="A194">
        <v>17</v>
      </c>
      <c r="B194" t="s">
        <v>73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2.5999999999999999E-2</v>
      </c>
    </row>
    <row r="195" spans="1:18" x14ac:dyDescent="0.35">
      <c r="A195">
        <v>17</v>
      </c>
      <c r="B195" t="s">
        <v>218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 s="1">
        <v>0</v>
      </c>
    </row>
    <row r="196" spans="1:18" x14ac:dyDescent="0.35">
      <c r="A196">
        <v>17</v>
      </c>
      <c r="B196" t="s">
        <v>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0.11600000000000001</v>
      </c>
    </row>
    <row r="197" spans="1:18" x14ac:dyDescent="0.35">
      <c r="A197">
        <v>17</v>
      </c>
      <c r="B197" t="s">
        <v>237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</v>
      </c>
    </row>
    <row r="198" spans="1:18" x14ac:dyDescent="0.35">
      <c r="A198">
        <v>17</v>
      </c>
      <c r="B198" t="s">
        <v>219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1E-3</v>
      </c>
    </row>
    <row r="199" spans="1:18" x14ac:dyDescent="0.35">
      <c r="A199">
        <v>17</v>
      </c>
      <c r="B199" t="s">
        <v>220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1E-3</v>
      </c>
    </row>
    <row r="200" spans="1:18" x14ac:dyDescent="0.35">
      <c r="A200">
        <v>17</v>
      </c>
      <c r="B200" t="s">
        <v>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0.222</v>
      </c>
    </row>
    <row r="201" spans="1:18" x14ac:dyDescent="0.35">
      <c r="A201">
        <v>17</v>
      </c>
      <c r="B201" t="s">
        <v>216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8.6999999999999994E-2</v>
      </c>
    </row>
    <row r="202" spans="1:18" x14ac:dyDescent="0.35">
      <c r="A202">
        <v>17</v>
      </c>
      <c r="B202" t="s">
        <v>141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17</v>
      </c>
      <c r="B203" t="s">
        <v>221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17</v>
      </c>
      <c r="B204" t="s">
        <v>70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0.316</v>
      </c>
    </row>
    <row r="205" spans="1:18" x14ac:dyDescent="0.35">
      <c r="A205">
        <v>17</v>
      </c>
      <c r="B205" t="s">
        <v>222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</row>
    <row r="206" spans="1:18" x14ac:dyDescent="0.35">
      <c r="A206">
        <v>17</v>
      </c>
      <c r="B206" t="s">
        <v>223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0</v>
      </c>
    </row>
    <row r="207" spans="1:18" x14ac:dyDescent="0.35">
      <c r="A207">
        <v>17</v>
      </c>
      <c r="B207" t="s">
        <v>32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0.96899999999999997</v>
      </c>
    </row>
    <row r="208" spans="1:18" x14ac:dyDescent="0.35">
      <c r="A208">
        <v>17</v>
      </c>
      <c r="B208" t="s">
        <v>257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2E-3</v>
      </c>
    </row>
    <row r="209" spans="1:18" x14ac:dyDescent="0.35">
      <c r="A209">
        <v>17</v>
      </c>
      <c r="B209" t="s">
        <v>242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1">
        <v>0</v>
      </c>
    </row>
    <row r="210" spans="1:18" x14ac:dyDescent="0.35">
      <c r="A210">
        <v>17</v>
      </c>
      <c r="B210" t="s">
        <v>78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s="1">
        <v>1E-3</v>
      </c>
    </row>
    <row r="211" spans="1:18" x14ac:dyDescent="0.35">
      <c r="A211">
        <v>17</v>
      </c>
      <c r="B211" t="s">
        <v>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 s="1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R212"/>
  <sheetViews>
    <sheetView showGridLines="0" workbookViewId="0">
      <selection activeCell="A5" sqref="A5:R215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18</v>
      </c>
      <c r="B5" t="s">
        <v>39</v>
      </c>
      <c r="C5">
        <v>27</v>
      </c>
      <c r="D5">
        <v>150</v>
      </c>
      <c r="E5">
        <v>5.6</v>
      </c>
      <c r="F5">
        <v>29</v>
      </c>
      <c r="G5">
        <v>3</v>
      </c>
      <c r="H5">
        <v>1</v>
      </c>
      <c r="I5">
        <v>4</v>
      </c>
      <c r="J5">
        <v>4</v>
      </c>
      <c r="K5">
        <v>54</v>
      </c>
      <c r="L5">
        <v>13.5</v>
      </c>
      <c r="M5">
        <v>0</v>
      </c>
      <c r="N5">
        <v>0</v>
      </c>
      <c r="O5">
        <v>1</v>
      </c>
      <c r="P5">
        <v>28.4</v>
      </c>
      <c r="Q5">
        <v>28.4</v>
      </c>
      <c r="R5" s="1">
        <v>0.93899999999999995</v>
      </c>
    </row>
    <row r="6" spans="1:18" x14ac:dyDescent="0.35">
      <c r="A6">
        <v>18</v>
      </c>
      <c r="B6" t="s">
        <v>24</v>
      </c>
      <c r="C6">
        <v>37</v>
      </c>
      <c r="D6">
        <v>178</v>
      </c>
      <c r="E6">
        <v>4.8</v>
      </c>
      <c r="F6">
        <v>50</v>
      </c>
      <c r="G6">
        <v>4</v>
      </c>
      <c r="H6">
        <v>1</v>
      </c>
      <c r="I6">
        <v>2</v>
      </c>
      <c r="J6">
        <v>2</v>
      </c>
      <c r="K6">
        <v>12</v>
      </c>
      <c r="L6">
        <v>6</v>
      </c>
      <c r="M6">
        <v>0</v>
      </c>
      <c r="N6">
        <v>0</v>
      </c>
      <c r="O6">
        <v>1</v>
      </c>
      <c r="P6">
        <v>28</v>
      </c>
      <c r="Q6">
        <v>28</v>
      </c>
      <c r="R6" s="1">
        <v>0.98</v>
      </c>
    </row>
    <row r="7" spans="1:18" x14ac:dyDescent="0.35">
      <c r="A7">
        <v>18</v>
      </c>
      <c r="B7" t="s">
        <v>83</v>
      </c>
      <c r="C7">
        <v>30</v>
      </c>
      <c r="D7">
        <v>188</v>
      </c>
      <c r="E7">
        <v>6.3</v>
      </c>
      <c r="F7">
        <v>49</v>
      </c>
      <c r="G7">
        <v>4</v>
      </c>
      <c r="H7">
        <v>1</v>
      </c>
      <c r="I7">
        <v>2</v>
      </c>
      <c r="J7">
        <v>2</v>
      </c>
      <c r="K7">
        <v>8</v>
      </c>
      <c r="L7">
        <v>4</v>
      </c>
      <c r="M7">
        <v>0</v>
      </c>
      <c r="N7">
        <v>0</v>
      </c>
      <c r="O7">
        <v>1</v>
      </c>
      <c r="P7">
        <v>26.6</v>
      </c>
      <c r="Q7">
        <v>26.6</v>
      </c>
      <c r="R7" s="1">
        <v>0.97299999999999998</v>
      </c>
    </row>
    <row r="8" spans="1:18" x14ac:dyDescent="0.35">
      <c r="A8">
        <v>18</v>
      </c>
      <c r="B8" t="s">
        <v>42</v>
      </c>
      <c r="C8">
        <v>14</v>
      </c>
      <c r="D8">
        <v>111</v>
      </c>
      <c r="E8">
        <v>7.9</v>
      </c>
      <c r="F8">
        <v>44</v>
      </c>
      <c r="G8">
        <v>3</v>
      </c>
      <c r="H8">
        <v>1</v>
      </c>
      <c r="I8">
        <v>1</v>
      </c>
      <c r="J8">
        <v>2</v>
      </c>
      <c r="K8">
        <v>6</v>
      </c>
      <c r="L8">
        <v>6</v>
      </c>
      <c r="M8">
        <v>1</v>
      </c>
      <c r="N8">
        <v>0</v>
      </c>
      <c r="O8">
        <v>1</v>
      </c>
      <c r="P8">
        <v>24.2</v>
      </c>
      <c r="Q8">
        <v>24.2</v>
      </c>
      <c r="R8" s="1">
        <v>0.98799999999999999</v>
      </c>
    </row>
    <row r="9" spans="1:18" x14ac:dyDescent="0.35">
      <c r="A9">
        <v>18</v>
      </c>
      <c r="B9" t="s">
        <v>47</v>
      </c>
      <c r="C9">
        <v>18</v>
      </c>
      <c r="D9">
        <v>46</v>
      </c>
      <c r="E9">
        <v>2.6</v>
      </c>
      <c r="F9">
        <v>11</v>
      </c>
      <c r="G9">
        <v>0</v>
      </c>
      <c r="H9">
        <v>2</v>
      </c>
      <c r="I9">
        <v>2</v>
      </c>
      <c r="J9">
        <v>2</v>
      </c>
      <c r="K9">
        <v>51</v>
      </c>
      <c r="L9">
        <v>25.5</v>
      </c>
      <c r="M9">
        <v>0</v>
      </c>
      <c r="N9">
        <v>0</v>
      </c>
      <c r="O9">
        <v>1</v>
      </c>
      <c r="P9">
        <v>22.7</v>
      </c>
      <c r="Q9">
        <v>22.7</v>
      </c>
      <c r="R9" s="1">
        <v>1</v>
      </c>
    </row>
    <row r="10" spans="1:18" x14ac:dyDescent="0.35">
      <c r="A10">
        <v>18</v>
      </c>
      <c r="B10" t="s">
        <v>23</v>
      </c>
      <c r="C10">
        <v>11</v>
      </c>
      <c r="D10">
        <v>28</v>
      </c>
      <c r="E10">
        <v>2.5</v>
      </c>
      <c r="F10">
        <v>7</v>
      </c>
      <c r="G10">
        <v>0</v>
      </c>
      <c r="H10">
        <v>0</v>
      </c>
      <c r="I10">
        <v>7</v>
      </c>
      <c r="J10">
        <v>8</v>
      </c>
      <c r="K10">
        <v>103</v>
      </c>
      <c r="L10">
        <v>14.7</v>
      </c>
      <c r="M10">
        <v>1</v>
      </c>
      <c r="N10">
        <v>0</v>
      </c>
      <c r="O10">
        <v>1</v>
      </c>
      <c r="P10">
        <v>22.6</v>
      </c>
      <c r="Q10">
        <v>22.6</v>
      </c>
      <c r="R10" s="1">
        <v>0.996</v>
      </c>
    </row>
    <row r="11" spans="1:18" x14ac:dyDescent="0.35">
      <c r="A11">
        <v>18</v>
      </c>
      <c r="B11" t="s">
        <v>59</v>
      </c>
      <c r="C11">
        <v>26</v>
      </c>
      <c r="D11">
        <v>112</v>
      </c>
      <c r="E11">
        <v>4.3</v>
      </c>
      <c r="F11">
        <v>15</v>
      </c>
      <c r="G11">
        <v>0</v>
      </c>
      <c r="H11">
        <v>1</v>
      </c>
      <c r="I11">
        <v>5</v>
      </c>
      <c r="J11">
        <v>5</v>
      </c>
      <c r="K11">
        <v>21</v>
      </c>
      <c r="L11">
        <v>4.2</v>
      </c>
      <c r="M11">
        <v>0</v>
      </c>
      <c r="N11">
        <v>0</v>
      </c>
      <c r="O11">
        <v>1</v>
      </c>
      <c r="P11">
        <v>21.8</v>
      </c>
      <c r="Q11">
        <v>21.8</v>
      </c>
      <c r="R11" s="1">
        <v>0.91900000000000004</v>
      </c>
    </row>
    <row r="12" spans="1:18" x14ac:dyDescent="0.35">
      <c r="A12">
        <v>18</v>
      </c>
      <c r="B12" t="s">
        <v>30</v>
      </c>
      <c r="C12">
        <v>19</v>
      </c>
      <c r="D12">
        <v>153</v>
      </c>
      <c r="E12">
        <v>8.1</v>
      </c>
      <c r="F12">
        <v>69</v>
      </c>
      <c r="G12">
        <v>4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21.3</v>
      </c>
      <c r="Q12">
        <v>21.3</v>
      </c>
      <c r="R12" s="1">
        <v>0.99</v>
      </c>
    </row>
    <row r="13" spans="1:18" x14ac:dyDescent="0.35">
      <c r="A13">
        <v>18</v>
      </c>
      <c r="B13" t="s">
        <v>63</v>
      </c>
      <c r="C13">
        <v>3</v>
      </c>
      <c r="D13">
        <v>25</v>
      </c>
      <c r="E13">
        <v>8.3000000000000007</v>
      </c>
      <c r="F13">
        <v>22</v>
      </c>
      <c r="G13">
        <v>1</v>
      </c>
      <c r="H13">
        <v>1</v>
      </c>
      <c r="I13">
        <v>3</v>
      </c>
      <c r="J13">
        <v>3</v>
      </c>
      <c r="K13">
        <v>41</v>
      </c>
      <c r="L13">
        <v>13.7</v>
      </c>
      <c r="M13">
        <v>1</v>
      </c>
      <c r="N13">
        <v>0</v>
      </c>
      <c r="O13">
        <v>1</v>
      </c>
      <c r="P13">
        <v>20.100000000000001</v>
      </c>
      <c r="Q13">
        <v>20.100000000000001</v>
      </c>
      <c r="R13" s="1">
        <v>0.432</v>
      </c>
    </row>
    <row r="14" spans="1:18" x14ac:dyDescent="0.35">
      <c r="A14">
        <v>18</v>
      </c>
      <c r="B14" t="s">
        <v>48</v>
      </c>
      <c r="C14">
        <v>9</v>
      </c>
      <c r="D14">
        <v>32</v>
      </c>
      <c r="E14">
        <v>3.6</v>
      </c>
      <c r="F14">
        <v>11</v>
      </c>
      <c r="G14">
        <v>0</v>
      </c>
      <c r="H14">
        <v>1</v>
      </c>
      <c r="I14">
        <v>7</v>
      </c>
      <c r="J14">
        <v>9</v>
      </c>
      <c r="K14">
        <v>43</v>
      </c>
      <c r="L14">
        <v>6.1</v>
      </c>
      <c r="M14">
        <v>0</v>
      </c>
      <c r="N14">
        <v>0</v>
      </c>
      <c r="O14">
        <v>1</v>
      </c>
      <c r="P14">
        <v>17</v>
      </c>
      <c r="Q14">
        <v>17</v>
      </c>
      <c r="R14" s="1">
        <v>0.89300000000000002</v>
      </c>
    </row>
    <row r="15" spans="1:18" x14ac:dyDescent="0.35">
      <c r="A15">
        <v>18</v>
      </c>
      <c r="B15" t="s">
        <v>16</v>
      </c>
      <c r="C15">
        <v>22</v>
      </c>
      <c r="D15">
        <v>111</v>
      </c>
      <c r="E15">
        <v>5</v>
      </c>
      <c r="F15">
        <v>17</v>
      </c>
      <c r="G15">
        <v>0</v>
      </c>
      <c r="H15">
        <v>0</v>
      </c>
      <c r="I15">
        <v>5</v>
      </c>
      <c r="J15">
        <v>5</v>
      </c>
      <c r="K15">
        <v>30</v>
      </c>
      <c r="L15">
        <v>6</v>
      </c>
      <c r="M15">
        <v>0</v>
      </c>
      <c r="N15">
        <v>0</v>
      </c>
      <c r="O15">
        <v>1</v>
      </c>
      <c r="P15">
        <v>16.600000000000001</v>
      </c>
      <c r="Q15">
        <v>16.600000000000001</v>
      </c>
      <c r="R15" s="1">
        <v>0.94499999999999995</v>
      </c>
    </row>
    <row r="16" spans="1:18" x14ac:dyDescent="0.35">
      <c r="A16">
        <v>18</v>
      </c>
      <c r="B16" t="s">
        <v>20</v>
      </c>
      <c r="C16">
        <v>17</v>
      </c>
      <c r="D16">
        <v>70</v>
      </c>
      <c r="E16">
        <v>4.0999999999999996</v>
      </c>
      <c r="F16">
        <v>12</v>
      </c>
      <c r="G16">
        <v>0</v>
      </c>
      <c r="H16">
        <v>1</v>
      </c>
      <c r="I16">
        <v>2</v>
      </c>
      <c r="J16">
        <v>2</v>
      </c>
      <c r="K16">
        <v>16</v>
      </c>
      <c r="L16">
        <v>8</v>
      </c>
      <c r="M16">
        <v>0</v>
      </c>
      <c r="N16">
        <v>0</v>
      </c>
      <c r="O16">
        <v>1</v>
      </c>
      <c r="P16">
        <v>15.6</v>
      </c>
      <c r="Q16">
        <v>15.6</v>
      </c>
      <c r="R16" s="1">
        <v>0.99</v>
      </c>
    </row>
    <row r="17" spans="1:18" x14ac:dyDescent="0.35">
      <c r="A17">
        <v>18</v>
      </c>
      <c r="B17" t="s">
        <v>87</v>
      </c>
      <c r="C17">
        <v>13</v>
      </c>
      <c r="D17">
        <v>73</v>
      </c>
      <c r="E17">
        <v>5.6</v>
      </c>
      <c r="F17">
        <v>18</v>
      </c>
      <c r="G17">
        <v>0</v>
      </c>
      <c r="H17">
        <v>1</v>
      </c>
      <c r="I17">
        <v>1</v>
      </c>
      <c r="J17">
        <v>1</v>
      </c>
      <c r="K17">
        <v>6</v>
      </c>
      <c r="L17">
        <v>6</v>
      </c>
      <c r="M17">
        <v>0</v>
      </c>
      <c r="N17">
        <v>0</v>
      </c>
      <c r="O17">
        <v>1</v>
      </c>
      <c r="P17">
        <v>14.4</v>
      </c>
      <c r="Q17">
        <v>14.4</v>
      </c>
      <c r="R17" s="1">
        <v>3.2000000000000001E-2</v>
      </c>
    </row>
    <row r="18" spans="1:18" x14ac:dyDescent="0.35">
      <c r="A18">
        <v>18</v>
      </c>
      <c r="B18" t="s">
        <v>75</v>
      </c>
      <c r="C18">
        <v>14</v>
      </c>
      <c r="D18">
        <v>52</v>
      </c>
      <c r="E18">
        <v>3.7</v>
      </c>
      <c r="F18">
        <v>14</v>
      </c>
      <c r="G18">
        <v>0</v>
      </c>
      <c r="H18">
        <v>1</v>
      </c>
      <c r="I18">
        <v>2</v>
      </c>
      <c r="J18">
        <v>2</v>
      </c>
      <c r="K18">
        <v>15</v>
      </c>
      <c r="L18">
        <v>7.5</v>
      </c>
      <c r="M18">
        <v>0</v>
      </c>
      <c r="N18">
        <v>0</v>
      </c>
      <c r="O18">
        <v>1</v>
      </c>
      <c r="P18">
        <v>13.7</v>
      </c>
      <c r="Q18">
        <v>13.7</v>
      </c>
      <c r="R18" s="1">
        <v>0.16300000000000001</v>
      </c>
    </row>
    <row r="19" spans="1:18" x14ac:dyDescent="0.35">
      <c r="A19">
        <v>18</v>
      </c>
      <c r="B19" t="s">
        <v>71</v>
      </c>
      <c r="C19">
        <v>24</v>
      </c>
      <c r="D19">
        <v>63</v>
      </c>
      <c r="E19">
        <v>2.6</v>
      </c>
      <c r="F19">
        <v>7</v>
      </c>
      <c r="G19">
        <v>0</v>
      </c>
      <c r="H19">
        <v>1</v>
      </c>
      <c r="I19">
        <v>1</v>
      </c>
      <c r="J19">
        <v>1</v>
      </c>
      <c r="K19">
        <v>2</v>
      </c>
      <c r="L19">
        <v>2</v>
      </c>
      <c r="M19">
        <v>0</v>
      </c>
      <c r="N19">
        <v>0</v>
      </c>
      <c r="O19">
        <v>1</v>
      </c>
      <c r="P19">
        <v>13</v>
      </c>
      <c r="Q19">
        <v>13</v>
      </c>
      <c r="R19" s="1">
        <v>0.80700000000000005</v>
      </c>
    </row>
    <row r="20" spans="1:18" x14ac:dyDescent="0.35">
      <c r="A20">
        <v>18</v>
      </c>
      <c r="B20" t="s">
        <v>88</v>
      </c>
      <c r="C20">
        <v>10</v>
      </c>
      <c r="D20">
        <v>56</v>
      </c>
      <c r="E20">
        <v>5.6</v>
      </c>
      <c r="F20">
        <v>25</v>
      </c>
      <c r="G20">
        <v>1</v>
      </c>
      <c r="H20">
        <v>1</v>
      </c>
      <c r="I20">
        <v>1</v>
      </c>
      <c r="J20">
        <v>1</v>
      </c>
      <c r="K20">
        <v>5</v>
      </c>
      <c r="L20">
        <v>5</v>
      </c>
      <c r="M20">
        <v>0</v>
      </c>
      <c r="N20">
        <v>0</v>
      </c>
      <c r="O20">
        <v>1</v>
      </c>
      <c r="P20">
        <v>12.6</v>
      </c>
      <c r="Q20">
        <v>12.6</v>
      </c>
      <c r="R20" s="1">
        <v>0.94099999999999995</v>
      </c>
    </row>
    <row r="21" spans="1:18" x14ac:dyDescent="0.35">
      <c r="A21">
        <v>18</v>
      </c>
      <c r="B21" t="s">
        <v>72</v>
      </c>
      <c r="C21">
        <v>25</v>
      </c>
      <c r="D21">
        <v>112</v>
      </c>
      <c r="E21">
        <v>4.5</v>
      </c>
      <c r="F21">
        <v>25</v>
      </c>
      <c r="G21">
        <v>1</v>
      </c>
      <c r="H21">
        <v>0</v>
      </c>
      <c r="I21">
        <v>1</v>
      </c>
      <c r="J21">
        <v>2</v>
      </c>
      <c r="K21">
        <v>9</v>
      </c>
      <c r="L21">
        <v>9</v>
      </c>
      <c r="M21">
        <v>0</v>
      </c>
      <c r="N21">
        <v>0</v>
      </c>
      <c r="O21">
        <v>1</v>
      </c>
      <c r="P21">
        <v>12.6</v>
      </c>
      <c r="Q21">
        <v>12.6</v>
      </c>
      <c r="R21" s="1">
        <v>0.58799999999999997</v>
      </c>
    </row>
    <row r="22" spans="1:18" x14ac:dyDescent="0.35">
      <c r="A22">
        <v>18</v>
      </c>
      <c r="B22" t="s">
        <v>159</v>
      </c>
      <c r="C22">
        <v>21</v>
      </c>
      <c r="D22">
        <v>76</v>
      </c>
      <c r="E22">
        <v>3.6</v>
      </c>
      <c r="F22">
        <v>10</v>
      </c>
      <c r="G22">
        <v>0</v>
      </c>
      <c r="H22">
        <v>0</v>
      </c>
      <c r="I22">
        <v>3</v>
      </c>
      <c r="J22">
        <v>4</v>
      </c>
      <c r="K22">
        <v>33</v>
      </c>
      <c r="L22">
        <v>11</v>
      </c>
      <c r="M22">
        <v>0</v>
      </c>
      <c r="N22">
        <v>0</v>
      </c>
      <c r="O22">
        <v>1</v>
      </c>
      <c r="P22">
        <v>12.4</v>
      </c>
      <c r="Q22">
        <v>12.4</v>
      </c>
      <c r="R22" s="1">
        <v>8.0000000000000002E-3</v>
      </c>
    </row>
    <row r="23" spans="1:18" x14ac:dyDescent="0.35">
      <c r="A23">
        <v>18</v>
      </c>
      <c r="B23" t="s">
        <v>120</v>
      </c>
      <c r="C23">
        <v>9</v>
      </c>
      <c r="D23">
        <v>46</v>
      </c>
      <c r="E23">
        <v>5.0999999999999996</v>
      </c>
      <c r="F23">
        <v>20</v>
      </c>
      <c r="G23">
        <v>1</v>
      </c>
      <c r="H23">
        <v>0</v>
      </c>
      <c r="I23">
        <v>3</v>
      </c>
      <c r="J23">
        <v>4</v>
      </c>
      <c r="K23">
        <v>54</v>
      </c>
      <c r="L23">
        <v>18</v>
      </c>
      <c r="M23">
        <v>0</v>
      </c>
      <c r="N23">
        <v>0</v>
      </c>
      <c r="O23">
        <v>1</v>
      </c>
      <c r="P23">
        <v>11.5</v>
      </c>
      <c r="Q23">
        <v>11.5</v>
      </c>
      <c r="R23" s="1">
        <v>7.4999999999999997E-2</v>
      </c>
    </row>
    <row r="24" spans="1:18" x14ac:dyDescent="0.35">
      <c r="A24">
        <v>18</v>
      </c>
      <c r="B24" t="s">
        <v>53</v>
      </c>
      <c r="C24">
        <v>19</v>
      </c>
      <c r="D24">
        <v>75</v>
      </c>
      <c r="E24">
        <v>3.9</v>
      </c>
      <c r="F24">
        <v>13</v>
      </c>
      <c r="G24">
        <v>0</v>
      </c>
      <c r="H24">
        <v>0</v>
      </c>
      <c r="I24">
        <v>4</v>
      </c>
      <c r="J24">
        <v>4</v>
      </c>
      <c r="K24">
        <v>18</v>
      </c>
      <c r="L24">
        <v>4.5</v>
      </c>
      <c r="M24">
        <v>0</v>
      </c>
      <c r="N24">
        <v>0</v>
      </c>
      <c r="O24">
        <v>1</v>
      </c>
      <c r="P24">
        <v>11.3</v>
      </c>
      <c r="Q24">
        <v>11.3</v>
      </c>
      <c r="R24" s="1">
        <v>0.97299999999999998</v>
      </c>
    </row>
    <row r="25" spans="1:18" x14ac:dyDescent="0.35">
      <c r="A25">
        <v>18</v>
      </c>
      <c r="B25" t="s">
        <v>21</v>
      </c>
      <c r="C25">
        <v>16</v>
      </c>
      <c r="D25">
        <v>57</v>
      </c>
      <c r="E25">
        <v>3.6</v>
      </c>
      <c r="F25">
        <v>12</v>
      </c>
      <c r="G25">
        <v>0</v>
      </c>
      <c r="H25">
        <v>0</v>
      </c>
      <c r="I25">
        <v>5</v>
      </c>
      <c r="J25">
        <v>6</v>
      </c>
      <c r="K25">
        <v>30</v>
      </c>
      <c r="L25">
        <v>6</v>
      </c>
      <c r="M25">
        <v>0</v>
      </c>
      <c r="N25">
        <v>0</v>
      </c>
      <c r="O25">
        <v>1</v>
      </c>
      <c r="P25">
        <v>11.2</v>
      </c>
      <c r="Q25">
        <v>11.2</v>
      </c>
      <c r="R25" s="1">
        <v>0.999</v>
      </c>
    </row>
    <row r="26" spans="1:18" x14ac:dyDescent="0.35">
      <c r="A26">
        <v>18</v>
      </c>
      <c r="B26" t="s">
        <v>52</v>
      </c>
      <c r="C26">
        <v>14</v>
      </c>
      <c r="D26">
        <v>26</v>
      </c>
      <c r="E26">
        <v>1.9</v>
      </c>
      <c r="F26">
        <v>8</v>
      </c>
      <c r="G26">
        <v>0</v>
      </c>
      <c r="H26">
        <v>1</v>
      </c>
      <c r="I26">
        <v>3</v>
      </c>
      <c r="J26">
        <v>3</v>
      </c>
      <c r="K26">
        <v>8</v>
      </c>
      <c r="L26">
        <v>2.7</v>
      </c>
      <c r="M26">
        <v>0</v>
      </c>
      <c r="N26">
        <v>0</v>
      </c>
      <c r="O26">
        <v>1</v>
      </c>
      <c r="P26">
        <v>10.9</v>
      </c>
      <c r="Q26">
        <v>10.9</v>
      </c>
      <c r="R26" s="1">
        <v>0.20200000000000001</v>
      </c>
    </row>
    <row r="27" spans="1:18" x14ac:dyDescent="0.35">
      <c r="A27">
        <v>18</v>
      </c>
      <c r="B27" t="s">
        <v>57</v>
      </c>
      <c r="C27">
        <v>13</v>
      </c>
      <c r="D27">
        <v>54</v>
      </c>
      <c r="E27">
        <v>4.2</v>
      </c>
      <c r="F27">
        <v>9</v>
      </c>
      <c r="G27">
        <v>0</v>
      </c>
      <c r="H27">
        <v>0</v>
      </c>
      <c r="I27">
        <v>5</v>
      </c>
      <c r="J27">
        <v>7</v>
      </c>
      <c r="K27">
        <v>27</v>
      </c>
      <c r="L27">
        <v>5.4</v>
      </c>
      <c r="M27">
        <v>0</v>
      </c>
      <c r="N27">
        <v>0</v>
      </c>
      <c r="O27">
        <v>1</v>
      </c>
      <c r="P27">
        <v>10.6</v>
      </c>
      <c r="Q27">
        <v>10.6</v>
      </c>
      <c r="R27" s="1">
        <v>0.82199999999999995</v>
      </c>
    </row>
    <row r="28" spans="1:18" x14ac:dyDescent="0.35">
      <c r="A28">
        <v>18</v>
      </c>
      <c r="B28" t="s">
        <v>46</v>
      </c>
      <c r="C28">
        <v>23</v>
      </c>
      <c r="D28">
        <v>83</v>
      </c>
      <c r="E28">
        <v>3.6</v>
      </c>
      <c r="F28">
        <v>17</v>
      </c>
      <c r="G28">
        <v>0</v>
      </c>
      <c r="H28">
        <v>0</v>
      </c>
      <c r="I28">
        <v>2</v>
      </c>
      <c r="J28">
        <v>2</v>
      </c>
      <c r="K28">
        <v>9</v>
      </c>
      <c r="L28">
        <v>4.5</v>
      </c>
      <c r="M28">
        <v>0</v>
      </c>
      <c r="N28">
        <v>0</v>
      </c>
      <c r="O28">
        <v>1</v>
      </c>
      <c r="P28">
        <v>10.199999999999999</v>
      </c>
      <c r="Q28">
        <v>10.199999999999999</v>
      </c>
      <c r="R28" s="1">
        <v>0.79</v>
      </c>
    </row>
    <row r="29" spans="1:18" x14ac:dyDescent="0.35">
      <c r="A29">
        <v>18</v>
      </c>
      <c r="B29" t="s">
        <v>28</v>
      </c>
      <c r="C29">
        <v>10</v>
      </c>
      <c r="D29">
        <v>40</v>
      </c>
      <c r="E29">
        <v>4</v>
      </c>
      <c r="F29">
        <v>8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10</v>
      </c>
      <c r="Q29">
        <v>10</v>
      </c>
      <c r="R29" s="1">
        <v>0.95299999999999996</v>
      </c>
    </row>
    <row r="30" spans="1:18" x14ac:dyDescent="0.35">
      <c r="A30">
        <v>18</v>
      </c>
      <c r="B30" t="s">
        <v>127</v>
      </c>
      <c r="C30">
        <v>12</v>
      </c>
      <c r="D30">
        <v>69</v>
      </c>
      <c r="E30">
        <v>5.8</v>
      </c>
      <c r="F30">
        <v>19</v>
      </c>
      <c r="G30">
        <v>0</v>
      </c>
      <c r="H30">
        <v>0</v>
      </c>
      <c r="I30">
        <v>2</v>
      </c>
      <c r="J30">
        <v>3</v>
      </c>
      <c r="K30">
        <v>20</v>
      </c>
      <c r="L30">
        <v>10</v>
      </c>
      <c r="M30">
        <v>0</v>
      </c>
      <c r="N30">
        <v>0</v>
      </c>
      <c r="O30">
        <v>1</v>
      </c>
      <c r="P30">
        <v>9.9</v>
      </c>
      <c r="Q30">
        <v>9.9</v>
      </c>
      <c r="R30" s="1">
        <v>0.66300000000000003</v>
      </c>
    </row>
    <row r="31" spans="1:18" x14ac:dyDescent="0.35">
      <c r="A31">
        <v>18</v>
      </c>
      <c r="B31" t="s">
        <v>29</v>
      </c>
      <c r="C31">
        <v>9</v>
      </c>
      <c r="D31">
        <v>25</v>
      </c>
      <c r="E31">
        <v>2.8</v>
      </c>
      <c r="F31">
        <v>9</v>
      </c>
      <c r="G31">
        <v>0</v>
      </c>
      <c r="H31">
        <v>0</v>
      </c>
      <c r="I31">
        <v>3</v>
      </c>
      <c r="J31">
        <v>3</v>
      </c>
      <c r="K31">
        <v>10</v>
      </c>
      <c r="L31">
        <v>3.3</v>
      </c>
      <c r="M31">
        <v>1</v>
      </c>
      <c r="N31">
        <v>1</v>
      </c>
      <c r="O31">
        <v>1</v>
      </c>
      <c r="P31">
        <v>9</v>
      </c>
      <c r="Q31">
        <v>9</v>
      </c>
      <c r="R31" s="1">
        <v>0.83799999999999997</v>
      </c>
    </row>
    <row r="32" spans="1:18" x14ac:dyDescent="0.35">
      <c r="A32">
        <v>18</v>
      </c>
      <c r="B32" t="s">
        <v>51</v>
      </c>
      <c r="C32">
        <v>13</v>
      </c>
      <c r="D32">
        <v>30</v>
      </c>
      <c r="E32">
        <v>2.2999999999999998</v>
      </c>
      <c r="F32">
        <v>8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9</v>
      </c>
      <c r="Q32">
        <v>9</v>
      </c>
      <c r="R32" s="1">
        <v>0.98899999999999999</v>
      </c>
    </row>
    <row r="33" spans="1:18" x14ac:dyDescent="0.35">
      <c r="A33">
        <v>18</v>
      </c>
      <c r="B33" t="s">
        <v>43</v>
      </c>
      <c r="C33">
        <v>17</v>
      </c>
      <c r="D33">
        <v>78</v>
      </c>
      <c r="E33">
        <v>4.5999999999999996</v>
      </c>
      <c r="F33">
        <v>16</v>
      </c>
      <c r="G33">
        <v>0</v>
      </c>
      <c r="H33">
        <v>0</v>
      </c>
      <c r="I33">
        <v>1</v>
      </c>
      <c r="J33">
        <v>1</v>
      </c>
      <c r="K33">
        <v>3</v>
      </c>
      <c r="L33">
        <v>3</v>
      </c>
      <c r="M33">
        <v>0</v>
      </c>
      <c r="N33">
        <v>0</v>
      </c>
      <c r="O33">
        <v>1</v>
      </c>
      <c r="P33">
        <v>8.6</v>
      </c>
      <c r="Q33">
        <v>8.6</v>
      </c>
      <c r="R33" s="1">
        <v>0.96799999999999997</v>
      </c>
    </row>
    <row r="34" spans="1:18" x14ac:dyDescent="0.35">
      <c r="A34">
        <v>18</v>
      </c>
      <c r="B34" t="s">
        <v>18</v>
      </c>
      <c r="C34">
        <v>10</v>
      </c>
      <c r="D34">
        <v>11</v>
      </c>
      <c r="E34">
        <v>1.1000000000000001</v>
      </c>
      <c r="F34">
        <v>6</v>
      </c>
      <c r="G34">
        <v>0</v>
      </c>
      <c r="H34">
        <v>0</v>
      </c>
      <c r="I34">
        <v>7</v>
      </c>
      <c r="J34">
        <v>8</v>
      </c>
      <c r="K34">
        <v>38</v>
      </c>
      <c r="L34">
        <v>5.4</v>
      </c>
      <c r="M34">
        <v>0</v>
      </c>
      <c r="N34">
        <v>0</v>
      </c>
      <c r="O34">
        <v>1</v>
      </c>
      <c r="P34">
        <v>8.4</v>
      </c>
      <c r="Q34">
        <v>8.4</v>
      </c>
      <c r="R34" s="1">
        <v>0.99099999999999999</v>
      </c>
    </row>
    <row r="35" spans="1:18" x14ac:dyDescent="0.35">
      <c r="A35">
        <v>18</v>
      </c>
      <c r="B35" t="s">
        <v>74</v>
      </c>
      <c r="C35">
        <v>5</v>
      </c>
      <c r="D35">
        <v>32</v>
      </c>
      <c r="E35">
        <v>6.4</v>
      </c>
      <c r="F35">
        <v>14</v>
      </c>
      <c r="G35">
        <v>0</v>
      </c>
      <c r="H35">
        <v>0</v>
      </c>
      <c r="I35">
        <v>2</v>
      </c>
      <c r="J35">
        <v>2</v>
      </c>
      <c r="K35">
        <v>28</v>
      </c>
      <c r="L35">
        <v>14</v>
      </c>
      <c r="M35">
        <v>0</v>
      </c>
      <c r="N35">
        <v>0</v>
      </c>
      <c r="O35">
        <v>1</v>
      </c>
      <c r="P35">
        <v>7</v>
      </c>
      <c r="Q35">
        <v>7</v>
      </c>
      <c r="R35" s="1">
        <v>0.51300000000000001</v>
      </c>
    </row>
    <row r="36" spans="1:18" x14ac:dyDescent="0.35">
      <c r="A36">
        <v>18</v>
      </c>
      <c r="B36" t="s">
        <v>44</v>
      </c>
      <c r="C36">
        <v>13</v>
      </c>
      <c r="D36">
        <v>36</v>
      </c>
      <c r="E36">
        <v>2.8</v>
      </c>
      <c r="F36">
        <v>14</v>
      </c>
      <c r="G36">
        <v>0</v>
      </c>
      <c r="H36">
        <v>0</v>
      </c>
      <c r="I36">
        <v>3</v>
      </c>
      <c r="J36">
        <v>4</v>
      </c>
      <c r="K36">
        <v>16</v>
      </c>
      <c r="L36">
        <v>5.3</v>
      </c>
      <c r="M36">
        <v>0</v>
      </c>
      <c r="N36">
        <v>0</v>
      </c>
      <c r="O36">
        <v>1</v>
      </c>
      <c r="P36">
        <v>6.7</v>
      </c>
      <c r="Q36">
        <v>6.7</v>
      </c>
      <c r="R36" s="1">
        <v>0.96699999999999997</v>
      </c>
    </row>
    <row r="37" spans="1:18" x14ac:dyDescent="0.35">
      <c r="A37">
        <v>18</v>
      </c>
      <c r="B37" t="s">
        <v>86</v>
      </c>
      <c r="C37">
        <v>14</v>
      </c>
      <c r="D37">
        <v>65</v>
      </c>
      <c r="E37">
        <v>4.5999999999999996</v>
      </c>
      <c r="F37">
        <v>20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6.5</v>
      </c>
      <c r="Q37">
        <v>6.5</v>
      </c>
      <c r="R37" s="1">
        <v>0.03</v>
      </c>
    </row>
    <row r="38" spans="1:18" x14ac:dyDescent="0.35">
      <c r="A38">
        <v>18</v>
      </c>
      <c r="B38" t="s">
        <v>40</v>
      </c>
      <c r="C38">
        <v>7</v>
      </c>
      <c r="D38">
        <v>62</v>
      </c>
      <c r="E38">
        <v>8.9</v>
      </c>
      <c r="F38">
        <v>32</v>
      </c>
      <c r="G38">
        <v>2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6.2</v>
      </c>
      <c r="Q38">
        <v>6.2</v>
      </c>
      <c r="R38" s="1">
        <v>0.20899999999999999</v>
      </c>
    </row>
    <row r="39" spans="1:18" x14ac:dyDescent="0.35">
      <c r="A39">
        <v>18</v>
      </c>
      <c r="B39" t="s">
        <v>145</v>
      </c>
      <c r="C39">
        <v>11</v>
      </c>
      <c r="D39">
        <v>43</v>
      </c>
      <c r="E39">
        <v>3.9</v>
      </c>
      <c r="F39">
        <v>27</v>
      </c>
      <c r="G39">
        <v>1</v>
      </c>
      <c r="H39">
        <v>0</v>
      </c>
      <c r="I39">
        <v>1</v>
      </c>
      <c r="J39">
        <v>2</v>
      </c>
      <c r="K39">
        <v>10</v>
      </c>
      <c r="L39">
        <v>10</v>
      </c>
      <c r="M39">
        <v>0</v>
      </c>
      <c r="N39">
        <v>0</v>
      </c>
      <c r="O39">
        <v>1</v>
      </c>
      <c r="P39">
        <v>5.8</v>
      </c>
      <c r="Q39">
        <v>5.8</v>
      </c>
      <c r="R39" s="1">
        <v>0.13100000000000001</v>
      </c>
    </row>
    <row r="40" spans="1:18" x14ac:dyDescent="0.35">
      <c r="A40">
        <v>18</v>
      </c>
      <c r="B40" t="s">
        <v>60</v>
      </c>
      <c r="C40">
        <v>9</v>
      </c>
      <c r="D40">
        <v>33</v>
      </c>
      <c r="E40">
        <v>3.7</v>
      </c>
      <c r="F40">
        <v>23</v>
      </c>
      <c r="G40">
        <v>1</v>
      </c>
      <c r="H40">
        <v>0</v>
      </c>
      <c r="I40">
        <v>5</v>
      </c>
      <c r="J40">
        <v>5</v>
      </c>
      <c r="K40">
        <v>17</v>
      </c>
      <c r="L40">
        <v>3.4</v>
      </c>
      <c r="M40">
        <v>0</v>
      </c>
      <c r="N40">
        <v>1</v>
      </c>
      <c r="O40">
        <v>1</v>
      </c>
      <c r="P40">
        <v>5.5</v>
      </c>
      <c r="Q40">
        <v>5.5</v>
      </c>
      <c r="R40" s="1">
        <v>0.81699999999999995</v>
      </c>
    </row>
    <row r="41" spans="1:18" x14ac:dyDescent="0.35">
      <c r="A41">
        <v>18</v>
      </c>
      <c r="B41" t="s">
        <v>119</v>
      </c>
      <c r="C41">
        <v>6</v>
      </c>
      <c r="D41">
        <v>36</v>
      </c>
      <c r="E41">
        <v>6</v>
      </c>
      <c r="F41">
        <v>16</v>
      </c>
      <c r="G41">
        <v>0</v>
      </c>
      <c r="H41">
        <v>0</v>
      </c>
      <c r="I41">
        <v>1</v>
      </c>
      <c r="J41">
        <v>1</v>
      </c>
      <c r="K41">
        <v>12</v>
      </c>
      <c r="L41">
        <v>12</v>
      </c>
      <c r="M41">
        <v>0</v>
      </c>
      <c r="N41">
        <v>0</v>
      </c>
      <c r="O41">
        <v>1</v>
      </c>
      <c r="P41">
        <v>5.3</v>
      </c>
      <c r="Q41">
        <v>5.3</v>
      </c>
      <c r="R41" s="1">
        <v>8.5000000000000006E-2</v>
      </c>
    </row>
    <row r="42" spans="1:18" x14ac:dyDescent="0.35">
      <c r="A42">
        <v>18</v>
      </c>
      <c r="B42" t="s">
        <v>125</v>
      </c>
      <c r="C42">
        <v>13</v>
      </c>
      <c r="D42">
        <v>52</v>
      </c>
      <c r="E42">
        <v>4</v>
      </c>
      <c r="F42">
        <v>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5.2</v>
      </c>
      <c r="Q42">
        <v>5.2</v>
      </c>
      <c r="R42" s="1">
        <v>7.0000000000000001E-3</v>
      </c>
    </row>
    <row r="43" spans="1:18" x14ac:dyDescent="0.35">
      <c r="A43">
        <v>18</v>
      </c>
      <c r="B43" t="s">
        <v>80</v>
      </c>
      <c r="C43">
        <v>2</v>
      </c>
      <c r="D43">
        <v>8</v>
      </c>
      <c r="E43">
        <v>4</v>
      </c>
      <c r="F43">
        <v>6</v>
      </c>
      <c r="G43">
        <v>0</v>
      </c>
      <c r="H43">
        <v>0</v>
      </c>
      <c r="I43">
        <v>3</v>
      </c>
      <c r="J43">
        <v>4</v>
      </c>
      <c r="K43">
        <v>28</v>
      </c>
      <c r="L43">
        <v>9.3000000000000007</v>
      </c>
      <c r="M43">
        <v>0</v>
      </c>
      <c r="N43">
        <v>0</v>
      </c>
      <c r="O43">
        <v>1</v>
      </c>
      <c r="P43">
        <v>5.0999999999999996</v>
      </c>
      <c r="Q43">
        <v>5.0999999999999996</v>
      </c>
      <c r="R43" s="1">
        <v>0.55000000000000004</v>
      </c>
    </row>
    <row r="44" spans="1:18" x14ac:dyDescent="0.35">
      <c r="A44">
        <v>18</v>
      </c>
      <c r="B44" t="s">
        <v>36</v>
      </c>
      <c r="C44">
        <v>12</v>
      </c>
      <c r="D44">
        <v>28</v>
      </c>
      <c r="E44">
        <v>2.2999999999999998</v>
      </c>
      <c r="F44">
        <v>9</v>
      </c>
      <c r="G44">
        <v>0</v>
      </c>
      <c r="H44">
        <v>0</v>
      </c>
      <c r="I44">
        <v>2</v>
      </c>
      <c r="J44">
        <v>2</v>
      </c>
      <c r="K44">
        <v>13</v>
      </c>
      <c r="L44">
        <v>6.5</v>
      </c>
      <c r="M44">
        <v>0</v>
      </c>
      <c r="N44">
        <v>0</v>
      </c>
      <c r="O44">
        <v>1</v>
      </c>
      <c r="P44">
        <v>5.0999999999999996</v>
      </c>
      <c r="Q44">
        <v>5.0999999999999996</v>
      </c>
      <c r="R44" s="1">
        <v>0.55900000000000005</v>
      </c>
    </row>
    <row r="45" spans="1:18" x14ac:dyDescent="0.35">
      <c r="A45">
        <v>18</v>
      </c>
      <c r="B45" t="s">
        <v>19</v>
      </c>
      <c r="C45">
        <v>6</v>
      </c>
      <c r="D45">
        <v>24</v>
      </c>
      <c r="E45">
        <v>4</v>
      </c>
      <c r="F45">
        <v>8</v>
      </c>
      <c r="G45">
        <v>0</v>
      </c>
      <c r="H45">
        <v>0</v>
      </c>
      <c r="I45">
        <v>3</v>
      </c>
      <c r="J45">
        <v>3</v>
      </c>
      <c r="K45">
        <v>10</v>
      </c>
      <c r="L45">
        <v>3.3</v>
      </c>
      <c r="M45">
        <v>0</v>
      </c>
      <c r="N45">
        <v>0</v>
      </c>
      <c r="O45">
        <v>1</v>
      </c>
      <c r="P45">
        <v>4.9000000000000004</v>
      </c>
      <c r="Q45">
        <v>4.9000000000000004</v>
      </c>
      <c r="R45" s="1">
        <v>0.41599999999999998</v>
      </c>
    </row>
    <row r="46" spans="1:18" x14ac:dyDescent="0.35">
      <c r="A46">
        <v>18</v>
      </c>
      <c r="B46" t="s">
        <v>38</v>
      </c>
      <c r="C46">
        <v>3</v>
      </c>
      <c r="D46">
        <v>7</v>
      </c>
      <c r="E46">
        <v>2.2999999999999998</v>
      </c>
      <c r="F46">
        <v>5</v>
      </c>
      <c r="G46">
        <v>0</v>
      </c>
      <c r="H46">
        <v>0</v>
      </c>
      <c r="I46">
        <v>3</v>
      </c>
      <c r="J46">
        <v>4</v>
      </c>
      <c r="K46">
        <v>23</v>
      </c>
      <c r="L46">
        <v>7.7</v>
      </c>
      <c r="M46">
        <v>0</v>
      </c>
      <c r="N46">
        <v>0</v>
      </c>
      <c r="O46">
        <v>1</v>
      </c>
      <c r="P46">
        <v>4.5</v>
      </c>
      <c r="Q46">
        <v>4.5</v>
      </c>
      <c r="R46" s="1">
        <v>0.27100000000000002</v>
      </c>
    </row>
    <row r="47" spans="1:18" x14ac:dyDescent="0.35">
      <c r="A47">
        <v>18</v>
      </c>
      <c r="B47" t="s">
        <v>215</v>
      </c>
      <c r="C47">
        <v>9</v>
      </c>
      <c r="D47">
        <v>45</v>
      </c>
      <c r="E47">
        <v>5</v>
      </c>
      <c r="F47">
        <v>13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4.5</v>
      </c>
      <c r="Q47">
        <v>4.5</v>
      </c>
      <c r="R47" s="1">
        <v>0.16300000000000001</v>
      </c>
    </row>
    <row r="48" spans="1:18" x14ac:dyDescent="0.35">
      <c r="A48">
        <v>18</v>
      </c>
      <c r="B48" t="s">
        <v>69</v>
      </c>
      <c r="C48">
        <v>3</v>
      </c>
      <c r="D48">
        <v>6</v>
      </c>
      <c r="E48">
        <v>2</v>
      </c>
      <c r="F48">
        <v>4</v>
      </c>
      <c r="G48">
        <v>0</v>
      </c>
      <c r="H48">
        <v>0</v>
      </c>
      <c r="I48">
        <v>2</v>
      </c>
      <c r="J48">
        <v>3</v>
      </c>
      <c r="K48">
        <v>26</v>
      </c>
      <c r="L48">
        <v>13</v>
      </c>
      <c r="M48">
        <v>0</v>
      </c>
      <c r="N48">
        <v>0</v>
      </c>
      <c r="O48">
        <v>1</v>
      </c>
      <c r="P48">
        <v>4.2</v>
      </c>
      <c r="Q48">
        <v>4.2</v>
      </c>
      <c r="R48" s="1">
        <v>0.82899999999999996</v>
      </c>
    </row>
    <row r="49" spans="1:18" x14ac:dyDescent="0.35">
      <c r="A49">
        <v>18</v>
      </c>
      <c r="B49" t="s">
        <v>31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10</v>
      </c>
      <c r="K49">
        <v>26</v>
      </c>
      <c r="L49">
        <v>8.6999999999999993</v>
      </c>
      <c r="M49">
        <v>0</v>
      </c>
      <c r="N49">
        <v>0</v>
      </c>
      <c r="O49">
        <v>1</v>
      </c>
      <c r="P49">
        <v>4.0999999999999996</v>
      </c>
      <c r="Q49">
        <v>4.0999999999999996</v>
      </c>
      <c r="R49" s="1">
        <v>0.17599999999999999</v>
      </c>
    </row>
    <row r="50" spans="1:18" x14ac:dyDescent="0.35">
      <c r="A50">
        <v>18</v>
      </c>
      <c r="B50" t="s">
        <v>33</v>
      </c>
      <c r="C50">
        <v>7</v>
      </c>
      <c r="D50">
        <v>24</v>
      </c>
      <c r="E50">
        <v>3.4</v>
      </c>
      <c r="F50">
        <v>11</v>
      </c>
      <c r="G50">
        <v>0</v>
      </c>
      <c r="H50">
        <v>0</v>
      </c>
      <c r="I50">
        <v>1</v>
      </c>
      <c r="J50">
        <v>1</v>
      </c>
      <c r="K50">
        <v>5</v>
      </c>
      <c r="L50">
        <v>5</v>
      </c>
      <c r="M50">
        <v>0</v>
      </c>
      <c r="N50">
        <v>0</v>
      </c>
      <c r="O50">
        <v>1</v>
      </c>
      <c r="P50">
        <v>3.4</v>
      </c>
      <c r="Q50">
        <v>3.4</v>
      </c>
      <c r="R50" s="1">
        <v>0.74099999999999999</v>
      </c>
    </row>
    <row r="51" spans="1:18" x14ac:dyDescent="0.35">
      <c r="A51">
        <v>18</v>
      </c>
      <c r="B51" t="s">
        <v>139</v>
      </c>
      <c r="C51">
        <v>3</v>
      </c>
      <c r="D51">
        <v>19</v>
      </c>
      <c r="E51">
        <v>6.3</v>
      </c>
      <c r="F51">
        <v>12</v>
      </c>
      <c r="G51">
        <v>0</v>
      </c>
      <c r="H51">
        <v>0</v>
      </c>
      <c r="I51">
        <v>1</v>
      </c>
      <c r="J51">
        <v>1</v>
      </c>
      <c r="K51">
        <v>9</v>
      </c>
      <c r="L51">
        <v>9</v>
      </c>
      <c r="M51">
        <v>0</v>
      </c>
      <c r="N51">
        <v>0</v>
      </c>
      <c r="O51">
        <v>1</v>
      </c>
      <c r="P51">
        <v>3.3</v>
      </c>
      <c r="Q51">
        <v>3.3</v>
      </c>
      <c r="R51" s="1">
        <v>1E-3</v>
      </c>
    </row>
    <row r="52" spans="1:18" x14ac:dyDescent="0.35">
      <c r="A52">
        <v>18</v>
      </c>
      <c r="B52" t="s">
        <v>82</v>
      </c>
      <c r="C52">
        <v>6</v>
      </c>
      <c r="D52">
        <v>30</v>
      </c>
      <c r="E52">
        <v>5</v>
      </c>
      <c r="F52">
        <v>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3</v>
      </c>
      <c r="Q52">
        <v>3</v>
      </c>
      <c r="R52" s="1">
        <v>0.66800000000000004</v>
      </c>
    </row>
    <row r="53" spans="1:18" x14ac:dyDescent="0.35">
      <c r="A53">
        <v>18</v>
      </c>
      <c r="B53" t="s">
        <v>76</v>
      </c>
      <c r="C53">
        <v>4</v>
      </c>
      <c r="D53">
        <v>27</v>
      </c>
      <c r="E53">
        <v>6.8</v>
      </c>
      <c r="F53">
        <v>21</v>
      </c>
      <c r="G53">
        <v>1</v>
      </c>
      <c r="H53">
        <v>0</v>
      </c>
      <c r="I53">
        <v>1</v>
      </c>
      <c r="J53">
        <v>1</v>
      </c>
      <c r="K53">
        <v>-3</v>
      </c>
      <c r="L53">
        <v>-3</v>
      </c>
      <c r="M53">
        <v>0</v>
      </c>
      <c r="N53">
        <v>0</v>
      </c>
      <c r="O53">
        <v>1</v>
      </c>
      <c r="P53">
        <v>2.9</v>
      </c>
      <c r="Q53">
        <v>2.9</v>
      </c>
      <c r="R53" s="1">
        <v>0.01</v>
      </c>
    </row>
    <row r="54" spans="1:18" x14ac:dyDescent="0.35">
      <c r="A54">
        <v>18</v>
      </c>
      <c r="B54" t="s">
        <v>56</v>
      </c>
      <c r="C54">
        <v>10</v>
      </c>
      <c r="D54">
        <v>48</v>
      </c>
      <c r="E54">
        <v>4.8</v>
      </c>
      <c r="F54">
        <v>29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2.8</v>
      </c>
      <c r="Q54">
        <v>2.8</v>
      </c>
      <c r="R54" s="1">
        <v>0.76900000000000002</v>
      </c>
    </row>
    <row r="55" spans="1:18" x14ac:dyDescent="0.35">
      <c r="A55">
        <v>18</v>
      </c>
      <c r="B55" t="s">
        <v>241</v>
      </c>
      <c r="C55">
        <v>4</v>
      </c>
      <c r="D55">
        <v>17</v>
      </c>
      <c r="E55">
        <v>4.3</v>
      </c>
      <c r="F55">
        <v>15</v>
      </c>
      <c r="G55">
        <v>0</v>
      </c>
      <c r="H55">
        <v>0</v>
      </c>
      <c r="I55">
        <v>1</v>
      </c>
      <c r="J55">
        <v>2</v>
      </c>
      <c r="K55">
        <v>2</v>
      </c>
      <c r="L55">
        <v>2</v>
      </c>
      <c r="M55">
        <v>0</v>
      </c>
      <c r="N55">
        <v>0</v>
      </c>
      <c r="O55">
        <v>1</v>
      </c>
      <c r="P55">
        <v>2.4</v>
      </c>
      <c r="Q55">
        <v>2.4</v>
      </c>
      <c r="R55" s="1">
        <v>1.4E-2</v>
      </c>
    </row>
    <row r="56" spans="1:18" x14ac:dyDescent="0.35">
      <c r="A56">
        <v>18</v>
      </c>
      <c r="B56" t="s">
        <v>216</v>
      </c>
      <c r="C56">
        <v>4</v>
      </c>
      <c r="D56">
        <v>2</v>
      </c>
      <c r="E56">
        <v>0.5</v>
      </c>
      <c r="F56">
        <v>4</v>
      </c>
      <c r="G56">
        <v>0</v>
      </c>
      <c r="H56">
        <v>0</v>
      </c>
      <c r="I56">
        <v>1</v>
      </c>
      <c r="J56">
        <v>1</v>
      </c>
      <c r="K56">
        <v>13</v>
      </c>
      <c r="L56">
        <v>13</v>
      </c>
      <c r="M56">
        <v>0</v>
      </c>
      <c r="N56">
        <v>0</v>
      </c>
      <c r="O56">
        <v>1</v>
      </c>
      <c r="P56">
        <v>2</v>
      </c>
      <c r="Q56">
        <v>2</v>
      </c>
      <c r="R56" s="1">
        <v>8.3000000000000004E-2</v>
      </c>
    </row>
    <row r="57" spans="1:18" x14ac:dyDescent="0.35">
      <c r="A57">
        <v>18</v>
      </c>
      <c r="B57" t="s">
        <v>27</v>
      </c>
      <c r="C57">
        <v>5</v>
      </c>
      <c r="D57">
        <v>20</v>
      </c>
      <c r="E57">
        <v>4</v>
      </c>
      <c r="F57">
        <v>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2</v>
      </c>
      <c r="Q57">
        <v>2</v>
      </c>
      <c r="R57" s="1">
        <v>0.24199999999999999</v>
      </c>
    </row>
    <row r="58" spans="1:18" x14ac:dyDescent="0.35">
      <c r="A58">
        <v>18</v>
      </c>
      <c r="B58" t="s">
        <v>147</v>
      </c>
      <c r="C58">
        <v>5</v>
      </c>
      <c r="D58">
        <v>20</v>
      </c>
      <c r="E58">
        <v>4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2</v>
      </c>
      <c r="Q58">
        <v>2</v>
      </c>
      <c r="R58" s="1">
        <v>0.02</v>
      </c>
    </row>
    <row r="59" spans="1:18" x14ac:dyDescent="0.35">
      <c r="A59">
        <v>18</v>
      </c>
      <c r="B59" t="s">
        <v>236</v>
      </c>
      <c r="C59">
        <v>7</v>
      </c>
      <c r="D59">
        <v>20</v>
      </c>
      <c r="E59">
        <v>2.9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2</v>
      </c>
      <c r="Q59">
        <v>2</v>
      </c>
      <c r="R59" s="1">
        <v>0.03</v>
      </c>
    </row>
    <row r="60" spans="1:18" x14ac:dyDescent="0.35">
      <c r="A60">
        <v>18</v>
      </c>
      <c r="B60" t="s">
        <v>162</v>
      </c>
      <c r="C60">
        <v>1</v>
      </c>
      <c r="D60">
        <v>5</v>
      </c>
      <c r="E60">
        <v>5</v>
      </c>
      <c r="F60">
        <v>5</v>
      </c>
      <c r="G60">
        <v>0</v>
      </c>
      <c r="H60">
        <v>0</v>
      </c>
      <c r="I60">
        <v>1</v>
      </c>
      <c r="J60">
        <v>1</v>
      </c>
      <c r="K60">
        <v>9</v>
      </c>
      <c r="L60">
        <v>9</v>
      </c>
      <c r="M60">
        <v>0</v>
      </c>
      <c r="N60">
        <v>0</v>
      </c>
      <c r="O60">
        <v>1</v>
      </c>
      <c r="P60">
        <v>1.9</v>
      </c>
      <c r="Q60">
        <v>1.9</v>
      </c>
      <c r="R60" s="1">
        <v>3.0000000000000001E-3</v>
      </c>
    </row>
    <row r="61" spans="1:18" x14ac:dyDescent="0.35">
      <c r="A61">
        <v>18</v>
      </c>
      <c r="B61" t="s">
        <v>37</v>
      </c>
      <c r="C61">
        <v>3</v>
      </c>
      <c r="D61">
        <v>18</v>
      </c>
      <c r="E61">
        <v>6</v>
      </c>
      <c r="F61">
        <v>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1.8</v>
      </c>
      <c r="Q61">
        <v>1.8</v>
      </c>
      <c r="R61" s="1">
        <v>0.45100000000000001</v>
      </c>
    </row>
    <row r="62" spans="1:18" x14ac:dyDescent="0.35">
      <c r="A62">
        <v>18</v>
      </c>
      <c r="B62" t="s">
        <v>55</v>
      </c>
      <c r="C62">
        <v>3</v>
      </c>
      <c r="D62">
        <v>16</v>
      </c>
      <c r="E62">
        <v>5.3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1.6</v>
      </c>
      <c r="Q62">
        <v>1.6</v>
      </c>
      <c r="R62" s="1">
        <v>4.5999999999999999E-2</v>
      </c>
    </row>
    <row r="63" spans="1:18" x14ac:dyDescent="0.35">
      <c r="A63">
        <v>18</v>
      </c>
      <c r="B63" t="s">
        <v>92</v>
      </c>
      <c r="C63">
        <v>6</v>
      </c>
      <c r="D63">
        <v>16</v>
      </c>
      <c r="E63">
        <v>2.7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1.6</v>
      </c>
      <c r="Q63">
        <v>1.6</v>
      </c>
      <c r="R63" s="1">
        <v>0.12</v>
      </c>
    </row>
    <row r="64" spans="1:18" x14ac:dyDescent="0.35">
      <c r="A64">
        <v>18</v>
      </c>
      <c r="B64" t="s">
        <v>213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10</v>
      </c>
      <c r="L64">
        <v>10</v>
      </c>
      <c r="M64">
        <v>0</v>
      </c>
      <c r="N64">
        <v>0</v>
      </c>
      <c r="O64">
        <v>1</v>
      </c>
      <c r="P64">
        <v>1.5</v>
      </c>
      <c r="Q64">
        <v>1.5</v>
      </c>
      <c r="R64" s="1">
        <v>0</v>
      </c>
    </row>
    <row r="65" spans="1:18" x14ac:dyDescent="0.35">
      <c r="A65">
        <v>18</v>
      </c>
      <c r="B65" t="s">
        <v>62</v>
      </c>
      <c r="C65">
        <v>2</v>
      </c>
      <c r="D65">
        <v>1</v>
      </c>
      <c r="E65">
        <v>0.5</v>
      </c>
      <c r="F65">
        <v>6</v>
      </c>
      <c r="G65">
        <v>0</v>
      </c>
      <c r="H65">
        <v>0</v>
      </c>
      <c r="I65">
        <v>1</v>
      </c>
      <c r="J65">
        <v>2</v>
      </c>
      <c r="K65">
        <v>9</v>
      </c>
      <c r="L65">
        <v>9</v>
      </c>
      <c r="M65">
        <v>0</v>
      </c>
      <c r="N65">
        <v>0</v>
      </c>
      <c r="O65">
        <v>1</v>
      </c>
      <c r="P65">
        <v>1.5</v>
      </c>
      <c r="Q65">
        <v>1.5</v>
      </c>
      <c r="R65" s="1">
        <v>0.35399999999999998</v>
      </c>
    </row>
    <row r="66" spans="1:18" x14ac:dyDescent="0.35">
      <c r="A66">
        <v>18</v>
      </c>
      <c r="B66" t="s">
        <v>192</v>
      </c>
      <c r="C66">
        <v>3</v>
      </c>
      <c r="D66">
        <v>4</v>
      </c>
      <c r="E66">
        <v>1.3</v>
      </c>
      <c r="F66">
        <v>2</v>
      </c>
      <c r="G66">
        <v>0</v>
      </c>
      <c r="H66">
        <v>0</v>
      </c>
      <c r="I66">
        <v>1</v>
      </c>
      <c r="J66">
        <v>1</v>
      </c>
      <c r="K66">
        <v>4</v>
      </c>
      <c r="L66">
        <v>4</v>
      </c>
      <c r="M66">
        <v>0</v>
      </c>
      <c r="N66">
        <v>0</v>
      </c>
      <c r="O66">
        <v>1</v>
      </c>
      <c r="P66">
        <v>1.3</v>
      </c>
      <c r="Q66">
        <v>1.3</v>
      </c>
      <c r="R66" s="1">
        <v>4.0000000000000001E-3</v>
      </c>
    </row>
    <row r="67" spans="1:18" x14ac:dyDescent="0.35">
      <c r="A67">
        <v>18</v>
      </c>
      <c r="B67" t="s">
        <v>130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7</v>
      </c>
      <c r="L67">
        <v>7</v>
      </c>
      <c r="M67">
        <v>0</v>
      </c>
      <c r="N67">
        <v>0</v>
      </c>
      <c r="O67">
        <v>1</v>
      </c>
      <c r="P67">
        <v>1.2</v>
      </c>
      <c r="Q67">
        <v>1.2</v>
      </c>
      <c r="R67" s="1">
        <v>0.01</v>
      </c>
    </row>
    <row r="68" spans="1:18" x14ac:dyDescent="0.35">
      <c r="A68">
        <v>18</v>
      </c>
      <c r="B68" t="s">
        <v>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5</v>
      </c>
      <c r="L68">
        <v>5</v>
      </c>
      <c r="M68">
        <v>0</v>
      </c>
      <c r="N68">
        <v>0</v>
      </c>
      <c r="O68">
        <v>1</v>
      </c>
      <c r="P68">
        <v>1</v>
      </c>
      <c r="Q68">
        <v>1</v>
      </c>
      <c r="R68" s="1">
        <v>0.47099999999999997</v>
      </c>
    </row>
    <row r="69" spans="1:18" x14ac:dyDescent="0.35">
      <c r="A69">
        <v>18</v>
      </c>
      <c r="B69" t="s">
        <v>146</v>
      </c>
      <c r="C69">
        <v>1</v>
      </c>
      <c r="D69">
        <v>6</v>
      </c>
      <c r="E69">
        <v>6</v>
      </c>
      <c r="F69">
        <v>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0.6</v>
      </c>
      <c r="Q69">
        <v>0.6</v>
      </c>
      <c r="R69" s="1">
        <v>4.0000000000000001E-3</v>
      </c>
    </row>
    <row r="70" spans="1:18" x14ac:dyDescent="0.35">
      <c r="A70">
        <v>18</v>
      </c>
      <c r="B70" t="s">
        <v>94</v>
      </c>
      <c r="C70">
        <v>4</v>
      </c>
      <c r="D70">
        <v>6</v>
      </c>
      <c r="E70">
        <v>1.5</v>
      </c>
      <c r="F70">
        <v>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0.6</v>
      </c>
      <c r="Q70">
        <v>0.6</v>
      </c>
      <c r="R70" s="1">
        <v>0.10100000000000001</v>
      </c>
    </row>
    <row r="71" spans="1:18" x14ac:dyDescent="0.35">
      <c r="A71">
        <v>18</v>
      </c>
      <c r="B71" t="s">
        <v>174</v>
      </c>
      <c r="C71">
        <v>3</v>
      </c>
      <c r="D71">
        <v>6</v>
      </c>
      <c r="E71">
        <v>2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0.6</v>
      </c>
      <c r="Q71">
        <v>0.6</v>
      </c>
      <c r="R71" s="1">
        <v>2E-3</v>
      </c>
    </row>
    <row r="72" spans="1:18" x14ac:dyDescent="0.35">
      <c r="A72">
        <v>18</v>
      </c>
      <c r="B72" t="s">
        <v>131</v>
      </c>
      <c r="C72">
        <v>3</v>
      </c>
      <c r="D72">
        <v>5</v>
      </c>
      <c r="E72">
        <v>1.7</v>
      </c>
      <c r="F72">
        <v>2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0.5</v>
      </c>
      <c r="Q72">
        <v>0.5</v>
      </c>
      <c r="R72" s="1">
        <v>4.0000000000000001E-3</v>
      </c>
    </row>
    <row r="73" spans="1:18" x14ac:dyDescent="0.35">
      <c r="A73">
        <v>18</v>
      </c>
      <c r="B73" t="s">
        <v>157</v>
      </c>
      <c r="C73">
        <v>1</v>
      </c>
      <c r="D73">
        <v>3</v>
      </c>
      <c r="E73">
        <v>3</v>
      </c>
      <c r="F73">
        <v>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0.3</v>
      </c>
      <c r="Q73">
        <v>0.3</v>
      </c>
      <c r="R73" s="1">
        <v>0</v>
      </c>
    </row>
    <row r="74" spans="1:18" x14ac:dyDescent="0.35">
      <c r="A74">
        <v>18</v>
      </c>
      <c r="B74" t="s">
        <v>153</v>
      </c>
      <c r="C74">
        <v>1</v>
      </c>
      <c r="D74">
        <v>3</v>
      </c>
      <c r="E74">
        <v>3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0.3</v>
      </c>
      <c r="Q74">
        <v>0.3</v>
      </c>
      <c r="R74" s="1">
        <v>1.7999999999999999E-2</v>
      </c>
    </row>
    <row r="75" spans="1:18" x14ac:dyDescent="0.35">
      <c r="A75">
        <v>18</v>
      </c>
      <c r="B75" t="s">
        <v>25</v>
      </c>
      <c r="C75">
        <v>2</v>
      </c>
      <c r="D75">
        <v>1</v>
      </c>
      <c r="E75">
        <v>0.5</v>
      </c>
      <c r="F75">
        <v>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0.1</v>
      </c>
      <c r="Q75">
        <v>0.1</v>
      </c>
      <c r="R75" s="1">
        <v>0.11</v>
      </c>
    </row>
    <row r="76" spans="1:18" x14ac:dyDescent="0.35">
      <c r="A76">
        <v>18</v>
      </c>
      <c r="B76" t="s">
        <v>156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</row>
    <row r="77" spans="1:18" x14ac:dyDescent="0.35">
      <c r="A77">
        <v>18</v>
      </c>
      <c r="B77" t="s">
        <v>142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18</v>
      </c>
      <c r="B78" t="s">
        <v>160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2</v>
      </c>
      <c r="K78">
        <v>9</v>
      </c>
      <c r="L78">
        <v>4.5</v>
      </c>
      <c r="M78">
        <v>1</v>
      </c>
      <c r="N78">
        <v>0</v>
      </c>
      <c r="O78">
        <v>1</v>
      </c>
      <c r="P78">
        <v>0</v>
      </c>
      <c r="Q78">
        <v>0</v>
      </c>
      <c r="R78" s="1">
        <v>0</v>
      </c>
    </row>
    <row r="79" spans="1:18" x14ac:dyDescent="0.35">
      <c r="A79">
        <v>18</v>
      </c>
      <c r="B79" t="s">
        <v>122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 s="1">
        <v>1.7000000000000001E-2</v>
      </c>
    </row>
    <row r="80" spans="1:18" x14ac:dyDescent="0.35">
      <c r="A80">
        <v>18</v>
      </c>
      <c r="B80" t="s">
        <v>258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2E-3</v>
      </c>
    </row>
    <row r="81" spans="1:18" x14ac:dyDescent="0.35">
      <c r="A81">
        <v>18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1.2999999999999999E-2</v>
      </c>
    </row>
    <row r="82" spans="1:18" x14ac:dyDescent="0.35">
      <c r="A82">
        <v>18</v>
      </c>
      <c r="B82" t="s">
        <v>244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1E-3</v>
      </c>
    </row>
    <row r="83" spans="1:18" x14ac:dyDescent="0.35">
      <c r="A83">
        <v>18</v>
      </c>
      <c r="B83" t="s">
        <v>149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1E-3</v>
      </c>
    </row>
    <row r="84" spans="1:18" x14ac:dyDescent="0.35">
      <c r="A84">
        <v>18</v>
      </c>
      <c r="B84" t="s">
        <v>158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18</v>
      </c>
      <c r="B85" t="s">
        <v>58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0.625</v>
      </c>
    </row>
    <row r="86" spans="1:18" x14ac:dyDescent="0.35">
      <c r="A86">
        <v>18</v>
      </c>
      <c r="B86" t="s">
        <v>41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0.20499999999999999</v>
      </c>
    </row>
    <row r="87" spans="1:18" x14ac:dyDescent="0.35">
      <c r="A87">
        <v>18</v>
      </c>
      <c r="B87" t="s">
        <v>35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0.16400000000000001</v>
      </c>
    </row>
    <row r="88" spans="1:18" x14ac:dyDescent="0.35">
      <c r="A88">
        <v>18</v>
      </c>
      <c r="B88" t="s">
        <v>79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0.96699999999999997</v>
      </c>
    </row>
    <row r="89" spans="1:18" x14ac:dyDescent="0.35">
      <c r="A89">
        <v>18</v>
      </c>
      <c r="B89" t="s">
        <v>84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 s="1">
        <v>0</v>
      </c>
    </row>
    <row r="90" spans="1:18" x14ac:dyDescent="0.35">
      <c r="A90">
        <v>18</v>
      </c>
      <c r="B90" t="s">
        <v>231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18</v>
      </c>
      <c r="B91" t="s">
        <v>64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6.6000000000000003E-2</v>
      </c>
    </row>
    <row r="92" spans="1:18" x14ac:dyDescent="0.35">
      <c r="A92">
        <v>18</v>
      </c>
      <c r="B92" t="s">
        <v>260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18</v>
      </c>
      <c r="B93" t="s">
        <v>163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18</v>
      </c>
      <c r="B94" t="s">
        <v>45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0.95099999999999996</v>
      </c>
    </row>
    <row r="95" spans="1:18" x14ac:dyDescent="0.35">
      <c r="A95">
        <v>18</v>
      </c>
      <c r="B95" t="s">
        <v>164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18</v>
      </c>
      <c r="B96" t="s">
        <v>165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 s="1">
        <v>1E-3</v>
      </c>
    </row>
    <row r="97" spans="1:18" x14ac:dyDescent="0.35">
      <c r="A97">
        <v>18</v>
      </c>
      <c r="B97" t="s">
        <v>132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 s="1">
        <v>1E-3</v>
      </c>
    </row>
    <row r="98" spans="1:18" x14ac:dyDescent="0.35">
      <c r="A98">
        <v>18</v>
      </c>
      <c r="B98" t="s">
        <v>230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1.2E-2</v>
      </c>
    </row>
    <row r="99" spans="1:18" x14ac:dyDescent="0.35">
      <c r="A99">
        <v>18</v>
      </c>
      <c r="B99" t="s">
        <v>232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1E-3</v>
      </c>
    </row>
    <row r="100" spans="1:18" x14ac:dyDescent="0.35">
      <c r="A100">
        <v>18</v>
      </c>
      <c r="B100" t="s">
        <v>225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18</v>
      </c>
      <c r="B101" t="s">
        <v>168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18</v>
      </c>
      <c r="B102" t="s">
        <v>265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18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18</v>
      </c>
      <c r="B104" t="s">
        <v>123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0.01</v>
      </c>
    </row>
    <row r="105" spans="1:18" x14ac:dyDescent="0.35">
      <c r="A105">
        <v>18</v>
      </c>
      <c r="B105" t="s">
        <v>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 s="1">
        <v>1.6E-2</v>
      </c>
    </row>
    <row r="106" spans="1:18" x14ac:dyDescent="0.35">
      <c r="A106">
        <v>18</v>
      </c>
      <c r="B106" t="s">
        <v>66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 s="1">
        <v>8.0000000000000002E-3</v>
      </c>
    </row>
    <row r="107" spans="1:18" x14ac:dyDescent="0.35">
      <c r="A107">
        <v>18</v>
      </c>
      <c r="B107" t="s">
        <v>243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2E-3</v>
      </c>
    </row>
    <row r="108" spans="1:18" x14ac:dyDescent="0.35">
      <c r="A108">
        <v>18</v>
      </c>
      <c r="B108" t="s">
        <v>240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1E-3</v>
      </c>
    </row>
    <row r="109" spans="1:18" x14ac:dyDescent="0.35">
      <c r="A109">
        <v>18</v>
      </c>
      <c r="B109" t="s">
        <v>154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18</v>
      </c>
      <c r="B110" t="s">
        <v>259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1E-3</v>
      </c>
    </row>
    <row r="111" spans="1:18" x14ac:dyDescent="0.35">
      <c r="A111">
        <v>18</v>
      </c>
      <c r="B111" t="s">
        <v>170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18</v>
      </c>
      <c r="B112" t="s">
        <v>171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18</v>
      </c>
      <c r="B113" t="s">
        <v>169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18</v>
      </c>
      <c r="B114" t="s">
        <v>85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3.0000000000000001E-3</v>
      </c>
    </row>
    <row r="115" spans="1:18" x14ac:dyDescent="0.35">
      <c r="A115">
        <v>18</v>
      </c>
      <c r="B115" t="s">
        <v>152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1.2999999999999999E-2</v>
      </c>
    </row>
    <row r="116" spans="1:18" x14ac:dyDescent="0.35">
      <c r="A116">
        <v>18</v>
      </c>
      <c r="B116" t="s">
        <v>183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</row>
    <row r="117" spans="1:18" x14ac:dyDescent="0.35">
      <c r="A117">
        <v>18</v>
      </c>
      <c r="B117" t="s">
        <v>182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1E-3</v>
      </c>
    </row>
    <row r="118" spans="1:18" x14ac:dyDescent="0.35">
      <c r="A118">
        <v>18</v>
      </c>
      <c r="B118" t="s">
        <v>175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1E-3</v>
      </c>
    </row>
    <row r="119" spans="1:18" x14ac:dyDescent="0.35">
      <c r="A119">
        <v>18</v>
      </c>
      <c r="B119" t="s">
        <v>172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18</v>
      </c>
      <c r="B120" t="s">
        <v>173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1E-3</v>
      </c>
    </row>
    <row r="121" spans="1:18" x14ac:dyDescent="0.35">
      <c r="A121">
        <v>18</v>
      </c>
      <c r="B121" t="s">
        <v>233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</v>
      </c>
    </row>
    <row r="122" spans="1:18" x14ac:dyDescent="0.35">
      <c r="A122">
        <v>18</v>
      </c>
      <c r="B122" t="s">
        <v>49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0.95</v>
      </c>
    </row>
    <row r="123" spans="1:18" x14ac:dyDescent="0.35">
      <c r="A123">
        <v>18</v>
      </c>
      <c r="B123" t="s">
        <v>138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2E-3</v>
      </c>
    </row>
    <row r="124" spans="1:18" x14ac:dyDescent="0.35">
      <c r="A124">
        <v>18</v>
      </c>
      <c r="B124" t="s">
        <v>129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1E-3</v>
      </c>
    </row>
    <row r="125" spans="1:18" x14ac:dyDescent="0.35">
      <c r="A125">
        <v>18</v>
      </c>
      <c r="B125" t="s">
        <v>238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0</v>
      </c>
    </row>
    <row r="126" spans="1:18" x14ac:dyDescent="0.35">
      <c r="A126">
        <v>18</v>
      </c>
      <c r="B126" t="s">
        <v>148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1E-3</v>
      </c>
    </row>
    <row r="127" spans="1:18" x14ac:dyDescent="0.35">
      <c r="A127">
        <v>18</v>
      </c>
      <c r="B127" t="s">
        <v>176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0</v>
      </c>
    </row>
    <row r="128" spans="1:18" x14ac:dyDescent="0.35">
      <c r="A128">
        <v>18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1E-3</v>
      </c>
    </row>
    <row r="129" spans="1:18" x14ac:dyDescent="0.35">
      <c r="A129">
        <v>18</v>
      </c>
      <c r="B129" t="s">
        <v>177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 s="1">
        <v>0</v>
      </c>
    </row>
    <row r="130" spans="1:18" x14ac:dyDescent="0.35">
      <c r="A130">
        <v>18</v>
      </c>
      <c r="B130" t="s">
        <v>178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1E-3</v>
      </c>
    </row>
    <row r="131" spans="1:18" x14ac:dyDescent="0.35">
      <c r="A131">
        <v>18</v>
      </c>
      <c r="B131" t="s">
        <v>266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</v>
      </c>
    </row>
    <row r="132" spans="1:18" x14ac:dyDescent="0.35">
      <c r="A132">
        <v>18</v>
      </c>
      <c r="B132" t="s">
        <v>227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</v>
      </c>
    </row>
    <row r="133" spans="1:18" x14ac:dyDescent="0.35">
      <c r="A133">
        <v>18</v>
      </c>
      <c r="B133" t="s">
        <v>181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18</v>
      </c>
      <c r="B134" t="s">
        <v>180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0.23599999999999999</v>
      </c>
    </row>
    <row r="135" spans="1:18" x14ac:dyDescent="0.35">
      <c r="A135">
        <v>18</v>
      </c>
      <c r="B135" t="s">
        <v>179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18</v>
      </c>
      <c r="B136" t="s">
        <v>184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</row>
    <row r="137" spans="1:18" x14ac:dyDescent="0.35">
      <c r="A137">
        <v>18</v>
      </c>
      <c r="B137" t="s">
        <v>121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4.3999999999999997E-2</v>
      </c>
    </row>
    <row r="138" spans="1:18" x14ac:dyDescent="0.35">
      <c r="A138">
        <v>18</v>
      </c>
      <c r="B138" t="s">
        <v>185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18</v>
      </c>
      <c r="B139" t="s">
        <v>186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18</v>
      </c>
      <c r="B140" t="s">
        <v>256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1E-3</v>
      </c>
    </row>
    <row r="141" spans="1:18" x14ac:dyDescent="0.35">
      <c r="A141">
        <v>18</v>
      </c>
      <c r="B141" t="s">
        <v>268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18</v>
      </c>
      <c r="B142" t="s">
        <v>187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</v>
      </c>
    </row>
    <row r="143" spans="1:18" x14ac:dyDescent="0.35">
      <c r="A143">
        <v>18</v>
      </c>
      <c r="B143" t="s">
        <v>188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0</v>
      </c>
    </row>
    <row r="144" spans="1:18" x14ac:dyDescent="0.35">
      <c r="A144">
        <v>18</v>
      </c>
      <c r="B144" t="s">
        <v>34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0.78200000000000003</v>
      </c>
    </row>
    <row r="145" spans="1:18" x14ac:dyDescent="0.35">
      <c r="A145">
        <v>18</v>
      </c>
      <c r="B145" t="s">
        <v>151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2E-3</v>
      </c>
    </row>
    <row r="146" spans="1:18" x14ac:dyDescent="0.35">
      <c r="A146">
        <v>18</v>
      </c>
      <c r="B146" t="s">
        <v>235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 s="1">
        <v>0</v>
      </c>
    </row>
    <row r="147" spans="1:18" x14ac:dyDescent="0.35">
      <c r="A147">
        <v>18</v>
      </c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 s="1">
        <v>0.56499999999999995</v>
      </c>
    </row>
    <row r="148" spans="1:18" x14ac:dyDescent="0.35">
      <c r="A148">
        <v>18</v>
      </c>
      <c r="B148" t="s">
        <v>193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 s="1">
        <v>1E-3</v>
      </c>
    </row>
    <row r="149" spans="1:18" x14ac:dyDescent="0.35">
      <c r="A149">
        <v>18</v>
      </c>
      <c r="B149" t="s">
        <v>262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18</v>
      </c>
      <c r="B150" t="s">
        <v>128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2E-3</v>
      </c>
    </row>
    <row r="151" spans="1:18" x14ac:dyDescent="0.35">
      <c r="A151">
        <v>18</v>
      </c>
      <c r="B151" t="s">
        <v>191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</v>
      </c>
    </row>
    <row r="152" spans="1:18" x14ac:dyDescent="0.35">
      <c r="A152">
        <v>18</v>
      </c>
      <c r="B152" t="s">
        <v>239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18</v>
      </c>
      <c r="B153" t="s">
        <v>190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 s="1">
        <v>5.0000000000000001E-3</v>
      </c>
    </row>
    <row r="154" spans="1:18" x14ac:dyDescent="0.35">
      <c r="A154">
        <v>18</v>
      </c>
      <c r="B154" t="s">
        <v>261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</v>
      </c>
    </row>
    <row r="155" spans="1:18" x14ac:dyDescent="0.35">
      <c r="A155">
        <v>18</v>
      </c>
      <c r="B155" t="s">
        <v>189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</row>
    <row r="156" spans="1:18" x14ac:dyDescent="0.35">
      <c r="A156">
        <v>18</v>
      </c>
      <c r="B156" t="s">
        <v>248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1.7000000000000001E-2</v>
      </c>
    </row>
    <row r="157" spans="1:18" x14ac:dyDescent="0.35">
      <c r="A157">
        <v>18</v>
      </c>
      <c r="B157" t="s">
        <v>224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</row>
    <row r="158" spans="1:18" x14ac:dyDescent="0.35">
      <c r="A158">
        <v>18</v>
      </c>
      <c r="B158" t="s">
        <v>194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</row>
    <row r="159" spans="1:18" x14ac:dyDescent="0.35">
      <c r="A159">
        <v>18</v>
      </c>
      <c r="B159" t="s">
        <v>150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1E-3</v>
      </c>
    </row>
    <row r="160" spans="1:18" x14ac:dyDescent="0.35">
      <c r="A160">
        <v>18</v>
      </c>
      <c r="B160" t="s">
        <v>143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1.7999999999999999E-2</v>
      </c>
    </row>
    <row r="161" spans="1:18" x14ac:dyDescent="0.35">
      <c r="A161">
        <v>18</v>
      </c>
      <c r="B161" t="s">
        <v>77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1.2E-2</v>
      </c>
    </row>
    <row r="162" spans="1:18" x14ac:dyDescent="0.35">
      <c r="A162">
        <v>18</v>
      </c>
      <c r="B162" t="s">
        <v>22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0.93500000000000005</v>
      </c>
    </row>
    <row r="163" spans="1:18" x14ac:dyDescent="0.35">
      <c r="A163">
        <v>18</v>
      </c>
      <c r="B163" t="s">
        <v>135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7.0000000000000001E-3</v>
      </c>
    </row>
    <row r="164" spans="1:18" x14ac:dyDescent="0.35">
      <c r="A164">
        <v>18</v>
      </c>
      <c r="B164" t="s">
        <v>195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 s="1">
        <v>7.0000000000000007E-2</v>
      </c>
    </row>
    <row r="165" spans="1:18" x14ac:dyDescent="0.35">
      <c r="A165">
        <v>18</v>
      </c>
      <c r="B165" t="s">
        <v>196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0</v>
      </c>
    </row>
    <row r="166" spans="1:18" x14ac:dyDescent="0.35">
      <c r="A166">
        <v>18</v>
      </c>
      <c r="B166" t="s">
        <v>197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0</v>
      </c>
    </row>
    <row r="167" spans="1:18" x14ac:dyDescent="0.35">
      <c r="A167">
        <v>18</v>
      </c>
      <c r="B167" t="s">
        <v>199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</row>
    <row r="168" spans="1:18" x14ac:dyDescent="0.35">
      <c r="A168">
        <v>18</v>
      </c>
      <c r="B168" t="s">
        <v>198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18</v>
      </c>
      <c r="B169" t="s">
        <v>124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4.0000000000000001E-3</v>
      </c>
    </row>
    <row r="170" spans="1:18" x14ac:dyDescent="0.35">
      <c r="A170">
        <v>18</v>
      </c>
      <c r="B170" t="s">
        <v>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0.14299999999999999</v>
      </c>
    </row>
    <row r="171" spans="1:18" x14ac:dyDescent="0.35">
      <c r="A171">
        <v>18</v>
      </c>
      <c r="B171" t="s">
        <v>200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1E-3</v>
      </c>
    </row>
    <row r="172" spans="1:18" x14ac:dyDescent="0.35">
      <c r="A172">
        <v>18</v>
      </c>
      <c r="B172" t="s">
        <v>201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18</v>
      </c>
      <c r="B173" t="s">
        <v>202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18</v>
      </c>
      <c r="B174" t="s">
        <v>203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18</v>
      </c>
      <c r="B175" t="s">
        <v>204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18</v>
      </c>
      <c r="B176" t="s">
        <v>205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18</v>
      </c>
      <c r="B177" t="s">
        <v>206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18</v>
      </c>
      <c r="B178" t="s">
        <v>207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18</v>
      </c>
      <c r="B179" t="s">
        <v>208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18</v>
      </c>
      <c r="B180" t="s">
        <v>210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 s="1">
        <v>0</v>
      </c>
    </row>
    <row r="181" spans="1:18" x14ac:dyDescent="0.35">
      <c r="A181">
        <v>18</v>
      </c>
      <c r="B181" t="s">
        <v>211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</v>
      </c>
    </row>
    <row r="182" spans="1:18" x14ac:dyDescent="0.35">
      <c r="A182">
        <v>18</v>
      </c>
      <c r="B182" t="s">
        <v>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0.98599999999999999</v>
      </c>
    </row>
    <row r="183" spans="1:18" x14ac:dyDescent="0.35">
      <c r="A183">
        <v>18</v>
      </c>
      <c r="B183" t="s">
        <v>61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0.32800000000000001</v>
      </c>
    </row>
    <row r="184" spans="1:18" x14ac:dyDescent="0.35">
      <c r="A184">
        <v>18</v>
      </c>
      <c r="B184" t="s">
        <v>17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0.97899999999999998</v>
      </c>
    </row>
    <row r="185" spans="1:18" x14ac:dyDescent="0.35">
      <c r="A185">
        <v>18</v>
      </c>
      <c r="B185" t="s">
        <v>269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0.22500000000000001</v>
      </c>
    </row>
    <row r="186" spans="1:18" x14ac:dyDescent="0.35">
      <c r="A186">
        <v>18</v>
      </c>
      <c r="B186" t="s">
        <v>212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</v>
      </c>
    </row>
    <row r="187" spans="1:18" x14ac:dyDescent="0.35">
      <c r="A187">
        <v>18</v>
      </c>
      <c r="B187" t="s">
        <v>214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0</v>
      </c>
    </row>
    <row r="188" spans="1:18" x14ac:dyDescent="0.35">
      <c r="A188">
        <v>18</v>
      </c>
      <c r="B188" t="s">
        <v>144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 s="1">
        <v>1E-3</v>
      </c>
    </row>
    <row r="189" spans="1:18" x14ac:dyDescent="0.35">
      <c r="A189">
        <v>18</v>
      </c>
      <c r="B189" t="s">
        <v>270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4.0000000000000001E-3</v>
      </c>
    </row>
    <row r="190" spans="1:18" x14ac:dyDescent="0.35">
      <c r="A190">
        <v>18</v>
      </c>
      <c r="B190" t="s">
        <v>133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18</v>
      </c>
      <c r="B191" t="s">
        <v>217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 s="1">
        <v>0</v>
      </c>
    </row>
    <row r="192" spans="1:18" x14ac:dyDescent="0.35">
      <c r="A192">
        <v>18</v>
      </c>
      <c r="B192" t="s">
        <v>73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2.5999999999999999E-2</v>
      </c>
    </row>
    <row r="193" spans="1:18" x14ac:dyDescent="0.35">
      <c r="A193">
        <v>18</v>
      </c>
      <c r="B193" t="s">
        <v>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1E-3</v>
      </c>
    </row>
    <row r="194" spans="1:18" x14ac:dyDescent="0.35">
      <c r="A194">
        <v>18</v>
      </c>
      <c r="B194" t="s">
        <v>155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 s="1">
        <v>2E-3</v>
      </c>
    </row>
    <row r="195" spans="1:18" x14ac:dyDescent="0.35">
      <c r="A195">
        <v>18</v>
      </c>
      <c r="B195" t="s">
        <v>218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1E-3</v>
      </c>
    </row>
    <row r="196" spans="1:18" x14ac:dyDescent="0.35">
      <c r="A196">
        <v>18</v>
      </c>
      <c r="B196" t="s">
        <v>237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0</v>
      </c>
    </row>
    <row r="197" spans="1:18" x14ac:dyDescent="0.35">
      <c r="A197">
        <v>18</v>
      </c>
      <c r="B197" t="s">
        <v>219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1E-3</v>
      </c>
    </row>
    <row r="198" spans="1:18" x14ac:dyDescent="0.35">
      <c r="A198">
        <v>18</v>
      </c>
      <c r="B198" t="s">
        <v>220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1E-3</v>
      </c>
    </row>
    <row r="199" spans="1:18" x14ac:dyDescent="0.35">
      <c r="A199">
        <v>18</v>
      </c>
      <c r="B199" t="s">
        <v>26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0.23100000000000001</v>
      </c>
    </row>
    <row r="200" spans="1:18" x14ac:dyDescent="0.35">
      <c r="A200">
        <v>18</v>
      </c>
      <c r="B200" t="s">
        <v>141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</row>
    <row r="201" spans="1:18" x14ac:dyDescent="0.35">
      <c r="A201">
        <v>18</v>
      </c>
      <c r="B201" t="s">
        <v>221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0</v>
      </c>
    </row>
    <row r="202" spans="1:18" x14ac:dyDescent="0.35">
      <c r="A202">
        <v>18</v>
      </c>
      <c r="B202" t="s">
        <v>70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0.312</v>
      </c>
    </row>
    <row r="203" spans="1:18" x14ac:dyDescent="0.35">
      <c r="A203">
        <v>18</v>
      </c>
      <c r="B203" t="s">
        <v>222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18</v>
      </c>
      <c r="B204" t="s">
        <v>223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</v>
      </c>
    </row>
    <row r="205" spans="1:18" x14ac:dyDescent="0.35">
      <c r="A205">
        <v>18</v>
      </c>
      <c r="B205" t="s">
        <v>32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0.96499999999999997</v>
      </c>
    </row>
    <row r="206" spans="1:18" x14ac:dyDescent="0.35">
      <c r="A206">
        <v>18</v>
      </c>
      <c r="B206" t="s">
        <v>257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2E-3</v>
      </c>
    </row>
    <row r="207" spans="1:18" x14ac:dyDescent="0.35">
      <c r="A207">
        <v>18</v>
      </c>
      <c r="B207" t="s">
        <v>242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0</v>
      </c>
    </row>
    <row r="208" spans="1:18" x14ac:dyDescent="0.35">
      <c r="A208">
        <v>18</v>
      </c>
      <c r="B208" t="s">
        <v>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1E-3</v>
      </c>
    </row>
    <row r="209" spans="1:18" x14ac:dyDescent="0.35">
      <c r="A209">
        <v>18</v>
      </c>
      <c r="B209" t="s">
        <v>134</v>
      </c>
      <c r="C209">
        <v>1</v>
      </c>
      <c r="D209">
        <v>-1</v>
      </c>
      <c r="E209">
        <v>-1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-0.1</v>
      </c>
      <c r="Q209">
        <v>-0.1</v>
      </c>
      <c r="R209" s="1">
        <v>3.6999999999999998E-2</v>
      </c>
    </row>
    <row r="210" spans="1:18" x14ac:dyDescent="0.35">
      <c r="A210">
        <v>18</v>
      </c>
      <c r="B210" t="s">
        <v>137</v>
      </c>
      <c r="C210">
        <v>1</v>
      </c>
      <c r="D210">
        <v>-2</v>
      </c>
      <c r="E210">
        <v>-2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-0.2</v>
      </c>
      <c r="Q210">
        <v>-0.2</v>
      </c>
      <c r="R210" s="1">
        <v>6.0000000000000001E-3</v>
      </c>
    </row>
    <row r="211" spans="1:18" x14ac:dyDescent="0.35">
      <c r="A211">
        <v>18</v>
      </c>
      <c r="B211" t="s">
        <v>93</v>
      </c>
      <c r="C211">
        <v>7</v>
      </c>
      <c r="D211">
        <v>18</v>
      </c>
      <c r="E211">
        <v>2.6</v>
      </c>
      <c r="F211">
        <v>6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-0.2</v>
      </c>
      <c r="Q211">
        <v>-0.2</v>
      </c>
      <c r="R211" s="1">
        <v>1.2E-2</v>
      </c>
    </row>
    <row r="212" spans="1:18" x14ac:dyDescent="0.35">
      <c r="A212">
        <v>18</v>
      </c>
      <c r="B212" t="s">
        <v>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 s="1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R210"/>
  <sheetViews>
    <sheetView showGridLines="0" zoomScale="80" zoomScaleNormal="80" workbookViewId="0">
      <selection activeCell="Z69" sqref="Z6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267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1</v>
      </c>
      <c r="B5" t="s">
        <v>16</v>
      </c>
      <c r="C5">
        <v>9</v>
      </c>
      <c r="D5">
        <v>41</v>
      </c>
      <c r="E5">
        <v>4.5999999999999996</v>
      </c>
      <c r="F5">
        <v>9</v>
      </c>
      <c r="G5">
        <v>0</v>
      </c>
      <c r="H5">
        <v>1</v>
      </c>
      <c r="I5">
        <v>2</v>
      </c>
      <c r="J5">
        <v>4</v>
      </c>
      <c r="K5">
        <v>86</v>
      </c>
      <c r="L5">
        <v>43</v>
      </c>
      <c r="M5">
        <v>1</v>
      </c>
      <c r="N5">
        <v>0</v>
      </c>
      <c r="O5">
        <v>1</v>
      </c>
      <c r="P5">
        <v>25.7</v>
      </c>
      <c r="Q5">
        <v>25.7</v>
      </c>
      <c r="R5" s="1">
        <v>0.92800000000000005</v>
      </c>
    </row>
    <row r="6" spans="1:18" x14ac:dyDescent="0.35">
      <c r="A6">
        <v>1</v>
      </c>
      <c r="B6" t="s">
        <v>17</v>
      </c>
      <c r="C6">
        <v>22</v>
      </c>
      <c r="D6">
        <v>152</v>
      </c>
      <c r="E6">
        <v>6.9</v>
      </c>
      <c r="F6">
        <v>65</v>
      </c>
      <c r="G6">
        <v>4</v>
      </c>
      <c r="H6">
        <v>1</v>
      </c>
      <c r="I6">
        <v>3</v>
      </c>
      <c r="J6">
        <v>5</v>
      </c>
      <c r="K6">
        <v>17</v>
      </c>
      <c r="L6">
        <v>5.7</v>
      </c>
      <c r="M6">
        <v>0</v>
      </c>
      <c r="N6">
        <v>0</v>
      </c>
      <c r="O6">
        <v>1</v>
      </c>
      <c r="P6">
        <v>24.4</v>
      </c>
      <c r="Q6">
        <v>24.4</v>
      </c>
      <c r="R6" s="1">
        <v>1</v>
      </c>
    </row>
    <row r="7" spans="1:18" x14ac:dyDescent="0.35">
      <c r="A7">
        <v>1</v>
      </c>
      <c r="B7" t="s">
        <v>18</v>
      </c>
      <c r="C7">
        <v>16</v>
      </c>
      <c r="D7">
        <v>117</v>
      </c>
      <c r="E7">
        <v>7.3</v>
      </c>
      <c r="F7">
        <v>55</v>
      </c>
      <c r="G7">
        <v>4</v>
      </c>
      <c r="H7">
        <v>1</v>
      </c>
      <c r="I7">
        <v>4</v>
      </c>
      <c r="J7">
        <v>5</v>
      </c>
      <c r="K7">
        <v>47</v>
      </c>
      <c r="L7">
        <v>11.8</v>
      </c>
      <c r="M7">
        <v>0</v>
      </c>
      <c r="N7">
        <v>0</v>
      </c>
      <c r="O7">
        <v>1</v>
      </c>
      <c r="P7">
        <v>24.4</v>
      </c>
      <c r="Q7">
        <v>24.4</v>
      </c>
      <c r="R7" s="1">
        <v>1</v>
      </c>
    </row>
    <row r="8" spans="1:18" x14ac:dyDescent="0.35">
      <c r="A8">
        <v>1</v>
      </c>
      <c r="B8" t="s">
        <v>19</v>
      </c>
      <c r="C8">
        <v>15</v>
      </c>
      <c r="D8">
        <v>75</v>
      </c>
      <c r="E8">
        <v>5</v>
      </c>
      <c r="F8">
        <v>22</v>
      </c>
      <c r="G8">
        <v>1</v>
      </c>
      <c r="H8">
        <v>2</v>
      </c>
      <c r="I8">
        <v>3</v>
      </c>
      <c r="J8">
        <v>3</v>
      </c>
      <c r="K8">
        <v>19</v>
      </c>
      <c r="L8">
        <v>6.3</v>
      </c>
      <c r="M8">
        <v>0</v>
      </c>
      <c r="N8">
        <v>0</v>
      </c>
      <c r="O8">
        <v>1</v>
      </c>
      <c r="P8">
        <v>22.9</v>
      </c>
      <c r="Q8">
        <v>22.9</v>
      </c>
      <c r="R8" s="1">
        <v>0.48699999999999999</v>
      </c>
    </row>
    <row r="9" spans="1:18" x14ac:dyDescent="0.35">
      <c r="A9">
        <v>1</v>
      </c>
      <c r="B9" t="s">
        <v>20</v>
      </c>
      <c r="C9">
        <v>14</v>
      </c>
      <c r="D9">
        <v>70</v>
      </c>
      <c r="E9">
        <v>5</v>
      </c>
      <c r="F9">
        <v>25</v>
      </c>
      <c r="G9">
        <v>1</v>
      </c>
      <c r="H9">
        <v>2</v>
      </c>
      <c r="I9">
        <v>2</v>
      </c>
      <c r="J9">
        <v>3</v>
      </c>
      <c r="K9">
        <v>12</v>
      </c>
      <c r="L9">
        <v>6</v>
      </c>
      <c r="M9">
        <v>0</v>
      </c>
      <c r="N9">
        <v>0</v>
      </c>
      <c r="O9">
        <v>1</v>
      </c>
      <c r="P9">
        <v>21.2</v>
      </c>
      <c r="Q9">
        <v>21.2</v>
      </c>
      <c r="R9" s="1">
        <v>0.998</v>
      </c>
    </row>
    <row r="10" spans="1:18" x14ac:dyDescent="0.35">
      <c r="A10">
        <v>1</v>
      </c>
      <c r="B10" t="s">
        <v>21</v>
      </c>
      <c r="C10">
        <v>18</v>
      </c>
      <c r="D10">
        <v>77</v>
      </c>
      <c r="E10">
        <v>4.3</v>
      </c>
      <c r="F10">
        <v>26</v>
      </c>
      <c r="G10">
        <v>1</v>
      </c>
      <c r="H10">
        <v>1</v>
      </c>
      <c r="I10">
        <v>5</v>
      </c>
      <c r="J10">
        <v>5</v>
      </c>
      <c r="K10">
        <v>27</v>
      </c>
      <c r="L10">
        <v>5.4</v>
      </c>
      <c r="M10">
        <v>0</v>
      </c>
      <c r="N10">
        <v>0</v>
      </c>
      <c r="O10">
        <v>1</v>
      </c>
      <c r="P10">
        <v>18.899999999999999</v>
      </c>
      <c r="Q10">
        <v>18.899999999999999</v>
      </c>
      <c r="R10" s="1">
        <v>0.999</v>
      </c>
    </row>
    <row r="11" spans="1:18" x14ac:dyDescent="0.35">
      <c r="A11">
        <v>1</v>
      </c>
      <c r="B11" t="s">
        <v>22</v>
      </c>
      <c r="C11">
        <v>15</v>
      </c>
      <c r="D11">
        <v>52</v>
      </c>
      <c r="E11">
        <v>3.5</v>
      </c>
      <c r="F11">
        <v>9</v>
      </c>
      <c r="G11">
        <v>0</v>
      </c>
      <c r="H11">
        <v>2</v>
      </c>
      <c r="I11">
        <v>0</v>
      </c>
      <c r="J11">
        <v>2</v>
      </c>
      <c r="K11">
        <v>2</v>
      </c>
      <c r="L11">
        <v>0</v>
      </c>
      <c r="M11">
        <v>0</v>
      </c>
      <c r="N11">
        <v>0</v>
      </c>
      <c r="O11">
        <v>1</v>
      </c>
      <c r="P11">
        <v>17.399999999999999</v>
      </c>
      <c r="Q11">
        <v>17.399999999999999</v>
      </c>
      <c r="R11" s="1">
        <v>0.94099999999999995</v>
      </c>
    </row>
    <row r="12" spans="1:18" x14ac:dyDescent="0.35">
      <c r="A12">
        <v>1</v>
      </c>
      <c r="B12" t="s">
        <v>23</v>
      </c>
      <c r="C12">
        <v>10</v>
      </c>
      <c r="D12">
        <v>56</v>
      </c>
      <c r="E12">
        <v>5.6</v>
      </c>
      <c r="F12">
        <v>21</v>
      </c>
      <c r="G12">
        <v>1</v>
      </c>
      <c r="H12">
        <v>0</v>
      </c>
      <c r="I12">
        <v>6</v>
      </c>
      <c r="J12">
        <v>6</v>
      </c>
      <c r="K12">
        <v>27</v>
      </c>
      <c r="L12">
        <v>4.5</v>
      </c>
      <c r="M12">
        <v>1</v>
      </c>
      <c r="N12">
        <v>0</v>
      </c>
      <c r="O12">
        <v>1</v>
      </c>
      <c r="P12">
        <v>17.3</v>
      </c>
      <c r="Q12">
        <v>17.3</v>
      </c>
      <c r="R12" s="1">
        <v>0.997</v>
      </c>
    </row>
    <row r="13" spans="1:18" x14ac:dyDescent="0.35">
      <c r="A13">
        <v>1</v>
      </c>
      <c r="B13" t="s">
        <v>24</v>
      </c>
      <c r="C13">
        <v>10</v>
      </c>
      <c r="D13">
        <v>127</v>
      </c>
      <c r="E13">
        <v>12.7</v>
      </c>
      <c r="F13">
        <v>83</v>
      </c>
      <c r="G13">
        <v>5</v>
      </c>
      <c r="H13">
        <v>0</v>
      </c>
      <c r="I13">
        <v>1</v>
      </c>
      <c r="J13">
        <v>2</v>
      </c>
      <c r="K13">
        <v>20</v>
      </c>
      <c r="L13">
        <v>20</v>
      </c>
      <c r="M13">
        <v>0</v>
      </c>
      <c r="N13">
        <v>0</v>
      </c>
      <c r="O13">
        <v>1</v>
      </c>
      <c r="P13">
        <v>15.2</v>
      </c>
      <c r="Q13">
        <v>15.2</v>
      </c>
      <c r="R13" s="1">
        <v>0.97499999999999998</v>
      </c>
    </row>
    <row r="14" spans="1:18" x14ac:dyDescent="0.35">
      <c r="A14">
        <v>1</v>
      </c>
      <c r="B14" t="s">
        <v>25</v>
      </c>
      <c r="C14">
        <v>16</v>
      </c>
      <c r="D14">
        <v>91</v>
      </c>
      <c r="E14">
        <v>5.7</v>
      </c>
      <c r="F14">
        <v>14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15.1</v>
      </c>
      <c r="Q14">
        <v>15.1</v>
      </c>
      <c r="R14" s="1">
        <v>0.12</v>
      </c>
    </row>
    <row r="15" spans="1:18" x14ac:dyDescent="0.35">
      <c r="A15">
        <v>1</v>
      </c>
      <c r="B15" t="s">
        <v>26</v>
      </c>
      <c r="C15">
        <v>18</v>
      </c>
      <c r="D15">
        <v>106</v>
      </c>
      <c r="E15">
        <v>5.9</v>
      </c>
      <c r="F15">
        <v>17</v>
      </c>
      <c r="G15">
        <v>0</v>
      </c>
      <c r="H15">
        <v>0</v>
      </c>
      <c r="I15">
        <v>4</v>
      </c>
      <c r="J15">
        <v>4</v>
      </c>
      <c r="K15">
        <v>21</v>
      </c>
      <c r="L15">
        <v>5.3</v>
      </c>
      <c r="M15">
        <v>0</v>
      </c>
      <c r="N15">
        <v>0</v>
      </c>
      <c r="O15">
        <v>1</v>
      </c>
      <c r="P15">
        <v>14.7</v>
      </c>
      <c r="Q15">
        <v>14.7</v>
      </c>
      <c r="R15" s="1">
        <v>0.224</v>
      </c>
    </row>
    <row r="16" spans="1:18" x14ac:dyDescent="0.35">
      <c r="A16">
        <v>1</v>
      </c>
      <c r="B16" t="s">
        <v>27</v>
      </c>
      <c r="C16">
        <v>5</v>
      </c>
      <c r="D16">
        <v>20</v>
      </c>
      <c r="E16">
        <v>4</v>
      </c>
      <c r="F16">
        <v>11</v>
      </c>
      <c r="G16">
        <v>0</v>
      </c>
      <c r="H16">
        <v>1</v>
      </c>
      <c r="I16">
        <v>6</v>
      </c>
      <c r="J16">
        <v>7</v>
      </c>
      <c r="K16">
        <v>35</v>
      </c>
      <c r="L16">
        <v>5.8</v>
      </c>
      <c r="M16">
        <v>0</v>
      </c>
      <c r="N16">
        <v>0</v>
      </c>
      <c r="O16">
        <v>1</v>
      </c>
      <c r="P16">
        <v>14.5</v>
      </c>
      <c r="Q16">
        <v>14.5</v>
      </c>
      <c r="R16" s="1">
        <v>0.20899999999999999</v>
      </c>
    </row>
    <row r="17" spans="1:18" x14ac:dyDescent="0.35">
      <c r="A17">
        <v>1</v>
      </c>
      <c r="B17" t="s">
        <v>28</v>
      </c>
      <c r="C17">
        <v>21</v>
      </c>
      <c r="D17">
        <v>74</v>
      </c>
      <c r="E17">
        <v>3.5</v>
      </c>
      <c r="F17">
        <v>8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13.4</v>
      </c>
      <c r="Q17">
        <v>13.4</v>
      </c>
      <c r="R17" s="1">
        <v>0.96</v>
      </c>
    </row>
    <row r="18" spans="1:18" x14ac:dyDescent="0.35">
      <c r="A18">
        <v>1</v>
      </c>
      <c r="B18" t="s">
        <v>29</v>
      </c>
      <c r="C18">
        <v>19</v>
      </c>
      <c r="D18">
        <v>59</v>
      </c>
      <c r="E18">
        <v>3.1</v>
      </c>
      <c r="F18">
        <v>7</v>
      </c>
      <c r="G18">
        <v>0</v>
      </c>
      <c r="H18">
        <v>0</v>
      </c>
      <c r="I18">
        <v>1</v>
      </c>
      <c r="J18">
        <v>2</v>
      </c>
      <c r="K18">
        <v>7</v>
      </c>
      <c r="L18">
        <v>7</v>
      </c>
      <c r="M18">
        <v>1</v>
      </c>
      <c r="N18">
        <v>0</v>
      </c>
      <c r="O18">
        <v>1</v>
      </c>
      <c r="P18">
        <v>13.1</v>
      </c>
      <c r="Q18">
        <v>13.1</v>
      </c>
      <c r="R18" s="1">
        <v>0.90400000000000003</v>
      </c>
    </row>
    <row r="19" spans="1:18" x14ac:dyDescent="0.35">
      <c r="A19">
        <v>1</v>
      </c>
      <c r="B19" t="s">
        <v>30</v>
      </c>
      <c r="C19">
        <v>15</v>
      </c>
      <c r="D19">
        <v>63</v>
      </c>
      <c r="E19">
        <v>4.2</v>
      </c>
      <c r="F19">
        <v>18</v>
      </c>
      <c r="G19">
        <v>0</v>
      </c>
      <c r="H19">
        <v>0</v>
      </c>
      <c r="I19">
        <v>2</v>
      </c>
      <c r="J19">
        <v>3</v>
      </c>
      <c r="K19">
        <v>56</v>
      </c>
      <c r="L19">
        <v>28</v>
      </c>
      <c r="M19">
        <v>0</v>
      </c>
      <c r="N19">
        <v>0</v>
      </c>
      <c r="O19">
        <v>1</v>
      </c>
      <c r="P19">
        <v>12.9</v>
      </c>
      <c r="Q19">
        <v>12.9</v>
      </c>
      <c r="R19" s="1">
        <v>0.998</v>
      </c>
    </row>
    <row r="20" spans="1:18" x14ac:dyDescent="0.35">
      <c r="A20">
        <v>1</v>
      </c>
      <c r="B20" t="s">
        <v>31</v>
      </c>
      <c r="C20">
        <v>8</v>
      </c>
      <c r="D20">
        <v>9</v>
      </c>
      <c r="E20">
        <v>1.1000000000000001</v>
      </c>
      <c r="F20">
        <v>4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12.9</v>
      </c>
      <c r="Q20">
        <v>12.9</v>
      </c>
      <c r="R20" s="1">
        <v>0.13200000000000001</v>
      </c>
    </row>
    <row r="21" spans="1:18" x14ac:dyDescent="0.35">
      <c r="A21">
        <v>1</v>
      </c>
      <c r="B21" t="s">
        <v>32</v>
      </c>
      <c r="C21">
        <v>10</v>
      </c>
      <c r="D21">
        <v>37</v>
      </c>
      <c r="E21">
        <v>3.7</v>
      </c>
      <c r="F21">
        <v>12</v>
      </c>
      <c r="G21">
        <v>0</v>
      </c>
      <c r="H21">
        <v>1</v>
      </c>
      <c r="I21">
        <v>2</v>
      </c>
      <c r="J21">
        <v>2</v>
      </c>
      <c r="K21">
        <v>13</v>
      </c>
      <c r="L21">
        <v>6.5</v>
      </c>
      <c r="M21">
        <v>0</v>
      </c>
      <c r="N21">
        <v>0</v>
      </c>
      <c r="O21">
        <v>1</v>
      </c>
      <c r="P21">
        <v>12</v>
      </c>
      <c r="Q21">
        <v>12</v>
      </c>
      <c r="R21" s="1">
        <v>0.97699999999999998</v>
      </c>
    </row>
    <row r="22" spans="1:18" x14ac:dyDescent="0.35">
      <c r="A22">
        <v>1</v>
      </c>
      <c r="B22" t="s">
        <v>33</v>
      </c>
      <c r="C22">
        <v>11</v>
      </c>
      <c r="D22">
        <v>34</v>
      </c>
      <c r="E22">
        <v>3.1</v>
      </c>
      <c r="F22">
        <v>9</v>
      </c>
      <c r="G22">
        <v>0</v>
      </c>
      <c r="H22">
        <v>0</v>
      </c>
      <c r="I22">
        <v>3</v>
      </c>
      <c r="J22">
        <v>4</v>
      </c>
      <c r="K22">
        <v>10</v>
      </c>
      <c r="L22">
        <v>3.3</v>
      </c>
      <c r="M22">
        <v>1</v>
      </c>
      <c r="N22">
        <v>0</v>
      </c>
      <c r="O22">
        <v>1</v>
      </c>
      <c r="P22">
        <v>11.9</v>
      </c>
      <c r="Q22">
        <v>11.9</v>
      </c>
      <c r="R22" s="1">
        <v>0.85599999999999998</v>
      </c>
    </row>
    <row r="23" spans="1:18" x14ac:dyDescent="0.35">
      <c r="A23">
        <v>1</v>
      </c>
      <c r="B23" t="s">
        <v>34</v>
      </c>
      <c r="C23">
        <v>12</v>
      </c>
      <c r="D23">
        <v>25</v>
      </c>
      <c r="E23">
        <v>2.1</v>
      </c>
      <c r="F23">
        <v>5</v>
      </c>
      <c r="G23">
        <v>0</v>
      </c>
      <c r="H23">
        <v>0</v>
      </c>
      <c r="I23">
        <v>6</v>
      </c>
      <c r="J23">
        <v>6</v>
      </c>
      <c r="K23">
        <v>64</v>
      </c>
      <c r="L23">
        <v>10.7</v>
      </c>
      <c r="M23">
        <v>0</v>
      </c>
      <c r="N23">
        <v>0</v>
      </c>
      <c r="O23">
        <v>1</v>
      </c>
      <c r="P23">
        <v>11.9</v>
      </c>
      <c r="Q23">
        <v>11.9</v>
      </c>
      <c r="R23" s="1">
        <v>0.96</v>
      </c>
    </row>
    <row r="24" spans="1:18" x14ac:dyDescent="0.35">
      <c r="A24">
        <v>1</v>
      </c>
      <c r="B24" t="s">
        <v>35</v>
      </c>
      <c r="C24">
        <v>8</v>
      </c>
      <c r="D24">
        <v>22</v>
      </c>
      <c r="E24">
        <v>2.8</v>
      </c>
      <c r="F24">
        <v>4</v>
      </c>
      <c r="G24">
        <v>0</v>
      </c>
      <c r="H24">
        <v>1</v>
      </c>
      <c r="I24">
        <v>2</v>
      </c>
      <c r="J24">
        <v>3</v>
      </c>
      <c r="K24">
        <v>15</v>
      </c>
      <c r="L24">
        <v>7.5</v>
      </c>
      <c r="M24">
        <v>0</v>
      </c>
      <c r="N24">
        <v>0</v>
      </c>
      <c r="O24">
        <v>1</v>
      </c>
      <c r="P24">
        <v>10.7</v>
      </c>
      <c r="Q24">
        <v>10.7</v>
      </c>
      <c r="R24" s="1">
        <v>0.16400000000000001</v>
      </c>
    </row>
    <row r="25" spans="1:18" x14ac:dyDescent="0.35">
      <c r="A25">
        <v>1</v>
      </c>
      <c r="B25" t="s">
        <v>36</v>
      </c>
      <c r="C25">
        <v>9</v>
      </c>
      <c r="D25">
        <v>27</v>
      </c>
      <c r="E25">
        <v>3</v>
      </c>
      <c r="F25">
        <v>12</v>
      </c>
      <c r="G25">
        <v>0</v>
      </c>
      <c r="H25">
        <v>0</v>
      </c>
      <c r="I25">
        <v>3</v>
      </c>
      <c r="J25">
        <v>5</v>
      </c>
      <c r="K25">
        <v>37</v>
      </c>
      <c r="L25">
        <v>12.3</v>
      </c>
      <c r="M25">
        <v>0</v>
      </c>
      <c r="N25">
        <v>0</v>
      </c>
      <c r="O25">
        <v>1</v>
      </c>
      <c r="P25">
        <v>9.9</v>
      </c>
      <c r="Q25">
        <v>9.9</v>
      </c>
      <c r="R25" s="1">
        <v>0.61799999999999999</v>
      </c>
    </row>
    <row r="26" spans="1:18" x14ac:dyDescent="0.35">
      <c r="A26">
        <v>1</v>
      </c>
      <c r="B26" t="s">
        <v>37</v>
      </c>
      <c r="C26">
        <v>18</v>
      </c>
      <c r="D26">
        <v>72</v>
      </c>
      <c r="E26">
        <v>4</v>
      </c>
      <c r="F26">
        <v>10</v>
      </c>
      <c r="G26">
        <v>0</v>
      </c>
      <c r="H26">
        <v>0</v>
      </c>
      <c r="I26">
        <v>4</v>
      </c>
      <c r="J26">
        <v>6</v>
      </c>
      <c r="K26">
        <v>26</v>
      </c>
      <c r="L26">
        <v>6.5</v>
      </c>
      <c r="M26">
        <v>0</v>
      </c>
      <c r="N26">
        <v>1</v>
      </c>
      <c r="O26">
        <v>1</v>
      </c>
      <c r="P26">
        <v>9.8000000000000007</v>
      </c>
      <c r="Q26">
        <v>9.8000000000000007</v>
      </c>
      <c r="R26" s="1">
        <v>0.53</v>
      </c>
    </row>
    <row r="27" spans="1:18" x14ac:dyDescent="0.35">
      <c r="A27">
        <v>1</v>
      </c>
      <c r="B27" t="s">
        <v>38</v>
      </c>
      <c r="C27">
        <v>8</v>
      </c>
      <c r="D27">
        <v>41</v>
      </c>
      <c r="E27">
        <v>5.0999999999999996</v>
      </c>
      <c r="F27">
        <v>12</v>
      </c>
      <c r="G27">
        <v>0</v>
      </c>
      <c r="H27">
        <v>0</v>
      </c>
      <c r="I27">
        <v>4</v>
      </c>
      <c r="J27">
        <v>4</v>
      </c>
      <c r="K27">
        <v>37</v>
      </c>
      <c r="L27">
        <v>9.3000000000000007</v>
      </c>
      <c r="M27">
        <v>0</v>
      </c>
      <c r="N27">
        <v>0</v>
      </c>
      <c r="O27">
        <v>1</v>
      </c>
      <c r="P27">
        <v>9.8000000000000007</v>
      </c>
      <c r="Q27">
        <v>9.8000000000000007</v>
      </c>
      <c r="R27" s="1">
        <v>0.372</v>
      </c>
    </row>
    <row r="28" spans="1:18" x14ac:dyDescent="0.35">
      <c r="A28">
        <v>1</v>
      </c>
      <c r="B28" t="s">
        <v>39</v>
      </c>
      <c r="C28">
        <v>14</v>
      </c>
      <c r="D28">
        <v>62</v>
      </c>
      <c r="E28">
        <v>4.4000000000000004</v>
      </c>
      <c r="F28">
        <v>12</v>
      </c>
      <c r="G28">
        <v>0</v>
      </c>
      <c r="H28">
        <v>0</v>
      </c>
      <c r="I28">
        <v>5</v>
      </c>
      <c r="J28">
        <v>5</v>
      </c>
      <c r="K28">
        <v>8</v>
      </c>
      <c r="L28">
        <v>1.6</v>
      </c>
      <c r="M28">
        <v>0</v>
      </c>
      <c r="N28">
        <v>0</v>
      </c>
      <c r="O28">
        <v>1</v>
      </c>
      <c r="P28">
        <v>9.5</v>
      </c>
      <c r="Q28">
        <v>9.5</v>
      </c>
      <c r="R28" s="1">
        <v>0.90200000000000002</v>
      </c>
    </row>
    <row r="29" spans="1:18" x14ac:dyDescent="0.35">
      <c r="A29">
        <v>1</v>
      </c>
      <c r="B29" t="s">
        <v>40</v>
      </c>
      <c r="C29">
        <v>14</v>
      </c>
      <c r="D29">
        <v>54</v>
      </c>
      <c r="E29">
        <v>3.9</v>
      </c>
      <c r="F29">
        <v>16</v>
      </c>
      <c r="G29">
        <v>0</v>
      </c>
      <c r="H29">
        <v>0</v>
      </c>
      <c r="I29">
        <v>4</v>
      </c>
      <c r="J29">
        <v>4</v>
      </c>
      <c r="K29">
        <v>20</v>
      </c>
      <c r="L29">
        <v>5</v>
      </c>
      <c r="M29">
        <v>0</v>
      </c>
      <c r="N29">
        <v>0</v>
      </c>
      <c r="O29">
        <v>1</v>
      </c>
      <c r="P29">
        <v>9.4</v>
      </c>
      <c r="Q29">
        <v>9.4</v>
      </c>
      <c r="R29" s="1">
        <v>0.20599999999999999</v>
      </c>
    </row>
    <row r="30" spans="1:18" x14ac:dyDescent="0.35">
      <c r="A30">
        <v>1</v>
      </c>
      <c r="B30" t="s">
        <v>41</v>
      </c>
      <c r="C30">
        <v>22</v>
      </c>
      <c r="D30">
        <v>29</v>
      </c>
      <c r="E30">
        <v>1.3</v>
      </c>
      <c r="F30">
        <v>12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8.9</v>
      </c>
      <c r="Q30">
        <v>8.9</v>
      </c>
      <c r="R30" s="1">
        <v>0.218</v>
      </c>
    </row>
    <row r="31" spans="1:18" x14ac:dyDescent="0.35">
      <c r="A31">
        <v>1</v>
      </c>
      <c r="B31" t="s">
        <v>42</v>
      </c>
      <c r="C31">
        <v>13</v>
      </c>
      <c r="D31">
        <v>56</v>
      </c>
      <c r="E31">
        <v>4.3</v>
      </c>
      <c r="F31">
        <v>22</v>
      </c>
      <c r="G31">
        <v>1</v>
      </c>
      <c r="H31">
        <v>0</v>
      </c>
      <c r="I31">
        <v>3</v>
      </c>
      <c r="J31">
        <v>5</v>
      </c>
      <c r="K31">
        <v>17</v>
      </c>
      <c r="L31">
        <v>5.7</v>
      </c>
      <c r="M31">
        <v>0</v>
      </c>
      <c r="N31">
        <v>0</v>
      </c>
      <c r="O31">
        <v>1</v>
      </c>
      <c r="P31">
        <v>8.8000000000000007</v>
      </c>
      <c r="Q31">
        <v>8.8000000000000007</v>
      </c>
      <c r="R31" s="1">
        <v>0.98599999999999999</v>
      </c>
    </row>
    <row r="32" spans="1:18" x14ac:dyDescent="0.35">
      <c r="A32">
        <v>1</v>
      </c>
      <c r="B32" t="s">
        <v>43</v>
      </c>
      <c r="C32">
        <v>12</v>
      </c>
      <c r="D32">
        <v>64</v>
      </c>
      <c r="E32">
        <v>5.3</v>
      </c>
      <c r="F32">
        <v>15</v>
      </c>
      <c r="G32">
        <v>0</v>
      </c>
      <c r="H32">
        <v>0</v>
      </c>
      <c r="I32">
        <v>4</v>
      </c>
      <c r="J32">
        <v>5</v>
      </c>
      <c r="K32">
        <v>3</v>
      </c>
      <c r="L32">
        <v>0.8</v>
      </c>
      <c r="M32">
        <v>0</v>
      </c>
      <c r="N32">
        <v>0</v>
      </c>
      <c r="O32">
        <v>1</v>
      </c>
      <c r="P32">
        <v>8.6999999999999993</v>
      </c>
      <c r="Q32">
        <v>8.6999999999999993</v>
      </c>
      <c r="R32" s="1">
        <v>0.95799999999999996</v>
      </c>
    </row>
    <row r="33" spans="1:18" x14ac:dyDescent="0.35">
      <c r="A33">
        <v>1</v>
      </c>
      <c r="B33" t="s">
        <v>44</v>
      </c>
      <c r="C33">
        <v>12</v>
      </c>
      <c r="D33">
        <v>46</v>
      </c>
      <c r="E33">
        <v>3.8</v>
      </c>
      <c r="F33">
        <v>13</v>
      </c>
      <c r="G33">
        <v>0</v>
      </c>
      <c r="H33">
        <v>0</v>
      </c>
      <c r="I33">
        <v>4</v>
      </c>
      <c r="J33">
        <v>6</v>
      </c>
      <c r="K33">
        <v>17</v>
      </c>
      <c r="L33">
        <v>4.3</v>
      </c>
      <c r="M33">
        <v>0</v>
      </c>
      <c r="N33">
        <v>0</v>
      </c>
      <c r="O33">
        <v>1</v>
      </c>
      <c r="P33">
        <v>8.3000000000000007</v>
      </c>
      <c r="Q33">
        <v>8.3000000000000007</v>
      </c>
      <c r="R33" s="1">
        <v>0.93799999999999994</v>
      </c>
    </row>
    <row r="34" spans="1:18" x14ac:dyDescent="0.35">
      <c r="A34">
        <v>1</v>
      </c>
      <c r="B34" t="s">
        <v>45</v>
      </c>
      <c r="C34">
        <v>19</v>
      </c>
      <c r="D34">
        <v>48</v>
      </c>
      <c r="E34">
        <v>2.5</v>
      </c>
      <c r="F34">
        <v>7</v>
      </c>
      <c r="G34">
        <v>0</v>
      </c>
      <c r="H34">
        <v>0</v>
      </c>
      <c r="I34">
        <v>2</v>
      </c>
      <c r="J34">
        <v>3</v>
      </c>
      <c r="K34">
        <v>23</v>
      </c>
      <c r="L34">
        <v>11.5</v>
      </c>
      <c r="M34">
        <v>0</v>
      </c>
      <c r="N34">
        <v>0</v>
      </c>
      <c r="O34">
        <v>1</v>
      </c>
      <c r="P34">
        <v>8.1</v>
      </c>
      <c r="Q34">
        <v>8.1</v>
      </c>
      <c r="R34" s="1">
        <v>0.997</v>
      </c>
    </row>
    <row r="35" spans="1:18" x14ac:dyDescent="0.35">
      <c r="A35">
        <v>1</v>
      </c>
      <c r="B35" t="s">
        <v>46</v>
      </c>
      <c r="C35">
        <v>9</v>
      </c>
      <c r="D35">
        <v>60</v>
      </c>
      <c r="E35">
        <v>6.7</v>
      </c>
      <c r="F35">
        <v>21</v>
      </c>
      <c r="G35">
        <v>1</v>
      </c>
      <c r="H35">
        <v>0</v>
      </c>
      <c r="I35">
        <v>2</v>
      </c>
      <c r="J35">
        <v>2</v>
      </c>
      <c r="K35">
        <v>9</v>
      </c>
      <c r="L35">
        <v>4.5</v>
      </c>
      <c r="M35">
        <v>0</v>
      </c>
      <c r="N35">
        <v>0</v>
      </c>
      <c r="O35">
        <v>1</v>
      </c>
      <c r="P35">
        <v>7.9</v>
      </c>
      <c r="Q35">
        <v>7.9</v>
      </c>
      <c r="R35" s="1">
        <v>0.63100000000000001</v>
      </c>
    </row>
    <row r="36" spans="1:18" x14ac:dyDescent="0.35">
      <c r="A36">
        <v>1</v>
      </c>
      <c r="B36" t="s">
        <v>47</v>
      </c>
      <c r="C36">
        <v>12</v>
      </c>
      <c r="D36">
        <v>51</v>
      </c>
      <c r="E36">
        <v>4.3</v>
      </c>
      <c r="F36">
        <v>18</v>
      </c>
      <c r="G36">
        <v>0</v>
      </c>
      <c r="H36">
        <v>0</v>
      </c>
      <c r="I36">
        <v>3</v>
      </c>
      <c r="J36">
        <v>4</v>
      </c>
      <c r="K36">
        <v>12</v>
      </c>
      <c r="L36">
        <v>4</v>
      </c>
      <c r="M36">
        <v>0</v>
      </c>
      <c r="N36">
        <v>0</v>
      </c>
      <c r="O36">
        <v>1</v>
      </c>
      <c r="P36">
        <v>7.8</v>
      </c>
      <c r="Q36">
        <v>7.8</v>
      </c>
      <c r="R36" s="1">
        <v>0.999</v>
      </c>
    </row>
    <row r="37" spans="1:18" x14ac:dyDescent="0.35">
      <c r="A37">
        <v>1</v>
      </c>
      <c r="B37" t="s">
        <v>48</v>
      </c>
      <c r="C37">
        <v>13</v>
      </c>
      <c r="D37">
        <v>52</v>
      </c>
      <c r="E37">
        <v>4</v>
      </c>
      <c r="F37">
        <v>11</v>
      </c>
      <c r="G37">
        <v>0</v>
      </c>
      <c r="H37">
        <v>0</v>
      </c>
      <c r="I37">
        <v>4</v>
      </c>
      <c r="J37">
        <v>6</v>
      </c>
      <c r="K37">
        <v>5</v>
      </c>
      <c r="L37">
        <v>1.3</v>
      </c>
      <c r="M37">
        <v>0</v>
      </c>
      <c r="N37">
        <v>0</v>
      </c>
      <c r="O37">
        <v>1</v>
      </c>
      <c r="P37">
        <v>7.7</v>
      </c>
      <c r="Q37">
        <v>7.7</v>
      </c>
      <c r="R37" s="1">
        <v>0.91</v>
      </c>
    </row>
    <row r="38" spans="1:18" x14ac:dyDescent="0.35">
      <c r="A38">
        <v>1</v>
      </c>
      <c r="B38" t="s">
        <v>49</v>
      </c>
      <c r="C38">
        <v>8</v>
      </c>
      <c r="D38">
        <v>23</v>
      </c>
      <c r="E38">
        <v>2.9</v>
      </c>
      <c r="F38">
        <v>7</v>
      </c>
      <c r="G38">
        <v>0</v>
      </c>
      <c r="H38">
        <v>0</v>
      </c>
      <c r="I38">
        <v>4</v>
      </c>
      <c r="J38">
        <v>4</v>
      </c>
      <c r="K38">
        <v>31</v>
      </c>
      <c r="L38">
        <v>7.8</v>
      </c>
      <c r="M38">
        <v>0</v>
      </c>
      <c r="N38">
        <v>0</v>
      </c>
      <c r="O38">
        <v>1</v>
      </c>
      <c r="P38">
        <v>7.4</v>
      </c>
      <c r="Q38">
        <v>7.4</v>
      </c>
      <c r="R38" s="1">
        <v>0.96399999999999997</v>
      </c>
    </row>
    <row r="39" spans="1:18" x14ac:dyDescent="0.35">
      <c r="A39">
        <v>1</v>
      </c>
      <c r="B39" t="s">
        <v>50</v>
      </c>
      <c r="C39">
        <v>13</v>
      </c>
      <c r="D39">
        <v>33</v>
      </c>
      <c r="E39">
        <v>2.5</v>
      </c>
      <c r="F39">
        <v>10</v>
      </c>
      <c r="G39">
        <v>0</v>
      </c>
      <c r="H39">
        <v>0</v>
      </c>
      <c r="I39">
        <v>3</v>
      </c>
      <c r="J39">
        <v>3</v>
      </c>
      <c r="K39">
        <v>26</v>
      </c>
      <c r="L39">
        <v>8.6999999999999993</v>
      </c>
      <c r="M39">
        <v>0</v>
      </c>
      <c r="N39">
        <v>0</v>
      </c>
      <c r="O39">
        <v>1</v>
      </c>
      <c r="P39">
        <v>7.4</v>
      </c>
      <c r="Q39">
        <v>7.4</v>
      </c>
      <c r="R39" s="1">
        <v>0.24199999999999999</v>
      </c>
    </row>
    <row r="40" spans="1:18" x14ac:dyDescent="0.35">
      <c r="A40">
        <v>1</v>
      </c>
      <c r="B40" t="s">
        <v>51</v>
      </c>
      <c r="C40">
        <v>7</v>
      </c>
      <c r="D40">
        <v>42</v>
      </c>
      <c r="E40">
        <v>6</v>
      </c>
      <c r="F40">
        <v>18</v>
      </c>
      <c r="G40">
        <v>0</v>
      </c>
      <c r="H40">
        <v>0</v>
      </c>
      <c r="I40">
        <v>2</v>
      </c>
      <c r="J40">
        <v>2</v>
      </c>
      <c r="K40">
        <v>18</v>
      </c>
      <c r="L40">
        <v>9</v>
      </c>
      <c r="M40">
        <v>0</v>
      </c>
      <c r="N40">
        <v>0</v>
      </c>
      <c r="O40">
        <v>1</v>
      </c>
      <c r="P40">
        <v>7</v>
      </c>
      <c r="Q40">
        <v>7</v>
      </c>
      <c r="R40" s="1">
        <v>0.98799999999999999</v>
      </c>
    </row>
    <row r="41" spans="1:18" x14ac:dyDescent="0.35">
      <c r="A41">
        <v>1</v>
      </c>
      <c r="B41" t="s">
        <v>52</v>
      </c>
      <c r="C41">
        <v>18</v>
      </c>
      <c r="D41">
        <v>45</v>
      </c>
      <c r="E41">
        <v>2.5</v>
      </c>
      <c r="F41">
        <v>11</v>
      </c>
      <c r="G41">
        <v>0</v>
      </c>
      <c r="H41">
        <v>0</v>
      </c>
      <c r="I41">
        <v>2</v>
      </c>
      <c r="J41">
        <v>2</v>
      </c>
      <c r="K41">
        <v>7</v>
      </c>
      <c r="L41">
        <v>3.5</v>
      </c>
      <c r="M41">
        <v>0</v>
      </c>
      <c r="N41">
        <v>0</v>
      </c>
      <c r="O41">
        <v>1</v>
      </c>
      <c r="P41">
        <v>6.2</v>
      </c>
      <c r="Q41">
        <v>6.2</v>
      </c>
      <c r="R41" s="1">
        <v>0.185</v>
      </c>
    </row>
    <row r="42" spans="1:18" x14ac:dyDescent="0.35">
      <c r="A42">
        <v>1</v>
      </c>
      <c r="B42" t="s">
        <v>53</v>
      </c>
      <c r="C42">
        <v>17</v>
      </c>
      <c r="D42">
        <v>39</v>
      </c>
      <c r="E42">
        <v>2.2999999999999998</v>
      </c>
      <c r="F42">
        <v>6</v>
      </c>
      <c r="G42">
        <v>0</v>
      </c>
      <c r="H42">
        <v>0</v>
      </c>
      <c r="I42">
        <v>2</v>
      </c>
      <c r="J42">
        <v>2</v>
      </c>
      <c r="K42">
        <v>10</v>
      </c>
      <c r="L42">
        <v>5</v>
      </c>
      <c r="M42">
        <v>0</v>
      </c>
      <c r="N42">
        <v>0</v>
      </c>
      <c r="O42">
        <v>1</v>
      </c>
      <c r="P42">
        <v>5.9</v>
      </c>
      <c r="Q42">
        <v>5.9</v>
      </c>
      <c r="R42" s="1">
        <v>0.95799999999999996</v>
      </c>
    </row>
    <row r="43" spans="1:18" x14ac:dyDescent="0.35">
      <c r="A43">
        <v>1</v>
      </c>
      <c r="B43" t="s">
        <v>54</v>
      </c>
      <c r="C43">
        <v>11</v>
      </c>
      <c r="D43">
        <v>38</v>
      </c>
      <c r="E43">
        <v>3.5</v>
      </c>
      <c r="F43">
        <v>7</v>
      </c>
      <c r="G43">
        <v>0</v>
      </c>
      <c r="H43">
        <v>0</v>
      </c>
      <c r="I43">
        <v>2</v>
      </c>
      <c r="J43">
        <v>3</v>
      </c>
      <c r="K43">
        <v>9</v>
      </c>
      <c r="L43">
        <v>4.5</v>
      </c>
      <c r="M43">
        <v>0</v>
      </c>
      <c r="N43">
        <v>0</v>
      </c>
      <c r="O43">
        <v>1</v>
      </c>
      <c r="P43">
        <v>5.7</v>
      </c>
      <c r="Q43">
        <v>5.7</v>
      </c>
      <c r="R43" s="1">
        <v>0.66100000000000003</v>
      </c>
    </row>
    <row r="44" spans="1:18" x14ac:dyDescent="0.35">
      <c r="A44">
        <v>1</v>
      </c>
      <c r="B44" t="s">
        <v>55</v>
      </c>
      <c r="C44">
        <v>7</v>
      </c>
      <c r="D44">
        <v>13</v>
      </c>
      <c r="E44">
        <v>1.9</v>
      </c>
      <c r="F44">
        <v>4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5.3</v>
      </c>
      <c r="Q44">
        <v>5.3</v>
      </c>
      <c r="R44" s="1">
        <v>5.5E-2</v>
      </c>
    </row>
    <row r="45" spans="1:18" x14ac:dyDescent="0.35">
      <c r="A45">
        <v>1</v>
      </c>
      <c r="B45" t="s">
        <v>56</v>
      </c>
      <c r="C45">
        <v>8</v>
      </c>
      <c r="D45">
        <v>32</v>
      </c>
      <c r="E45">
        <v>4</v>
      </c>
      <c r="F45">
        <v>13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5.2</v>
      </c>
      <c r="Q45">
        <v>5.2</v>
      </c>
      <c r="R45" s="1">
        <v>0.82099999999999995</v>
      </c>
    </row>
    <row r="46" spans="1:18" x14ac:dyDescent="0.35">
      <c r="A46">
        <v>1</v>
      </c>
      <c r="B46" t="s">
        <v>57</v>
      </c>
      <c r="C46">
        <v>7</v>
      </c>
      <c r="D46">
        <v>29</v>
      </c>
      <c r="E46">
        <v>4.0999999999999996</v>
      </c>
      <c r="F46">
        <v>11</v>
      </c>
      <c r="G46">
        <v>0</v>
      </c>
      <c r="H46">
        <v>0</v>
      </c>
      <c r="I46">
        <v>5</v>
      </c>
      <c r="J46">
        <v>7</v>
      </c>
      <c r="K46">
        <v>14</v>
      </c>
      <c r="L46">
        <v>2.8</v>
      </c>
      <c r="M46">
        <v>0</v>
      </c>
      <c r="N46">
        <v>1</v>
      </c>
      <c r="O46">
        <v>1</v>
      </c>
      <c r="P46">
        <v>4.8</v>
      </c>
      <c r="Q46">
        <v>4.8</v>
      </c>
      <c r="R46" s="1">
        <v>0.36699999999999999</v>
      </c>
    </row>
    <row r="47" spans="1:18" x14ac:dyDescent="0.35">
      <c r="A47">
        <v>1</v>
      </c>
      <c r="B47" t="s">
        <v>58</v>
      </c>
      <c r="C47">
        <v>13</v>
      </c>
      <c r="D47">
        <v>19</v>
      </c>
      <c r="E47">
        <v>1.5</v>
      </c>
      <c r="F47">
        <v>7</v>
      </c>
      <c r="G47">
        <v>0</v>
      </c>
      <c r="H47">
        <v>0</v>
      </c>
      <c r="I47">
        <v>2</v>
      </c>
      <c r="J47">
        <v>3</v>
      </c>
      <c r="K47">
        <v>17</v>
      </c>
      <c r="L47">
        <v>8.5</v>
      </c>
      <c r="M47">
        <v>0</v>
      </c>
      <c r="N47">
        <v>0</v>
      </c>
      <c r="O47">
        <v>1</v>
      </c>
      <c r="P47">
        <v>4.5999999999999996</v>
      </c>
      <c r="Q47">
        <v>4.5999999999999996</v>
      </c>
      <c r="R47" s="1">
        <v>0.68600000000000005</v>
      </c>
    </row>
    <row r="48" spans="1:18" x14ac:dyDescent="0.35">
      <c r="A48">
        <v>1</v>
      </c>
      <c r="B48" t="s">
        <v>132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2</v>
      </c>
      <c r="K48">
        <v>34</v>
      </c>
      <c r="L48">
        <v>17</v>
      </c>
      <c r="M48">
        <v>0</v>
      </c>
      <c r="N48">
        <v>0</v>
      </c>
      <c r="O48">
        <v>1</v>
      </c>
      <c r="P48">
        <v>4.4000000000000004</v>
      </c>
      <c r="Q48">
        <v>4.4000000000000004</v>
      </c>
      <c r="R48" s="1">
        <v>1E-3</v>
      </c>
    </row>
    <row r="49" spans="1:18" x14ac:dyDescent="0.35">
      <c r="A49">
        <v>1</v>
      </c>
      <c r="B49" t="s">
        <v>59</v>
      </c>
      <c r="C49">
        <v>6</v>
      </c>
      <c r="D49">
        <v>31</v>
      </c>
      <c r="E49">
        <v>5.2</v>
      </c>
      <c r="F49">
        <v>24</v>
      </c>
      <c r="G49">
        <v>1</v>
      </c>
      <c r="H49">
        <v>0</v>
      </c>
      <c r="I49">
        <v>2</v>
      </c>
      <c r="J49">
        <v>2</v>
      </c>
      <c r="K49">
        <v>2</v>
      </c>
      <c r="L49">
        <v>1</v>
      </c>
      <c r="M49">
        <v>0</v>
      </c>
      <c r="N49">
        <v>0</v>
      </c>
      <c r="O49">
        <v>1</v>
      </c>
      <c r="P49">
        <v>4.3</v>
      </c>
      <c r="Q49">
        <v>4.3</v>
      </c>
      <c r="R49" s="1">
        <v>0.93799999999999994</v>
      </c>
    </row>
    <row r="50" spans="1:18" x14ac:dyDescent="0.35">
      <c r="A50">
        <v>1</v>
      </c>
      <c r="B50" t="s">
        <v>60</v>
      </c>
      <c r="C50">
        <v>3</v>
      </c>
      <c r="D50">
        <v>6</v>
      </c>
      <c r="E50">
        <v>2</v>
      </c>
      <c r="F50">
        <v>3</v>
      </c>
      <c r="G50">
        <v>0</v>
      </c>
      <c r="H50">
        <v>0</v>
      </c>
      <c r="I50">
        <v>5</v>
      </c>
      <c r="J50">
        <v>6</v>
      </c>
      <c r="K50">
        <v>12</v>
      </c>
      <c r="L50">
        <v>2.4</v>
      </c>
      <c r="M50">
        <v>0</v>
      </c>
      <c r="N50">
        <v>0</v>
      </c>
      <c r="O50">
        <v>1</v>
      </c>
      <c r="P50">
        <v>4.3</v>
      </c>
      <c r="Q50">
        <v>4.3</v>
      </c>
      <c r="R50" s="1">
        <v>0.83699999999999997</v>
      </c>
    </row>
    <row r="51" spans="1:18" x14ac:dyDescent="0.35">
      <c r="A51">
        <v>1</v>
      </c>
      <c r="B51" t="s">
        <v>61</v>
      </c>
      <c r="C51">
        <v>5</v>
      </c>
      <c r="D51">
        <v>16</v>
      </c>
      <c r="E51">
        <v>3.2</v>
      </c>
      <c r="F51">
        <v>11</v>
      </c>
      <c r="G51">
        <v>0</v>
      </c>
      <c r="H51">
        <v>0</v>
      </c>
      <c r="I51">
        <v>2</v>
      </c>
      <c r="J51">
        <v>3</v>
      </c>
      <c r="K51">
        <v>8</v>
      </c>
      <c r="L51">
        <v>4</v>
      </c>
      <c r="M51">
        <v>0</v>
      </c>
      <c r="N51">
        <v>0</v>
      </c>
      <c r="O51">
        <v>1</v>
      </c>
      <c r="P51">
        <v>3.4</v>
      </c>
      <c r="Q51">
        <v>3.4</v>
      </c>
      <c r="R51" s="1">
        <v>0.35099999999999998</v>
      </c>
    </row>
    <row r="52" spans="1:18" x14ac:dyDescent="0.35">
      <c r="A52">
        <v>1</v>
      </c>
      <c r="B52" t="s">
        <v>62</v>
      </c>
      <c r="C52">
        <v>6</v>
      </c>
      <c r="D52">
        <v>22</v>
      </c>
      <c r="E52">
        <v>3.7</v>
      </c>
      <c r="F52">
        <v>5</v>
      </c>
      <c r="G52">
        <v>0</v>
      </c>
      <c r="H52">
        <v>0</v>
      </c>
      <c r="I52">
        <v>1</v>
      </c>
      <c r="J52">
        <v>1</v>
      </c>
      <c r="K52">
        <v>7</v>
      </c>
      <c r="L52">
        <v>7</v>
      </c>
      <c r="M52">
        <v>0</v>
      </c>
      <c r="N52">
        <v>0</v>
      </c>
      <c r="O52">
        <v>1</v>
      </c>
      <c r="P52">
        <v>3.4</v>
      </c>
      <c r="Q52">
        <v>3.4</v>
      </c>
      <c r="R52" s="1">
        <v>3.7999999999999999E-2</v>
      </c>
    </row>
    <row r="53" spans="1:18" x14ac:dyDescent="0.35">
      <c r="A53">
        <v>1</v>
      </c>
      <c r="B53" t="s">
        <v>138</v>
      </c>
      <c r="C53">
        <v>5</v>
      </c>
      <c r="D53">
        <v>15</v>
      </c>
      <c r="E53">
        <v>3</v>
      </c>
      <c r="F53">
        <v>5</v>
      </c>
      <c r="G53">
        <v>0</v>
      </c>
      <c r="H53">
        <v>0</v>
      </c>
      <c r="I53">
        <v>2</v>
      </c>
      <c r="J53">
        <v>2</v>
      </c>
      <c r="K53">
        <v>9</v>
      </c>
      <c r="L53">
        <v>4.5</v>
      </c>
      <c r="M53">
        <v>0</v>
      </c>
      <c r="N53">
        <v>0</v>
      </c>
      <c r="O53">
        <v>1</v>
      </c>
      <c r="P53">
        <v>3.4</v>
      </c>
      <c r="Q53">
        <v>3.4</v>
      </c>
      <c r="R53" s="1">
        <v>2E-3</v>
      </c>
    </row>
    <row r="54" spans="1:18" x14ac:dyDescent="0.35">
      <c r="A54">
        <v>1</v>
      </c>
      <c r="B54" t="s">
        <v>63</v>
      </c>
      <c r="C54">
        <v>3</v>
      </c>
      <c r="D54">
        <v>27</v>
      </c>
      <c r="E54">
        <v>9</v>
      </c>
      <c r="F54">
        <v>17</v>
      </c>
      <c r="G54">
        <v>0</v>
      </c>
      <c r="H54">
        <v>0</v>
      </c>
      <c r="I54">
        <v>1</v>
      </c>
      <c r="J54">
        <v>4</v>
      </c>
      <c r="K54">
        <v>1</v>
      </c>
      <c r="L54">
        <v>1</v>
      </c>
      <c r="M54">
        <v>0</v>
      </c>
      <c r="N54">
        <v>0</v>
      </c>
      <c r="O54">
        <v>1</v>
      </c>
      <c r="P54">
        <v>3.3</v>
      </c>
      <c r="Q54">
        <v>3.3</v>
      </c>
      <c r="R54" s="1">
        <v>0.33100000000000002</v>
      </c>
    </row>
    <row r="55" spans="1:18" x14ac:dyDescent="0.35">
      <c r="A55">
        <v>1</v>
      </c>
      <c r="B55" t="s">
        <v>136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4</v>
      </c>
      <c r="K55">
        <v>18</v>
      </c>
      <c r="L55">
        <v>6</v>
      </c>
      <c r="M55">
        <v>0</v>
      </c>
      <c r="N55">
        <v>0</v>
      </c>
      <c r="O55">
        <v>1</v>
      </c>
      <c r="P55">
        <v>3.3</v>
      </c>
      <c r="Q55">
        <v>3.3</v>
      </c>
      <c r="R55" s="1">
        <v>7.0000000000000001E-3</v>
      </c>
    </row>
    <row r="56" spans="1:18" x14ac:dyDescent="0.35">
      <c r="A56">
        <v>1</v>
      </c>
      <c r="B56" t="s">
        <v>64</v>
      </c>
      <c r="C56">
        <v>1</v>
      </c>
      <c r="D56">
        <v>3</v>
      </c>
      <c r="E56">
        <v>3</v>
      </c>
      <c r="F56">
        <v>3</v>
      </c>
      <c r="G56">
        <v>0</v>
      </c>
      <c r="H56">
        <v>0</v>
      </c>
      <c r="I56">
        <v>2</v>
      </c>
      <c r="J56">
        <v>2</v>
      </c>
      <c r="K56">
        <v>16</v>
      </c>
      <c r="L56">
        <v>8</v>
      </c>
      <c r="M56">
        <v>0</v>
      </c>
      <c r="N56">
        <v>0</v>
      </c>
      <c r="O56">
        <v>1</v>
      </c>
      <c r="P56">
        <v>2.9</v>
      </c>
      <c r="Q56">
        <v>2.9</v>
      </c>
      <c r="R56" s="1">
        <v>7.1999999999999995E-2</v>
      </c>
    </row>
    <row r="57" spans="1:18" x14ac:dyDescent="0.35">
      <c r="A57">
        <v>1</v>
      </c>
      <c r="B57" t="s">
        <v>241</v>
      </c>
      <c r="C57">
        <v>1</v>
      </c>
      <c r="D57">
        <v>6</v>
      </c>
      <c r="E57">
        <v>6</v>
      </c>
      <c r="F57">
        <v>6</v>
      </c>
      <c r="G57">
        <v>0</v>
      </c>
      <c r="H57">
        <v>0</v>
      </c>
      <c r="I57">
        <v>2</v>
      </c>
      <c r="J57">
        <v>2</v>
      </c>
      <c r="K57">
        <v>12</v>
      </c>
      <c r="L57">
        <v>6</v>
      </c>
      <c r="M57">
        <v>0</v>
      </c>
      <c r="N57">
        <v>0</v>
      </c>
      <c r="O57">
        <v>1</v>
      </c>
      <c r="P57">
        <v>2.8</v>
      </c>
      <c r="Q57">
        <v>2.8</v>
      </c>
      <c r="R57" s="1">
        <v>2.1000000000000001E-2</v>
      </c>
    </row>
    <row r="58" spans="1:18" x14ac:dyDescent="0.35">
      <c r="A58">
        <v>1</v>
      </c>
      <c r="B58" t="s">
        <v>246</v>
      </c>
      <c r="C58">
        <v>2</v>
      </c>
      <c r="D58">
        <v>10</v>
      </c>
      <c r="E58">
        <v>5</v>
      </c>
      <c r="F58">
        <v>7</v>
      </c>
      <c r="G58">
        <v>0</v>
      </c>
      <c r="H58">
        <v>0</v>
      </c>
      <c r="I58">
        <v>1</v>
      </c>
      <c r="J58">
        <v>1</v>
      </c>
      <c r="K58">
        <v>12</v>
      </c>
      <c r="L58">
        <v>12</v>
      </c>
      <c r="M58">
        <v>0</v>
      </c>
      <c r="N58">
        <v>0</v>
      </c>
      <c r="O58">
        <v>1</v>
      </c>
      <c r="P58">
        <v>2.7</v>
      </c>
      <c r="Q58">
        <v>2.7</v>
      </c>
      <c r="R58" s="1">
        <v>0</v>
      </c>
    </row>
    <row r="59" spans="1:18" x14ac:dyDescent="0.35">
      <c r="A59">
        <v>1</v>
      </c>
      <c r="B59" t="s">
        <v>65</v>
      </c>
      <c r="C59">
        <v>1</v>
      </c>
      <c r="D59">
        <v>7</v>
      </c>
      <c r="E59">
        <v>7</v>
      </c>
      <c r="F59">
        <v>7</v>
      </c>
      <c r="G59">
        <v>0</v>
      </c>
      <c r="H59">
        <v>0</v>
      </c>
      <c r="I59">
        <v>2</v>
      </c>
      <c r="J59">
        <v>3</v>
      </c>
      <c r="K59">
        <v>9</v>
      </c>
      <c r="L59">
        <v>4.5</v>
      </c>
      <c r="M59">
        <v>0</v>
      </c>
      <c r="N59">
        <v>0</v>
      </c>
      <c r="O59">
        <v>1</v>
      </c>
      <c r="P59">
        <v>2.6</v>
      </c>
      <c r="Q59">
        <v>2.6</v>
      </c>
      <c r="R59" s="1">
        <v>2E-3</v>
      </c>
    </row>
    <row r="60" spans="1:18" x14ac:dyDescent="0.35">
      <c r="A60">
        <v>1</v>
      </c>
      <c r="B60" t="s">
        <v>120</v>
      </c>
      <c r="C60">
        <v>6</v>
      </c>
      <c r="D60">
        <v>24</v>
      </c>
      <c r="E60">
        <v>4</v>
      </c>
      <c r="F60">
        <v>10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2.4</v>
      </c>
      <c r="Q60">
        <v>2.4</v>
      </c>
      <c r="R60" s="1">
        <v>0.11</v>
      </c>
    </row>
    <row r="61" spans="1:18" x14ac:dyDescent="0.35">
      <c r="A61">
        <v>1</v>
      </c>
      <c r="B61" t="s">
        <v>127</v>
      </c>
      <c r="C61">
        <v>3</v>
      </c>
      <c r="D61">
        <v>0</v>
      </c>
      <c r="E61">
        <v>0</v>
      </c>
      <c r="F61">
        <v>2</v>
      </c>
      <c r="G61">
        <v>0</v>
      </c>
      <c r="H61">
        <v>0</v>
      </c>
      <c r="I61">
        <v>1</v>
      </c>
      <c r="J61">
        <v>1</v>
      </c>
      <c r="K61">
        <v>18</v>
      </c>
      <c r="L61">
        <v>18</v>
      </c>
      <c r="M61">
        <v>0</v>
      </c>
      <c r="N61">
        <v>0</v>
      </c>
      <c r="O61">
        <v>1</v>
      </c>
      <c r="P61">
        <v>2.2999999999999998</v>
      </c>
      <c r="Q61">
        <v>2.2999999999999998</v>
      </c>
      <c r="R61" s="1">
        <v>0.25800000000000001</v>
      </c>
    </row>
    <row r="62" spans="1:18" x14ac:dyDescent="0.35">
      <c r="A62">
        <v>1</v>
      </c>
      <c r="B62" t="s">
        <v>66</v>
      </c>
      <c r="C62">
        <v>2</v>
      </c>
      <c r="D62">
        <v>4</v>
      </c>
      <c r="E62">
        <v>2</v>
      </c>
      <c r="F62">
        <v>5</v>
      </c>
      <c r="G62">
        <v>0</v>
      </c>
      <c r="H62">
        <v>0</v>
      </c>
      <c r="I62">
        <v>1</v>
      </c>
      <c r="J62">
        <v>1</v>
      </c>
      <c r="K62">
        <v>14</v>
      </c>
      <c r="L62">
        <v>14</v>
      </c>
      <c r="M62">
        <v>0</v>
      </c>
      <c r="N62">
        <v>0</v>
      </c>
      <c r="O62">
        <v>1</v>
      </c>
      <c r="P62">
        <v>2.2999999999999998</v>
      </c>
      <c r="Q62">
        <v>2.2999999999999998</v>
      </c>
      <c r="R62" s="1">
        <v>8.9999999999999993E-3</v>
      </c>
    </row>
    <row r="63" spans="1:18" x14ac:dyDescent="0.35">
      <c r="A63">
        <v>1</v>
      </c>
      <c r="B63" t="s">
        <v>67</v>
      </c>
      <c r="C63">
        <v>5</v>
      </c>
      <c r="D63">
        <v>22</v>
      </c>
      <c r="E63">
        <v>4.4000000000000004</v>
      </c>
      <c r="F63">
        <v>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2.2000000000000002</v>
      </c>
      <c r="Q63">
        <v>2.2000000000000002</v>
      </c>
      <c r="R63" s="1">
        <v>8.9999999999999993E-3</v>
      </c>
    </row>
    <row r="64" spans="1:18" x14ac:dyDescent="0.35">
      <c r="A64">
        <v>1</v>
      </c>
      <c r="B64" t="s">
        <v>68</v>
      </c>
      <c r="C64">
        <v>2</v>
      </c>
      <c r="D64">
        <v>8</v>
      </c>
      <c r="E64">
        <v>4</v>
      </c>
      <c r="F64">
        <v>6</v>
      </c>
      <c r="G64">
        <v>0</v>
      </c>
      <c r="H64">
        <v>0</v>
      </c>
      <c r="I64">
        <v>1</v>
      </c>
      <c r="J64">
        <v>2</v>
      </c>
      <c r="K64">
        <v>9</v>
      </c>
      <c r="L64">
        <v>9</v>
      </c>
      <c r="M64">
        <v>0</v>
      </c>
      <c r="N64">
        <v>0</v>
      </c>
      <c r="O64">
        <v>1</v>
      </c>
      <c r="P64">
        <v>2.2000000000000002</v>
      </c>
      <c r="Q64">
        <v>2.2000000000000002</v>
      </c>
      <c r="R64" s="1">
        <v>0.154</v>
      </c>
    </row>
    <row r="65" spans="1:18" x14ac:dyDescent="0.35">
      <c r="A65">
        <v>1</v>
      </c>
      <c r="B65" t="s">
        <v>128</v>
      </c>
      <c r="C65">
        <v>1</v>
      </c>
      <c r="D65">
        <v>5</v>
      </c>
      <c r="E65">
        <v>5</v>
      </c>
      <c r="F65">
        <v>5</v>
      </c>
      <c r="G65">
        <v>0</v>
      </c>
      <c r="H65">
        <v>0</v>
      </c>
      <c r="I65">
        <v>2</v>
      </c>
      <c r="J65">
        <v>2</v>
      </c>
      <c r="K65">
        <v>6</v>
      </c>
      <c r="L65">
        <v>3</v>
      </c>
      <c r="M65">
        <v>0</v>
      </c>
      <c r="N65">
        <v>0</v>
      </c>
      <c r="O65">
        <v>1</v>
      </c>
      <c r="P65">
        <v>2.1</v>
      </c>
      <c r="Q65">
        <v>2.1</v>
      </c>
      <c r="R65" s="1">
        <v>3.0000000000000001E-3</v>
      </c>
    </row>
    <row r="66" spans="1:18" x14ac:dyDescent="0.35">
      <c r="A66">
        <v>1</v>
      </c>
      <c r="B66" t="s">
        <v>149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</v>
      </c>
      <c r="J66">
        <v>2</v>
      </c>
      <c r="K66">
        <v>11</v>
      </c>
      <c r="L66">
        <v>5.5</v>
      </c>
      <c r="M66">
        <v>0</v>
      </c>
      <c r="N66">
        <v>0</v>
      </c>
      <c r="O66">
        <v>1</v>
      </c>
      <c r="P66">
        <v>2.1</v>
      </c>
      <c r="Q66">
        <v>2.1</v>
      </c>
      <c r="R66" s="1">
        <v>1E-3</v>
      </c>
    </row>
    <row r="67" spans="1:18" x14ac:dyDescent="0.35">
      <c r="A67">
        <v>1</v>
      </c>
      <c r="B67" t="s">
        <v>144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3</v>
      </c>
      <c r="K67">
        <v>7</v>
      </c>
      <c r="L67">
        <v>3.5</v>
      </c>
      <c r="M67">
        <v>0</v>
      </c>
      <c r="N67">
        <v>0</v>
      </c>
      <c r="O67">
        <v>1</v>
      </c>
      <c r="P67">
        <v>1.7</v>
      </c>
      <c r="Q67">
        <v>1.7</v>
      </c>
      <c r="R67" s="1">
        <v>1E-3</v>
      </c>
    </row>
    <row r="68" spans="1:18" x14ac:dyDescent="0.35">
      <c r="A68">
        <v>1</v>
      </c>
      <c r="B68" t="s">
        <v>69</v>
      </c>
      <c r="C68">
        <v>15</v>
      </c>
      <c r="D68">
        <v>36</v>
      </c>
      <c r="E68">
        <v>2.4</v>
      </c>
      <c r="F68">
        <v>17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1.6</v>
      </c>
      <c r="Q68">
        <v>1.6</v>
      </c>
      <c r="R68" s="1">
        <v>0.87</v>
      </c>
    </row>
    <row r="69" spans="1:18" x14ac:dyDescent="0.35">
      <c r="A69">
        <v>1</v>
      </c>
      <c r="B69" t="s">
        <v>151</v>
      </c>
      <c r="C69">
        <v>2</v>
      </c>
      <c r="D69">
        <v>12</v>
      </c>
      <c r="E69">
        <v>6</v>
      </c>
      <c r="F69">
        <v>7</v>
      </c>
      <c r="G69">
        <v>0</v>
      </c>
      <c r="H69">
        <v>0</v>
      </c>
      <c r="I69">
        <v>1</v>
      </c>
      <c r="J69">
        <v>1</v>
      </c>
      <c r="K69">
        <v>-1</v>
      </c>
      <c r="L69">
        <v>-1</v>
      </c>
      <c r="M69">
        <v>0</v>
      </c>
      <c r="N69">
        <v>0</v>
      </c>
      <c r="O69">
        <v>1</v>
      </c>
      <c r="P69">
        <v>1.6</v>
      </c>
      <c r="Q69">
        <v>1.6</v>
      </c>
      <c r="R69" s="1">
        <v>2E-3</v>
      </c>
    </row>
    <row r="70" spans="1:18" x14ac:dyDescent="0.35">
      <c r="A70">
        <v>1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2</v>
      </c>
      <c r="K70">
        <v>10</v>
      </c>
      <c r="L70">
        <v>10</v>
      </c>
      <c r="M70">
        <v>0</v>
      </c>
      <c r="N70">
        <v>0</v>
      </c>
      <c r="O70">
        <v>1</v>
      </c>
      <c r="P70">
        <v>1.5</v>
      </c>
      <c r="Q70">
        <v>1.5</v>
      </c>
      <c r="R70" s="1">
        <v>0.245</v>
      </c>
    </row>
    <row r="71" spans="1:18" x14ac:dyDescent="0.35">
      <c r="A71">
        <v>1</v>
      </c>
      <c r="B71" t="s">
        <v>131</v>
      </c>
      <c r="C71">
        <v>1</v>
      </c>
      <c r="D71">
        <v>3</v>
      </c>
      <c r="E71">
        <v>3</v>
      </c>
      <c r="F71">
        <v>3</v>
      </c>
      <c r="G71">
        <v>0</v>
      </c>
      <c r="H71">
        <v>0</v>
      </c>
      <c r="I71">
        <v>1</v>
      </c>
      <c r="J71">
        <v>1</v>
      </c>
      <c r="K71">
        <v>7</v>
      </c>
      <c r="L71">
        <v>7</v>
      </c>
      <c r="M71">
        <v>0</v>
      </c>
      <c r="N71">
        <v>0</v>
      </c>
      <c r="O71">
        <v>1</v>
      </c>
      <c r="P71">
        <v>1.5</v>
      </c>
      <c r="Q71">
        <v>1.5</v>
      </c>
      <c r="R71" s="1">
        <v>2E-3</v>
      </c>
    </row>
    <row r="72" spans="1:18" x14ac:dyDescent="0.35">
      <c r="A72">
        <v>1</v>
      </c>
      <c r="B72" t="s">
        <v>71</v>
      </c>
      <c r="C72">
        <v>7</v>
      </c>
      <c r="D72">
        <v>15</v>
      </c>
      <c r="E72">
        <v>2.1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1.5</v>
      </c>
      <c r="Q72">
        <v>1.5</v>
      </c>
      <c r="R72" s="1">
        <v>0.79100000000000004</v>
      </c>
    </row>
    <row r="73" spans="1:18" x14ac:dyDescent="0.35">
      <c r="A73">
        <v>1</v>
      </c>
      <c r="B73" t="s">
        <v>230</v>
      </c>
      <c r="C73">
        <v>13</v>
      </c>
      <c r="D73">
        <v>14</v>
      </c>
      <c r="E73">
        <v>1.1000000000000001</v>
      </c>
      <c r="F73">
        <v>7</v>
      </c>
      <c r="G73">
        <v>0</v>
      </c>
      <c r="H73">
        <v>0</v>
      </c>
      <c r="I73">
        <v>5</v>
      </c>
      <c r="J73">
        <v>6</v>
      </c>
      <c r="K73">
        <v>14</v>
      </c>
      <c r="L73">
        <v>2.8</v>
      </c>
      <c r="M73">
        <v>0</v>
      </c>
      <c r="N73">
        <v>2</v>
      </c>
      <c r="O73">
        <v>1</v>
      </c>
      <c r="P73">
        <v>1.3</v>
      </c>
      <c r="Q73">
        <v>1.3</v>
      </c>
      <c r="R73" s="1">
        <v>1.2999999999999999E-2</v>
      </c>
    </row>
    <row r="74" spans="1:18" x14ac:dyDescent="0.35">
      <c r="A74">
        <v>1</v>
      </c>
      <c r="B74" t="s">
        <v>72</v>
      </c>
      <c r="C74">
        <v>1</v>
      </c>
      <c r="D74">
        <v>2</v>
      </c>
      <c r="E74">
        <v>2</v>
      </c>
      <c r="F74">
        <v>2</v>
      </c>
      <c r="G74">
        <v>0</v>
      </c>
      <c r="H74">
        <v>0</v>
      </c>
      <c r="I74">
        <v>1</v>
      </c>
      <c r="J74">
        <v>1</v>
      </c>
      <c r="K74">
        <v>5</v>
      </c>
      <c r="L74">
        <v>5</v>
      </c>
      <c r="M74">
        <v>0</v>
      </c>
      <c r="N74">
        <v>0</v>
      </c>
      <c r="O74">
        <v>1</v>
      </c>
      <c r="P74">
        <v>1.2</v>
      </c>
      <c r="Q74">
        <v>1.2</v>
      </c>
      <c r="R74" s="1">
        <v>1.2999999999999999E-2</v>
      </c>
    </row>
    <row r="75" spans="1:18" x14ac:dyDescent="0.35">
      <c r="A75">
        <v>1</v>
      </c>
      <c r="B75" t="s">
        <v>152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6</v>
      </c>
      <c r="L75">
        <v>6</v>
      </c>
      <c r="M75">
        <v>0</v>
      </c>
      <c r="N75">
        <v>0</v>
      </c>
      <c r="O75">
        <v>1</v>
      </c>
      <c r="P75">
        <v>1.2</v>
      </c>
      <c r="Q75">
        <v>1.2</v>
      </c>
      <c r="R75" s="1">
        <v>1.2999999999999999E-2</v>
      </c>
    </row>
    <row r="76" spans="1:18" x14ac:dyDescent="0.35">
      <c r="A76">
        <v>1</v>
      </c>
      <c r="B76" t="s">
        <v>73</v>
      </c>
      <c r="C76">
        <v>2</v>
      </c>
      <c r="D76">
        <v>9</v>
      </c>
      <c r="E76">
        <v>4.5</v>
      </c>
      <c r="F76">
        <v>6</v>
      </c>
      <c r="G76">
        <v>0</v>
      </c>
      <c r="H76">
        <v>0</v>
      </c>
      <c r="I76">
        <v>1</v>
      </c>
      <c r="J76">
        <v>1</v>
      </c>
      <c r="K76">
        <v>-3</v>
      </c>
      <c r="L76">
        <v>-3</v>
      </c>
      <c r="M76">
        <v>0</v>
      </c>
      <c r="N76">
        <v>0</v>
      </c>
      <c r="O76">
        <v>1</v>
      </c>
      <c r="P76">
        <v>1.1000000000000001</v>
      </c>
      <c r="Q76">
        <v>1.1000000000000001</v>
      </c>
      <c r="R76" s="1">
        <v>2.7E-2</v>
      </c>
    </row>
    <row r="77" spans="1:18" x14ac:dyDescent="0.35">
      <c r="A77">
        <v>1</v>
      </c>
      <c r="B77" t="s">
        <v>123</v>
      </c>
      <c r="C77">
        <v>3</v>
      </c>
      <c r="D77">
        <v>11</v>
      </c>
      <c r="E77">
        <v>3.7</v>
      </c>
      <c r="F77">
        <v>8</v>
      </c>
      <c r="G77">
        <v>0</v>
      </c>
      <c r="H77">
        <v>0</v>
      </c>
      <c r="I77">
        <v>0</v>
      </c>
      <c r="J77">
        <v>3</v>
      </c>
      <c r="K77">
        <v>0</v>
      </c>
      <c r="L77">
        <v>0</v>
      </c>
      <c r="M77">
        <v>0</v>
      </c>
      <c r="N77">
        <v>0</v>
      </c>
      <c r="O77">
        <v>1</v>
      </c>
      <c r="P77">
        <v>1.1000000000000001</v>
      </c>
      <c r="Q77">
        <v>1.1000000000000001</v>
      </c>
      <c r="R77" s="1">
        <v>1.2E-2</v>
      </c>
    </row>
    <row r="78" spans="1:18" x14ac:dyDescent="0.35">
      <c r="A78">
        <v>1</v>
      </c>
      <c r="B78" t="s">
        <v>74</v>
      </c>
      <c r="C78">
        <v>3</v>
      </c>
      <c r="D78">
        <v>11</v>
      </c>
      <c r="E78">
        <v>3.7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1.1000000000000001</v>
      </c>
      <c r="Q78">
        <v>1.1000000000000001</v>
      </c>
      <c r="R78" s="1">
        <v>0.71799999999999997</v>
      </c>
    </row>
    <row r="79" spans="1:18" x14ac:dyDescent="0.35">
      <c r="A79">
        <v>1</v>
      </c>
      <c r="B79" t="s">
        <v>75</v>
      </c>
      <c r="C79">
        <v>5</v>
      </c>
      <c r="D79">
        <v>10</v>
      </c>
      <c r="E79">
        <v>2</v>
      </c>
      <c r="F79">
        <v>4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 s="1">
        <v>0.16900000000000001</v>
      </c>
    </row>
    <row r="80" spans="1:18" x14ac:dyDescent="0.35">
      <c r="A80">
        <v>1</v>
      </c>
      <c r="B80" t="s">
        <v>76</v>
      </c>
      <c r="C80">
        <v>2</v>
      </c>
      <c r="D80">
        <v>8</v>
      </c>
      <c r="E80">
        <v>4</v>
      </c>
      <c r="F80">
        <v>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0.8</v>
      </c>
      <c r="Q80">
        <v>0.8</v>
      </c>
      <c r="R80" s="1">
        <v>1.0999999999999999E-2</v>
      </c>
    </row>
    <row r="81" spans="1:18" x14ac:dyDescent="0.35">
      <c r="A81">
        <v>1</v>
      </c>
      <c r="B81" t="s">
        <v>77</v>
      </c>
      <c r="C81">
        <v>6</v>
      </c>
      <c r="D81">
        <v>8</v>
      </c>
      <c r="E81">
        <v>1.3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0.8</v>
      </c>
      <c r="Q81">
        <v>0.8</v>
      </c>
      <c r="R81" s="1">
        <v>1.2E-2</v>
      </c>
    </row>
    <row r="82" spans="1:18" x14ac:dyDescent="0.35">
      <c r="A82">
        <v>1</v>
      </c>
      <c r="B82" t="s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3</v>
      </c>
      <c r="L82">
        <v>3</v>
      </c>
      <c r="M82">
        <v>0</v>
      </c>
      <c r="N82">
        <v>0</v>
      </c>
      <c r="O82">
        <v>1</v>
      </c>
      <c r="P82">
        <v>0.8</v>
      </c>
      <c r="Q82">
        <v>0.8</v>
      </c>
      <c r="R82" s="1">
        <v>0</v>
      </c>
    </row>
    <row r="83" spans="1:18" x14ac:dyDescent="0.35">
      <c r="A83">
        <v>1</v>
      </c>
      <c r="B83" t="s">
        <v>79</v>
      </c>
      <c r="C83">
        <v>1</v>
      </c>
      <c r="D83">
        <v>3</v>
      </c>
      <c r="E83">
        <v>3</v>
      </c>
      <c r="F83">
        <v>3</v>
      </c>
      <c r="G83">
        <v>0</v>
      </c>
      <c r="H83">
        <v>0</v>
      </c>
      <c r="I83">
        <v>1</v>
      </c>
      <c r="J83">
        <v>2</v>
      </c>
      <c r="K83">
        <v>0</v>
      </c>
      <c r="L83">
        <v>0</v>
      </c>
      <c r="M83">
        <v>0</v>
      </c>
      <c r="N83">
        <v>0</v>
      </c>
      <c r="O83">
        <v>1</v>
      </c>
      <c r="P83">
        <v>0.8</v>
      </c>
      <c r="Q83">
        <v>0.8</v>
      </c>
      <c r="R83" s="1">
        <v>0.97599999999999998</v>
      </c>
    </row>
    <row r="84" spans="1:18" x14ac:dyDescent="0.35">
      <c r="A84">
        <v>1</v>
      </c>
      <c r="B84" t="s">
        <v>137</v>
      </c>
      <c r="C84">
        <v>2</v>
      </c>
      <c r="D84">
        <v>7</v>
      </c>
      <c r="E84">
        <v>3.5</v>
      </c>
      <c r="F84">
        <v>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0.7</v>
      </c>
      <c r="Q84">
        <v>0.7</v>
      </c>
      <c r="R84" s="1">
        <v>7.0000000000000001E-3</v>
      </c>
    </row>
    <row r="85" spans="1:18" x14ac:dyDescent="0.35">
      <c r="A85">
        <v>1</v>
      </c>
      <c r="B85" t="s">
        <v>143</v>
      </c>
      <c r="C85">
        <v>3</v>
      </c>
      <c r="D85">
        <v>7</v>
      </c>
      <c r="E85">
        <v>2.2999999999999998</v>
      </c>
      <c r="F85">
        <v>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0.7</v>
      </c>
      <c r="Q85">
        <v>0.7</v>
      </c>
      <c r="R85" s="1">
        <v>7.0000000000000001E-3</v>
      </c>
    </row>
    <row r="86" spans="1:18" x14ac:dyDescent="0.35">
      <c r="A86">
        <v>1</v>
      </c>
      <c r="B86" t="s">
        <v>243</v>
      </c>
      <c r="C86">
        <v>1</v>
      </c>
      <c r="D86">
        <v>5</v>
      </c>
      <c r="E86">
        <v>5</v>
      </c>
      <c r="F86">
        <v>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0.5</v>
      </c>
      <c r="Q86">
        <v>0.5</v>
      </c>
      <c r="R86" s="1">
        <v>3.0000000000000001E-3</v>
      </c>
    </row>
    <row r="87" spans="1:18" x14ac:dyDescent="0.35">
      <c r="A87">
        <v>1</v>
      </c>
      <c r="B87" t="s">
        <v>80</v>
      </c>
      <c r="C87">
        <v>3</v>
      </c>
      <c r="D87">
        <v>9</v>
      </c>
      <c r="E87">
        <v>3</v>
      </c>
      <c r="F87">
        <v>3</v>
      </c>
      <c r="G87">
        <v>0</v>
      </c>
      <c r="H87">
        <v>0</v>
      </c>
      <c r="I87">
        <v>1</v>
      </c>
      <c r="J87">
        <v>1</v>
      </c>
      <c r="K87">
        <v>10</v>
      </c>
      <c r="L87">
        <v>10</v>
      </c>
      <c r="M87">
        <v>0</v>
      </c>
      <c r="N87">
        <v>1</v>
      </c>
      <c r="O87">
        <v>1</v>
      </c>
      <c r="P87">
        <v>0.4</v>
      </c>
      <c r="Q87">
        <v>0.4</v>
      </c>
      <c r="R87" s="1">
        <v>0.503</v>
      </c>
    </row>
    <row r="88" spans="1:18" x14ac:dyDescent="0.35">
      <c r="A88">
        <v>1</v>
      </c>
      <c r="B88" t="s">
        <v>168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1</v>
      </c>
      <c r="B89" t="s">
        <v>156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1</v>
      </c>
      <c r="B90" t="s">
        <v>142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 s="1">
        <v>0</v>
      </c>
    </row>
    <row r="91" spans="1:18" x14ac:dyDescent="0.35">
      <c r="A91">
        <v>1</v>
      </c>
      <c r="B91" t="s">
        <v>160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 s="1">
        <v>0</v>
      </c>
    </row>
    <row r="92" spans="1:18" x14ac:dyDescent="0.35">
      <c r="A92">
        <v>1</v>
      </c>
      <c r="B92" t="s">
        <v>122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2.1000000000000001E-2</v>
      </c>
    </row>
    <row r="93" spans="1:18" x14ac:dyDescent="0.35">
      <c r="A93">
        <v>1</v>
      </c>
      <c r="B93" t="s">
        <v>81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2.5000000000000001E-2</v>
      </c>
    </row>
    <row r="94" spans="1:18" x14ac:dyDescent="0.35">
      <c r="A94">
        <v>1</v>
      </c>
      <c r="B94" t="s">
        <v>244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2E-3</v>
      </c>
    </row>
    <row r="95" spans="1:18" x14ac:dyDescent="0.35">
      <c r="A95">
        <v>1</v>
      </c>
      <c r="B95" t="s">
        <v>158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1</v>
      </c>
      <c r="B96" t="s">
        <v>140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3.0000000000000001E-3</v>
      </c>
    </row>
    <row r="97" spans="1:18" x14ac:dyDescent="0.35">
      <c r="A97">
        <v>1</v>
      </c>
      <c r="B97" t="s">
        <v>159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1</v>
      </c>
      <c r="B98" t="s">
        <v>82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0.86899999999999999</v>
      </c>
    </row>
    <row r="99" spans="1:18" x14ac:dyDescent="0.35">
      <c r="A99">
        <v>1</v>
      </c>
      <c r="B99" t="s">
        <v>83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0.96699999999999997</v>
      </c>
    </row>
    <row r="100" spans="1:18" x14ac:dyDescent="0.35">
      <c r="A100">
        <v>1</v>
      </c>
      <c r="B100" t="s">
        <v>157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</v>
      </c>
      <c r="B101" t="s">
        <v>84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 s="1">
        <v>0</v>
      </c>
    </row>
    <row r="102" spans="1:18" x14ac:dyDescent="0.35">
      <c r="A102">
        <v>1</v>
      </c>
      <c r="B102" t="s">
        <v>231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</v>
      </c>
      <c r="B103" t="s">
        <v>162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1E-3</v>
      </c>
    </row>
    <row r="104" spans="1:18" x14ac:dyDescent="0.35">
      <c r="A104">
        <v>1</v>
      </c>
      <c r="B104" t="s">
        <v>163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1</v>
      </c>
      <c r="B105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 s="1">
        <v>1E-3</v>
      </c>
    </row>
    <row r="106" spans="1:18" x14ac:dyDescent="0.35">
      <c r="A106">
        <v>1</v>
      </c>
      <c r="B106" t="s">
        <v>164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</row>
    <row r="107" spans="1:18" x14ac:dyDescent="0.35">
      <c r="A107">
        <v>1</v>
      </c>
      <c r="B107" t="s">
        <v>161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1</v>
      </c>
      <c r="B108" t="s">
        <v>146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4.0000000000000001E-3</v>
      </c>
    </row>
    <row r="109" spans="1:18" x14ac:dyDescent="0.35">
      <c r="A109">
        <v>1</v>
      </c>
      <c r="B109" t="s">
        <v>232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1E-3</v>
      </c>
    </row>
    <row r="110" spans="1:18" x14ac:dyDescent="0.35">
      <c r="A110">
        <v>1</v>
      </c>
      <c r="B110" t="s">
        <v>225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1</v>
      </c>
      <c r="B111" t="s">
        <v>167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1</v>
      </c>
      <c r="B112" t="s">
        <v>166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1</v>
      </c>
      <c r="B113" t="s">
        <v>240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1E-3</v>
      </c>
    </row>
    <row r="114" spans="1:18" x14ac:dyDescent="0.35">
      <c r="A114">
        <v>1</v>
      </c>
      <c r="B114" t="s">
        <v>226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6.0000000000000001E-3</v>
      </c>
    </row>
    <row r="115" spans="1:18" x14ac:dyDescent="0.35">
      <c r="A115">
        <v>1</v>
      </c>
      <c r="B115" t="s">
        <v>154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 s="1">
        <v>0</v>
      </c>
    </row>
    <row r="116" spans="1:18" x14ac:dyDescent="0.35">
      <c r="A116">
        <v>1</v>
      </c>
      <c r="B116" t="s">
        <v>171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 s="1">
        <v>1E-3</v>
      </c>
    </row>
    <row r="117" spans="1:18" x14ac:dyDescent="0.35">
      <c r="A117">
        <v>1</v>
      </c>
      <c r="B117" t="s">
        <v>169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</v>
      </c>
    </row>
    <row r="118" spans="1:18" x14ac:dyDescent="0.35">
      <c r="A118">
        <v>1</v>
      </c>
      <c r="B118" t="s">
        <v>170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0</v>
      </c>
    </row>
    <row r="119" spans="1:18" x14ac:dyDescent="0.35">
      <c r="A119">
        <v>1</v>
      </c>
      <c r="B119" t="s">
        <v>85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3.0000000000000001E-3</v>
      </c>
    </row>
    <row r="120" spans="1:18" x14ac:dyDescent="0.35">
      <c r="A120">
        <v>1</v>
      </c>
      <c r="B120" t="s">
        <v>145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7.0000000000000001E-3</v>
      </c>
    </row>
    <row r="121" spans="1:18" x14ac:dyDescent="0.35">
      <c r="A121">
        <v>1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 s="1">
        <v>2E-3</v>
      </c>
    </row>
    <row r="122" spans="1:18" x14ac:dyDescent="0.35">
      <c r="A122">
        <v>1</v>
      </c>
      <c r="B122" t="s">
        <v>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 s="1">
        <v>8.0000000000000002E-3</v>
      </c>
    </row>
    <row r="123" spans="1:18" x14ac:dyDescent="0.35">
      <c r="A123">
        <v>1</v>
      </c>
      <c r="B123" t="s">
        <v>175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1E-3</v>
      </c>
    </row>
    <row r="124" spans="1:18" x14ac:dyDescent="0.35">
      <c r="A124">
        <v>1</v>
      </c>
      <c r="B124" t="s">
        <v>172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0</v>
      </c>
    </row>
    <row r="125" spans="1:18" x14ac:dyDescent="0.35">
      <c r="A125">
        <v>1</v>
      </c>
      <c r="B125" t="s">
        <v>173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1E-3</v>
      </c>
    </row>
    <row r="126" spans="1:18" x14ac:dyDescent="0.35">
      <c r="A126">
        <v>1</v>
      </c>
      <c r="B126" t="s">
        <v>87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3.6999999999999998E-2</v>
      </c>
    </row>
    <row r="127" spans="1:18" x14ac:dyDescent="0.35">
      <c r="A127">
        <v>1</v>
      </c>
      <c r="B127" t="s">
        <v>174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2E-3</v>
      </c>
    </row>
    <row r="128" spans="1:18" x14ac:dyDescent="0.35">
      <c r="A128">
        <v>1</v>
      </c>
      <c r="B128" t="s">
        <v>233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0</v>
      </c>
    </row>
    <row r="129" spans="1:18" x14ac:dyDescent="0.35">
      <c r="A129">
        <v>1</v>
      </c>
      <c r="B129" t="s">
        <v>183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0</v>
      </c>
    </row>
    <row r="130" spans="1:18" x14ac:dyDescent="0.35">
      <c r="A130">
        <v>1</v>
      </c>
      <c r="B130" t="s">
        <v>148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1E-3</v>
      </c>
    </row>
    <row r="131" spans="1:18" x14ac:dyDescent="0.35">
      <c r="A131">
        <v>1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 s="1">
        <v>0</v>
      </c>
    </row>
    <row r="132" spans="1:18" x14ac:dyDescent="0.35">
      <c r="A132">
        <v>1</v>
      </c>
      <c r="B132" t="s">
        <v>238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</v>
      </c>
    </row>
    <row r="133" spans="1:18" x14ac:dyDescent="0.35">
      <c r="A133">
        <v>1</v>
      </c>
      <c r="B133" t="s">
        <v>176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1</v>
      </c>
      <c r="B134" t="s">
        <v>126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1E-3</v>
      </c>
    </row>
    <row r="135" spans="1:18" x14ac:dyDescent="0.35">
      <c r="A135">
        <v>1</v>
      </c>
      <c r="B135" t="s">
        <v>177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1</v>
      </c>
      <c r="B136" t="s">
        <v>178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</row>
    <row r="137" spans="1:18" x14ac:dyDescent="0.35">
      <c r="A137">
        <v>1</v>
      </c>
      <c r="B137" t="s">
        <v>227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1</v>
      </c>
      <c r="B138" t="s">
        <v>179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1</v>
      </c>
      <c r="B139" t="s">
        <v>228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1</v>
      </c>
      <c r="B140" t="s">
        <v>180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0.43099999999999999</v>
      </c>
    </row>
    <row r="141" spans="1:18" x14ac:dyDescent="0.35">
      <c r="A141">
        <v>1</v>
      </c>
      <c r="B141" t="s">
        <v>181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1</v>
      </c>
      <c r="B142" t="s">
        <v>182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2E-3</v>
      </c>
    </row>
    <row r="143" spans="1:18" x14ac:dyDescent="0.35">
      <c r="A143">
        <v>1</v>
      </c>
      <c r="B143" t="s">
        <v>247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 s="1">
        <v>2E-3</v>
      </c>
    </row>
    <row r="144" spans="1:18" x14ac:dyDescent="0.35">
      <c r="A144">
        <v>1</v>
      </c>
      <c r="B144" t="s">
        <v>184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</v>
      </c>
    </row>
    <row r="145" spans="1:18" x14ac:dyDescent="0.35">
      <c r="A145">
        <v>1</v>
      </c>
      <c r="B145" t="s">
        <v>121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 s="1">
        <v>5.8999999999999997E-2</v>
      </c>
    </row>
    <row r="146" spans="1:18" x14ac:dyDescent="0.35">
      <c r="A146">
        <v>1</v>
      </c>
      <c r="B146" t="s">
        <v>185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</row>
    <row r="147" spans="1:18" x14ac:dyDescent="0.35">
      <c r="A147">
        <v>1</v>
      </c>
      <c r="B147" t="s">
        <v>186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1</v>
      </c>
      <c r="B148" t="s">
        <v>187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1</v>
      </c>
      <c r="B149" t="s">
        <v>235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1</v>
      </c>
      <c r="B150" t="s">
        <v>188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</v>
      </c>
    </row>
    <row r="151" spans="1:18" x14ac:dyDescent="0.35">
      <c r="A151">
        <v>1</v>
      </c>
      <c r="B151" t="s">
        <v>191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</v>
      </c>
    </row>
    <row r="152" spans="1:18" x14ac:dyDescent="0.35">
      <c r="A152">
        <v>1</v>
      </c>
      <c r="B152" t="s">
        <v>239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1</v>
      </c>
      <c r="B153" t="s">
        <v>190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8.0000000000000002E-3</v>
      </c>
    </row>
    <row r="154" spans="1:18" x14ac:dyDescent="0.35">
      <c r="A154">
        <v>1</v>
      </c>
      <c r="B154" t="s">
        <v>189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</v>
      </c>
    </row>
    <row r="155" spans="1:18" x14ac:dyDescent="0.35">
      <c r="A155">
        <v>1</v>
      </c>
      <c r="B155" t="s">
        <v>224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 s="1">
        <v>0</v>
      </c>
    </row>
    <row r="156" spans="1:18" x14ac:dyDescent="0.35">
      <c r="A156">
        <v>1</v>
      </c>
      <c r="B156" t="s">
        <v>135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2E-3</v>
      </c>
    </row>
    <row r="157" spans="1:18" x14ac:dyDescent="0.35">
      <c r="A157">
        <v>1</v>
      </c>
      <c r="B157" t="s">
        <v>119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0.01</v>
      </c>
    </row>
    <row r="158" spans="1:18" x14ac:dyDescent="0.35">
      <c r="A158">
        <v>1</v>
      </c>
      <c r="B158" t="s">
        <v>194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</row>
    <row r="159" spans="1:18" x14ac:dyDescent="0.35">
      <c r="A159">
        <v>1</v>
      </c>
      <c r="B159" t="s">
        <v>150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1E-3</v>
      </c>
    </row>
    <row r="160" spans="1:18" x14ac:dyDescent="0.35">
      <c r="A160">
        <v>1</v>
      </c>
      <c r="B160" t="s">
        <v>193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0</v>
      </c>
    </row>
    <row r="161" spans="1:18" x14ac:dyDescent="0.35">
      <c r="A161">
        <v>1</v>
      </c>
      <c r="B161" t="s">
        <v>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0.92300000000000004</v>
      </c>
    </row>
    <row r="162" spans="1:18" x14ac:dyDescent="0.35">
      <c r="A162">
        <v>1</v>
      </c>
      <c r="B162" t="s">
        <v>153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2.1000000000000001E-2</v>
      </c>
    </row>
    <row r="163" spans="1:18" x14ac:dyDescent="0.35">
      <c r="A163">
        <v>1</v>
      </c>
      <c r="B163" t="s">
        <v>192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1E-3</v>
      </c>
    </row>
    <row r="164" spans="1:18" x14ac:dyDescent="0.35">
      <c r="A164">
        <v>1</v>
      </c>
      <c r="B164" t="s">
        <v>139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 s="1">
        <v>1E-3</v>
      </c>
    </row>
    <row r="165" spans="1:18" x14ac:dyDescent="0.35">
      <c r="A165">
        <v>1</v>
      </c>
      <c r="B165" t="s">
        <v>195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7.0000000000000007E-2</v>
      </c>
    </row>
    <row r="166" spans="1:18" x14ac:dyDescent="0.35">
      <c r="A166">
        <v>1</v>
      </c>
      <c r="B166" t="s">
        <v>196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0</v>
      </c>
    </row>
    <row r="167" spans="1:18" x14ac:dyDescent="0.35">
      <c r="A167">
        <v>1</v>
      </c>
      <c r="B167" t="s">
        <v>197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</row>
    <row r="168" spans="1:18" x14ac:dyDescent="0.35">
      <c r="A168">
        <v>1</v>
      </c>
      <c r="B168" t="s">
        <v>199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1</v>
      </c>
      <c r="B169" t="s">
        <v>124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 s="1">
        <v>3.0000000000000001E-3</v>
      </c>
    </row>
    <row r="170" spans="1:18" x14ac:dyDescent="0.35">
      <c r="A170">
        <v>1</v>
      </c>
      <c r="B170" t="s">
        <v>200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 s="1">
        <v>1E-3</v>
      </c>
    </row>
    <row r="171" spans="1:18" x14ac:dyDescent="0.35">
      <c r="A171">
        <v>1</v>
      </c>
      <c r="B171" t="s">
        <v>147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0.02</v>
      </c>
    </row>
    <row r="172" spans="1:18" x14ac:dyDescent="0.35">
      <c r="A172">
        <v>1</v>
      </c>
      <c r="B172" t="s">
        <v>198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1</v>
      </c>
      <c r="B173" t="s">
        <v>201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1</v>
      </c>
      <c r="B174" t="s">
        <v>202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1</v>
      </c>
      <c r="B175" t="s">
        <v>203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1</v>
      </c>
      <c r="B176" t="s">
        <v>204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1</v>
      </c>
      <c r="B177" t="s">
        <v>205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1</v>
      </c>
      <c r="B178" t="s">
        <v>206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1</v>
      </c>
      <c r="B179" t="s">
        <v>207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1</v>
      </c>
      <c r="B180" t="s">
        <v>211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 s="1">
        <v>0</v>
      </c>
    </row>
    <row r="181" spans="1:18" x14ac:dyDescent="0.35">
      <c r="A181">
        <v>1</v>
      </c>
      <c r="B181" t="s">
        <v>208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</v>
      </c>
    </row>
    <row r="182" spans="1:18" x14ac:dyDescent="0.35">
      <c r="A182">
        <v>1</v>
      </c>
      <c r="B182" t="s">
        <v>209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1E-3</v>
      </c>
    </row>
    <row r="183" spans="1:18" x14ac:dyDescent="0.35">
      <c r="A183">
        <v>1</v>
      </c>
      <c r="B183" t="s">
        <v>210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1</v>
      </c>
      <c r="B184" t="s">
        <v>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0.57799999999999996</v>
      </c>
    </row>
    <row r="185" spans="1:18" x14ac:dyDescent="0.35">
      <c r="A185">
        <v>1</v>
      </c>
      <c r="B185" t="s">
        <v>90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0.98699999999999999</v>
      </c>
    </row>
    <row r="186" spans="1:18" x14ac:dyDescent="0.35">
      <c r="A186">
        <v>1</v>
      </c>
      <c r="B186" t="s">
        <v>236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5.8000000000000003E-2</v>
      </c>
    </row>
    <row r="187" spans="1:18" x14ac:dyDescent="0.35">
      <c r="A187">
        <v>1</v>
      </c>
      <c r="B187" t="s">
        <v>212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0</v>
      </c>
    </row>
    <row r="188" spans="1:18" x14ac:dyDescent="0.35">
      <c r="A188">
        <v>1</v>
      </c>
      <c r="B188" t="s">
        <v>213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v>0</v>
      </c>
    </row>
    <row r="189" spans="1:18" x14ac:dyDescent="0.35">
      <c r="A189">
        <v>1</v>
      </c>
      <c r="B189" t="s">
        <v>214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</v>
      </c>
    </row>
    <row r="190" spans="1:18" x14ac:dyDescent="0.35">
      <c r="A190">
        <v>1</v>
      </c>
      <c r="B190" t="s">
        <v>133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 s="1">
        <v>0</v>
      </c>
    </row>
    <row r="191" spans="1:18" x14ac:dyDescent="0.35">
      <c r="A191">
        <v>1</v>
      </c>
      <c r="B191" t="s">
        <v>217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 s="1">
        <v>0</v>
      </c>
    </row>
    <row r="192" spans="1:18" x14ac:dyDescent="0.35">
      <c r="A192">
        <v>1</v>
      </c>
      <c r="B192" t="s">
        <v>215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0.193</v>
      </c>
    </row>
    <row r="193" spans="1:18" x14ac:dyDescent="0.35">
      <c r="A193">
        <v>1</v>
      </c>
      <c r="B193" t="s">
        <v>155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1E-3</v>
      </c>
    </row>
    <row r="194" spans="1:18" x14ac:dyDescent="0.35">
      <c r="A194">
        <v>1</v>
      </c>
      <c r="B194" t="s">
        <v>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 s="1">
        <v>1E-3</v>
      </c>
    </row>
    <row r="195" spans="1:18" x14ac:dyDescent="0.35">
      <c r="A195">
        <v>1</v>
      </c>
      <c r="B195" t="s">
        <v>218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0</v>
      </c>
    </row>
    <row r="196" spans="1:18" x14ac:dyDescent="0.35">
      <c r="A196">
        <v>1</v>
      </c>
      <c r="B196" t="s">
        <v>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0.11899999999999999</v>
      </c>
    </row>
    <row r="197" spans="1:18" x14ac:dyDescent="0.35">
      <c r="A197">
        <v>1</v>
      </c>
      <c r="B197" t="s">
        <v>237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</v>
      </c>
    </row>
    <row r="198" spans="1:18" x14ac:dyDescent="0.35">
      <c r="A198">
        <v>1</v>
      </c>
      <c r="B198" t="s">
        <v>219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1E-3</v>
      </c>
    </row>
    <row r="199" spans="1:18" x14ac:dyDescent="0.35">
      <c r="A199">
        <v>1</v>
      </c>
      <c r="B199" t="s">
        <v>220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1E-3</v>
      </c>
    </row>
    <row r="200" spans="1:18" x14ac:dyDescent="0.35">
      <c r="A200">
        <v>1</v>
      </c>
      <c r="B200" t="s">
        <v>216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0.16300000000000001</v>
      </c>
    </row>
    <row r="201" spans="1:18" x14ac:dyDescent="0.35">
      <c r="A201">
        <v>1</v>
      </c>
      <c r="B201" t="s">
        <v>141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 s="1">
        <v>0</v>
      </c>
    </row>
    <row r="202" spans="1:18" x14ac:dyDescent="0.35">
      <c r="A202">
        <v>1</v>
      </c>
      <c r="B202" t="s">
        <v>221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1</v>
      </c>
      <c r="B203" t="s">
        <v>222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1</v>
      </c>
      <c r="B204" t="s">
        <v>223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</v>
      </c>
    </row>
    <row r="205" spans="1:18" x14ac:dyDescent="0.35">
      <c r="A205">
        <v>1</v>
      </c>
      <c r="B205" t="s">
        <v>242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</row>
    <row r="206" spans="1:18" x14ac:dyDescent="0.35">
      <c r="A206">
        <v>1</v>
      </c>
      <c r="B206" t="s">
        <v>130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 s="1">
        <v>5.0000000000000001E-3</v>
      </c>
    </row>
    <row r="207" spans="1:18" x14ac:dyDescent="0.35">
      <c r="A207">
        <v>1</v>
      </c>
      <c r="B207" t="s">
        <v>93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1E-3</v>
      </c>
    </row>
    <row r="208" spans="1:18" x14ac:dyDescent="0.35">
      <c r="A208">
        <v>1</v>
      </c>
      <c r="B208" t="s">
        <v>94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-7</v>
      </c>
      <c r="L208">
        <v>-7</v>
      </c>
      <c r="M208">
        <v>0</v>
      </c>
      <c r="N208">
        <v>0</v>
      </c>
      <c r="O208">
        <v>1</v>
      </c>
      <c r="P208">
        <v>-0.2</v>
      </c>
      <c r="Q208">
        <v>-0.2</v>
      </c>
      <c r="R208" s="1">
        <v>0.121</v>
      </c>
    </row>
    <row r="209" spans="1:18" x14ac:dyDescent="0.35">
      <c r="A209">
        <v>1</v>
      </c>
      <c r="B209" t="s">
        <v>134</v>
      </c>
      <c r="C209">
        <v>1</v>
      </c>
      <c r="D209">
        <v>-4</v>
      </c>
      <c r="E209">
        <v>-4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-0.4</v>
      </c>
      <c r="Q209">
        <v>-0.4</v>
      </c>
      <c r="R209" s="1">
        <v>9.5000000000000001E-2</v>
      </c>
    </row>
    <row r="210" spans="1:18" x14ac:dyDescent="0.35">
      <c r="A210">
        <v>1</v>
      </c>
      <c r="B210" t="s">
        <v>248</v>
      </c>
      <c r="C210">
        <v>5</v>
      </c>
      <c r="D210">
        <v>-4</v>
      </c>
      <c r="E210">
        <v>-0.8</v>
      </c>
      <c r="F210">
        <v>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-0.4</v>
      </c>
      <c r="Q210">
        <v>-0.4</v>
      </c>
      <c r="R210" s="1">
        <v>2.1000000000000001E-2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R210"/>
  <sheetViews>
    <sheetView showGridLines="0" workbookViewId="0">
      <selection activeCell="A5" sqref="A5:R210"/>
    </sheetView>
  </sheetViews>
  <sheetFormatPr defaultColWidth="12.26953125"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2</v>
      </c>
      <c r="B5" t="s">
        <v>29</v>
      </c>
      <c r="C5">
        <v>18</v>
      </c>
      <c r="D5">
        <v>87</v>
      </c>
      <c r="E5">
        <v>4.8</v>
      </c>
      <c r="F5">
        <v>27</v>
      </c>
      <c r="G5">
        <v>1</v>
      </c>
      <c r="H5">
        <v>2</v>
      </c>
      <c r="I5">
        <v>2</v>
      </c>
      <c r="J5">
        <v>3</v>
      </c>
      <c r="K5">
        <v>42</v>
      </c>
      <c r="L5">
        <v>21</v>
      </c>
      <c r="M5">
        <v>0</v>
      </c>
      <c r="N5">
        <v>0</v>
      </c>
      <c r="O5">
        <v>1</v>
      </c>
      <c r="P5">
        <v>27.9</v>
      </c>
      <c r="Q5">
        <v>27.9</v>
      </c>
      <c r="R5" s="1">
        <v>0.90400000000000003</v>
      </c>
    </row>
    <row r="6" spans="1:18" x14ac:dyDescent="0.35">
      <c r="A6">
        <v>2</v>
      </c>
      <c r="B6" t="s">
        <v>79</v>
      </c>
      <c r="C6">
        <v>28</v>
      </c>
      <c r="D6">
        <v>175</v>
      </c>
      <c r="E6">
        <v>6.3</v>
      </c>
      <c r="F6">
        <v>43</v>
      </c>
      <c r="G6">
        <v>3</v>
      </c>
      <c r="H6">
        <v>1</v>
      </c>
      <c r="I6">
        <v>3</v>
      </c>
      <c r="J6">
        <v>3</v>
      </c>
      <c r="K6">
        <v>6</v>
      </c>
      <c r="L6">
        <v>2</v>
      </c>
      <c r="M6">
        <v>0</v>
      </c>
      <c r="N6">
        <v>0</v>
      </c>
      <c r="O6">
        <v>1</v>
      </c>
      <c r="P6">
        <v>25.6</v>
      </c>
      <c r="Q6">
        <v>25.6</v>
      </c>
      <c r="R6" s="1">
        <v>0.97599999999999998</v>
      </c>
    </row>
    <row r="7" spans="1:18" x14ac:dyDescent="0.35">
      <c r="A7">
        <v>2</v>
      </c>
      <c r="B7" t="s">
        <v>32</v>
      </c>
      <c r="C7">
        <v>18</v>
      </c>
      <c r="D7">
        <v>121</v>
      </c>
      <c r="E7">
        <v>6.7</v>
      </c>
      <c r="F7">
        <v>43</v>
      </c>
      <c r="G7">
        <v>3</v>
      </c>
      <c r="H7">
        <v>2</v>
      </c>
      <c r="I7">
        <v>1</v>
      </c>
      <c r="J7">
        <v>1</v>
      </c>
      <c r="K7">
        <v>6</v>
      </c>
      <c r="L7">
        <v>6</v>
      </c>
      <c r="M7">
        <v>0</v>
      </c>
      <c r="N7">
        <v>0</v>
      </c>
      <c r="O7">
        <v>1</v>
      </c>
      <c r="P7">
        <v>25.2</v>
      </c>
      <c r="Q7">
        <v>25.2</v>
      </c>
      <c r="R7" s="1">
        <v>0.97699999999999998</v>
      </c>
    </row>
    <row r="8" spans="1:18" x14ac:dyDescent="0.35">
      <c r="A8">
        <v>2</v>
      </c>
      <c r="B8" t="s">
        <v>22</v>
      </c>
      <c r="C8">
        <v>14</v>
      </c>
      <c r="D8">
        <v>52</v>
      </c>
      <c r="E8">
        <v>3.7</v>
      </c>
      <c r="F8">
        <v>8</v>
      </c>
      <c r="G8">
        <v>0</v>
      </c>
      <c r="H8">
        <v>1</v>
      </c>
      <c r="I8">
        <v>6</v>
      </c>
      <c r="J8">
        <v>10</v>
      </c>
      <c r="K8">
        <v>48</v>
      </c>
      <c r="L8">
        <v>8</v>
      </c>
      <c r="M8">
        <v>1</v>
      </c>
      <c r="N8">
        <v>0</v>
      </c>
      <c r="O8">
        <v>1</v>
      </c>
      <c r="P8">
        <v>25</v>
      </c>
      <c r="Q8">
        <v>25</v>
      </c>
      <c r="R8" s="1">
        <v>0.94099999999999995</v>
      </c>
    </row>
    <row r="9" spans="1:18" x14ac:dyDescent="0.35">
      <c r="A9">
        <v>2</v>
      </c>
      <c r="B9" t="s">
        <v>47</v>
      </c>
      <c r="C9">
        <v>17</v>
      </c>
      <c r="D9">
        <v>63</v>
      </c>
      <c r="E9">
        <v>3.7</v>
      </c>
      <c r="F9">
        <v>16</v>
      </c>
      <c r="G9">
        <v>0</v>
      </c>
      <c r="H9">
        <v>1</v>
      </c>
      <c r="I9">
        <v>6</v>
      </c>
      <c r="J9">
        <v>7</v>
      </c>
      <c r="K9">
        <v>29</v>
      </c>
      <c r="L9">
        <v>4.8</v>
      </c>
      <c r="M9">
        <v>1</v>
      </c>
      <c r="N9">
        <v>0</v>
      </c>
      <c r="O9">
        <v>1</v>
      </c>
      <c r="P9">
        <v>24.2</v>
      </c>
      <c r="Q9">
        <v>24.2</v>
      </c>
      <c r="R9" s="1">
        <v>0.999</v>
      </c>
    </row>
    <row r="10" spans="1:18" x14ac:dyDescent="0.35">
      <c r="A10">
        <v>2</v>
      </c>
      <c r="B10" t="s">
        <v>69</v>
      </c>
      <c r="C10">
        <v>16</v>
      </c>
      <c r="D10">
        <v>106</v>
      </c>
      <c r="E10">
        <v>6.6</v>
      </c>
      <c r="F10">
        <v>69</v>
      </c>
      <c r="G10">
        <v>4</v>
      </c>
      <c r="H10">
        <v>0</v>
      </c>
      <c r="I10">
        <v>3</v>
      </c>
      <c r="J10">
        <v>4</v>
      </c>
      <c r="K10">
        <v>25</v>
      </c>
      <c r="L10">
        <v>8.3000000000000007</v>
      </c>
      <c r="M10">
        <v>1</v>
      </c>
      <c r="N10">
        <v>0</v>
      </c>
      <c r="O10">
        <v>1</v>
      </c>
      <c r="P10">
        <v>22.6</v>
      </c>
      <c r="Q10">
        <v>22.6</v>
      </c>
      <c r="R10" s="1">
        <v>0.87</v>
      </c>
    </row>
    <row r="11" spans="1:18" x14ac:dyDescent="0.35">
      <c r="A11">
        <v>2</v>
      </c>
      <c r="B11" t="s">
        <v>17</v>
      </c>
      <c r="C11">
        <v>20</v>
      </c>
      <c r="D11">
        <v>116</v>
      </c>
      <c r="E11">
        <v>5.8</v>
      </c>
      <c r="F11">
        <v>51</v>
      </c>
      <c r="G11">
        <v>4</v>
      </c>
      <c r="H11">
        <v>1</v>
      </c>
      <c r="I11">
        <v>3</v>
      </c>
      <c r="J11">
        <v>3</v>
      </c>
      <c r="K11">
        <v>19</v>
      </c>
      <c r="L11">
        <v>6.3</v>
      </c>
      <c r="M11">
        <v>0</v>
      </c>
      <c r="N11">
        <v>0</v>
      </c>
      <c r="O11">
        <v>1</v>
      </c>
      <c r="P11">
        <v>21</v>
      </c>
      <c r="Q11">
        <v>21</v>
      </c>
      <c r="R11" s="1">
        <v>1</v>
      </c>
    </row>
    <row r="12" spans="1:18" x14ac:dyDescent="0.35">
      <c r="A12">
        <v>2</v>
      </c>
      <c r="B12" t="s">
        <v>23</v>
      </c>
      <c r="C12">
        <v>19</v>
      </c>
      <c r="D12">
        <v>124</v>
      </c>
      <c r="E12">
        <v>6.5</v>
      </c>
      <c r="F12">
        <v>19</v>
      </c>
      <c r="G12">
        <v>0</v>
      </c>
      <c r="H12">
        <v>0</v>
      </c>
      <c r="I12">
        <v>4</v>
      </c>
      <c r="J12">
        <v>5</v>
      </c>
      <c r="K12">
        <v>48</v>
      </c>
      <c r="L12">
        <v>12</v>
      </c>
      <c r="M12">
        <v>0</v>
      </c>
      <c r="N12">
        <v>0</v>
      </c>
      <c r="O12">
        <v>1</v>
      </c>
      <c r="P12">
        <v>19.2</v>
      </c>
      <c r="Q12">
        <v>19.2</v>
      </c>
      <c r="R12" s="1">
        <v>0.997</v>
      </c>
    </row>
    <row r="13" spans="1:18" x14ac:dyDescent="0.35">
      <c r="A13">
        <v>2</v>
      </c>
      <c r="B13" t="s">
        <v>53</v>
      </c>
      <c r="C13">
        <v>17</v>
      </c>
      <c r="D13">
        <v>73</v>
      </c>
      <c r="E13">
        <v>4.3</v>
      </c>
      <c r="F13">
        <v>13</v>
      </c>
      <c r="G13">
        <v>0</v>
      </c>
      <c r="H13">
        <v>1</v>
      </c>
      <c r="I13">
        <v>5</v>
      </c>
      <c r="J13">
        <v>5</v>
      </c>
      <c r="K13">
        <v>30</v>
      </c>
      <c r="L13">
        <v>6</v>
      </c>
      <c r="M13">
        <v>0</v>
      </c>
      <c r="N13">
        <v>0</v>
      </c>
      <c r="O13">
        <v>1</v>
      </c>
      <c r="P13">
        <v>18.8</v>
      </c>
      <c r="Q13">
        <v>18.8</v>
      </c>
      <c r="R13" s="1">
        <v>0.95799999999999996</v>
      </c>
    </row>
    <row r="14" spans="1:18" x14ac:dyDescent="0.35">
      <c r="A14">
        <v>2</v>
      </c>
      <c r="B14" t="s">
        <v>82</v>
      </c>
      <c r="C14">
        <v>18</v>
      </c>
      <c r="D14">
        <v>88</v>
      </c>
      <c r="E14">
        <v>4.9000000000000004</v>
      </c>
      <c r="F14">
        <v>11</v>
      </c>
      <c r="G14">
        <v>0</v>
      </c>
      <c r="H14">
        <v>1</v>
      </c>
      <c r="I14">
        <v>4</v>
      </c>
      <c r="J14">
        <v>4</v>
      </c>
      <c r="K14">
        <v>19</v>
      </c>
      <c r="L14">
        <v>4.8</v>
      </c>
      <c r="M14">
        <v>0</v>
      </c>
      <c r="N14">
        <v>0</v>
      </c>
      <c r="O14">
        <v>1</v>
      </c>
      <c r="P14">
        <v>18.7</v>
      </c>
      <c r="Q14">
        <v>18.7</v>
      </c>
      <c r="R14" s="1">
        <v>0.86899999999999999</v>
      </c>
    </row>
    <row r="15" spans="1:18" x14ac:dyDescent="0.35">
      <c r="A15">
        <v>2</v>
      </c>
      <c r="B15" t="s">
        <v>43</v>
      </c>
      <c r="C15">
        <v>17</v>
      </c>
      <c r="D15">
        <v>43</v>
      </c>
      <c r="E15">
        <v>2.5</v>
      </c>
      <c r="F15">
        <v>14</v>
      </c>
      <c r="G15">
        <v>0</v>
      </c>
      <c r="H15">
        <v>2</v>
      </c>
      <c r="I15">
        <v>1</v>
      </c>
      <c r="J15">
        <v>2</v>
      </c>
      <c r="K15">
        <v>11</v>
      </c>
      <c r="L15">
        <v>11</v>
      </c>
      <c r="M15">
        <v>0</v>
      </c>
      <c r="N15">
        <v>0</v>
      </c>
      <c r="O15">
        <v>1</v>
      </c>
      <c r="P15">
        <v>17.899999999999999</v>
      </c>
      <c r="Q15">
        <v>17.899999999999999</v>
      </c>
      <c r="R15" s="1">
        <v>0.95799999999999996</v>
      </c>
    </row>
    <row r="16" spans="1:18" x14ac:dyDescent="0.35">
      <c r="A16">
        <v>2</v>
      </c>
      <c r="B16" t="s">
        <v>44</v>
      </c>
      <c r="C16">
        <v>17</v>
      </c>
      <c r="D16">
        <v>123</v>
      </c>
      <c r="E16">
        <v>7.2</v>
      </c>
      <c r="F16">
        <v>36</v>
      </c>
      <c r="G16">
        <v>2</v>
      </c>
      <c r="H16">
        <v>0</v>
      </c>
      <c r="I16">
        <v>4</v>
      </c>
      <c r="J16">
        <v>4</v>
      </c>
      <c r="K16">
        <v>36</v>
      </c>
      <c r="L16">
        <v>9</v>
      </c>
      <c r="M16">
        <v>0</v>
      </c>
      <c r="N16">
        <v>0</v>
      </c>
      <c r="O16">
        <v>1</v>
      </c>
      <c r="P16">
        <v>17.899999999999999</v>
      </c>
      <c r="Q16">
        <v>17.899999999999999</v>
      </c>
      <c r="R16" s="1">
        <v>0.93799999999999994</v>
      </c>
    </row>
    <row r="17" spans="1:18" x14ac:dyDescent="0.35">
      <c r="A17">
        <v>2</v>
      </c>
      <c r="B17" t="s">
        <v>30</v>
      </c>
      <c r="C17">
        <v>25</v>
      </c>
      <c r="D17">
        <v>80</v>
      </c>
      <c r="E17">
        <v>3.2</v>
      </c>
      <c r="F17">
        <v>23</v>
      </c>
      <c r="G17">
        <v>1</v>
      </c>
      <c r="H17">
        <v>1</v>
      </c>
      <c r="I17">
        <v>3</v>
      </c>
      <c r="J17">
        <v>4</v>
      </c>
      <c r="K17">
        <v>15</v>
      </c>
      <c r="L17">
        <v>5</v>
      </c>
      <c r="M17">
        <v>0</v>
      </c>
      <c r="N17">
        <v>0</v>
      </c>
      <c r="O17">
        <v>1</v>
      </c>
      <c r="P17">
        <v>17</v>
      </c>
      <c r="Q17">
        <v>17</v>
      </c>
      <c r="R17" s="1">
        <v>0.998</v>
      </c>
    </row>
    <row r="18" spans="1:18" x14ac:dyDescent="0.35">
      <c r="A18">
        <v>2</v>
      </c>
      <c r="B18" t="s">
        <v>39</v>
      </c>
      <c r="C18">
        <v>23</v>
      </c>
      <c r="D18">
        <v>106</v>
      </c>
      <c r="E18">
        <v>4.5999999999999996</v>
      </c>
      <c r="F18">
        <v>22</v>
      </c>
      <c r="G18">
        <v>2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16.600000000000001</v>
      </c>
      <c r="Q18">
        <v>16.600000000000001</v>
      </c>
      <c r="R18" s="1">
        <v>0.90200000000000002</v>
      </c>
    </row>
    <row r="19" spans="1:18" x14ac:dyDescent="0.35">
      <c r="A19">
        <v>2</v>
      </c>
      <c r="B19" t="s">
        <v>20</v>
      </c>
      <c r="C19">
        <v>25</v>
      </c>
      <c r="D19">
        <v>72</v>
      </c>
      <c r="E19">
        <v>2.9</v>
      </c>
      <c r="F19">
        <v>23</v>
      </c>
      <c r="G19">
        <v>1</v>
      </c>
      <c r="H19">
        <v>0</v>
      </c>
      <c r="I19">
        <v>7</v>
      </c>
      <c r="J19">
        <v>8</v>
      </c>
      <c r="K19">
        <v>37</v>
      </c>
      <c r="L19">
        <v>5.3</v>
      </c>
      <c r="M19">
        <v>0</v>
      </c>
      <c r="N19">
        <v>0</v>
      </c>
      <c r="O19">
        <v>1</v>
      </c>
      <c r="P19">
        <v>16.399999999999999</v>
      </c>
      <c r="Q19">
        <v>16.399999999999999</v>
      </c>
      <c r="R19" s="1">
        <v>0.998</v>
      </c>
    </row>
    <row r="20" spans="1:18" x14ac:dyDescent="0.35">
      <c r="A20">
        <v>2</v>
      </c>
      <c r="B20" t="s">
        <v>243</v>
      </c>
      <c r="C20">
        <v>12</v>
      </c>
      <c r="D20">
        <v>34</v>
      </c>
      <c r="E20">
        <v>2.8</v>
      </c>
      <c r="F20">
        <v>6</v>
      </c>
      <c r="G20">
        <v>0</v>
      </c>
      <c r="H20">
        <v>2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15.4</v>
      </c>
      <c r="Q20">
        <v>15.4</v>
      </c>
      <c r="R20" s="1">
        <v>3.0000000000000001E-3</v>
      </c>
    </row>
    <row r="21" spans="1:18" x14ac:dyDescent="0.35">
      <c r="A21">
        <v>2</v>
      </c>
      <c r="B21" t="s">
        <v>34</v>
      </c>
      <c r="C21">
        <v>15</v>
      </c>
      <c r="D21">
        <v>50</v>
      </c>
      <c r="E21">
        <v>3.3</v>
      </c>
      <c r="F21">
        <v>12</v>
      </c>
      <c r="G21">
        <v>0</v>
      </c>
      <c r="H21">
        <v>1</v>
      </c>
      <c r="I21">
        <v>3</v>
      </c>
      <c r="J21">
        <v>3</v>
      </c>
      <c r="K21">
        <v>10</v>
      </c>
      <c r="L21">
        <v>3.3</v>
      </c>
      <c r="M21">
        <v>0</v>
      </c>
      <c r="N21">
        <v>0</v>
      </c>
      <c r="O21">
        <v>1</v>
      </c>
      <c r="P21">
        <v>13.5</v>
      </c>
      <c r="Q21">
        <v>13.5</v>
      </c>
      <c r="R21" s="1">
        <v>0.96</v>
      </c>
    </row>
    <row r="22" spans="1:18" x14ac:dyDescent="0.35">
      <c r="A22">
        <v>2</v>
      </c>
      <c r="B22" t="s">
        <v>56</v>
      </c>
      <c r="C22">
        <v>10</v>
      </c>
      <c r="D22">
        <v>62</v>
      </c>
      <c r="E22">
        <v>6.2</v>
      </c>
      <c r="F22">
        <v>20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12.2</v>
      </c>
      <c r="Q22">
        <v>12.2</v>
      </c>
      <c r="R22" s="1">
        <v>0.82099999999999995</v>
      </c>
    </row>
    <row r="23" spans="1:18" x14ac:dyDescent="0.35">
      <c r="A23">
        <v>2</v>
      </c>
      <c r="B23" t="s">
        <v>28</v>
      </c>
      <c r="C23">
        <v>16</v>
      </c>
      <c r="D23">
        <v>67</v>
      </c>
      <c r="E23">
        <v>4.2</v>
      </c>
      <c r="F23">
        <v>16</v>
      </c>
      <c r="G23">
        <v>0</v>
      </c>
      <c r="H23">
        <v>1</v>
      </c>
      <c r="I23">
        <v>1</v>
      </c>
      <c r="J23">
        <v>1</v>
      </c>
      <c r="K23">
        <v>7</v>
      </c>
      <c r="L23">
        <v>7</v>
      </c>
      <c r="M23">
        <v>0</v>
      </c>
      <c r="N23">
        <v>1</v>
      </c>
      <c r="O23">
        <v>1</v>
      </c>
      <c r="P23">
        <v>11.9</v>
      </c>
      <c r="Q23">
        <v>11.9</v>
      </c>
      <c r="R23" s="1">
        <v>0.96</v>
      </c>
    </row>
    <row r="24" spans="1:18" x14ac:dyDescent="0.35">
      <c r="A24">
        <v>2</v>
      </c>
      <c r="B24" t="s">
        <v>42</v>
      </c>
      <c r="C24">
        <v>13</v>
      </c>
      <c r="D24">
        <v>59</v>
      </c>
      <c r="E24">
        <v>4.5</v>
      </c>
      <c r="F24">
        <v>14</v>
      </c>
      <c r="G24">
        <v>0</v>
      </c>
      <c r="H24">
        <v>0</v>
      </c>
      <c r="I24">
        <v>4</v>
      </c>
      <c r="J24">
        <v>5</v>
      </c>
      <c r="K24">
        <v>36</v>
      </c>
      <c r="L24">
        <v>9</v>
      </c>
      <c r="M24">
        <v>0</v>
      </c>
      <c r="N24">
        <v>0</v>
      </c>
      <c r="O24">
        <v>1</v>
      </c>
      <c r="P24">
        <v>11.5</v>
      </c>
      <c r="Q24">
        <v>11.5</v>
      </c>
      <c r="R24" s="1">
        <v>0.98599999999999999</v>
      </c>
    </row>
    <row r="25" spans="1:18" x14ac:dyDescent="0.35">
      <c r="A25">
        <v>2</v>
      </c>
      <c r="B25" t="s">
        <v>60</v>
      </c>
      <c r="C25">
        <v>6</v>
      </c>
      <c r="D25">
        <v>20</v>
      </c>
      <c r="E25">
        <v>3.3</v>
      </c>
      <c r="F25">
        <v>8</v>
      </c>
      <c r="G25">
        <v>0</v>
      </c>
      <c r="H25">
        <v>0</v>
      </c>
      <c r="I25">
        <v>4</v>
      </c>
      <c r="J25">
        <v>6</v>
      </c>
      <c r="K25">
        <v>66</v>
      </c>
      <c r="L25">
        <v>16.5</v>
      </c>
      <c r="M25">
        <v>0</v>
      </c>
      <c r="N25">
        <v>0</v>
      </c>
      <c r="O25">
        <v>1</v>
      </c>
      <c r="P25">
        <v>10.6</v>
      </c>
      <c r="Q25">
        <v>10.6</v>
      </c>
      <c r="R25" s="1">
        <v>0.83699999999999997</v>
      </c>
    </row>
    <row r="26" spans="1:18" x14ac:dyDescent="0.35">
      <c r="A26">
        <v>2</v>
      </c>
      <c r="B26" t="s">
        <v>68</v>
      </c>
      <c r="C26">
        <v>6</v>
      </c>
      <c r="D26">
        <v>22</v>
      </c>
      <c r="E26">
        <v>3.7</v>
      </c>
      <c r="F26">
        <v>8</v>
      </c>
      <c r="G26">
        <v>0</v>
      </c>
      <c r="H26">
        <v>1</v>
      </c>
      <c r="I26">
        <v>2</v>
      </c>
      <c r="J26">
        <v>2</v>
      </c>
      <c r="K26">
        <v>9</v>
      </c>
      <c r="L26">
        <v>4.5</v>
      </c>
      <c r="M26">
        <v>0</v>
      </c>
      <c r="N26">
        <v>0</v>
      </c>
      <c r="O26">
        <v>1</v>
      </c>
      <c r="P26">
        <v>10.1</v>
      </c>
      <c r="Q26">
        <v>10.1</v>
      </c>
      <c r="R26" s="1">
        <v>0.154</v>
      </c>
    </row>
    <row r="27" spans="1:18" x14ac:dyDescent="0.35">
      <c r="A27">
        <v>2</v>
      </c>
      <c r="B27" t="s">
        <v>64</v>
      </c>
      <c r="C27">
        <v>7</v>
      </c>
      <c r="D27">
        <v>33</v>
      </c>
      <c r="E27">
        <v>4.7</v>
      </c>
      <c r="F27">
        <v>11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9.3000000000000007</v>
      </c>
      <c r="Q27">
        <v>9.3000000000000007</v>
      </c>
      <c r="R27" s="1">
        <v>7.1999999999999995E-2</v>
      </c>
    </row>
    <row r="28" spans="1:18" x14ac:dyDescent="0.35">
      <c r="A28">
        <v>2</v>
      </c>
      <c r="B28" t="s">
        <v>51</v>
      </c>
      <c r="C28">
        <v>7</v>
      </c>
      <c r="D28">
        <v>17</v>
      </c>
      <c r="E28">
        <v>2.4</v>
      </c>
      <c r="F28">
        <v>8</v>
      </c>
      <c r="G28">
        <v>0</v>
      </c>
      <c r="H28">
        <v>0</v>
      </c>
      <c r="I28">
        <v>7</v>
      </c>
      <c r="J28">
        <v>9</v>
      </c>
      <c r="K28">
        <v>39</v>
      </c>
      <c r="L28">
        <v>5.6</v>
      </c>
      <c r="M28">
        <v>0</v>
      </c>
      <c r="N28">
        <v>0</v>
      </c>
      <c r="O28">
        <v>1</v>
      </c>
      <c r="P28">
        <v>9.1</v>
      </c>
      <c r="Q28">
        <v>9.1</v>
      </c>
      <c r="R28" s="1">
        <v>0.98799999999999999</v>
      </c>
    </row>
    <row r="29" spans="1:18" x14ac:dyDescent="0.35">
      <c r="A29">
        <v>2</v>
      </c>
      <c r="B29" t="s">
        <v>46</v>
      </c>
      <c r="C29">
        <v>2</v>
      </c>
      <c r="D29">
        <v>16</v>
      </c>
      <c r="E29">
        <v>8</v>
      </c>
      <c r="F29">
        <v>14</v>
      </c>
      <c r="G29">
        <v>0</v>
      </c>
      <c r="H29">
        <v>0</v>
      </c>
      <c r="I29">
        <v>5</v>
      </c>
      <c r="J29">
        <v>5</v>
      </c>
      <c r="K29">
        <v>34</v>
      </c>
      <c r="L29">
        <v>6.8</v>
      </c>
      <c r="M29">
        <v>0</v>
      </c>
      <c r="N29">
        <v>0</v>
      </c>
      <c r="O29">
        <v>1</v>
      </c>
      <c r="P29">
        <v>7.5</v>
      </c>
      <c r="Q29">
        <v>7.5</v>
      </c>
      <c r="R29" s="1">
        <v>0.63100000000000001</v>
      </c>
    </row>
    <row r="30" spans="1:18" x14ac:dyDescent="0.35">
      <c r="A30">
        <v>2</v>
      </c>
      <c r="B30" t="s">
        <v>49</v>
      </c>
      <c r="C30">
        <v>12</v>
      </c>
      <c r="D30">
        <v>70</v>
      </c>
      <c r="E30">
        <v>5.8</v>
      </c>
      <c r="F30">
        <v>31</v>
      </c>
      <c r="G30">
        <v>2</v>
      </c>
      <c r="H30">
        <v>0</v>
      </c>
      <c r="I30">
        <v>1</v>
      </c>
      <c r="J30">
        <v>2</v>
      </c>
      <c r="K30">
        <v>0</v>
      </c>
      <c r="L30">
        <v>0</v>
      </c>
      <c r="M30">
        <v>0</v>
      </c>
      <c r="N30">
        <v>0</v>
      </c>
      <c r="O30">
        <v>1</v>
      </c>
      <c r="P30">
        <v>7.5</v>
      </c>
      <c r="Q30">
        <v>7.5</v>
      </c>
      <c r="R30" s="1">
        <v>0.96399999999999997</v>
      </c>
    </row>
    <row r="31" spans="1:18" x14ac:dyDescent="0.35">
      <c r="A31">
        <v>2</v>
      </c>
      <c r="B31" t="s">
        <v>45</v>
      </c>
      <c r="C31">
        <v>9</v>
      </c>
      <c r="D31">
        <v>-2</v>
      </c>
      <c r="E31">
        <v>-0.2</v>
      </c>
      <c r="F31">
        <v>3</v>
      </c>
      <c r="G31">
        <v>0</v>
      </c>
      <c r="H31">
        <v>0</v>
      </c>
      <c r="I31">
        <v>5</v>
      </c>
      <c r="J31">
        <v>6</v>
      </c>
      <c r="K31">
        <v>51</v>
      </c>
      <c r="L31">
        <v>10.199999999999999</v>
      </c>
      <c r="M31">
        <v>0</v>
      </c>
      <c r="N31">
        <v>0</v>
      </c>
      <c r="O31">
        <v>1</v>
      </c>
      <c r="P31">
        <v>7.4</v>
      </c>
      <c r="Q31">
        <v>7.4</v>
      </c>
      <c r="R31" s="1">
        <v>0.997</v>
      </c>
    </row>
    <row r="32" spans="1:18" x14ac:dyDescent="0.35">
      <c r="A32">
        <v>2</v>
      </c>
      <c r="B32" t="s">
        <v>58</v>
      </c>
      <c r="C32">
        <v>15</v>
      </c>
      <c r="D32">
        <v>55</v>
      </c>
      <c r="E32">
        <v>3.7</v>
      </c>
      <c r="F32">
        <v>8</v>
      </c>
      <c r="G32">
        <v>0</v>
      </c>
      <c r="H32">
        <v>0</v>
      </c>
      <c r="I32">
        <v>1</v>
      </c>
      <c r="J32">
        <v>1</v>
      </c>
      <c r="K32">
        <v>8</v>
      </c>
      <c r="L32">
        <v>8</v>
      </c>
      <c r="M32">
        <v>0</v>
      </c>
      <c r="N32">
        <v>0</v>
      </c>
      <c r="O32">
        <v>1</v>
      </c>
      <c r="P32">
        <v>6.8</v>
      </c>
      <c r="Q32">
        <v>6.8</v>
      </c>
      <c r="R32" s="1">
        <v>0.68600000000000005</v>
      </c>
    </row>
    <row r="33" spans="1:18" x14ac:dyDescent="0.35">
      <c r="A33">
        <v>2</v>
      </c>
      <c r="B33" t="s">
        <v>31</v>
      </c>
      <c r="C33">
        <v>11</v>
      </c>
      <c r="D33">
        <v>41</v>
      </c>
      <c r="E33">
        <v>3.7</v>
      </c>
      <c r="F33">
        <v>11</v>
      </c>
      <c r="G33">
        <v>0</v>
      </c>
      <c r="H33">
        <v>0</v>
      </c>
      <c r="I33">
        <v>3</v>
      </c>
      <c r="J33">
        <v>3</v>
      </c>
      <c r="K33">
        <v>12</v>
      </c>
      <c r="L33">
        <v>4</v>
      </c>
      <c r="M33">
        <v>0</v>
      </c>
      <c r="N33">
        <v>0</v>
      </c>
      <c r="O33">
        <v>1</v>
      </c>
      <c r="P33">
        <v>6.8</v>
      </c>
      <c r="Q33">
        <v>6.8</v>
      </c>
      <c r="R33" s="1">
        <v>0.13200000000000001</v>
      </c>
    </row>
    <row r="34" spans="1:18" x14ac:dyDescent="0.35">
      <c r="A34">
        <v>2</v>
      </c>
      <c r="B34" t="s">
        <v>48</v>
      </c>
      <c r="C34">
        <v>12</v>
      </c>
      <c r="D34">
        <v>44</v>
      </c>
      <c r="E34">
        <v>3.7</v>
      </c>
      <c r="F34">
        <v>15</v>
      </c>
      <c r="G34">
        <v>0</v>
      </c>
      <c r="H34">
        <v>0</v>
      </c>
      <c r="I34">
        <v>2</v>
      </c>
      <c r="J34">
        <v>3</v>
      </c>
      <c r="K34">
        <v>14</v>
      </c>
      <c r="L34">
        <v>7</v>
      </c>
      <c r="M34">
        <v>0</v>
      </c>
      <c r="N34">
        <v>0</v>
      </c>
      <c r="O34">
        <v>1</v>
      </c>
      <c r="P34">
        <v>6.8</v>
      </c>
      <c r="Q34">
        <v>6.8</v>
      </c>
      <c r="R34" s="1">
        <v>0.91</v>
      </c>
    </row>
    <row r="35" spans="1:18" x14ac:dyDescent="0.35">
      <c r="A35">
        <v>2</v>
      </c>
      <c r="B35" t="s">
        <v>80</v>
      </c>
      <c r="C35">
        <v>2</v>
      </c>
      <c r="D35">
        <v>9</v>
      </c>
      <c r="E35">
        <v>4.5</v>
      </c>
      <c r="F35">
        <v>7</v>
      </c>
      <c r="G35">
        <v>0</v>
      </c>
      <c r="H35">
        <v>0</v>
      </c>
      <c r="I35">
        <v>3</v>
      </c>
      <c r="J35">
        <v>3</v>
      </c>
      <c r="K35">
        <v>44</v>
      </c>
      <c r="L35">
        <v>14.7</v>
      </c>
      <c r="M35">
        <v>0</v>
      </c>
      <c r="N35">
        <v>0</v>
      </c>
      <c r="O35">
        <v>1</v>
      </c>
      <c r="P35">
        <v>6.8</v>
      </c>
      <c r="Q35">
        <v>6.8</v>
      </c>
      <c r="R35" s="1">
        <v>0.503</v>
      </c>
    </row>
    <row r="36" spans="1:18" x14ac:dyDescent="0.35">
      <c r="A36">
        <v>2</v>
      </c>
      <c r="B36" t="s">
        <v>63</v>
      </c>
      <c r="C36">
        <v>8</v>
      </c>
      <c r="D36">
        <v>49</v>
      </c>
      <c r="E36">
        <v>6.1</v>
      </c>
      <c r="F36">
        <v>14</v>
      </c>
      <c r="G36">
        <v>0</v>
      </c>
      <c r="H36">
        <v>0</v>
      </c>
      <c r="I36">
        <v>2</v>
      </c>
      <c r="J36">
        <v>2</v>
      </c>
      <c r="K36">
        <v>6</v>
      </c>
      <c r="L36">
        <v>3</v>
      </c>
      <c r="M36">
        <v>0</v>
      </c>
      <c r="N36">
        <v>0</v>
      </c>
      <c r="O36">
        <v>1</v>
      </c>
      <c r="P36">
        <v>6.5</v>
      </c>
      <c r="Q36">
        <v>6.5</v>
      </c>
      <c r="R36" s="1">
        <v>0.33100000000000002</v>
      </c>
    </row>
    <row r="37" spans="1:18" x14ac:dyDescent="0.35">
      <c r="A37">
        <v>2</v>
      </c>
      <c r="B37" t="s">
        <v>94</v>
      </c>
      <c r="C37">
        <v>1</v>
      </c>
      <c r="D37">
        <v>5</v>
      </c>
      <c r="E37">
        <v>5</v>
      </c>
      <c r="F37">
        <v>5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6.5</v>
      </c>
      <c r="Q37">
        <v>6.5</v>
      </c>
      <c r="R37" s="1">
        <v>0.121</v>
      </c>
    </row>
    <row r="38" spans="1:18" x14ac:dyDescent="0.35">
      <c r="A38">
        <v>2</v>
      </c>
      <c r="B38" t="s">
        <v>26</v>
      </c>
      <c r="C38">
        <v>10</v>
      </c>
      <c r="D38">
        <v>64</v>
      </c>
      <c r="E38">
        <v>6.4</v>
      </c>
      <c r="F38">
        <v>20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6.4</v>
      </c>
      <c r="Q38">
        <v>6.4</v>
      </c>
      <c r="R38" s="1">
        <v>0.224</v>
      </c>
    </row>
    <row r="39" spans="1:18" x14ac:dyDescent="0.35">
      <c r="A39">
        <v>2</v>
      </c>
      <c r="B39" t="s">
        <v>36</v>
      </c>
      <c r="C39">
        <v>7</v>
      </c>
      <c r="D39">
        <v>35</v>
      </c>
      <c r="E39">
        <v>5</v>
      </c>
      <c r="F39">
        <v>8</v>
      </c>
      <c r="G39">
        <v>0</v>
      </c>
      <c r="H39">
        <v>0</v>
      </c>
      <c r="I39">
        <v>1</v>
      </c>
      <c r="J39">
        <v>3</v>
      </c>
      <c r="K39">
        <v>23</v>
      </c>
      <c r="L39">
        <v>23</v>
      </c>
      <c r="M39">
        <v>0</v>
      </c>
      <c r="N39">
        <v>0</v>
      </c>
      <c r="O39">
        <v>1</v>
      </c>
      <c r="P39">
        <v>6.3</v>
      </c>
      <c r="Q39">
        <v>6.3</v>
      </c>
      <c r="R39" s="1">
        <v>0.61799999999999999</v>
      </c>
    </row>
    <row r="40" spans="1:18" x14ac:dyDescent="0.35">
      <c r="A40">
        <v>2</v>
      </c>
      <c r="B40" t="s">
        <v>37</v>
      </c>
      <c r="C40">
        <v>14</v>
      </c>
      <c r="D40">
        <v>43</v>
      </c>
      <c r="E40">
        <v>3.1</v>
      </c>
      <c r="F40">
        <v>13</v>
      </c>
      <c r="G40">
        <v>0</v>
      </c>
      <c r="H40">
        <v>0</v>
      </c>
      <c r="I40">
        <v>3</v>
      </c>
      <c r="J40">
        <v>5</v>
      </c>
      <c r="K40">
        <v>4</v>
      </c>
      <c r="L40">
        <v>1.3</v>
      </c>
      <c r="M40">
        <v>0</v>
      </c>
      <c r="N40">
        <v>0</v>
      </c>
      <c r="O40">
        <v>1</v>
      </c>
      <c r="P40">
        <v>6.2</v>
      </c>
      <c r="Q40">
        <v>6.2</v>
      </c>
      <c r="R40" s="1">
        <v>0.53</v>
      </c>
    </row>
    <row r="41" spans="1:18" x14ac:dyDescent="0.35">
      <c r="A41">
        <v>2</v>
      </c>
      <c r="B41" t="s">
        <v>86</v>
      </c>
      <c r="C41">
        <v>2</v>
      </c>
      <c r="D41">
        <v>1</v>
      </c>
      <c r="E41">
        <v>0.5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6.1</v>
      </c>
      <c r="Q41">
        <v>6.1</v>
      </c>
      <c r="R41" s="1">
        <v>8.0000000000000002E-3</v>
      </c>
    </row>
    <row r="42" spans="1:18" x14ac:dyDescent="0.35">
      <c r="A42">
        <v>2</v>
      </c>
      <c r="B42" t="s">
        <v>123</v>
      </c>
      <c r="C42">
        <v>3</v>
      </c>
      <c r="D42">
        <v>13</v>
      </c>
      <c r="E42">
        <v>4.3</v>
      </c>
      <c r="F42">
        <v>10</v>
      </c>
      <c r="G42">
        <v>0</v>
      </c>
      <c r="H42">
        <v>0</v>
      </c>
      <c r="I42">
        <v>3</v>
      </c>
      <c r="J42">
        <v>3</v>
      </c>
      <c r="K42">
        <v>28</v>
      </c>
      <c r="L42">
        <v>9.3000000000000007</v>
      </c>
      <c r="M42">
        <v>0</v>
      </c>
      <c r="N42">
        <v>0</v>
      </c>
      <c r="O42">
        <v>1</v>
      </c>
      <c r="P42">
        <v>5.6</v>
      </c>
      <c r="Q42">
        <v>5.6</v>
      </c>
      <c r="R42" s="1">
        <v>1.2E-2</v>
      </c>
    </row>
    <row r="43" spans="1:18" x14ac:dyDescent="0.35">
      <c r="A43">
        <v>2</v>
      </c>
      <c r="B43" t="s">
        <v>27</v>
      </c>
      <c r="C43">
        <v>4</v>
      </c>
      <c r="D43">
        <v>32</v>
      </c>
      <c r="E43">
        <v>8</v>
      </c>
      <c r="F43">
        <v>29</v>
      </c>
      <c r="G43">
        <v>1</v>
      </c>
      <c r="H43">
        <v>0</v>
      </c>
      <c r="I43">
        <v>2</v>
      </c>
      <c r="J43">
        <v>2</v>
      </c>
      <c r="K43">
        <v>10</v>
      </c>
      <c r="L43">
        <v>5</v>
      </c>
      <c r="M43">
        <v>0</v>
      </c>
      <c r="N43">
        <v>0</v>
      </c>
      <c r="O43">
        <v>1</v>
      </c>
      <c r="P43">
        <v>5.2</v>
      </c>
      <c r="Q43">
        <v>5.2</v>
      </c>
      <c r="R43" s="1">
        <v>0.20899999999999999</v>
      </c>
    </row>
    <row r="44" spans="1:18" x14ac:dyDescent="0.35">
      <c r="A44">
        <v>2</v>
      </c>
      <c r="B44" t="s">
        <v>21</v>
      </c>
      <c r="C44">
        <v>12</v>
      </c>
      <c r="D44">
        <v>40</v>
      </c>
      <c r="E44">
        <v>3.3</v>
      </c>
      <c r="F44">
        <v>9</v>
      </c>
      <c r="G44">
        <v>0</v>
      </c>
      <c r="H44">
        <v>0</v>
      </c>
      <c r="I44">
        <v>2</v>
      </c>
      <c r="J44">
        <v>3</v>
      </c>
      <c r="K44">
        <v>2</v>
      </c>
      <c r="L44">
        <v>1</v>
      </c>
      <c r="M44">
        <v>0</v>
      </c>
      <c r="N44">
        <v>0</v>
      </c>
      <c r="O44">
        <v>1</v>
      </c>
      <c r="P44">
        <v>5.2</v>
      </c>
      <c r="Q44">
        <v>5.2</v>
      </c>
      <c r="R44" s="1">
        <v>0.999</v>
      </c>
    </row>
    <row r="45" spans="1:18" x14ac:dyDescent="0.35">
      <c r="A45">
        <v>2</v>
      </c>
      <c r="B45" t="s">
        <v>19</v>
      </c>
      <c r="C45">
        <v>16</v>
      </c>
      <c r="D45">
        <v>48</v>
      </c>
      <c r="E45">
        <v>3</v>
      </c>
      <c r="F45">
        <v>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4.8</v>
      </c>
      <c r="Q45">
        <v>4.8</v>
      </c>
      <c r="R45" s="1">
        <v>0.48699999999999999</v>
      </c>
    </row>
    <row r="46" spans="1:18" x14ac:dyDescent="0.35">
      <c r="A46">
        <v>2</v>
      </c>
      <c r="B46" t="s">
        <v>120</v>
      </c>
      <c r="C46">
        <v>7</v>
      </c>
      <c r="D46">
        <v>26</v>
      </c>
      <c r="E46">
        <v>3.7</v>
      </c>
      <c r="F46">
        <v>9</v>
      </c>
      <c r="G46">
        <v>0</v>
      </c>
      <c r="H46">
        <v>0</v>
      </c>
      <c r="I46">
        <v>1</v>
      </c>
      <c r="J46">
        <v>1</v>
      </c>
      <c r="K46">
        <v>17</v>
      </c>
      <c r="L46">
        <v>17</v>
      </c>
      <c r="M46">
        <v>0</v>
      </c>
      <c r="N46">
        <v>0</v>
      </c>
      <c r="O46">
        <v>1</v>
      </c>
      <c r="P46">
        <v>4.8</v>
      </c>
      <c r="Q46">
        <v>4.8</v>
      </c>
      <c r="R46" s="1">
        <v>0.11</v>
      </c>
    </row>
    <row r="47" spans="1:18" x14ac:dyDescent="0.35">
      <c r="A47">
        <v>2</v>
      </c>
      <c r="B47" t="s">
        <v>59</v>
      </c>
      <c r="C47">
        <v>10</v>
      </c>
      <c r="D47">
        <v>43</v>
      </c>
      <c r="E47">
        <v>4.3</v>
      </c>
      <c r="F47">
        <v>21</v>
      </c>
      <c r="G47">
        <v>1</v>
      </c>
      <c r="H47">
        <v>0</v>
      </c>
      <c r="I47">
        <v>1</v>
      </c>
      <c r="J47">
        <v>3</v>
      </c>
      <c r="K47">
        <v>0</v>
      </c>
      <c r="L47">
        <v>0</v>
      </c>
      <c r="M47">
        <v>0</v>
      </c>
      <c r="N47">
        <v>0</v>
      </c>
      <c r="O47">
        <v>1</v>
      </c>
      <c r="P47">
        <v>4.8</v>
      </c>
      <c r="Q47">
        <v>4.8</v>
      </c>
      <c r="R47" s="1">
        <v>0.93799999999999994</v>
      </c>
    </row>
    <row r="48" spans="1:18" x14ac:dyDescent="0.35">
      <c r="A48">
        <v>2</v>
      </c>
      <c r="B48" t="s">
        <v>77</v>
      </c>
      <c r="C48">
        <v>3</v>
      </c>
      <c r="D48">
        <v>16</v>
      </c>
      <c r="E48">
        <v>5.3</v>
      </c>
      <c r="F48">
        <v>13</v>
      </c>
      <c r="G48">
        <v>0</v>
      </c>
      <c r="H48">
        <v>0</v>
      </c>
      <c r="I48">
        <v>3</v>
      </c>
      <c r="J48">
        <v>3</v>
      </c>
      <c r="K48">
        <v>16</v>
      </c>
      <c r="L48">
        <v>5.3</v>
      </c>
      <c r="M48">
        <v>0</v>
      </c>
      <c r="N48">
        <v>0</v>
      </c>
      <c r="O48">
        <v>1</v>
      </c>
      <c r="P48">
        <v>4.7</v>
      </c>
      <c r="Q48">
        <v>4.7</v>
      </c>
      <c r="R48" s="1">
        <v>1.2E-2</v>
      </c>
    </row>
    <row r="49" spans="1:18" x14ac:dyDescent="0.35">
      <c r="A49">
        <v>2</v>
      </c>
      <c r="B49" t="s">
        <v>54</v>
      </c>
      <c r="C49">
        <v>15</v>
      </c>
      <c r="D49">
        <v>31</v>
      </c>
      <c r="E49">
        <v>2.1</v>
      </c>
      <c r="F49">
        <v>10</v>
      </c>
      <c r="G49">
        <v>0</v>
      </c>
      <c r="H49">
        <v>0</v>
      </c>
      <c r="I49">
        <v>2</v>
      </c>
      <c r="J49">
        <v>3</v>
      </c>
      <c r="K49">
        <v>4</v>
      </c>
      <c r="L49">
        <v>2</v>
      </c>
      <c r="M49">
        <v>0</v>
      </c>
      <c r="N49">
        <v>0</v>
      </c>
      <c r="O49">
        <v>1</v>
      </c>
      <c r="P49">
        <v>4.5</v>
      </c>
      <c r="Q49">
        <v>4.5</v>
      </c>
      <c r="R49" s="1">
        <v>0.66100000000000003</v>
      </c>
    </row>
    <row r="50" spans="1:18" x14ac:dyDescent="0.35">
      <c r="A50">
        <v>2</v>
      </c>
      <c r="B50" t="s">
        <v>131</v>
      </c>
      <c r="C50">
        <v>5</v>
      </c>
      <c r="D50">
        <v>40</v>
      </c>
      <c r="E50">
        <v>8</v>
      </c>
      <c r="F50">
        <v>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4</v>
      </c>
      <c r="Q50">
        <v>4</v>
      </c>
      <c r="R50" s="1">
        <v>2E-3</v>
      </c>
    </row>
    <row r="51" spans="1:18" x14ac:dyDescent="0.35">
      <c r="A51">
        <v>2</v>
      </c>
      <c r="B51" t="s">
        <v>74</v>
      </c>
      <c r="C51">
        <v>4</v>
      </c>
      <c r="D51">
        <v>16</v>
      </c>
      <c r="E51">
        <v>4</v>
      </c>
      <c r="F51">
        <v>9</v>
      </c>
      <c r="G51">
        <v>0</v>
      </c>
      <c r="H51">
        <v>0</v>
      </c>
      <c r="I51">
        <v>2</v>
      </c>
      <c r="J51">
        <v>2</v>
      </c>
      <c r="K51">
        <v>14</v>
      </c>
      <c r="L51">
        <v>7</v>
      </c>
      <c r="M51">
        <v>0</v>
      </c>
      <c r="N51">
        <v>0</v>
      </c>
      <c r="O51">
        <v>1</v>
      </c>
      <c r="P51">
        <v>4</v>
      </c>
      <c r="Q51">
        <v>4</v>
      </c>
      <c r="R51" s="1">
        <v>0.71799999999999997</v>
      </c>
    </row>
    <row r="52" spans="1:18" x14ac:dyDescent="0.35">
      <c r="A52">
        <v>2</v>
      </c>
      <c r="B52" t="s">
        <v>38</v>
      </c>
      <c r="C52">
        <v>1</v>
      </c>
      <c r="D52">
        <v>4</v>
      </c>
      <c r="E52">
        <v>4</v>
      </c>
      <c r="F52">
        <v>4</v>
      </c>
      <c r="G52">
        <v>0</v>
      </c>
      <c r="H52">
        <v>0</v>
      </c>
      <c r="I52">
        <v>3</v>
      </c>
      <c r="J52">
        <v>4</v>
      </c>
      <c r="K52">
        <v>20</v>
      </c>
      <c r="L52">
        <v>6.7</v>
      </c>
      <c r="M52">
        <v>0</v>
      </c>
      <c r="N52">
        <v>0</v>
      </c>
      <c r="O52">
        <v>1</v>
      </c>
      <c r="P52">
        <v>3.9</v>
      </c>
      <c r="Q52">
        <v>3.9</v>
      </c>
      <c r="R52" s="1">
        <v>0.372</v>
      </c>
    </row>
    <row r="53" spans="1:18" x14ac:dyDescent="0.35">
      <c r="A53">
        <v>2</v>
      </c>
      <c r="B53" t="s">
        <v>25</v>
      </c>
      <c r="C53">
        <v>13</v>
      </c>
      <c r="D53">
        <v>39</v>
      </c>
      <c r="E53">
        <v>3</v>
      </c>
      <c r="F53">
        <v>15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3.9</v>
      </c>
      <c r="Q53">
        <v>3.9</v>
      </c>
      <c r="R53" s="1">
        <v>0.12</v>
      </c>
    </row>
    <row r="54" spans="1:18" x14ac:dyDescent="0.35">
      <c r="A54">
        <v>2</v>
      </c>
      <c r="B54" t="s">
        <v>70</v>
      </c>
      <c r="C54">
        <v>1</v>
      </c>
      <c r="D54">
        <v>-2</v>
      </c>
      <c r="E54">
        <v>-2</v>
      </c>
      <c r="F54">
        <v>0</v>
      </c>
      <c r="G54">
        <v>0</v>
      </c>
      <c r="H54">
        <v>0</v>
      </c>
      <c r="I54">
        <v>3</v>
      </c>
      <c r="J54">
        <v>3</v>
      </c>
      <c r="K54">
        <v>24</v>
      </c>
      <c r="L54">
        <v>8</v>
      </c>
      <c r="M54">
        <v>0</v>
      </c>
      <c r="N54">
        <v>0</v>
      </c>
      <c r="O54">
        <v>1</v>
      </c>
      <c r="P54">
        <v>3.7</v>
      </c>
      <c r="Q54">
        <v>3.7</v>
      </c>
      <c r="R54" s="1">
        <v>0.245</v>
      </c>
    </row>
    <row r="55" spans="1:18" x14ac:dyDescent="0.35">
      <c r="A55">
        <v>2</v>
      </c>
      <c r="B55" t="s">
        <v>33</v>
      </c>
      <c r="C55">
        <v>8</v>
      </c>
      <c r="D55">
        <v>28</v>
      </c>
      <c r="E55">
        <v>3.5</v>
      </c>
      <c r="F55">
        <v>7</v>
      </c>
      <c r="G55">
        <v>0</v>
      </c>
      <c r="H55">
        <v>0</v>
      </c>
      <c r="I55">
        <v>3</v>
      </c>
      <c r="J55">
        <v>6</v>
      </c>
      <c r="K55">
        <v>11</v>
      </c>
      <c r="L55">
        <v>3.7</v>
      </c>
      <c r="M55">
        <v>0</v>
      </c>
      <c r="N55">
        <v>1</v>
      </c>
      <c r="O55">
        <v>1</v>
      </c>
      <c r="P55">
        <v>3.4</v>
      </c>
      <c r="Q55">
        <v>3.4</v>
      </c>
      <c r="R55" s="1">
        <v>0.85599999999999998</v>
      </c>
    </row>
    <row r="56" spans="1:18" x14ac:dyDescent="0.35">
      <c r="A56">
        <v>2</v>
      </c>
      <c r="B56" t="s">
        <v>247</v>
      </c>
      <c r="C56">
        <v>4</v>
      </c>
      <c r="D56">
        <v>6</v>
      </c>
      <c r="E56">
        <v>1.5</v>
      </c>
      <c r="F56">
        <v>2</v>
      </c>
      <c r="G56">
        <v>0</v>
      </c>
      <c r="H56">
        <v>0</v>
      </c>
      <c r="I56">
        <v>2</v>
      </c>
      <c r="J56">
        <v>2</v>
      </c>
      <c r="K56">
        <v>13</v>
      </c>
      <c r="L56">
        <v>6.5</v>
      </c>
      <c r="M56">
        <v>0</v>
      </c>
      <c r="N56">
        <v>0</v>
      </c>
      <c r="O56">
        <v>1</v>
      </c>
      <c r="P56">
        <v>2.9</v>
      </c>
      <c r="Q56">
        <v>2.9</v>
      </c>
      <c r="R56" s="1">
        <v>2E-3</v>
      </c>
    </row>
    <row r="57" spans="1:18" x14ac:dyDescent="0.35">
      <c r="A57">
        <v>2</v>
      </c>
      <c r="B57" t="s">
        <v>52</v>
      </c>
      <c r="C57">
        <v>9</v>
      </c>
      <c r="D57">
        <v>29</v>
      </c>
      <c r="E57">
        <v>3.2</v>
      </c>
      <c r="F57">
        <v>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2.9</v>
      </c>
      <c r="Q57">
        <v>2.9</v>
      </c>
      <c r="R57" s="1">
        <v>0.185</v>
      </c>
    </row>
    <row r="58" spans="1:18" x14ac:dyDescent="0.35">
      <c r="A58">
        <v>2</v>
      </c>
      <c r="B58" t="s">
        <v>71</v>
      </c>
      <c r="C58">
        <v>4</v>
      </c>
      <c r="D58">
        <v>14</v>
      </c>
      <c r="E58">
        <v>3.5</v>
      </c>
      <c r="F58">
        <v>5</v>
      </c>
      <c r="G58">
        <v>0</v>
      </c>
      <c r="H58">
        <v>0</v>
      </c>
      <c r="I58">
        <v>1</v>
      </c>
      <c r="J58">
        <v>1</v>
      </c>
      <c r="K58">
        <v>10</v>
      </c>
      <c r="L58">
        <v>10</v>
      </c>
      <c r="M58">
        <v>0</v>
      </c>
      <c r="N58">
        <v>0</v>
      </c>
      <c r="O58">
        <v>1</v>
      </c>
      <c r="P58">
        <v>2.9</v>
      </c>
      <c r="Q58">
        <v>2.9</v>
      </c>
      <c r="R58" s="1">
        <v>0.79100000000000004</v>
      </c>
    </row>
    <row r="59" spans="1:18" x14ac:dyDescent="0.35">
      <c r="A59">
        <v>2</v>
      </c>
      <c r="B59" t="s">
        <v>62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  <c r="J59">
        <v>2</v>
      </c>
      <c r="K59">
        <v>17</v>
      </c>
      <c r="L59">
        <v>8.5</v>
      </c>
      <c r="M59">
        <v>0</v>
      </c>
      <c r="N59">
        <v>0</v>
      </c>
      <c r="O59">
        <v>1</v>
      </c>
      <c r="P59">
        <v>2.7</v>
      </c>
      <c r="Q59">
        <v>2.7</v>
      </c>
      <c r="R59" s="1">
        <v>3.7999999999999999E-2</v>
      </c>
    </row>
    <row r="60" spans="1:18" x14ac:dyDescent="0.35">
      <c r="A60">
        <v>2</v>
      </c>
      <c r="B60" t="s">
        <v>134</v>
      </c>
      <c r="C60">
        <v>1</v>
      </c>
      <c r="D60">
        <v>8</v>
      </c>
      <c r="E60">
        <v>8</v>
      </c>
      <c r="F60">
        <v>8</v>
      </c>
      <c r="G60">
        <v>0</v>
      </c>
      <c r="H60">
        <v>0</v>
      </c>
      <c r="I60">
        <v>1</v>
      </c>
      <c r="J60">
        <v>1</v>
      </c>
      <c r="K60">
        <v>9</v>
      </c>
      <c r="L60">
        <v>9</v>
      </c>
      <c r="M60">
        <v>0</v>
      </c>
      <c r="N60">
        <v>0</v>
      </c>
      <c r="O60">
        <v>1</v>
      </c>
      <c r="P60">
        <v>2.2000000000000002</v>
      </c>
      <c r="Q60">
        <v>2.2000000000000002</v>
      </c>
      <c r="R60" s="1">
        <v>9.5000000000000001E-2</v>
      </c>
    </row>
    <row r="61" spans="1:18" x14ac:dyDescent="0.35">
      <c r="A61">
        <v>2</v>
      </c>
      <c r="B61" t="s">
        <v>127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2</v>
      </c>
      <c r="K61">
        <v>9</v>
      </c>
      <c r="L61">
        <v>4.5</v>
      </c>
      <c r="M61">
        <v>0</v>
      </c>
      <c r="N61">
        <v>0</v>
      </c>
      <c r="O61">
        <v>1</v>
      </c>
      <c r="P61">
        <v>1.9</v>
      </c>
      <c r="Q61">
        <v>1.9</v>
      </c>
      <c r="R61" s="1">
        <v>0.25800000000000001</v>
      </c>
    </row>
    <row r="62" spans="1:18" x14ac:dyDescent="0.35">
      <c r="A62">
        <v>2</v>
      </c>
      <c r="B62" t="s">
        <v>92</v>
      </c>
      <c r="C62">
        <v>3</v>
      </c>
      <c r="D62">
        <v>9</v>
      </c>
      <c r="E62">
        <v>3</v>
      </c>
      <c r="F62">
        <v>6</v>
      </c>
      <c r="G62">
        <v>0</v>
      </c>
      <c r="H62">
        <v>0</v>
      </c>
      <c r="I62">
        <v>1</v>
      </c>
      <c r="J62">
        <v>1</v>
      </c>
      <c r="K62">
        <v>5</v>
      </c>
      <c r="L62">
        <v>5</v>
      </c>
      <c r="M62">
        <v>0</v>
      </c>
      <c r="N62">
        <v>0</v>
      </c>
      <c r="O62">
        <v>1</v>
      </c>
      <c r="P62">
        <v>1.9</v>
      </c>
      <c r="Q62">
        <v>1.9</v>
      </c>
      <c r="R62" s="1">
        <v>0.11899999999999999</v>
      </c>
    </row>
    <row r="63" spans="1:18" x14ac:dyDescent="0.35">
      <c r="A63">
        <v>2</v>
      </c>
      <c r="B63" t="s">
        <v>241</v>
      </c>
      <c r="C63">
        <v>2</v>
      </c>
      <c r="D63">
        <v>8</v>
      </c>
      <c r="E63">
        <v>4</v>
      </c>
      <c r="F63">
        <v>6</v>
      </c>
      <c r="G63">
        <v>0</v>
      </c>
      <c r="H63">
        <v>0</v>
      </c>
      <c r="I63">
        <v>1</v>
      </c>
      <c r="J63">
        <v>2</v>
      </c>
      <c r="K63">
        <v>3</v>
      </c>
      <c r="L63">
        <v>3</v>
      </c>
      <c r="M63">
        <v>0</v>
      </c>
      <c r="N63">
        <v>0</v>
      </c>
      <c r="O63">
        <v>1</v>
      </c>
      <c r="P63">
        <v>1.6</v>
      </c>
      <c r="Q63">
        <v>1.6</v>
      </c>
      <c r="R63" s="1">
        <v>2.1000000000000001E-2</v>
      </c>
    </row>
    <row r="64" spans="1:18" x14ac:dyDescent="0.35">
      <c r="A64">
        <v>2</v>
      </c>
      <c r="B64" t="s">
        <v>121</v>
      </c>
      <c r="C64">
        <v>1</v>
      </c>
      <c r="D64">
        <v>-2</v>
      </c>
      <c r="E64">
        <v>-2</v>
      </c>
      <c r="F64">
        <v>0</v>
      </c>
      <c r="G64">
        <v>0</v>
      </c>
      <c r="H64">
        <v>0</v>
      </c>
      <c r="I64">
        <v>2</v>
      </c>
      <c r="J64">
        <v>2</v>
      </c>
      <c r="K64">
        <v>7</v>
      </c>
      <c r="L64">
        <v>3.5</v>
      </c>
      <c r="M64">
        <v>0</v>
      </c>
      <c r="N64">
        <v>0</v>
      </c>
      <c r="O64">
        <v>1</v>
      </c>
      <c r="P64">
        <v>1.5</v>
      </c>
      <c r="Q64">
        <v>1.5</v>
      </c>
      <c r="R64" s="1">
        <v>5.8999999999999997E-2</v>
      </c>
    </row>
    <row r="65" spans="1:18" x14ac:dyDescent="0.35">
      <c r="A65">
        <v>2</v>
      </c>
      <c r="B65" t="s">
        <v>88</v>
      </c>
      <c r="C65">
        <v>1</v>
      </c>
      <c r="D65">
        <v>5</v>
      </c>
      <c r="E65">
        <v>5</v>
      </c>
      <c r="F65">
        <v>5</v>
      </c>
      <c r="G65">
        <v>0</v>
      </c>
      <c r="H65">
        <v>0</v>
      </c>
      <c r="I65">
        <v>1</v>
      </c>
      <c r="J65">
        <v>1</v>
      </c>
      <c r="K65">
        <v>4</v>
      </c>
      <c r="L65">
        <v>4</v>
      </c>
      <c r="M65">
        <v>0</v>
      </c>
      <c r="N65">
        <v>0</v>
      </c>
      <c r="O65">
        <v>1</v>
      </c>
      <c r="P65">
        <v>1.4</v>
      </c>
      <c r="Q65">
        <v>1.4</v>
      </c>
      <c r="R65" s="1">
        <v>0.92300000000000004</v>
      </c>
    </row>
    <row r="66" spans="1:18" x14ac:dyDescent="0.35">
      <c r="A66">
        <v>2</v>
      </c>
      <c r="B66" t="s">
        <v>137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</v>
      </c>
      <c r="J66">
        <v>2</v>
      </c>
      <c r="K66">
        <v>4</v>
      </c>
      <c r="L66">
        <v>2</v>
      </c>
      <c r="M66">
        <v>0</v>
      </c>
      <c r="N66">
        <v>0</v>
      </c>
      <c r="O66">
        <v>1</v>
      </c>
      <c r="P66">
        <v>1.4</v>
      </c>
      <c r="Q66">
        <v>1.4</v>
      </c>
      <c r="R66" s="1">
        <v>7.0000000000000001E-3</v>
      </c>
    </row>
    <row r="67" spans="1:18" x14ac:dyDescent="0.35">
      <c r="A67">
        <v>2</v>
      </c>
      <c r="B67" t="s">
        <v>57</v>
      </c>
      <c r="C67">
        <v>5</v>
      </c>
      <c r="D67">
        <v>13</v>
      </c>
      <c r="E67">
        <v>2.6</v>
      </c>
      <c r="F67">
        <v>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1.3</v>
      </c>
      <c r="Q67">
        <v>1.3</v>
      </c>
      <c r="R67" s="1">
        <v>0.36699999999999999</v>
      </c>
    </row>
    <row r="68" spans="1:18" x14ac:dyDescent="0.35">
      <c r="A68">
        <v>2</v>
      </c>
      <c r="B68" t="s">
        <v>76</v>
      </c>
      <c r="C68">
        <v>2</v>
      </c>
      <c r="D68">
        <v>12</v>
      </c>
      <c r="E68">
        <v>6</v>
      </c>
      <c r="F68">
        <v>14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1.2</v>
      </c>
      <c r="Q68">
        <v>1.2</v>
      </c>
      <c r="R68" s="1">
        <v>1.0999999999999999E-2</v>
      </c>
    </row>
    <row r="69" spans="1:18" x14ac:dyDescent="0.35">
      <c r="A69">
        <v>2</v>
      </c>
      <c r="B69" t="s">
        <v>130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3</v>
      </c>
      <c r="K69">
        <v>5</v>
      </c>
      <c r="L69">
        <v>5</v>
      </c>
      <c r="M69">
        <v>0</v>
      </c>
      <c r="N69">
        <v>0</v>
      </c>
      <c r="O69">
        <v>1</v>
      </c>
      <c r="P69">
        <v>1</v>
      </c>
      <c r="Q69">
        <v>1</v>
      </c>
      <c r="R69" s="1">
        <v>5.0000000000000001E-3</v>
      </c>
    </row>
    <row r="70" spans="1:18" x14ac:dyDescent="0.35">
      <c r="A70">
        <v>2</v>
      </c>
      <c r="B70" t="s">
        <v>122</v>
      </c>
      <c r="C70">
        <v>3</v>
      </c>
      <c r="D70">
        <v>7</v>
      </c>
      <c r="E70">
        <v>2.2999999999999998</v>
      </c>
      <c r="F70">
        <v>5</v>
      </c>
      <c r="G70">
        <v>0</v>
      </c>
      <c r="H70">
        <v>0</v>
      </c>
      <c r="I70">
        <v>1</v>
      </c>
      <c r="J70">
        <v>1</v>
      </c>
      <c r="K70">
        <v>-2</v>
      </c>
      <c r="L70">
        <v>-2</v>
      </c>
      <c r="M70">
        <v>0</v>
      </c>
      <c r="N70">
        <v>0</v>
      </c>
      <c r="O70">
        <v>1</v>
      </c>
      <c r="P70">
        <v>1</v>
      </c>
      <c r="Q70">
        <v>1</v>
      </c>
      <c r="R70" s="1">
        <v>2.1000000000000001E-2</v>
      </c>
    </row>
    <row r="71" spans="1:18" x14ac:dyDescent="0.35">
      <c r="A71">
        <v>2</v>
      </c>
      <c r="B71" t="s">
        <v>125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4</v>
      </c>
      <c r="L71">
        <v>4</v>
      </c>
      <c r="M71">
        <v>0</v>
      </c>
      <c r="N71">
        <v>0</v>
      </c>
      <c r="O71">
        <v>1</v>
      </c>
      <c r="P71">
        <v>0.9</v>
      </c>
      <c r="Q71">
        <v>0.9</v>
      </c>
      <c r="R71" s="1">
        <v>2E-3</v>
      </c>
    </row>
    <row r="72" spans="1:18" x14ac:dyDescent="0.35">
      <c r="A72">
        <v>2</v>
      </c>
      <c r="B72" t="s">
        <v>24</v>
      </c>
      <c r="C72">
        <v>4</v>
      </c>
      <c r="D72">
        <v>9</v>
      </c>
      <c r="E72">
        <v>2.2999999999999998</v>
      </c>
      <c r="F72">
        <v>9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1</v>
      </c>
      <c r="P72">
        <v>0.9</v>
      </c>
      <c r="Q72">
        <v>0.9</v>
      </c>
      <c r="R72" s="1">
        <v>0.97499999999999998</v>
      </c>
    </row>
    <row r="73" spans="1:18" x14ac:dyDescent="0.35">
      <c r="A73">
        <v>2</v>
      </c>
      <c r="B73" t="s">
        <v>154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3</v>
      </c>
      <c r="L73">
        <v>3</v>
      </c>
      <c r="M73">
        <v>0</v>
      </c>
      <c r="N73">
        <v>0</v>
      </c>
      <c r="O73">
        <v>1</v>
      </c>
      <c r="P73">
        <v>0.8</v>
      </c>
      <c r="Q73">
        <v>0.8</v>
      </c>
      <c r="R73" s="1">
        <v>0</v>
      </c>
    </row>
    <row r="74" spans="1:18" x14ac:dyDescent="0.35">
      <c r="A74">
        <v>2</v>
      </c>
      <c r="B74" t="s">
        <v>138</v>
      </c>
      <c r="C74">
        <v>8</v>
      </c>
      <c r="D74">
        <v>7</v>
      </c>
      <c r="E74">
        <v>0.9</v>
      </c>
      <c r="F74">
        <v>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0.7</v>
      </c>
      <c r="Q74">
        <v>0.7</v>
      </c>
      <c r="R74" s="1">
        <v>2E-3</v>
      </c>
    </row>
    <row r="75" spans="1:18" x14ac:dyDescent="0.35">
      <c r="A75">
        <v>2</v>
      </c>
      <c r="B75" t="s">
        <v>248</v>
      </c>
      <c r="C75">
        <v>2</v>
      </c>
      <c r="D75">
        <v>6</v>
      </c>
      <c r="E75">
        <v>3</v>
      </c>
      <c r="F75">
        <v>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0.6</v>
      </c>
      <c r="Q75">
        <v>0.6</v>
      </c>
      <c r="R75" s="1">
        <v>2.1000000000000001E-2</v>
      </c>
    </row>
    <row r="76" spans="1:18" x14ac:dyDescent="0.35">
      <c r="A76">
        <v>2</v>
      </c>
      <c r="B76" t="s">
        <v>148</v>
      </c>
      <c r="C76">
        <v>3</v>
      </c>
      <c r="D76">
        <v>5</v>
      </c>
      <c r="E76">
        <v>1.7</v>
      </c>
      <c r="F76">
        <v>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0.5</v>
      </c>
      <c r="Q76">
        <v>0.5</v>
      </c>
      <c r="R76" s="1">
        <v>1E-3</v>
      </c>
    </row>
    <row r="77" spans="1:18" x14ac:dyDescent="0.35">
      <c r="A77">
        <v>2</v>
      </c>
      <c r="B77" t="s">
        <v>73</v>
      </c>
      <c r="C77">
        <v>1</v>
      </c>
      <c r="D77">
        <v>5</v>
      </c>
      <c r="E77">
        <v>5</v>
      </c>
      <c r="F77">
        <v>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0.5</v>
      </c>
      <c r="Q77">
        <v>0.5</v>
      </c>
      <c r="R77" s="1">
        <v>2.7E-2</v>
      </c>
    </row>
    <row r="78" spans="1:18" x14ac:dyDescent="0.35">
      <c r="A78">
        <v>2</v>
      </c>
      <c r="B78" t="s">
        <v>155</v>
      </c>
      <c r="C78">
        <v>2</v>
      </c>
      <c r="D78">
        <v>4</v>
      </c>
      <c r="E78">
        <v>2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0.4</v>
      </c>
      <c r="Q78">
        <v>0.4</v>
      </c>
      <c r="R78" s="1">
        <v>1E-3</v>
      </c>
    </row>
    <row r="79" spans="1:18" x14ac:dyDescent="0.35">
      <c r="A79">
        <v>2</v>
      </c>
      <c r="B79" t="s">
        <v>135</v>
      </c>
      <c r="C79">
        <v>1</v>
      </c>
      <c r="D79">
        <v>3</v>
      </c>
      <c r="E79">
        <v>3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0.3</v>
      </c>
      <c r="Q79">
        <v>0.3</v>
      </c>
      <c r="R79" s="1">
        <v>2E-3</v>
      </c>
    </row>
    <row r="80" spans="1:18" x14ac:dyDescent="0.35">
      <c r="A80">
        <v>2</v>
      </c>
      <c r="B80" t="s">
        <v>66</v>
      </c>
      <c r="C80">
        <v>1</v>
      </c>
      <c r="D80">
        <v>3</v>
      </c>
      <c r="E80">
        <v>3</v>
      </c>
      <c r="F80">
        <v>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0.3</v>
      </c>
      <c r="Q80">
        <v>0.3</v>
      </c>
      <c r="R80" s="1">
        <v>8.9999999999999993E-3</v>
      </c>
    </row>
    <row r="81" spans="1:18" x14ac:dyDescent="0.35">
      <c r="A81">
        <v>2</v>
      </c>
      <c r="B81" t="s">
        <v>78</v>
      </c>
      <c r="C81">
        <v>1</v>
      </c>
      <c r="D81">
        <v>3</v>
      </c>
      <c r="E81">
        <v>3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0.3</v>
      </c>
      <c r="Q81">
        <v>0.3</v>
      </c>
      <c r="R81" s="1">
        <v>0</v>
      </c>
    </row>
    <row r="82" spans="1:18" x14ac:dyDescent="0.35">
      <c r="A82">
        <v>2</v>
      </c>
      <c r="B82" t="s">
        <v>72</v>
      </c>
      <c r="C82">
        <v>4</v>
      </c>
      <c r="D82">
        <v>22</v>
      </c>
      <c r="E82">
        <v>5.5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0.2</v>
      </c>
      <c r="Q82">
        <v>0.2</v>
      </c>
      <c r="R82" s="1">
        <v>1.2999999999999999E-2</v>
      </c>
    </row>
    <row r="83" spans="1:18" x14ac:dyDescent="0.35">
      <c r="A83">
        <v>2</v>
      </c>
      <c r="B83" t="s">
        <v>145</v>
      </c>
      <c r="C83">
        <v>1</v>
      </c>
      <c r="D83">
        <v>2</v>
      </c>
      <c r="E83">
        <v>2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0.2</v>
      </c>
      <c r="Q83">
        <v>0.2</v>
      </c>
      <c r="R83" s="1">
        <v>7.0000000000000001E-3</v>
      </c>
    </row>
    <row r="84" spans="1:18" x14ac:dyDescent="0.35">
      <c r="A84">
        <v>2</v>
      </c>
      <c r="B84" t="s">
        <v>67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0.1</v>
      </c>
      <c r="Q84">
        <v>0.1</v>
      </c>
      <c r="R84" s="1">
        <v>8.9999999999999993E-3</v>
      </c>
    </row>
    <row r="85" spans="1:18" x14ac:dyDescent="0.35">
      <c r="A85">
        <v>2</v>
      </c>
      <c r="B85" t="s">
        <v>142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 s="1">
        <v>0</v>
      </c>
    </row>
    <row r="86" spans="1:18" x14ac:dyDescent="0.35">
      <c r="A86">
        <v>2</v>
      </c>
      <c r="B86" t="s">
        <v>160</v>
      </c>
      <c r="C86">
        <v>2</v>
      </c>
      <c r="D86">
        <v>2</v>
      </c>
      <c r="E86">
        <v>1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 s="1">
        <v>0</v>
      </c>
    </row>
    <row r="87" spans="1:18" x14ac:dyDescent="0.35">
      <c r="A87">
        <v>2</v>
      </c>
      <c r="B87" t="s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 s="1">
        <v>0</v>
      </c>
    </row>
    <row r="88" spans="1:18" x14ac:dyDescent="0.35">
      <c r="A88">
        <v>2</v>
      </c>
      <c r="B88" t="s">
        <v>156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2</v>
      </c>
      <c r="B89" t="s">
        <v>159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2</v>
      </c>
      <c r="B90" t="s">
        <v>244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2E-3</v>
      </c>
    </row>
    <row r="91" spans="1:18" x14ac:dyDescent="0.35">
      <c r="A91">
        <v>2</v>
      </c>
      <c r="B91" t="s">
        <v>149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1E-3</v>
      </c>
    </row>
    <row r="92" spans="1:18" x14ac:dyDescent="0.35">
      <c r="A92">
        <v>2</v>
      </c>
      <c r="B92" t="s">
        <v>158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2</v>
      </c>
      <c r="B93" t="s">
        <v>140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3.0000000000000001E-3</v>
      </c>
    </row>
    <row r="94" spans="1:18" x14ac:dyDescent="0.35">
      <c r="A94">
        <v>2</v>
      </c>
      <c r="B94" t="s">
        <v>41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0.218</v>
      </c>
    </row>
    <row r="95" spans="1:18" x14ac:dyDescent="0.35">
      <c r="A95">
        <v>2</v>
      </c>
      <c r="B95" t="s">
        <v>35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0.16400000000000001</v>
      </c>
    </row>
    <row r="96" spans="1:18" x14ac:dyDescent="0.35">
      <c r="A96">
        <v>2</v>
      </c>
      <c r="B96" t="s">
        <v>83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0.96699999999999997</v>
      </c>
    </row>
    <row r="97" spans="1:18" x14ac:dyDescent="0.35">
      <c r="A97">
        <v>2</v>
      </c>
      <c r="B97" t="s">
        <v>157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2</v>
      </c>
      <c r="B98" t="s">
        <v>163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2</v>
      </c>
      <c r="B99" t="s">
        <v>162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1E-3</v>
      </c>
    </row>
    <row r="100" spans="1:18" x14ac:dyDescent="0.35">
      <c r="A100">
        <v>2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2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1E-3</v>
      </c>
    </row>
    <row r="102" spans="1:18" x14ac:dyDescent="0.35">
      <c r="A102">
        <v>2</v>
      </c>
      <c r="B102" t="s">
        <v>132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 s="1">
        <v>1E-3</v>
      </c>
    </row>
    <row r="103" spans="1:18" x14ac:dyDescent="0.35">
      <c r="A103">
        <v>2</v>
      </c>
      <c r="B103" t="s">
        <v>161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2</v>
      </c>
      <c r="B104" t="s">
        <v>81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2.5000000000000001E-2</v>
      </c>
    </row>
    <row r="105" spans="1:18" x14ac:dyDescent="0.35">
      <c r="A105">
        <v>2</v>
      </c>
      <c r="B105" t="s">
        <v>146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4.0000000000000001E-3</v>
      </c>
    </row>
    <row r="106" spans="1:18" x14ac:dyDescent="0.35">
      <c r="A106">
        <v>2</v>
      </c>
      <c r="B106" t="s">
        <v>230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1.2999999999999999E-2</v>
      </c>
    </row>
    <row r="107" spans="1:18" x14ac:dyDescent="0.35">
      <c r="A107">
        <v>2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2</v>
      </c>
      <c r="B108" t="s">
        <v>232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1E-3</v>
      </c>
    </row>
    <row r="109" spans="1:18" x14ac:dyDescent="0.35">
      <c r="A109">
        <v>2</v>
      </c>
      <c r="B109" t="s">
        <v>225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2</v>
      </c>
      <c r="B110" t="s">
        <v>166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2</v>
      </c>
      <c r="B111" t="s">
        <v>167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2</v>
      </c>
      <c r="B112" t="s">
        <v>231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2</v>
      </c>
      <c r="B113" t="s">
        <v>240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1E-3</v>
      </c>
    </row>
    <row r="114" spans="1:18" x14ac:dyDescent="0.35">
      <c r="A114">
        <v>2</v>
      </c>
      <c r="B114" t="s">
        <v>226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6.0000000000000001E-3</v>
      </c>
    </row>
    <row r="115" spans="1:18" x14ac:dyDescent="0.35">
      <c r="A115">
        <v>2</v>
      </c>
      <c r="B115" t="s">
        <v>249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 s="1">
        <v>0</v>
      </c>
    </row>
    <row r="116" spans="1:18" x14ac:dyDescent="0.35">
      <c r="A116">
        <v>2</v>
      </c>
      <c r="B116" t="s">
        <v>169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</row>
    <row r="117" spans="1:18" x14ac:dyDescent="0.35">
      <c r="A117">
        <v>2</v>
      </c>
      <c r="B117" t="s">
        <v>171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 s="1">
        <v>1E-3</v>
      </c>
    </row>
    <row r="118" spans="1:18" x14ac:dyDescent="0.35">
      <c r="A118">
        <v>2</v>
      </c>
      <c r="B118" t="s">
        <v>85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3.0000000000000001E-3</v>
      </c>
    </row>
    <row r="119" spans="1:18" x14ac:dyDescent="0.35">
      <c r="A119">
        <v>2</v>
      </c>
      <c r="B119" t="s">
        <v>170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2</v>
      </c>
      <c r="B120" t="s">
        <v>172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0</v>
      </c>
    </row>
    <row r="121" spans="1:18" x14ac:dyDescent="0.35">
      <c r="A121">
        <v>2</v>
      </c>
      <c r="B121" t="s">
        <v>173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1E-3</v>
      </c>
    </row>
    <row r="122" spans="1:18" x14ac:dyDescent="0.35">
      <c r="A122">
        <v>2</v>
      </c>
      <c r="B122" t="s">
        <v>87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3.6999999999999998E-2</v>
      </c>
    </row>
    <row r="123" spans="1:18" x14ac:dyDescent="0.35">
      <c r="A123">
        <v>2</v>
      </c>
      <c r="B123" t="s">
        <v>174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2E-3</v>
      </c>
    </row>
    <row r="124" spans="1:18" x14ac:dyDescent="0.35">
      <c r="A124">
        <v>2</v>
      </c>
      <c r="B124" t="s">
        <v>233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0</v>
      </c>
    </row>
    <row r="125" spans="1:18" x14ac:dyDescent="0.35">
      <c r="A125">
        <v>2</v>
      </c>
      <c r="B125" t="s">
        <v>175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1E-3</v>
      </c>
    </row>
    <row r="126" spans="1:18" x14ac:dyDescent="0.35">
      <c r="A126">
        <v>2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 s="1">
        <v>0</v>
      </c>
    </row>
    <row r="127" spans="1:18" x14ac:dyDescent="0.35">
      <c r="A127">
        <v>2</v>
      </c>
      <c r="B127" t="s">
        <v>238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0</v>
      </c>
    </row>
    <row r="128" spans="1:18" x14ac:dyDescent="0.35">
      <c r="A128">
        <v>2</v>
      </c>
      <c r="B128" t="s">
        <v>176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0</v>
      </c>
    </row>
    <row r="129" spans="1:18" x14ac:dyDescent="0.35">
      <c r="A129">
        <v>2</v>
      </c>
      <c r="B129" t="s">
        <v>126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1E-3</v>
      </c>
    </row>
    <row r="130" spans="1:18" x14ac:dyDescent="0.35">
      <c r="A130">
        <v>2</v>
      </c>
      <c r="B130" t="s">
        <v>177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</row>
    <row r="131" spans="1:18" x14ac:dyDescent="0.35">
      <c r="A131">
        <v>2</v>
      </c>
      <c r="B131" t="s">
        <v>178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</v>
      </c>
    </row>
    <row r="132" spans="1:18" x14ac:dyDescent="0.35">
      <c r="A132">
        <v>2</v>
      </c>
      <c r="B132" t="s">
        <v>227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</v>
      </c>
    </row>
    <row r="133" spans="1:18" x14ac:dyDescent="0.35">
      <c r="A133">
        <v>2</v>
      </c>
      <c r="B133" t="s">
        <v>179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2</v>
      </c>
      <c r="B134" t="s">
        <v>228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</row>
    <row r="135" spans="1:18" x14ac:dyDescent="0.35">
      <c r="A135">
        <v>2</v>
      </c>
      <c r="B135" t="s">
        <v>183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2</v>
      </c>
      <c r="B136" t="s">
        <v>180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0.43099999999999999</v>
      </c>
    </row>
    <row r="137" spans="1:18" x14ac:dyDescent="0.35">
      <c r="A137">
        <v>2</v>
      </c>
      <c r="B137" t="s">
        <v>181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2</v>
      </c>
      <c r="B138" t="s">
        <v>182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2E-3</v>
      </c>
    </row>
    <row r="139" spans="1:18" x14ac:dyDescent="0.35">
      <c r="A139">
        <v>2</v>
      </c>
      <c r="B139" t="s">
        <v>152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1.2999999999999999E-2</v>
      </c>
    </row>
    <row r="140" spans="1:18" x14ac:dyDescent="0.35">
      <c r="A140">
        <v>2</v>
      </c>
      <c r="B140" t="s">
        <v>184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2</v>
      </c>
      <c r="B141" t="s">
        <v>185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2</v>
      </c>
      <c r="B142" t="s">
        <v>186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</v>
      </c>
    </row>
    <row r="143" spans="1:18" x14ac:dyDescent="0.35">
      <c r="A143">
        <v>2</v>
      </c>
      <c r="B143" t="s">
        <v>187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0</v>
      </c>
    </row>
    <row r="144" spans="1:18" x14ac:dyDescent="0.35">
      <c r="A144">
        <v>2</v>
      </c>
      <c r="B144" t="s">
        <v>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 s="1">
        <v>5.5E-2</v>
      </c>
    </row>
    <row r="145" spans="1:18" x14ac:dyDescent="0.35">
      <c r="A145">
        <v>2</v>
      </c>
      <c r="B145" t="s">
        <v>75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0.16900000000000001</v>
      </c>
    </row>
    <row r="146" spans="1:18" x14ac:dyDescent="0.35">
      <c r="A146">
        <v>2</v>
      </c>
      <c r="B146" t="s">
        <v>151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2E-3</v>
      </c>
    </row>
    <row r="147" spans="1:18" x14ac:dyDescent="0.35">
      <c r="A147">
        <v>2</v>
      </c>
      <c r="B147" t="s">
        <v>188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2</v>
      </c>
      <c r="B148" t="s">
        <v>235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2</v>
      </c>
      <c r="B149" t="s">
        <v>239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2</v>
      </c>
      <c r="B150" t="s">
        <v>190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8.0000000000000002E-3</v>
      </c>
    </row>
    <row r="151" spans="1:18" x14ac:dyDescent="0.35">
      <c r="A151">
        <v>2</v>
      </c>
      <c r="B151" t="s">
        <v>189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</v>
      </c>
    </row>
    <row r="152" spans="1:18" x14ac:dyDescent="0.35">
      <c r="A152">
        <v>2</v>
      </c>
      <c r="B152" t="s">
        <v>191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2</v>
      </c>
      <c r="B153" t="s">
        <v>224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 s="1">
        <v>0</v>
      </c>
    </row>
    <row r="154" spans="1:18" x14ac:dyDescent="0.35">
      <c r="A154">
        <v>2</v>
      </c>
      <c r="B154" t="s">
        <v>128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 s="1">
        <v>3.0000000000000001E-3</v>
      </c>
    </row>
    <row r="155" spans="1:18" x14ac:dyDescent="0.35">
      <c r="A155">
        <v>2</v>
      </c>
      <c r="B155" t="s">
        <v>40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0.20599999999999999</v>
      </c>
    </row>
    <row r="156" spans="1:18" x14ac:dyDescent="0.35">
      <c r="A156">
        <v>2</v>
      </c>
      <c r="B156" t="s">
        <v>194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</row>
    <row r="157" spans="1:18" x14ac:dyDescent="0.35">
      <c r="A157">
        <v>2</v>
      </c>
      <c r="B157" t="s">
        <v>150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1E-3</v>
      </c>
    </row>
    <row r="158" spans="1:18" x14ac:dyDescent="0.35">
      <c r="A158">
        <v>2</v>
      </c>
      <c r="B158" t="s">
        <v>143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 s="1">
        <v>7.0000000000000001E-3</v>
      </c>
    </row>
    <row r="159" spans="1:18" x14ac:dyDescent="0.35">
      <c r="A159">
        <v>2</v>
      </c>
      <c r="B159" t="s">
        <v>193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0</v>
      </c>
    </row>
    <row r="160" spans="1:18" x14ac:dyDescent="0.35">
      <c r="A160">
        <v>2</v>
      </c>
      <c r="B160" t="s">
        <v>119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 s="1">
        <v>0.01</v>
      </c>
    </row>
    <row r="161" spans="1:18" x14ac:dyDescent="0.35">
      <c r="A161">
        <v>2</v>
      </c>
      <c r="B161" t="s">
        <v>153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2.1000000000000001E-2</v>
      </c>
    </row>
    <row r="162" spans="1:18" x14ac:dyDescent="0.35">
      <c r="A162">
        <v>2</v>
      </c>
      <c r="B162" t="s">
        <v>192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1E-3</v>
      </c>
    </row>
    <row r="163" spans="1:18" x14ac:dyDescent="0.35">
      <c r="A163">
        <v>2</v>
      </c>
      <c r="B163" t="s">
        <v>139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 s="1">
        <v>1E-3</v>
      </c>
    </row>
    <row r="164" spans="1:18" x14ac:dyDescent="0.35">
      <c r="A164">
        <v>2</v>
      </c>
      <c r="B164" t="s">
        <v>195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7.0000000000000007E-2</v>
      </c>
    </row>
    <row r="165" spans="1:18" x14ac:dyDescent="0.35">
      <c r="A165">
        <v>2</v>
      </c>
      <c r="B165" t="s">
        <v>196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0</v>
      </c>
    </row>
    <row r="166" spans="1:18" x14ac:dyDescent="0.35">
      <c r="A166">
        <v>2</v>
      </c>
      <c r="B166" t="s">
        <v>197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0</v>
      </c>
    </row>
    <row r="167" spans="1:18" x14ac:dyDescent="0.35">
      <c r="A167">
        <v>2</v>
      </c>
      <c r="B167" t="s">
        <v>199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</row>
    <row r="168" spans="1:18" x14ac:dyDescent="0.35">
      <c r="A168">
        <v>2</v>
      </c>
      <c r="B168" t="s">
        <v>124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 s="1">
        <v>3.0000000000000001E-3</v>
      </c>
    </row>
    <row r="169" spans="1:18" x14ac:dyDescent="0.35">
      <c r="A169">
        <v>2</v>
      </c>
      <c r="B169" t="s">
        <v>200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1E-3</v>
      </c>
    </row>
    <row r="170" spans="1:18" x14ac:dyDescent="0.35">
      <c r="A170">
        <v>2</v>
      </c>
      <c r="B170" t="s">
        <v>147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0.02</v>
      </c>
    </row>
    <row r="171" spans="1:18" x14ac:dyDescent="0.35">
      <c r="A171">
        <v>2</v>
      </c>
      <c r="B171" t="s">
        <v>198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2</v>
      </c>
      <c r="B172" t="s">
        <v>201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2</v>
      </c>
      <c r="B173" t="s">
        <v>202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2</v>
      </c>
      <c r="B174" t="s">
        <v>203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2</v>
      </c>
      <c r="B175" t="s">
        <v>204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2</v>
      </c>
      <c r="B176" t="s">
        <v>205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2</v>
      </c>
      <c r="B177" t="s">
        <v>206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2</v>
      </c>
      <c r="B178" t="s">
        <v>207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2</v>
      </c>
      <c r="B179" t="s">
        <v>211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2</v>
      </c>
      <c r="B180" t="s">
        <v>208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2</v>
      </c>
      <c r="B181" t="s">
        <v>209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1E-3</v>
      </c>
    </row>
    <row r="182" spans="1:18" x14ac:dyDescent="0.35">
      <c r="A182">
        <v>2</v>
      </c>
      <c r="B182" t="s">
        <v>210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</v>
      </c>
    </row>
    <row r="183" spans="1:18" x14ac:dyDescent="0.35">
      <c r="A183">
        <v>2</v>
      </c>
      <c r="B183" t="s">
        <v>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0.57799999999999996</v>
      </c>
    </row>
    <row r="184" spans="1:18" x14ac:dyDescent="0.35">
      <c r="A184">
        <v>2</v>
      </c>
      <c r="B184" t="s">
        <v>18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1</v>
      </c>
    </row>
    <row r="185" spans="1:18" x14ac:dyDescent="0.35">
      <c r="A185">
        <v>2</v>
      </c>
      <c r="B185" t="s">
        <v>90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0.98699999999999999</v>
      </c>
    </row>
    <row r="186" spans="1:18" x14ac:dyDescent="0.35">
      <c r="A186">
        <v>2</v>
      </c>
      <c r="B186" t="s">
        <v>61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0.35099999999999998</v>
      </c>
    </row>
    <row r="187" spans="1:18" x14ac:dyDescent="0.35">
      <c r="A187">
        <v>2</v>
      </c>
      <c r="B187" t="s">
        <v>236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5.8000000000000003E-2</v>
      </c>
    </row>
    <row r="188" spans="1:18" x14ac:dyDescent="0.35">
      <c r="A188">
        <v>2</v>
      </c>
      <c r="B188" t="s">
        <v>213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v>0</v>
      </c>
    </row>
    <row r="189" spans="1:18" x14ac:dyDescent="0.35">
      <c r="A189">
        <v>2</v>
      </c>
      <c r="B189" t="s">
        <v>16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0.92800000000000005</v>
      </c>
    </row>
    <row r="190" spans="1:18" x14ac:dyDescent="0.35">
      <c r="A190">
        <v>2</v>
      </c>
      <c r="B190" t="s">
        <v>214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2</v>
      </c>
      <c r="B191" t="s">
        <v>144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 s="1">
        <v>1E-3</v>
      </c>
    </row>
    <row r="192" spans="1:18" x14ac:dyDescent="0.35">
      <c r="A192">
        <v>2</v>
      </c>
      <c r="B192" t="s">
        <v>212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0</v>
      </c>
    </row>
    <row r="193" spans="1:18" x14ac:dyDescent="0.35">
      <c r="A193">
        <v>2</v>
      </c>
      <c r="B193" t="s">
        <v>136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7.0000000000000001E-3</v>
      </c>
    </row>
    <row r="194" spans="1:18" x14ac:dyDescent="0.35">
      <c r="A194">
        <v>2</v>
      </c>
      <c r="B194" t="s">
        <v>133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 s="1">
        <v>0</v>
      </c>
    </row>
    <row r="195" spans="1:18" x14ac:dyDescent="0.35">
      <c r="A195">
        <v>2</v>
      </c>
      <c r="B195" t="s">
        <v>217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 s="1">
        <v>0</v>
      </c>
    </row>
    <row r="196" spans="1:18" x14ac:dyDescent="0.35">
      <c r="A196">
        <v>2</v>
      </c>
      <c r="B196" t="s">
        <v>215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0.193</v>
      </c>
    </row>
    <row r="197" spans="1:18" x14ac:dyDescent="0.35">
      <c r="A197">
        <v>2</v>
      </c>
      <c r="B197" t="s">
        <v>91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 s="1">
        <v>1E-3</v>
      </c>
    </row>
    <row r="198" spans="1:18" x14ac:dyDescent="0.35">
      <c r="A198">
        <v>2</v>
      </c>
      <c r="B198" t="s">
        <v>218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</v>
      </c>
    </row>
    <row r="199" spans="1:18" x14ac:dyDescent="0.35">
      <c r="A199">
        <v>2</v>
      </c>
      <c r="B199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</v>
      </c>
    </row>
    <row r="200" spans="1:18" x14ac:dyDescent="0.35">
      <c r="A200">
        <v>2</v>
      </c>
      <c r="B200" t="s">
        <v>219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1E-3</v>
      </c>
    </row>
    <row r="201" spans="1:18" x14ac:dyDescent="0.35">
      <c r="A201">
        <v>2</v>
      </c>
      <c r="B201" t="s">
        <v>220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1E-3</v>
      </c>
    </row>
    <row r="202" spans="1:18" x14ac:dyDescent="0.35">
      <c r="A202">
        <v>2</v>
      </c>
      <c r="B202" t="s">
        <v>216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0.16300000000000001</v>
      </c>
    </row>
    <row r="203" spans="1:18" x14ac:dyDescent="0.35">
      <c r="A203">
        <v>2</v>
      </c>
      <c r="B203" t="s">
        <v>141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 s="1">
        <v>0</v>
      </c>
    </row>
    <row r="204" spans="1:18" x14ac:dyDescent="0.35">
      <c r="A204">
        <v>2</v>
      </c>
      <c r="B204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</v>
      </c>
    </row>
    <row r="205" spans="1:18" x14ac:dyDescent="0.35">
      <c r="A205">
        <v>2</v>
      </c>
      <c r="B205" t="s">
        <v>222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</row>
    <row r="206" spans="1:18" x14ac:dyDescent="0.35">
      <c r="A206">
        <v>2</v>
      </c>
      <c r="B206" t="s">
        <v>223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0</v>
      </c>
    </row>
    <row r="207" spans="1:18" x14ac:dyDescent="0.35">
      <c r="A207">
        <v>2</v>
      </c>
      <c r="B207" t="s">
        <v>242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0</v>
      </c>
    </row>
    <row r="208" spans="1:18" x14ac:dyDescent="0.35">
      <c r="A208">
        <v>2</v>
      </c>
      <c r="B208" t="s">
        <v>93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1E-3</v>
      </c>
    </row>
    <row r="209" spans="1:18" x14ac:dyDescent="0.35">
      <c r="A209">
        <v>2</v>
      </c>
      <c r="B209" t="s">
        <v>65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 s="1">
        <v>2E-3</v>
      </c>
    </row>
    <row r="210" spans="1:18" x14ac:dyDescent="0.35">
      <c r="A210">
        <v>2</v>
      </c>
      <c r="B210" t="s">
        <v>50</v>
      </c>
      <c r="C210">
        <v>4</v>
      </c>
      <c r="D210">
        <v>7</v>
      </c>
      <c r="E210">
        <v>1.8</v>
      </c>
      <c r="F210">
        <v>6</v>
      </c>
      <c r="G210">
        <v>0</v>
      </c>
      <c r="H210">
        <v>0</v>
      </c>
      <c r="I210">
        <v>1</v>
      </c>
      <c r="J210">
        <v>1</v>
      </c>
      <c r="K210">
        <v>5</v>
      </c>
      <c r="L210">
        <v>5</v>
      </c>
      <c r="M210">
        <v>0</v>
      </c>
      <c r="N210">
        <v>1</v>
      </c>
      <c r="O210">
        <v>1</v>
      </c>
      <c r="P210">
        <v>-0.3</v>
      </c>
      <c r="Q210">
        <v>-0.3</v>
      </c>
      <c r="R210" s="1">
        <v>0.24199999999999999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R211"/>
  <sheetViews>
    <sheetView showGridLines="0" workbookViewId="0">
      <selection activeCell="A5" sqref="A5:R211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3</v>
      </c>
      <c r="B5" t="s">
        <v>88</v>
      </c>
      <c r="C5">
        <v>18</v>
      </c>
      <c r="D5">
        <v>203</v>
      </c>
      <c r="E5">
        <v>11.3</v>
      </c>
      <c r="F5">
        <v>67</v>
      </c>
      <c r="G5">
        <v>8</v>
      </c>
      <c r="H5">
        <v>2</v>
      </c>
      <c r="I5">
        <v>4</v>
      </c>
      <c r="J5">
        <v>4</v>
      </c>
      <c r="K5">
        <v>30</v>
      </c>
      <c r="L5">
        <v>7.5</v>
      </c>
      <c r="M5">
        <v>2</v>
      </c>
      <c r="N5">
        <v>0</v>
      </c>
      <c r="O5">
        <v>1</v>
      </c>
      <c r="P5">
        <v>49.3</v>
      </c>
      <c r="Q5">
        <v>49.3</v>
      </c>
      <c r="R5" s="1">
        <v>0.92300000000000004</v>
      </c>
    </row>
    <row r="6" spans="1:18" x14ac:dyDescent="0.35">
      <c r="A6">
        <v>3</v>
      </c>
      <c r="B6" t="s">
        <v>32</v>
      </c>
      <c r="C6">
        <v>13</v>
      </c>
      <c r="D6">
        <v>82</v>
      </c>
      <c r="E6">
        <v>6.3</v>
      </c>
      <c r="F6">
        <v>20</v>
      </c>
      <c r="G6">
        <v>1</v>
      </c>
      <c r="H6">
        <v>3</v>
      </c>
      <c r="I6">
        <v>7</v>
      </c>
      <c r="J6">
        <v>7</v>
      </c>
      <c r="K6">
        <v>60</v>
      </c>
      <c r="L6">
        <v>8.6</v>
      </c>
      <c r="M6">
        <v>1</v>
      </c>
      <c r="N6">
        <v>0</v>
      </c>
      <c r="O6">
        <v>1</v>
      </c>
      <c r="P6">
        <v>41.7</v>
      </c>
      <c r="Q6">
        <v>41.7</v>
      </c>
      <c r="R6" s="1">
        <v>0.97699999999999998</v>
      </c>
    </row>
    <row r="7" spans="1:18" x14ac:dyDescent="0.35">
      <c r="A7">
        <v>3</v>
      </c>
      <c r="B7" t="s">
        <v>43</v>
      </c>
      <c r="C7">
        <v>18</v>
      </c>
      <c r="D7">
        <v>97</v>
      </c>
      <c r="E7">
        <v>5.4</v>
      </c>
      <c r="F7">
        <v>36</v>
      </c>
      <c r="G7">
        <v>2</v>
      </c>
      <c r="H7">
        <v>2</v>
      </c>
      <c r="I7">
        <v>3</v>
      </c>
      <c r="J7">
        <v>3</v>
      </c>
      <c r="K7">
        <v>59</v>
      </c>
      <c r="L7">
        <v>19.7</v>
      </c>
      <c r="M7">
        <v>0</v>
      </c>
      <c r="N7">
        <v>0</v>
      </c>
      <c r="O7">
        <v>1</v>
      </c>
      <c r="P7">
        <v>29.1</v>
      </c>
      <c r="Q7">
        <v>29.1</v>
      </c>
      <c r="R7" s="1">
        <v>0.95799999999999996</v>
      </c>
    </row>
    <row r="8" spans="1:18" x14ac:dyDescent="0.35">
      <c r="A8">
        <v>3</v>
      </c>
      <c r="B8" t="s">
        <v>82</v>
      </c>
      <c r="C8">
        <v>30</v>
      </c>
      <c r="D8">
        <v>122</v>
      </c>
      <c r="E8">
        <v>4.0999999999999996</v>
      </c>
      <c r="F8">
        <v>24</v>
      </c>
      <c r="G8">
        <v>2</v>
      </c>
      <c r="H8">
        <v>0</v>
      </c>
      <c r="I8">
        <v>2</v>
      </c>
      <c r="J8">
        <v>3</v>
      </c>
      <c r="K8">
        <v>23</v>
      </c>
      <c r="L8">
        <v>11.5</v>
      </c>
      <c r="M8">
        <v>1</v>
      </c>
      <c r="N8">
        <v>0</v>
      </c>
      <c r="O8">
        <v>1</v>
      </c>
      <c r="P8">
        <v>21.5</v>
      </c>
      <c r="Q8">
        <v>21.5</v>
      </c>
      <c r="R8" s="1">
        <v>0.86899999999999999</v>
      </c>
    </row>
    <row r="9" spans="1:18" x14ac:dyDescent="0.35">
      <c r="A9">
        <v>3</v>
      </c>
      <c r="B9" t="s">
        <v>17</v>
      </c>
      <c r="C9">
        <v>18</v>
      </c>
      <c r="D9">
        <v>85</v>
      </c>
      <c r="E9">
        <v>4.7</v>
      </c>
      <c r="F9">
        <v>12</v>
      </c>
      <c r="G9">
        <v>0</v>
      </c>
      <c r="H9">
        <v>1</v>
      </c>
      <c r="I9">
        <v>5</v>
      </c>
      <c r="J9">
        <v>5</v>
      </c>
      <c r="K9">
        <v>34</v>
      </c>
      <c r="L9">
        <v>6.8</v>
      </c>
      <c r="M9">
        <v>0</v>
      </c>
      <c r="N9">
        <v>0</v>
      </c>
      <c r="O9">
        <v>1</v>
      </c>
      <c r="P9">
        <v>20.399999999999999</v>
      </c>
      <c r="Q9">
        <v>20.399999999999999</v>
      </c>
      <c r="R9" s="1">
        <v>1</v>
      </c>
    </row>
    <row r="10" spans="1:18" x14ac:dyDescent="0.35">
      <c r="A10">
        <v>3</v>
      </c>
      <c r="B10" t="s">
        <v>39</v>
      </c>
      <c r="C10">
        <v>14</v>
      </c>
      <c r="D10">
        <v>98</v>
      </c>
      <c r="E10">
        <v>7</v>
      </c>
      <c r="F10">
        <v>26</v>
      </c>
      <c r="G10">
        <v>2</v>
      </c>
      <c r="H10">
        <v>1</v>
      </c>
      <c r="I10">
        <v>2</v>
      </c>
      <c r="J10">
        <v>2</v>
      </c>
      <c r="K10">
        <v>18</v>
      </c>
      <c r="L10">
        <v>9</v>
      </c>
      <c r="M10">
        <v>0</v>
      </c>
      <c r="N10">
        <v>0</v>
      </c>
      <c r="O10">
        <v>1</v>
      </c>
      <c r="P10">
        <v>18.600000000000001</v>
      </c>
      <c r="Q10">
        <v>18.600000000000001</v>
      </c>
      <c r="R10" s="1">
        <v>0.90200000000000002</v>
      </c>
    </row>
    <row r="11" spans="1:18" x14ac:dyDescent="0.35">
      <c r="A11">
        <v>3</v>
      </c>
      <c r="B11" t="s">
        <v>69</v>
      </c>
      <c r="C11">
        <v>10</v>
      </c>
      <c r="D11">
        <v>18</v>
      </c>
      <c r="E11">
        <v>1.8</v>
      </c>
      <c r="F11">
        <v>9</v>
      </c>
      <c r="G11">
        <v>0</v>
      </c>
      <c r="H11">
        <v>1</v>
      </c>
      <c r="I11">
        <v>2</v>
      </c>
      <c r="J11">
        <v>3</v>
      </c>
      <c r="K11">
        <v>33</v>
      </c>
      <c r="L11">
        <v>16.5</v>
      </c>
      <c r="M11">
        <v>1</v>
      </c>
      <c r="N11">
        <v>0</v>
      </c>
      <c r="O11">
        <v>1</v>
      </c>
      <c r="P11">
        <v>18.100000000000001</v>
      </c>
      <c r="Q11">
        <v>18.100000000000001</v>
      </c>
      <c r="R11" s="1">
        <v>0.87</v>
      </c>
    </row>
    <row r="12" spans="1:18" x14ac:dyDescent="0.35">
      <c r="A12">
        <v>3</v>
      </c>
      <c r="B12" t="s">
        <v>70</v>
      </c>
      <c r="C12">
        <v>2</v>
      </c>
      <c r="D12">
        <v>9</v>
      </c>
      <c r="E12">
        <v>4.5</v>
      </c>
      <c r="F12">
        <v>10</v>
      </c>
      <c r="G12">
        <v>0</v>
      </c>
      <c r="H12">
        <v>0</v>
      </c>
      <c r="I12">
        <v>3</v>
      </c>
      <c r="J12">
        <v>3</v>
      </c>
      <c r="K12">
        <v>19</v>
      </c>
      <c r="L12">
        <v>6.3</v>
      </c>
      <c r="M12">
        <v>2</v>
      </c>
      <c r="N12">
        <v>0</v>
      </c>
      <c r="O12">
        <v>1</v>
      </c>
      <c r="P12">
        <v>16.3</v>
      </c>
      <c r="Q12">
        <v>16.3</v>
      </c>
      <c r="R12" s="1">
        <v>0.245</v>
      </c>
    </row>
    <row r="13" spans="1:18" x14ac:dyDescent="0.35">
      <c r="A13">
        <v>3</v>
      </c>
      <c r="B13" t="s">
        <v>21</v>
      </c>
      <c r="C13">
        <v>19</v>
      </c>
      <c r="D13">
        <v>88</v>
      </c>
      <c r="E13">
        <v>4.5999999999999996</v>
      </c>
      <c r="F13">
        <v>16</v>
      </c>
      <c r="G13">
        <v>0</v>
      </c>
      <c r="H13">
        <v>0</v>
      </c>
      <c r="I13">
        <v>4</v>
      </c>
      <c r="J13">
        <v>5</v>
      </c>
      <c r="K13">
        <v>50</v>
      </c>
      <c r="L13">
        <v>12.5</v>
      </c>
      <c r="M13">
        <v>0</v>
      </c>
      <c r="N13">
        <v>0</v>
      </c>
      <c r="O13">
        <v>1</v>
      </c>
      <c r="P13">
        <v>15.8</v>
      </c>
      <c r="Q13">
        <v>15.8</v>
      </c>
      <c r="R13" s="1">
        <v>0.999</v>
      </c>
    </row>
    <row r="14" spans="1:18" x14ac:dyDescent="0.35">
      <c r="A14">
        <v>3</v>
      </c>
      <c r="B14" t="s">
        <v>33</v>
      </c>
      <c r="C14">
        <v>20</v>
      </c>
      <c r="D14">
        <v>93</v>
      </c>
      <c r="E14">
        <v>4.7</v>
      </c>
      <c r="F14">
        <v>15</v>
      </c>
      <c r="G14">
        <v>0</v>
      </c>
      <c r="H14">
        <v>0</v>
      </c>
      <c r="I14">
        <v>5</v>
      </c>
      <c r="J14">
        <v>7</v>
      </c>
      <c r="K14">
        <v>32</v>
      </c>
      <c r="L14">
        <v>6.4</v>
      </c>
      <c r="M14">
        <v>0</v>
      </c>
      <c r="N14">
        <v>0</v>
      </c>
      <c r="O14">
        <v>1</v>
      </c>
      <c r="P14">
        <v>15</v>
      </c>
      <c r="Q14">
        <v>15</v>
      </c>
      <c r="R14" s="1">
        <v>0.85599999999999998</v>
      </c>
    </row>
    <row r="15" spans="1:18" x14ac:dyDescent="0.35">
      <c r="A15">
        <v>3</v>
      </c>
      <c r="B15" t="s">
        <v>49</v>
      </c>
      <c r="C15">
        <v>15</v>
      </c>
      <c r="D15">
        <v>62</v>
      </c>
      <c r="E15">
        <v>4.0999999999999996</v>
      </c>
      <c r="F15">
        <v>18</v>
      </c>
      <c r="G15">
        <v>0</v>
      </c>
      <c r="H15">
        <v>1</v>
      </c>
      <c r="I15">
        <v>2</v>
      </c>
      <c r="J15">
        <v>3</v>
      </c>
      <c r="K15">
        <v>16</v>
      </c>
      <c r="L15">
        <v>8</v>
      </c>
      <c r="M15">
        <v>0</v>
      </c>
      <c r="N15">
        <v>0</v>
      </c>
      <c r="O15">
        <v>1</v>
      </c>
      <c r="P15">
        <v>14.8</v>
      </c>
      <c r="Q15">
        <v>14.8</v>
      </c>
      <c r="R15" s="1">
        <v>0.96399999999999997</v>
      </c>
    </row>
    <row r="16" spans="1:18" x14ac:dyDescent="0.35">
      <c r="A16">
        <v>3</v>
      </c>
      <c r="B16" t="s">
        <v>37</v>
      </c>
      <c r="C16">
        <v>9</v>
      </c>
      <c r="D16">
        <v>24</v>
      </c>
      <c r="E16">
        <v>2.7</v>
      </c>
      <c r="F16">
        <v>15</v>
      </c>
      <c r="G16">
        <v>0</v>
      </c>
      <c r="H16">
        <v>1</v>
      </c>
      <c r="I16">
        <v>5</v>
      </c>
      <c r="J16">
        <v>9</v>
      </c>
      <c r="K16">
        <v>38</v>
      </c>
      <c r="L16">
        <v>7.6</v>
      </c>
      <c r="M16">
        <v>0</v>
      </c>
      <c r="N16">
        <v>0</v>
      </c>
      <c r="O16">
        <v>1</v>
      </c>
      <c r="P16">
        <v>14.7</v>
      </c>
      <c r="Q16">
        <v>14.7</v>
      </c>
      <c r="R16" s="1">
        <v>0.53</v>
      </c>
    </row>
    <row r="17" spans="1:18" x14ac:dyDescent="0.35">
      <c r="A17">
        <v>3</v>
      </c>
      <c r="B17" t="s">
        <v>79</v>
      </c>
      <c r="C17">
        <v>16</v>
      </c>
      <c r="D17">
        <v>130</v>
      </c>
      <c r="E17">
        <v>8.1</v>
      </c>
      <c r="F17">
        <v>29</v>
      </c>
      <c r="G17">
        <v>2</v>
      </c>
      <c r="H17">
        <v>0</v>
      </c>
      <c r="I17">
        <v>1</v>
      </c>
      <c r="J17">
        <v>2</v>
      </c>
      <c r="K17">
        <v>8</v>
      </c>
      <c r="L17">
        <v>8</v>
      </c>
      <c r="M17">
        <v>0</v>
      </c>
      <c r="N17">
        <v>0</v>
      </c>
      <c r="O17">
        <v>1</v>
      </c>
      <c r="P17">
        <v>14.3</v>
      </c>
      <c r="Q17">
        <v>14.3</v>
      </c>
      <c r="R17" s="1">
        <v>0.97599999999999998</v>
      </c>
    </row>
    <row r="18" spans="1:18" x14ac:dyDescent="0.35">
      <c r="A18">
        <v>3</v>
      </c>
      <c r="B18" t="s">
        <v>20</v>
      </c>
      <c r="C18">
        <v>23</v>
      </c>
      <c r="D18">
        <v>122</v>
      </c>
      <c r="E18">
        <v>5.3</v>
      </c>
      <c r="F18">
        <v>31</v>
      </c>
      <c r="G18">
        <v>2</v>
      </c>
      <c r="H18">
        <v>0</v>
      </c>
      <c r="I18">
        <v>3</v>
      </c>
      <c r="J18">
        <v>3</v>
      </c>
      <c r="K18">
        <v>-1</v>
      </c>
      <c r="L18">
        <v>-0.3</v>
      </c>
      <c r="M18">
        <v>0</v>
      </c>
      <c r="N18">
        <v>0</v>
      </c>
      <c r="O18">
        <v>1</v>
      </c>
      <c r="P18">
        <v>13.6</v>
      </c>
      <c r="Q18">
        <v>13.6</v>
      </c>
      <c r="R18" s="1">
        <v>0.998</v>
      </c>
    </row>
    <row r="19" spans="1:18" x14ac:dyDescent="0.35">
      <c r="A19">
        <v>3</v>
      </c>
      <c r="B19" t="s">
        <v>42</v>
      </c>
      <c r="C19">
        <v>19</v>
      </c>
      <c r="D19">
        <v>65</v>
      </c>
      <c r="E19">
        <v>3.4</v>
      </c>
      <c r="F19">
        <v>14</v>
      </c>
      <c r="G19">
        <v>0</v>
      </c>
      <c r="H19">
        <v>1</v>
      </c>
      <c r="I19">
        <v>1</v>
      </c>
      <c r="J19">
        <v>2</v>
      </c>
      <c r="K19">
        <v>5</v>
      </c>
      <c r="L19">
        <v>5</v>
      </c>
      <c r="M19">
        <v>0</v>
      </c>
      <c r="N19">
        <v>0</v>
      </c>
      <c r="O19">
        <v>1</v>
      </c>
      <c r="P19">
        <v>13.5</v>
      </c>
      <c r="Q19">
        <v>13.5</v>
      </c>
      <c r="R19" s="1">
        <v>0.98599999999999999</v>
      </c>
    </row>
    <row r="20" spans="1:18" x14ac:dyDescent="0.35">
      <c r="A20">
        <v>3</v>
      </c>
      <c r="B20" t="s">
        <v>54</v>
      </c>
      <c r="C20">
        <v>14</v>
      </c>
      <c r="D20">
        <v>31</v>
      </c>
      <c r="E20">
        <v>2.2000000000000002</v>
      </c>
      <c r="F20">
        <v>10</v>
      </c>
      <c r="G20">
        <v>0</v>
      </c>
      <c r="H20">
        <v>1</v>
      </c>
      <c r="I20">
        <v>3</v>
      </c>
      <c r="J20">
        <v>3</v>
      </c>
      <c r="K20">
        <v>28</v>
      </c>
      <c r="L20">
        <v>9.3000000000000007</v>
      </c>
      <c r="M20">
        <v>0</v>
      </c>
      <c r="N20">
        <v>0</v>
      </c>
      <c r="O20">
        <v>1</v>
      </c>
      <c r="P20">
        <v>13.4</v>
      </c>
      <c r="Q20">
        <v>13.4</v>
      </c>
      <c r="R20" s="1">
        <v>0.66100000000000003</v>
      </c>
    </row>
    <row r="21" spans="1:18" x14ac:dyDescent="0.35">
      <c r="A21">
        <v>3</v>
      </c>
      <c r="B21" t="s">
        <v>62</v>
      </c>
      <c r="C21">
        <v>15</v>
      </c>
      <c r="D21">
        <v>55</v>
      </c>
      <c r="E21">
        <v>3.7</v>
      </c>
      <c r="F21">
        <v>16</v>
      </c>
      <c r="G21">
        <v>0</v>
      </c>
      <c r="H21">
        <v>1</v>
      </c>
      <c r="I21">
        <v>1</v>
      </c>
      <c r="J21">
        <v>1</v>
      </c>
      <c r="K21">
        <v>2</v>
      </c>
      <c r="L21">
        <v>2</v>
      </c>
      <c r="M21">
        <v>0</v>
      </c>
      <c r="N21">
        <v>0</v>
      </c>
      <c r="O21">
        <v>1</v>
      </c>
      <c r="P21">
        <v>12.2</v>
      </c>
      <c r="Q21">
        <v>12.2</v>
      </c>
      <c r="R21" s="1">
        <v>3.7999999999999999E-2</v>
      </c>
    </row>
    <row r="22" spans="1:18" x14ac:dyDescent="0.35">
      <c r="A22">
        <v>3</v>
      </c>
      <c r="B22" t="s">
        <v>44</v>
      </c>
      <c r="C22">
        <v>15</v>
      </c>
      <c r="D22">
        <v>98</v>
      </c>
      <c r="E22">
        <v>6.5</v>
      </c>
      <c r="F22">
        <v>34</v>
      </c>
      <c r="G22">
        <v>2</v>
      </c>
      <c r="H22">
        <v>0</v>
      </c>
      <c r="I22">
        <v>2</v>
      </c>
      <c r="J22">
        <v>3</v>
      </c>
      <c r="K22">
        <v>14</v>
      </c>
      <c r="L22">
        <v>7</v>
      </c>
      <c r="M22">
        <v>0</v>
      </c>
      <c r="N22">
        <v>0</v>
      </c>
      <c r="O22">
        <v>1</v>
      </c>
      <c r="P22">
        <v>12.2</v>
      </c>
      <c r="Q22">
        <v>12.2</v>
      </c>
      <c r="R22" s="1">
        <v>0.93799999999999994</v>
      </c>
    </row>
    <row r="23" spans="1:18" x14ac:dyDescent="0.35">
      <c r="A23">
        <v>3</v>
      </c>
      <c r="B23" t="s">
        <v>120</v>
      </c>
      <c r="C23">
        <v>4</v>
      </c>
      <c r="D23">
        <v>21</v>
      </c>
      <c r="E23">
        <v>5.3</v>
      </c>
      <c r="F23">
        <v>10</v>
      </c>
      <c r="G23">
        <v>0</v>
      </c>
      <c r="H23">
        <v>0</v>
      </c>
      <c r="I23">
        <v>3</v>
      </c>
      <c r="J23">
        <v>3</v>
      </c>
      <c r="K23">
        <v>25</v>
      </c>
      <c r="L23">
        <v>8.3000000000000007</v>
      </c>
      <c r="M23">
        <v>1</v>
      </c>
      <c r="N23">
        <v>0</v>
      </c>
      <c r="O23">
        <v>1</v>
      </c>
      <c r="P23">
        <v>12.1</v>
      </c>
      <c r="Q23">
        <v>12.1</v>
      </c>
      <c r="R23" s="1">
        <v>0.11</v>
      </c>
    </row>
    <row r="24" spans="1:18" x14ac:dyDescent="0.35">
      <c r="A24">
        <v>3</v>
      </c>
      <c r="B24" t="s">
        <v>45</v>
      </c>
      <c r="C24">
        <v>17</v>
      </c>
      <c r="D24">
        <v>62</v>
      </c>
      <c r="E24">
        <v>3.6</v>
      </c>
      <c r="F24">
        <v>10</v>
      </c>
      <c r="G24">
        <v>0</v>
      </c>
      <c r="H24">
        <v>0</v>
      </c>
      <c r="I24">
        <v>3</v>
      </c>
      <c r="J24">
        <v>5</v>
      </c>
      <c r="K24">
        <v>18</v>
      </c>
      <c r="L24">
        <v>6</v>
      </c>
      <c r="M24">
        <v>0</v>
      </c>
      <c r="N24">
        <v>0</v>
      </c>
      <c r="O24">
        <v>1</v>
      </c>
      <c r="P24">
        <v>9.5</v>
      </c>
      <c r="Q24">
        <v>9.5</v>
      </c>
      <c r="R24" s="1">
        <v>0.997</v>
      </c>
    </row>
    <row r="25" spans="1:18" x14ac:dyDescent="0.35">
      <c r="A25">
        <v>3</v>
      </c>
      <c r="B25" t="s">
        <v>73</v>
      </c>
      <c r="C25">
        <v>4</v>
      </c>
      <c r="D25">
        <v>17</v>
      </c>
      <c r="E25">
        <v>4.3</v>
      </c>
      <c r="F25">
        <v>8</v>
      </c>
      <c r="G25">
        <v>0</v>
      </c>
      <c r="H25">
        <v>1</v>
      </c>
      <c r="I25">
        <v>3</v>
      </c>
      <c r="J25">
        <v>3</v>
      </c>
      <c r="K25">
        <v>1</v>
      </c>
      <c r="L25">
        <v>0.3</v>
      </c>
      <c r="M25">
        <v>0</v>
      </c>
      <c r="N25">
        <v>0</v>
      </c>
      <c r="O25">
        <v>1</v>
      </c>
      <c r="P25">
        <v>9.3000000000000007</v>
      </c>
      <c r="Q25">
        <v>9.3000000000000007</v>
      </c>
      <c r="R25" s="1">
        <v>2.7E-2</v>
      </c>
    </row>
    <row r="26" spans="1:18" x14ac:dyDescent="0.35">
      <c r="A26">
        <v>3</v>
      </c>
      <c r="B26" t="s">
        <v>57</v>
      </c>
      <c r="C26">
        <v>16</v>
      </c>
      <c r="D26">
        <v>80</v>
      </c>
      <c r="E26">
        <v>5</v>
      </c>
      <c r="F26">
        <v>14</v>
      </c>
      <c r="G26">
        <v>0</v>
      </c>
      <c r="H26">
        <v>0</v>
      </c>
      <c r="I26">
        <v>1</v>
      </c>
      <c r="J26">
        <v>1</v>
      </c>
      <c r="K26">
        <v>7</v>
      </c>
      <c r="L26">
        <v>7</v>
      </c>
      <c r="M26">
        <v>0</v>
      </c>
      <c r="N26">
        <v>0</v>
      </c>
      <c r="O26">
        <v>1</v>
      </c>
      <c r="P26">
        <v>9.1999999999999993</v>
      </c>
      <c r="Q26">
        <v>9.1999999999999993</v>
      </c>
      <c r="R26" s="1">
        <v>0.36699999999999999</v>
      </c>
    </row>
    <row r="27" spans="1:18" x14ac:dyDescent="0.35">
      <c r="A27">
        <v>3</v>
      </c>
      <c r="B27" t="s">
        <v>51</v>
      </c>
      <c r="C27">
        <v>17</v>
      </c>
      <c r="D27">
        <v>80</v>
      </c>
      <c r="E27">
        <v>4.7</v>
      </c>
      <c r="F27">
        <v>21</v>
      </c>
      <c r="G27">
        <v>1</v>
      </c>
      <c r="H27">
        <v>0</v>
      </c>
      <c r="I27">
        <v>1</v>
      </c>
      <c r="J27">
        <v>2</v>
      </c>
      <c r="K27">
        <v>2</v>
      </c>
      <c r="L27">
        <v>2</v>
      </c>
      <c r="M27">
        <v>0</v>
      </c>
      <c r="N27">
        <v>0</v>
      </c>
      <c r="O27">
        <v>1</v>
      </c>
      <c r="P27">
        <v>8.6999999999999993</v>
      </c>
      <c r="Q27">
        <v>8.6999999999999993</v>
      </c>
      <c r="R27" s="1">
        <v>0.98799999999999999</v>
      </c>
    </row>
    <row r="28" spans="1:18" x14ac:dyDescent="0.35">
      <c r="A28">
        <v>3</v>
      </c>
      <c r="B28" t="s">
        <v>68</v>
      </c>
      <c r="C28">
        <v>5</v>
      </c>
      <c r="D28">
        <v>15</v>
      </c>
      <c r="E28">
        <v>3</v>
      </c>
      <c r="F28">
        <v>7</v>
      </c>
      <c r="G28">
        <v>0</v>
      </c>
      <c r="H28">
        <v>1</v>
      </c>
      <c r="I28">
        <v>1</v>
      </c>
      <c r="J28">
        <v>1</v>
      </c>
      <c r="K28">
        <v>6</v>
      </c>
      <c r="L28">
        <v>6</v>
      </c>
      <c r="M28">
        <v>0</v>
      </c>
      <c r="N28">
        <v>0</v>
      </c>
      <c r="O28">
        <v>1</v>
      </c>
      <c r="P28">
        <v>8.6</v>
      </c>
      <c r="Q28">
        <v>8.6</v>
      </c>
      <c r="R28" s="1">
        <v>0.154</v>
      </c>
    </row>
    <row r="29" spans="1:18" x14ac:dyDescent="0.35">
      <c r="A29">
        <v>3</v>
      </c>
      <c r="B29" t="s">
        <v>23</v>
      </c>
      <c r="C29">
        <v>10</v>
      </c>
      <c r="D29">
        <v>33</v>
      </c>
      <c r="E29">
        <v>3.3</v>
      </c>
      <c r="F29">
        <v>11</v>
      </c>
      <c r="G29">
        <v>0</v>
      </c>
      <c r="H29">
        <v>0</v>
      </c>
      <c r="I29">
        <v>4</v>
      </c>
      <c r="J29">
        <v>6</v>
      </c>
      <c r="K29">
        <v>27</v>
      </c>
      <c r="L29">
        <v>6.8</v>
      </c>
      <c r="M29">
        <v>0</v>
      </c>
      <c r="N29">
        <v>0</v>
      </c>
      <c r="O29">
        <v>1</v>
      </c>
      <c r="P29">
        <v>8</v>
      </c>
      <c r="Q29">
        <v>8</v>
      </c>
      <c r="R29" s="1">
        <v>0.997</v>
      </c>
    </row>
    <row r="30" spans="1:18" x14ac:dyDescent="0.35">
      <c r="A30">
        <v>3</v>
      </c>
      <c r="B30" t="s">
        <v>22</v>
      </c>
      <c r="C30">
        <v>10</v>
      </c>
      <c r="D30">
        <v>38</v>
      </c>
      <c r="E30">
        <v>3.8</v>
      </c>
      <c r="F30">
        <v>9</v>
      </c>
      <c r="G30">
        <v>0</v>
      </c>
      <c r="H30">
        <v>0</v>
      </c>
      <c r="I30">
        <v>2</v>
      </c>
      <c r="J30">
        <v>7</v>
      </c>
      <c r="K30">
        <v>27</v>
      </c>
      <c r="L30">
        <v>13.5</v>
      </c>
      <c r="M30">
        <v>0</v>
      </c>
      <c r="N30">
        <v>0</v>
      </c>
      <c r="O30">
        <v>1</v>
      </c>
      <c r="P30">
        <v>7.5</v>
      </c>
      <c r="Q30">
        <v>7.5</v>
      </c>
      <c r="R30" s="1">
        <v>0.94099999999999995</v>
      </c>
    </row>
    <row r="31" spans="1:18" x14ac:dyDescent="0.35">
      <c r="A31">
        <v>3</v>
      </c>
      <c r="B31" t="s">
        <v>48</v>
      </c>
      <c r="C31">
        <v>11</v>
      </c>
      <c r="D31">
        <v>42</v>
      </c>
      <c r="E31">
        <v>3.8</v>
      </c>
      <c r="F31">
        <v>16</v>
      </c>
      <c r="G31">
        <v>0</v>
      </c>
      <c r="H31">
        <v>0</v>
      </c>
      <c r="I31">
        <v>2</v>
      </c>
      <c r="J31">
        <v>3</v>
      </c>
      <c r="K31">
        <v>23</v>
      </c>
      <c r="L31">
        <v>11.5</v>
      </c>
      <c r="M31">
        <v>0</v>
      </c>
      <c r="N31">
        <v>0</v>
      </c>
      <c r="O31">
        <v>1</v>
      </c>
      <c r="P31">
        <v>7.5</v>
      </c>
      <c r="Q31">
        <v>7.5</v>
      </c>
      <c r="R31" s="1">
        <v>0.91</v>
      </c>
    </row>
    <row r="32" spans="1:18" x14ac:dyDescent="0.35">
      <c r="A32">
        <v>3</v>
      </c>
      <c r="B32" t="s">
        <v>243</v>
      </c>
      <c r="C32">
        <v>8</v>
      </c>
      <c r="D32">
        <v>31</v>
      </c>
      <c r="E32">
        <v>3.9</v>
      </c>
      <c r="F32">
        <v>19</v>
      </c>
      <c r="G32">
        <v>0</v>
      </c>
      <c r="H32">
        <v>0</v>
      </c>
      <c r="I32">
        <v>4</v>
      </c>
      <c r="J32">
        <v>4</v>
      </c>
      <c r="K32">
        <v>21</v>
      </c>
      <c r="L32">
        <v>5.3</v>
      </c>
      <c r="M32">
        <v>0</v>
      </c>
      <c r="N32">
        <v>0</v>
      </c>
      <c r="O32">
        <v>1</v>
      </c>
      <c r="P32">
        <v>7.2</v>
      </c>
      <c r="Q32">
        <v>7.2</v>
      </c>
      <c r="R32" s="1">
        <v>3.0000000000000001E-3</v>
      </c>
    </row>
    <row r="33" spans="1:18" x14ac:dyDescent="0.35">
      <c r="A33">
        <v>3</v>
      </c>
      <c r="B33" t="s">
        <v>55</v>
      </c>
      <c r="C33">
        <v>2</v>
      </c>
      <c r="D33">
        <v>10</v>
      </c>
      <c r="E33">
        <v>5</v>
      </c>
      <c r="F33">
        <v>9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7</v>
      </c>
      <c r="Q33">
        <v>7</v>
      </c>
      <c r="R33" s="1">
        <v>5.5E-2</v>
      </c>
    </row>
    <row r="34" spans="1:18" x14ac:dyDescent="0.35">
      <c r="A34">
        <v>3</v>
      </c>
      <c r="B34" t="s">
        <v>29</v>
      </c>
      <c r="C34">
        <v>10</v>
      </c>
      <c r="D34">
        <v>70</v>
      </c>
      <c r="E34">
        <v>7</v>
      </c>
      <c r="F34">
        <v>23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7</v>
      </c>
      <c r="Q34">
        <v>7</v>
      </c>
      <c r="R34" s="1">
        <v>0.90400000000000003</v>
      </c>
    </row>
    <row r="35" spans="1:18" x14ac:dyDescent="0.35">
      <c r="A35">
        <v>3</v>
      </c>
      <c r="B35" t="s">
        <v>34</v>
      </c>
      <c r="C35">
        <v>19</v>
      </c>
      <c r="D35">
        <v>59</v>
      </c>
      <c r="E35">
        <v>3.1</v>
      </c>
      <c r="F35">
        <v>10</v>
      </c>
      <c r="G35">
        <v>0</v>
      </c>
      <c r="H35">
        <v>0</v>
      </c>
      <c r="I35">
        <v>1</v>
      </c>
      <c r="J35">
        <v>4</v>
      </c>
      <c r="K35">
        <v>3</v>
      </c>
      <c r="L35">
        <v>3</v>
      </c>
      <c r="M35">
        <v>0</v>
      </c>
      <c r="N35">
        <v>0</v>
      </c>
      <c r="O35">
        <v>1</v>
      </c>
      <c r="P35">
        <v>6.7</v>
      </c>
      <c r="Q35">
        <v>6.7</v>
      </c>
      <c r="R35" s="1">
        <v>0.96</v>
      </c>
    </row>
    <row r="36" spans="1:18" x14ac:dyDescent="0.35">
      <c r="A36">
        <v>3</v>
      </c>
      <c r="B36" t="s">
        <v>60</v>
      </c>
      <c r="C36">
        <v>8</v>
      </c>
      <c r="D36">
        <v>29</v>
      </c>
      <c r="E36">
        <v>3.6</v>
      </c>
      <c r="F36">
        <v>11</v>
      </c>
      <c r="G36">
        <v>0</v>
      </c>
      <c r="H36">
        <v>0</v>
      </c>
      <c r="I36">
        <v>3</v>
      </c>
      <c r="J36">
        <v>4</v>
      </c>
      <c r="K36">
        <v>23</v>
      </c>
      <c r="L36">
        <v>7.7</v>
      </c>
      <c r="M36">
        <v>0</v>
      </c>
      <c r="N36">
        <v>0</v>
      </c>
      <c r="O36">
        <v>1</v>
      </c>
      <c r="P36">
        <v>6.7</v>
      </c>
      <c r="Q36">
        <v>6.7</v>
      </c>
      <c r="R36" s="1">
        <v>0.83699999999999997</v>
      </c>
    </row>
    <row r="37" spans="1:18" x14ac:dyDescent="0.35">
      <c r="A37">
        <v>3</v>
      </c>
      <c r="B37" t="s">
        <v>126</v>
      </c>
      <c r="C37">
        <v>9</v>
      </c>
      <c r="D37">
        <v>66</v>
      </c>
      <c r="E37">
        <v>7.3</v>
      </c>
      <c r="F37">
        <v>52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6.6</v>
      </c>
      <c r="Q37">
        <v>6.6</v>
      </c>
      <c r="R37" s="1">
        <v>1E-3</v>
      </c>
    </row>
    <row r="38" spans="1:18" x14ac:dyDescent="0.35">
      <c r="A38">
        <v>3</v>
      </c>
      <c r="B38" t="s">
        <v>93</v>
      </c>
      <c r="C38">
        <v>10</v>
      </c>
      <c r="D38">
        <v>32</v>
      </c>
      <c r="E38">
        <v>3.2</v>
      </c>
      <c r="F38">
        <v>15</v>
      </c>
      <c r="G38">
        <v>0</v>
      </c>
      <c r="H38">
        <v>0</v>
      </c>
      <c r="I38">
        <v>2</v>
      </c>
      <c r="J38">
        <v>2</v>
      </c>
      <c r="K38">
        <v>23</v>
      </c>
      <c r="L38">
        <v>11.5</v>
      </c>
      <c r="M38">
        <v>0</v>
      </c>
      <c r="N38">
        <v>0</v>
      </c>
      <c r="O38">
        <v>1</v>
      </c>
      <c r="P38">
        <v>6.5</v>
      </c>
      <c r="Q38">
        <v>6.5</v>
      </c>
      <c r="R38" s="1">
        <v>1E-3</v>
      </c>
    </row>
    <row r="39" spans="1:18" x14ac:dyDescent="0.35">
      <c r="A39">
        <v>3</v>
      </c>
      <c r="B39" t="s">
        <v>59</v>
      </c>
      <c r="C39">
        <v>19</v>
      </c>
      <c r="D39">
        <v>65</v>
      </c>
      <c r="E39">
        <v>3.4</v>
      </c>
      <c r="F39">
        <v>17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6.5</v>
      </c>
      <c r="Q39">
        <v>6.5</v>
      </c>
      <c r="R39" s="1">
        <v>0.93799999999999994</v>
      </c>
    </row>
    <row r="40" spans="1:18" x14ac:dyDescent="0.35">
      <c r="A40">
        <v>3</v>
      </c>
      <c r="B40" t="s">
        <v>133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6.1</v>
      </c>
      <c r="Q40">
        <v>6.1</v>
      </c>
      <c r="R40" s="1">
        <v>0</v>
      </c>
    </row>
    <row r="41" spans="1:18" x14ac:dyDescent="0.35">
      <c r="A41">
        <v>3</v>
      </c>
      <c r="B41" t="s">
        <v>27</v>
      </c>
      <c r="C41">
        <v>8</v>
      </c>
      <c r="D41">
        <v>38</v>
      </c>
      <c r="E41">
        <v>4.8</v>
      </c>
      <c r="F41">
        <v>11</v>
      </c>
      <c r="G41">
        <v>0</v>
      </c>
      <c r="H41">
        <v>0</v>
      </c>
      <c r="I41">
        <v>2</v>
      </c>
      <c r="J41">
        <v>2</v>
      </c>
      <c r="K41">
        <v>11</v>
      </c>
      <c r="L41">
        <v>5.5</v>
      </c>
      <c r="M41">
        <v>0</v>
      </c>
      <c r="N41">
        <v>0</v>
      </c>
      <c r="O41">
        <v>1</v>
      </c>
      <c r="P41">
        <v>5.9</v>
      </c>
      <c r="Q41">
        <v>5.9</v>
      </c>
      <c r="R41" s="1">
        <v>0.20899999999999999</v>
      </c>
    </row>
    <row r="42" spans="1:18" x14ac:dyDescent="0.35">
      <c r="A42">
        <v>3</v>
      </c>
      <c r="B42" t="s">
        <v>75</v>
      </c>
      <c r="C42">
        <v>11</v>
      </c>
      <c r="D42">
        <v>42</v>
      </c>
      <c r="E42">
        <v>3.8</v>
      </c>
      <c r="F42">
        <v>18</v>
      </c>
      <c r="G42">
        <v>0</v>
      </c>
      <c r="H42">
        <v>0</v>
      </c>
      <c r="I42">
        <v>3</v>
      </c>
      <c r="J42">
        <v>3</v>
      </c>
      <c r="K42">
        <v>2</v>
      </c>
      <c r="L42">
        <v>0.7</v>
      </c>
      <c r="M42">
        <v>0</v>
      </c>
      <c r="N42">
        <v>0</v>
      </c>
      <c r="O42">
        <v>1</v>
      </c>
      <c r="P42">
        <v>5.9</v>
      </c>
      <c r="Q42">
        <v>5.9</v>
      </c>
      <c r="R42" s="1">
        <v>0.16900000000000001</v>
      </c>
    </row>
    <row r="43" spans="1:18" x14ac:dyDescent="0.35">
      <c r="A43">
        <v>3</v>
      </c>
      <c r="B43" t="s">
        <v>53</v>
      </c>
      <c r="C43">
        <v>14</v>
      </c>
      <c r="D43">
        <v>38</v>
      </c>
      <c r="E43">
        <v>2.7</v>
      </c>
      <c r="F43">
        <v>12</v>
      </c>
      <c r="G43">
        <v>0</v>
      </c>
      <c r="H43">
        <v>0</v>
      </c>
      <c r="I43">
        <v>3</v>
      </c>
      <c r="J43">
        <v>3</v>
      </c>
      <c r="K43">
        <v>24</v>
      </c>
      <c r="L43">
        <v>8</v>
      </c>
      <c r="M43">
        <v>0</v>
      </c>
      <c r="N43">
        <v>1</v>
      </c>
      <c r="O43">
        <v>1</v>
      </c>
      <c r="P43">
        <v>5.7</v>
      </c>
      <c r="Q43">
        <v>5.7</v>
      </c>
      <c r="R43" s="1">
        <v>0.95799999999999996</v>
      </c>
    </row>
    <row r="44" spans="1:18" x14ac:dyDescent="0.35">
      <c r="A44">
        <v>3</v>
      </c>
      <c r="B44" t="s">
        <v>71</v>
      </c>
      <c r="C44">
        <v>9</v>
      </c>
      <c r="D44">
        <v>41</v>
      </c>
      <c r="E44">
        <v>4.5999999999999996</v>
      </c>
      <c r="F44">
        <v>14</v>
      </c>
      <c r="G44">
        <v>0</v>
      </c>
      <c r="H44">
        <v>0</v>
      </c>
      <c r="I44">
        <v>2</v>
      </c>
      <c r="J44">
        <v>2</v>
      </c>
      <c r="K44">
        <v>4</v>
      </c>
      <c r="L44">
        <v>2</v>
      </c>
      <c r="M44">
        <v>0</v>
      </c>
      <c r="N44">
        <v>0</v>
      </c>
      <c r="O44">
        <v>1</v>
      </c>
      <c r="P44">
        <v>5.5</v>
      </c>
      <c r="Q44">
        <v>5.5</v>
      </c>
      <c r="R44" s="1">
        <v>0.79100000000000004</v>
      </c>
    </row>
    <row r="45" spans="1:18" x14ac:dyDescent="0.35">
      <c r="A45">
        <v>3</v>
      </c>
      <c r="B45" t="s">
        <v>40</v>
      </c>
      <c r="C45">
        <v>14</v>
      </c>
      <c r="D45">
        <v>43</v>
      </c>
      <c r="E45">
        <v>3.1</v>
      </c>
      <c r="F45">
        <v>8</v>
      </c>
      <c r="G45">
        <v>0</v>
      </c>
      <c r="H45">
        <v>0</v>
      </c>
      <c r="I45">
        <v>1</v>
      </c>
      <c r="J45">
        <v>2</v>
      </c>
      <c r="K45">
        <v>5</v>
      </c>
      <c r="L45">
        <v>5</v>
      </c>
      <c r="M45">
        <v>0</v>
      </c>
      <c r="N45">
        <v>0</v>
      </c>
      <c r="O45">
        <v>1</v>
      </c>
      <c r="P45">
        <v>5.3</v>
      </c>
      <c r="Q45">
        <v>5.3</v>
      </c>
      <c r="R45" s="1">
        <v>0.20599999999999999</v>
      </c>
    </row>
    <row r="46" spans="1:18" x14ac:dyDescent="0.35">
      <c r="A46">
        <v>3</v>
      </c>
      <c r="B46" t="s">
        <v>56</v>
      </c>
      <c r="C46">
        <v>11</v>
      </c>
      <c r="D46">
        <v>51</v>
      </c>
      <c r="E46">
        <v>4.5999999999999996</v>
      </c>
      <c r="F46">
        <v>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5.0999999999999996</v>
      </c>
      <c r="Q46">
        <v>5.0999999999999996</v>
      </c>
      <c r="R46" s="1">
        <v>0.82099999999999995</v>
      </c>
    </row>
    <row r="47" spans="1:18" x14ac:dyDescent="0.35">
      <c r="A47">
        <v>3</v>
      </c>
      <c r="B47" t="s">
        <v>74</v>
      </c>
      <c r="C47">
        <v>9</v>
      </c>
      <c r="D47">
        <v>46</v>
      </c>
      <c r="E47">
        <v>5.0999999999999996</v>
      </c>
      <c r="F47">
        <v>12</v>
      </c>
      <c r="G47">
        <v>0</v>
      </c>
      <c r="H47">
        <v>0</v>
      </c>
      <c r="I47">
        <v>1</v>
      </c>
      <c r="J47">
        <v>2</v>
      </c>
      <c r="K47">
        <v>-1</v>
      </c>
      <c r="L47">
        <v>-1</v>
      </c>
      <c r="M47">
        <v>0</v>
      </c>
      <c r="N47">
        <v>0</v>
      </c>
      <c r="O47">
        <v>1</v>
      </c>
      <c r="P47">
        <v>5</v>
      </c>
      <c r="Q47">
        <v>5</v>
      </c>
      <c r="R47" s="1">
        <v>0.71799999999999997</v>
      </c>
    </row>
    <row r="48" spans="1:18" x14ac:dyDescent="0.35">
      <c r="A48">
        <v>3</v>
      </c>
      <c r="B48" t="s">
        <v>128</v>
      </c>
      <c r="C48">
        <v>4</v>
      </c>
      <c r="D48">
        <v>5</v>
      </c>
      <c r="E48">
        <v>1.3</v>
      </c>
      <c r="F48">
        <v>2</v>
      </c>
      <c r="G48">
        <v>0</v>
      </c>
      <c r="H48">
        <v>0</v>
      </c>
      <c r="I48">
        <v>2</v>
      </c>
      <c r="J48">
        <v>3</v>
      </c>
      <c r="K48">
        <v>31</v>
      </c>
      <c r="L48">
        <v>15.5</v>
      </c>
      <c r="M48">
        <v>0</v>
      </c>
      <c r="N48">
        <v>0</v>
      </c>
      <c r="O48">
        <v>1</v>
      </c>
      <c r="P48">
        <v>4.5999999999999996</v>
      </c>
      <c r="Q48">
        <v>4.5999999999999996</v>
      </c>
      <c r="R48" s="1">
        <v>3.0000000000000001E-3</v>
      </c>
    </row>
    <row r="49" spans="1:18" x14ac:dyDescent="0.35">
      <c r="A49">
        <v>3</v>
      </c>
      <c r="B49" t="s">
        <v>89</v>
      </c>
      <c r="C49">
        <v>5</v>
      </c>
      <c r="D49">
        <v>13</v>
      </c>
      <c r="E49">
        <v>2.6</v>
      </c>
      <c r="F49">
        <v>5</v>
      </c>
      <c r="G49">
        <v>0</v>
      </c>
      <c r="H49">
        <v>0</v>
      </c>
      <c r="I49">
        <v>2</v>
      </c>
      <c r="J49">
        <v>3</v>
      </c>
      <c r="K49">
        <v>22</v>
      </c>
      <c r="L49">
        <v>11</v>
      </c>
      <c r="M49">
        <v>0</v>
      </c>
      <c r="N49">
        <v>0</v>
      </c>
      <c r="O49">
        <v>1</v>
      </c>
      <c r="P49">
        <v>4.5</v>
      </c>
      <c r="Q49">
        <v>4.5</v>
      </c>
      <c r="R49" s="1">
        <v>0.57799999999999996</v>
      </c>
    </row>
    <row r="50" spans="1:18" x14ac:dyDescent="0.35">
      <c r="A50">
        <v>3</v>
      </c>
      <c r="B50" t="s">
        <v>67</v>
      </c>
      <c r="C50">
        <v>3</v>
      </c>
      <c r="D50">
        <v>6</v>
      </c>
      <c r="E50">
        <v>2</v>
      </c>
      <c r="F50">
        <v>4</v>
      </c>
      <c r="G50">
        <v>0</v>
      </c>
      <c r="H50">
        <v>0</v>
      </c>
      <c r="I50">
        <v>3</v>
      </c>
      <c r="J50">
        <v>4</v>
      </c>
      <c r="K50">
        <v>23</v>
      </c>
      <c r="L50">
        <v>7.7</v>
      </c>
      <c r="M50">
        <v>0</v>
      </c>
      <c r="N50">
        <v>0</v>
      </c>
      <c r="O50">
        <v>1</v>
      </c>
      <c r="P50">
        <v>4.4000000000000004</v>
      </c>
      <c r="Q50">
        <v>4.4000000000000004</v>
      </c>
      <c r="R50" s="1">
        <v>8.9999999999999993E-3</v>
      </c>
    </row>
    <row r="51" spans="1:18" x14ac:dyDescent="0.35">
      <c r="A51">
        <v>3</v>
      </c>
      <c r="B51" t="s">
        <v>50</v>
      </c>
      <c r="C51">
        <v>8</v>
      </c>
      <c r="D51">
        <v>18</v>
      </c>
      <c r="E51">
        <v>2.2999999999999998</v>
      </c>
      <c r="F51">
        <v>5</v>
      </c>
      <c r="G51">
        <v>0</v>
      </c>
      <c r="H51">
        <v>0</v>
      </c>
      <c r="I51">
        <v>3</v>
      </c>
      <c r="J51">
        <v>3</v>
      </c>
      <c r="K51">
        <v>11</v>
      </c>
      <c r="L51">
        <v>3.7</v>
      </c>
      <c r="M51">
        <v>0</v>
      </c>
      <c r="N51">
        <v>0</v>
      </c>
      <c r="O51">
        <v>1</v>
      </c>
      <c r="P51">
        <v>4.4000000000000004</v>
      </c>
      <c r="Q51">
        <v>4.4000000000000004</v>
      </c>
      <c r="R51" s="1">
        <v>0.24199999999999999</v>
      </c>
    </row>
    <row r="52" spans="1:18" x14ac:dyDescent="0.35">
      <c r="A52">
        <v>3</v>
      </c>
      <c r="B52" t="s">
        <v>19</v>
      </c>
      <c r="C52">
        <v>7</v>
      </c>
      <c r="D52">
        <v>12</v>
      </c>
      <c r="E52">
        <v>1.7</v>
      </c>
      <c r="F52">
        <v>5</v>
      </c>
      <c r="G52">
        <v>0</v>
      </c>
      <c r="H52">
        <v>0</v>
      </c>
      <c r="I52">
        <v>2</v>
      </c>
      <c r="J52">
        <v>3</v>
      </c>
      <c r="K52">
        <v>17</v>
      </c>
      <c r="L52">
        <v>8.5</v>
      </c>
      <c r="M52">
        <v>0</v>
      </c>
      <c r="N52">
        <v>0</v>
      </c>
      <c r="O52">
        <v>1</v>
      </c>
      <c r="P52">
        <v>3.9</v>
      </c>
      <c r="Q52">
        <v>3.9</v>
      </c>
      <c r="R52" s="1">
        <v>0.48699999999999999</v>
      </c>
    </row>
    <row r="53" spans="1:18" x14ac:dyDescent="0.35">
      <c r="A53">
        <v>3</v>
      </c>
      <c r="B53" t="s">
        <v>87</v>
      </c>
      <c r="C53">
        <v>9</v>
      </c>
      <c r="D53">
        <v>34</v>
      </c>
      <c r="E53">
        <v>3.8</v>
      </c>
      <c r="F53">
        <v>10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3.9</v>
      </c>
      <c r="Q53">
        <v>3.9</v>
      </c>
      <c r="R53" s="1">
        <v>3.6999999999999998E-2</v>
      </c>
    </row>
    <row r="54" spans="1:18" x14ac:dyDescent="0.35">
      <c r="A54">
        <v>3</v>
      </c>
      <c r="B54" t="s">
        <v>127</v>
      </c>
      <c r="C54">
        <v>3</v>
      </c>
      <c r="D54">
        <v>27</v>
      </c>
      <c r="E54">
        <v>9</v>
      </c>
      <c r="F54">
        <v>12</v>
      </c>
      <c r="G54">
        <v>0</v>
      </c>
      <c r="H54">
        <v>0</v>
      </c>
      <c r="I54">
        <v>1</v>
      </c>
      <c r="J54">
        <v>2</v>
      </c>
      <c r="K54">
        <v>4</v>
      </c>
      <c r="L54">
        <v>4</v>
      </c>
      <c r="M54">
        <v>0</v>
      </c>
      <c r="N54">
        <v>0</v>
      </c>
      <c r="O54">
        <v>1</v>
      </c>
      <c r="P54">
        <v>3.6</v>
      </c>
      <c r="Q54">
        <v>3.6</v>
      </c>
      <c r="R54" s="1">
        <v>0.25800000000000001</v>
      </c>
    </row>
    <row r="55" spans="1:18" x14ac:dyDescent="0.35">
      <c r="A55">
        <v>3</v>
      </c>
      <c r="B55" t="s">
        <v>38</v>
      </c>
      <c r="C55">
        <v>3</v>
      </c>
      <c r="D55">
        <v>9</v>
      </c>
      <c r="E55">
        <v>3</v>
      </c>
      <c r="F55">
        <v>3</v>
      </c>
      <c r="G55">
        <v>0</v>
      </c>
      <c r="H55">
        <v>0</v>
      </c>
      <c r="I55">
        <v>2</v>
      </c>
      <c r="J55">
        <v>3</v>
      </c>
      <c r="K55">
        <v>15</v>
      </c>
      <c r="L55">
        <v>7.5</v>
      </c>
      <c r="M55">
        <v>0</v>
      </c>
      <c r="N55">
        <v>0</v>
      </c>
      <c r="O55">
        <v>1</v>
      </c>
      <c r="P55">
        <v>3.4</v>
      </c>
      <c r="Q55">
        <v>3.4</v>
      </c>
      <c r="R55" s="1">
        <v>0.372</v>
      </c>
    </row>
    <row r="56" spans="1:18" x14ac:dyDescent="0.35">
      <c r="A56">
        <v>3</v>
      </c>
      <c r="B56" t="s">
        <v>58</v>
      </c>
      <c r="C56">
        <v>11</v>
      </c>
      <c r="D56">
        <v>33</v>
      </c>
      <c r="E56">
        <v>3</v>
      </c>
      <c r="F56">
        <v>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3.3</v>
      </c>
      <c r="Q56">
        <v>3.3</v>
      </c>
      <c r="R56" s="1">
        <v>0.68600000000000005</v>
      </c>
    </row>
    <row r="57" spans="1:18" x14ac:dyDescent="0.35">
      <c r="A57">
        <v>3</v>
      </c>
      <c r="B57" t="s">
        <v>24</v>
      </c>
      <c r="C57">
        <v>12</v>
      </c>
      <c r="D57">
        <v>18</v>
      </c>
      <c r="E57">
        <v>1.5</v>
      </c>
      <c r="F57">
        <v>7</v>
      </c>
      <c r="G57">
        <v>0</v>
      </c>
      <c r="H57">
        <v>0</v>
      </c>
      <c r="I57">
        <v>1</v>
      </c>
      <c r="J57">
        <v>2</v>
      </c>
      <c r="K57">
        <v>9</v>
      </c>
      <c r="L57">
        <v>9</v>
      </c>
      <c r="M57">
        <v>0</v>
      </c>
      <c r="N57">
        <v>0</v>
      </c>
      <c r="O57">
        <v>1</v>
      </c>
      <c r="P57">
        <v>3.2</v>
      </c>
      <c r="Q57">
        <v>3.2</v>
      </c>
      <c r="R57" s="1">
        <v>0.97499999999999998</v>
      </c>
    </row>
    <row r="58" spans="1:18" x14ac:dyDescent="0.35">
      <c r="A58">
        <v>3</v>
      </c>
      <c r="B58" t="s">
        <v>63</v>
      </c>
      <c r="C58">
        <v>4</v>
      </c>
      <c r="D58">
        <v>6</v>
      </c>
      <c r="E58">
        <v>1.5</v>
      </c>
      <c r="F58">
        <v>5</v>
      </c>
      <c r="G58">
        <v>0</v>
      </c>
      <c r="H58">
        <v>0</v>
      </c>
      <c r="I58">
        <v>4</v>
      </c>
      <c r="J58">
        <v>4</v>
      </c>
      <c r="K58">
        <v>3</v>
      </c>
      <c r="L58">
        <v>0.8</v>
      </c>
      <c r="M58">
        <v>0</v>
      </c>
      <c r="N58">
        <v>0</v>
      </c>
      <c r="O58">
        <v>1</v>
      </c>
      <c r="P58">
        <v>2.9</v>
      </c>
      <c r="Q58">
        <v>2.9</v>
      </c>
      <c r="R58" s="1">
        <v>0.33100000000000002</v>
      </c>
    </row>
    <row r="59" spans="1:18" x14ac:dyDescent="0.35">
      <c r="A59">
        <v>3</v>
      </c>
      <c r="B59" t="s">
        <v>86</v>
      </c>
      <c r="C59">
        <v>6</v>
      </c>
      <c r="D59">
        <v>27</v>
      </c>
      <c r="E59">
        <v>4.5</v>
      </c>
      <c r="F59">
        <v>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2.7</v>
      </c>
      <c r="Q59">
        <v>2.7</v>
      </c>
      <c r="R59" s="1">
        <v>8.0000000000000002E-3</v>
      </c>
    </row>
    <row r="60" spans="1:18" x14ac:dyDescent="0.35">
      <c r="A60">
        <v>3</v>
      </c>
      <c r="B60" t="s">
        <v>81</v>
      </c>
      <c r="C60">
        <v>5</v>
      </c>
      <c r="D60">
        <v>17</v>
      </c>
      <c r="E60">
        <v>3.4</v>
      </c>
      <c r="F60">
        <v>5</v>
      </c>
      <c r="G60">
        <v>0</v>
      </c>
      <c r="H60">
        <v>0</v>
      </c>
      <c r="I60">
        <v>1</v>
      </c>
      <c r="J60">
        <v>2</v>
      </c>
      <c r="K60">
        <v>4</v>
      </c>
      <c r="L60">
        <v>4</v>
      </c>
      <c r="M60">
        <v>0</v>
      </c>
      <c r="N60">
        <v>0</v>
      </c>
      <c r="O60">
        <v>1</v>
      </c>
      <c r="P60">
        <v>2.6</v>
      </c>
      <c r="Q60">
        <v>2.6</v>
      </c>
      <c r="R60" s="1">
        <v>2.5000000000000001E-2</v>
      </c>
    </row>
    <row r="61" spans="1:18" x14ac:dyDescent="0.35">
      <c r="A61">
        <v>3</v>
      </c>
      <c r="B61" t="s">
        <v>129</v>
      </c>
      <c r="C61">
        <v>1</v>
      </c>
      <c r="D61">
        <v>9</v>
      </c>
      <c r="E61">
        <v>9</v>
      </c>
      <c r="F61">
        <v>9</v>
      </c>
      <c r="G61">
        <v>0</v>
      </c>
      <c r="H61">
        <v>0</v>
      </c>
      <c r="I61">
        <v>1</v>
      </c>
      <c r="J61">
        <v>1</v>
      </c>
      <c r="K61">
        <v>12</v>
      </c>
      <c r="L61">
        <v>12</v>
      </c>
      <c r="M61">
        <v>0</v>
      </c>
      <c r="N61">
        <v>0</v>
      </c>
      <c r="O61">
        <v>1</v>
      </c>
      <c r="P61">
        <v>2.6</v>
      </c>
      <c r="Q61">
        <v>2.6</v>
      </c>
      <c r="R61" s="1">
        <v>0</v>
      </c>
    </row>
    <row r="62" spans="1:18" x14ac:dyDescent="0.35">
      <c r="A62">
        <v>3</v>
      </c>
      <c r="B62" t="s">
        <v>248</v>
      </c>
      <c r="C62">
        <v>5</v>
      </c>
      <c r="D62">
        <v>13</v>
      </c>
      <c r="E62">
        <v>2.6</v>
      </c>
      <c r="F62">
        <v>8</v>
      </c>
      <c r="G62">
        <v>0</v>
      </c>
      <c r="H62">
        <v>0</v>
      </c>
      <c r="I62">
        <v>1</v>
      </c>
      <c r="J62">
        <v>1</v>
      </c>
      <c r="K62">
        <v>8</v>
      </c>
      <c r="L62">
        <v>8</v>
      </c>
      <c r="M62">
        <v>0</v>
      </c>
      <c r="N62">
        <v>0</v>
      </c>
      <c r="O62">
        <v>1</v>
      </c>
      <c r="P62">
        <v>2.6</v>
      </c>
      <c r="Q62">
        <v>2.6</v>
      </c>
      <c r="R62" s="1">
        <v>2.1000000000000001E-2</v>
      </c>
    </row>
    <row r="63" spans="1:18" x14ac:dyDescent="0.35">
      <c r="A63">
        <v>3</v>
      </c>
      <c r="B63" t="s">
        <v>130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>
        <v>3</v>
      </c>
      <c r="K63">
        <v>16</v>
      </c>
      <c r="L63">
        <v>8</v>
      </c>
      <c r="M63">
        <v>0</v>
      </c>
      <c r="N63">
        <v>0</v>
      </c>
      <c r="O63">
        <v>1</v>
      </c>
      <c r="P63">
        <v>2.6</v>
      </c>
      <c r="Q63">
        <v>2.6</v>
      </c>
      <c r="R63" s="1">
        <v>5.0000000000000001E-3</v>
      </c>
    </row>
    <row r="64" spans="1:18" x14ac:dyDescent="0.35">
      <c r="A64">
        <v>3</v>
      </c>
      <c r="B64" t="s">
        <v>36</v>
      </c>
      <c r="C64">
        <v>7</v>
      </c>
      <c r="D64">
        <v>31</v>
      </c>
      <c r="E64">
        <v>4.4000000000000004</v>
      </c>
      <c r="F64">
        <v>11</v>
      </c>
      <c r="G64">
        <v>0</v>
      </c>
      <c r="H64">
        <v>0</v>
      </c>
      <c r="I64">
        <v>2</v>
      </c>
      <c r="J64">
        <v>2</v>
      </c>
      <c r="K64">
        <v>4</v>
      </c>
      <c r="L64">
        <v>2</v>
      </c>
      <c r="M64">
        <v>0</v>
      </c>
      <c r="N64">
        <v>1</v>
      </c>
      <c r="O64">
        <v>1</v>
      </c>
      <c r="P64">
        <v>2.5</v>
      </c>
      <c r="Q64">
        <v>2.5</v>
      </c>
      <c r="R64" s="1">
        <v>0.61799999999999999</v>
      </c>
    </row>
    <row r="65" spans="1:18" x14ac:dyDescent="0.35">
      <c r="A65">
        <v>3</v>
      </c>
      <c r="B65" t="s">
        <v>25</v>
      </c>
      <c r="C65">
        <v>11</v>
      </c>
      <c r="D65">
        <v>12</v>
      </c>
      <c r="E65">
        <v>1.1000000000000001</v>
      </c>
      <c r="F65">
        <v>4</v>
      </c>
      <c r="G65">
        <v>0</v>
      </c>
      <c r="H65">
        <v>0</v>
      </c>
      <c r="I65">
        <v>1</v>
      </c>
      <c r="J65">
        <v>1</v>
      </c>
      <c r="K65">
        <v>5</v>
      </c>
      <c r="L65">
        <v>5</v>
      </c>
      <c r="M65">
        <v>0</v>
      </c>
      <c r="N65">
        <v>0</v>
      </c>
      <c r="O65">
        <v>1</v>
      </c>
      <c r="P65">
        <v>2.2000000000000002</v>
      </c>
      <c r="Q65">
        <v>2.2000000000000002</v>
      </c>
      <c r="R65" s="1">
        <v>0.12</v>
      </c>
    </row>
    <row r="66" spans="1:18" x14ac:dyDescent="0.35">
      <c r="A66">
        <v>3</v>
      </c>
      <c r="B66" t="s">
        <v>134</v>
      </c>
      <c r="C66">
        <v>3</v>
      </c>
      <c r="D66">
        <v>6</v>
      </c>
      <c r="E66">
        <v>2</v>
      </c>
      <c r="F66">
        <v>3</v>
      </c>
      <c r="G66">
        <v>0</v>
      </c>
      <c r="H66">
        <v>0</v>
      </c>
      <c r="I66">
        <v>2</v>
      </c>
      <c r="J66">
        <v>2</v>
      </c>
      <c r="K66">
        <v>6</v>
      </c>
      <c r="L66">
        <v>3</v>
      </c>
      <c r="M66">
        <v>0</v>
      </c>
      <c r="N66">
        <v>0</v>
      </c>
      <c r="O66">
        <v>1</v>
      </c>
      <c r="P66">
        <v>2.2000000000000002</v>
      </c>
      <c r="Q66">
        <v>2.2000000000000002</v>
      </c>
      <c r="R66" s="1">
        <v>9.5000000000000001E-2</v>
      </c>
    </row>
    <row r="67" spans="1:18" x14ac:dyDescent="0.35">
      <c r="A67">
        <v>3</v>
      </c>
      <c r="B67" t="s">
        <v>250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3</v>
      </c>
      <c r="K67">
        <v>31</v>
      </c>
      <c r="L67">
        <v>15.5</v>
      </c>
      <c r="M67">
        <v>0</v>
      </c>
      <c r="N67">
        <v>1</v>
      </c>
      <c r="O67">
        <v>1</v>
      </c>
      <c r="P67">
        <v>2.1</v>
      </c>
      <c r="Q67">
        <v>2.1</v>
      </c>
      <c r="R67" s="1">
        <v>1E-3</v>
      </c>
    </row>
    <row r="68" spans="1:18" x14ac:dyDescent="0.35">
      <c r="A68">
        <v>3</v>
      </c>
      <c r="B68" t="s">
        <v>30</v>
      </c>
      <c r="C68">
        <v>11</v>
      </c>
      <c r="D68">
        <v>20</v>
      </c>
      <c r="E68">
        <v>1.8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2</v>
      </c>
      <c r="Q68">
        <v>2</v>
      </c>
      <c r="R68" s="1">
        <v>0.998</v>
      </c>
    </row>
    <row r="69" spans="1:18" x14ac:dyDescent="0.35">
      <c r="A69">
        <v>3</v>
      </c>
      <c r="B69" t="s">
        <v>80</v>
      </c>
      <c r="C69">
        <v>2</v>
      </c>
      <c r="D69">
        <v>17</v>
      </c>
      <c r="E69">
        <v>8.5</v>
      </c>
      <c r="F69">
        <v>13</v>
      </c>
      <c r="G69">
        <v>0</v>
      </c>
      <c r="H69">
        <v>0</v>
      </c>
      <c r="I69">
        <v>3</v>
      </c>
      <c r="J69">
        <v>5</v>
      </c>
      <c r="K69">
        <v>7</v>
      </c>
      <c r="L69">
        <v>2.2999999999999998</v>
      </c>
      <c r="M69">
        <v>0</v>
      </c>
      <c r="N69">
        <v>1</v>
      </c>
      <c r="O69">
        <v>1</v>
      </c>
      <c r="P69">
        <v>1.9</v>
      </c>
      <c r="Q69">
        <v>1.9</v>
      </c>
      <c r="R69" s="1">
        <v>0.503</v>
      </c>
    </row>
    <row r="70" spans="1:18" x14ac:dyDescent="0.35">
      <c r="A70">
        <v>3</v>
      </c>
      <c r="B70" t="s">
        <v>148</v>
      </c>
      <c r="C70">
        <v>2</v>
      </c>
      <c r="D70">
        <v>6</v>
      </c>
      <c r="E70">
        <v>3</v>
      </c>
      <c r="F70">
        <v>4</v>
      </c>
      <c r="G70">
        <v>0</v>
      </c>
      <c r="H70">
        <v>0</v>
      </c>
      <c r="I70">
        <v>1</v>
      </c>
      <c r="J70">
        <v>1</v>
      </c>
      <c r="K70">
        <v>6</v>
      </c>
      <c r="L70">
        <v>6</v>
      </c>
      <c r="M70">
        <v>0</v>
      </c>
      <c r="N70">
        <v>0</v>
      </c>
      <c r="O70">
        <v>1</v>
      </c>
      <c r="P70">
        <v>1.7</v>
      </c>
      <c r="Q70">
        <v>1.7</v>
      </c>
      <c r="R70" s="1">
        <v>1E-3</v>
      </c>
    </row>
    <row r="71" spans="1:18" x14ac:dyDescent="0.35">
      <c r="A71">
        <v>3</v>
      </c>
      <c r="B71" t="s">
        <v>64</v>
      </c>
      <c r="C71">
        <v>5</v>
      </c>
      <c r="D71">
        <v>15</v>
      </c>
      <c r="E71">
        <v>3</v>
      </c>
      <c r="F71">
        <v>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1.5</v>
      </c>
      <c r="Q71">
        <v>1.5</v>
      </c>
      <c r="R71" s="1">
        <v>7.1999999999999995E-2</v>
      </c>
    </row>
    <row r="72" spans="1:18" x14ac:dyDescent="0.35">
      <c r="A72">
        <v>3</v>
      </c>
      <c r="B72" t="s">
        <v>94</v>
      </c>
      <c r="C72">
        <v>5</v>
      </c>
      <c r="D72">
        <v>15</v>
      </c>
      <c r="E72">
        <v>3</v>
      </c>
      <c r="F72">
        <v>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1.5</v>
      </c>
      <c r="Q72">
        <v>1.5</v>
      </c>
      <c r="R72" s="1">
        <v>0.121</v>
      </c>
    </row>
    <row r="73" spans="1:18" x14ac:dyDescent="0.35">
      <c r="A73">
        <v>3</v>
      </c>
      <c r="B73" t="s">
        <v>122</v>
      </c>
      <c r="C73">
        <v>4</v>
      </c>
      <c r="D73">
        <v>15</v>
      </c>
      <c r="E73">
        <v>3.8</v>
      </c>
      <c r="F73">
        <v>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1.5</v>
      </c>
      <c r="Q73">
        <v>1.5</v>
      </c>
      <c r="R73" s="1">
        <v>2.1000000000000001E-2</v>
      </c>
    </row>
    <row r="74" spans="1:18" x14ac:dyDescent="0.35">
      <c r="A74">
        <v>3</v>
      </c>
      <c r="B74" t="s">
        <v>46</v>
      </c>
      <c r="C74">
        <v>1</v>
      </c>
      <c r="D74">
        <v>2</v>
      </c>
      <c r="E74">
        <v>2</v>
      </c>
      <c r="F74">
        <v>2</v>
      </c>
      <c r="G74">
        <v>0</v>
      </c>
      <c r="H74">
        <v>0</v>
      </c>
      <c r="I74">
        <v>2</v>
      </c>
      <c r="J74">
        <v>3</v>
      </c>
      <c r="K74">
        <v>2</v>
      </c>
      <c r="L74">
        <v>1</v>
      </c>
      <c r="M74">
        <v>0</v>
      </c>
      <c r="N74">
        <v>0</v>
      </c>
      <c r="O74">
        <v>1</v>
      </c>
      <c r="P74">
        <v>1.4</v>
      </c>
      <c r="Q74">
        <v>1.4</v>
      </c>
      <c r="R74" s="1">
        <v>0.63100000000000001</v>
      </c>
    </row>
    <row r="75" spans="1:18" x14ac:dyDescent="0.35">
      <c r="A75">
        <v>3</v>
      </c>
      <c r="B75" t="s">
        <v>85</v>
      </c>
      <c r="C75">
        <v>3</v>
      </c>
      <c r="D75">
        <v>13</v>
      </c>
      <c r="E75">
        <v>4.3</v>
      </c>
      <c r="F75">
        <v>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1.3</v>
      </c>
      <c r="Q75">
        <v>1.3</v>
      </c>
      <c r="R75" s="1">
        <v>3.0000000000000001E-3</v>
      </c>
    </row>
    <row r="76" spans="1:18" x14ac:dyDescent="0.35">
      <c r="A76">
        <v>3</v>
      </c>
      <c r="B76" t="s">
        <v>144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7</v>
      </c>
      <c r="L76">
        <v>7</v>
      </c>
      <c r="M76">
        <v>0</v>
      </c>
      <c r="N76">
        <v>0</v>
      </c>
      <c r="O76">
        <v>1</v>
      </c>
      <c r="P76">
        <v>1.2</v>
      </c>
      <c r="Q76">
        <v>1.2</v>
      </c>
      <c r="R76" s="1">
        <v>1E-3</v>
      </c>
    </row>
    <row r="77" spans="1:18" x14ac:dyDescent="0.35">
      <c r="A77">
        <v>3</v>
      </c>
      <c r="B77" t="s">
        <v>119</v>
      </c>
      <c r="C77">
        <v>3</v>
      </c>
      <c r="D77">
        <v>11</v>
      </c>
      <c r="E77">
        <v>3.7</v>
      </c>
      <c r="F77">
        <v>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1.1000000000000001</v>
      </c>
      <c r="Q77">
        <v>1.1000000000000001</v>
      </c>
      <c r="R77" s="1">
        <v>0.01</v>
      </c>
    </row>
    <row r="78" spans="1:18" x14ac:dyDescent="0.35">
      <c r="A78">
        <v>3</v>
      </c>
      <c r="B78" t="s">
        <v>66</v>
      </c>
      <c r="C78">
        <v>2</v>
      </c>
      <c r="D78">
        <v>7</v>
      </c>
      <c r="E78">
        <v>3.5</v>
      </c>
      <c r="F78">
        <v>8</v>
      </c>
      <c r="G78">
        <v>0</v>
      </c>
      <c r="H78">
        <v>0</v>
      </c>
      <c r="I78">
        <v>1</v>
      </c>
      <c r="J78">
        <v>1</v>
      </c>
      <c r="K78">
        <v>-2</v>
      </c>
      <c r="L78">
        <v>-2</v>
      </c>
      <c r="M78">
        <v>0</v>
      </c>
      <c r="N78">
        <v>0</v>
      </c>
      <c r="O78">
        <v>1</v>
      </c>
      <c r="P78">
        <v>1</v>
      </c>
      <c r="Q78">
        <v>1</v>
      </c>
      <c r="R78" s="1">
        <v>8.9999999999999993E-3</v>
      </c>
    </row>
    <row r="79" spans="1:18" x14ac:dyDescent="0.35">
      <c r="A79">
        <v>3</v>
      </c>
      <c r="B79" t="s">
        <v>241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3</v>
      </c>
      <c r="L79">
        <v>3</v>
      </c>
      <c r="M79">
        <v>0</v>
      </c>
      <c r="N79">
        <v>0</v>
      </c>
      <c r="O79">
        <v>1</v>
      </c>
      <c r="P79">
        <v>0.8</v>
      </c>
      <c r="Q79">
        <v>0.8</v>
      </c>
      <c r="R79" s="1">
        <v>2.1000000000000001E-2</v>
      </c>
    </row>
    <row r="80" spans="1:18" x14ac:dyDescent="0.35">
      <c r="A80">
        <v>3</v>
      </c>
      <c r="B80" t="s">
        <v>135</v>
      </c>
      <c r="C80">
        <v>2</v>
      </c>
      <c r="D80">
        <v>7</v>
      </c>
      <c r="E80">
        <v>3.5</v>
      </c>
      <c r="F80">
        <v>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0.7</v>
      </c>
      <c r="Q80">
        <v>0.7</v>
      </c>
      <c r="R80" s="1">
        <v>2E-3</v>
      </c>
    </row>
    <row r="81" spans="1:18" x14ac:dyDescent="0.35">
      <c r="A81">
        <v>3</v>
      </c>
      <c r="B81" t="s">
        <v>137</v>
      </c>
      <c r="C81">
        <v>1</v>
      </c>
      <c r="D81">
        <v>4</v>
      </c>
      <c r="E81">
        <v>4</v>
      </c>
      <c r="F81">
        <v>4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1</v>
      </c>
      <c r="P81">
        <v>0.4</v>
      </c>
      <c r="Q81">
        <v>0.4</v>
      </c>
      <c r="R81" s="1">
        <v>7.0000000000000001E-3</v>
      </c>
    </row>
    <row r="82" spans="1:18" x14ac:dyDescent="0.35">
      <c r="A82">
        <v>3</v>
      </c>
      <c r="B82" t="s">
        <v>124</v>
      </c>
      <c r="C82">
        <v>1</v>
      </c>
      <c r="D82">
        <v>3</v>
      </c>
      <c r="E82">
        <v>3</v>
      </c>
      <c r="F82">
        <v>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0.3</v>
      </c>
      <c r="Q82">
        <v>0.3</v>
      </c>
      <c r="R82" s="1">
        <v>3.0000000000000001E-3</v>
      </c>
    </row>
    <row r="83" spans="1:18" x14ac:dyDescent="0.35">
      <c r="A83">
        <v>3</v>
      </c>
      <c r="B83" t="s">
        <v>121</v>
      </c>
      <c r="C83">
        <v>2</v>
      </c>
      <c r="D83">
        <v>2</v>
      </c>
      <c r="E83">
        <v>1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0.2</v>
      </c>
      <c r="Q83">
        <v>0.2</v>
      </c>
      <c r="R83" s="1">
        <v>5.8999999999999997E-2</v>
      </c>
    </row>
    <row r="84" spans="1:18" x14ac:dyDescent="0.35">
      <c r="A84">
        <v>3</v>
      </c>
      <c r="B84" t="s">
        <v>138</v>
      </c>
      <c r="C84">
        <v>2</v>
      </c>
      <c r="D84">
        <v>1</v>
      </c>
      <c r="E84">
        <v>0.5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0.1</v>
      </c>
      <c r="Q84">
        <v>0.1</v>
      </c>
      <c r="R84" s="1">
        <v>2E-3</v>
      </c>
    </row>
    <row r="85" spans="1:18" x14ac:dyDescent="0.35">
      <c r="A85">
        <v>3</v>
      </c>
      <c r="B85" t="s">
        <v>168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3</v>
      </c>
      <c r="B86" t="s">
        <v>142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 s="1">
        <v>0</v>
      </c>
    </row>
    <row r="87" spans="1:18" x14ac:dyDescent="0.35">
      <c r="A87">
        <v>3</v>
      </c>
      <c r="B87" t="s">
        <v>156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</row>
    <row r="88" spans="1:18" x14ac:dyDescent="0.35">
      <c r="A88">
        <v>3</v>
      </c>
      <c r="B88" t="s">
        <v>160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 s="1">
        <v>0</v>
      </c>
    </row>
    <row r="89" spans="1:18" x14ac:dyDescent="0.35">
      <c r="A89">
        <v>3</v>
      </c>
      <c r="B89" t="s">
        <v>84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 s="1">
        <v>0</v>
      </c>
    </row>
    <row r="90" spans="1:18" x14ac:dyDescent="0.35">
      <c r="A90">
        <v>3</v>
      </c>
      <c r="B90" t="s">
        <v>244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2E-3</v>
      </c>
    </row>
    <row r="91" spans="1:18" x14ac:dyDescent="0.35">
      <c r="A91">
        <v>3</v>
      </c>
      <c r="B91" t="s">
        <v>149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1E-3</v>
      </c>
    </row>
    <row r="92" spans="1:18" x14ac:dyDescent="0.35">
      <c r="A92">
        <v>3</v>
      </c>
      <c r="B92" t="s">
        <v>158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3</v>
      </c>
      <c r="B93" t="s">
        <v>140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3.0000000000000001E-3</v>
      </c>
    </row>
    <row r="94" spans="1:18" x14ac:dyDescent="0.35">
      <c r="A94">
        <v>3</v>
      </c>
      <c r="B94" t="s">
        <v>159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</v>
      </c>
    </row>
    <row r="95" spans="1:18" x14ac:dyDescent="0.35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0.218</v>
      </c>
    </row>
    <row r="96" spans="1:18" x14ac:dyDescent="0.35">
      <c r="A96">
        <v>3</v>
      </c>
      <c r="B96" t="s">
        <v>35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0.16400000000000001</v>
      </c>
    </row>
    <row r="97" spans="1:18" x14ac:dyDescent="0.35">
      <c r="A97">
        <v>3</v>
      </c>
      <c r="B97" t="s">
        <v>83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0.96699999999999997</v>
      </c>
    </row>
    <row r="98" spans="1:18" x14ac:dyDescent="0.35">
      <c r="A98">
        <v>3</v>
      </c>
      <c r="B98" t="s">
        <v>157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3</v>
      </c>
      <c r="B100" t="s">
        <v>31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0.13200000000000001</v>
      </c>
    </row>
    <row r="101" spans="1:18" x14ac:dyDescent="0.35">
      <c r="A101">
        <v>3</v>
      </c>
      <c r="B101" t="s">
        <v>28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0.96</v>
      </c>
    </row>
    <row r="102" spans="1:18" x14ac:dyDescent="0.35">
      <c r="A102">
        <v>3</v>
      </c>
      <c r="B102" t="s">
        <v>162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1E-3</v>
      </c>
    </row>
    <row r="103" spans="1:18" x14ac:dyDescent="0.35">
      <c r="A103">
        <v>3</v>
      </c>
      <c r="B103" t="s">
        <v>164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3</v>
      </c>
      <c r="B104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 s="1">
        <v>1E-3</v>
      </c>
    </row>
    <row r="105" spans="1:18" x14ac:dyDescent="0.35">
      <c r="A105">
        <v>3</v>
      </c>
      <c r="B105" t="s">
        <v>132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 s="1">
        <v>1E-3</v>
      </c>
    </row>
    <row r="106" spans="1:18" x14ac:dyDescent="0.35">
      <c r="A106">
        <v>3</v>
      </c>
      <c r="B106" t="s">
        <v>161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 s="1">
        <v>0</v>
      </c>
    </row>
    <row r="107" spans="1:18" x14ac:dyDescent="0.35">
      <c r="A107">
        <v>3</v>
      </c>
      <c r="B107" t="s">
        <v>231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3</v>
      </c>
      <c r="B108" t="s">
        <v>146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4.0000000000000001E-3</v>
      </c>
    </row>
    <row r="109" spans="1:18" x14ac:dyDescent="0.35">
      <c r="A109">
        <v>3</v>
      </c>
      <c r="B109" t="s">
        <v>230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1.2999999999999999E-2</v>
      </c>
    </row>
    <row r="110" spans="1:18" x14ac:dyDescent="0.35">
      <c r="A110">
        <v>3</v>
      </c>
      <c r="B110" t="s">
        <v>72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 s="1">
        <v>1.2999999999999999E-2</v>
      </c>
    </row>
    <row r="111" spans="1:18" x14ac:dyDescent="0.35">
      <c r="A111">
        <v>3</v>
      </c>
      <c r="B111" t="s">
        <v>232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1E-3</v>
      </c>
    </row>
    <row r="112" spans="1:18" x14ac:dyDescent="0.35">
      <c r="A112">
        <v>3</v>
      </c>
      <c r="B112" t="s">
        <v>225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3</v>
      </c>
      <c r="B113" t="s">
        <v>166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3</v>
      </c>
      <c r="B114" t="s">
        <v>167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3</v>
      </c>
      <c r="B115" t="s">
        <v>226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6.0000000000000001E-3</v>
      </c>
    </row>
    <row r="116" spans="1:18" x14ac:dyDescent="0.35">
      <c r="A116">
        <v>3</v>
      </c>
      <c r="B116" t="s">
        <v>123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1.2E-2</v>
      </c>
    </row>
    <row r="117" spans="1:18" x14ac:dyDescent="0.35">
      <c r="A117">
        <v>3</v>
      </c>
      <c r="B117" t="s">
        <v>240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1E-3</v>
      </c>
    </row>
    <row r="118" spans="1:18" x14ac:dyDescent="0.35">
      <c r="A118">
        <v>3</v>
      </c>
      <c r="B118" t="s">
        <v>154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 s="1">
        <v>0</v>
      </c>
    </row>
    <row r="119" spans="1:18" x14ac:dyDescent="0.35">
      <c r="A119">
        <v>3</v>
      </c>
      <c r="B119" t="s">
        <v>169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3</v>
      </c>
      <c r="B120" t="s">
        <v>171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1E-3</v>
      </c>
    </row>
    <row r="121" spans="1:18" x14ac:dyDescent="0.35">
      <c r="A121">
        <v>3</v>
      </c>
      <c r="B121" t="s">
        <v>170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</v>
      </c>
    </row>
    <row r="122" spans="1:18" x14ac:dyDescent="0.35">
      <c r="A122">
        <v>3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 s="1">
        <v>2E-3</v>
      </c>
    </row>
    <row r="123" spans="1:18" x14ac:dyDescent="0.35">
      <c r="A123">
        <v>3</v>
      </c>
      <c r="B123" t="s">
        <v>172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0</v>
      </c>
    </row>
    <row r="124" spans="1:18" x14ac:dyDescent="0.35">
      <c r="A124">
        <v>3</v>
      </c>
      <c r="B124" t="s">
        <v>173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1E-3</v>
      </c>
    </row>
    <row r="125" spans="1:18" x14ac:dyDescent="0.35">
      <c r="A125">
        <v>3</v>
      </c>
      <c r="B125" t="s">
        <v>174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2E-3</v>
      </c>
    </row>
    <row r="126" spans="1:18" x14ac:dyDescent="0.35">
      <c r="A126">
        <v>3</v>
      </c>
      <c r="B126" t="s">
        <v>233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3</v>
      </c>
      <c r="B127" t="s">
        <v>175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1E-3</v>
      </c>
    </row>
    <row r="128" spans="1:18" x14ac:dyDescent="0.35">
      <c r="A128">
        <v>3</v>
      </c>
      <c r="B128" t="s">
        <v>183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0</v>
      </c>
    </row>
    <row r="129" spans="1:18" x14ac:dyDescent="0.35">
      <c r="A129">
        <v>3</v>
      </c>
      <c r="B129" t="s">
        <v>238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0</v>
      </c>
    </row>
    <row r="130" spans="1:18" x14ac:dyDescent="0.35">
      <c r="A130">
        <v>3</v>
      </c>
      <c r="B130" t="s">
        <v>176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</row>
    <row r="131" spans="1:18" x14ac:dyDescent="0.35">
      <c r="A131">
        <v>3</v>
      </c>
      <c r="B131" t="s">
        <v>177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</v>
      </c>
    </row>
    <row r="132" spans="1:18" x14ac:dyDescent="0.35">
      <c r="A132">
        <v>3</v>
      </c>
      <c r="B132" t="s">
        <v>178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</v>
      </c>
    </row>
    <row r="133" spans="1:18" x14ac:dyDescent="0.35">
      <c r="A133">
        <v>3</v>
      </c>
      <c r="B133" t="s">
        <v>227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3</v>
      </c>
      <c r="B134" t="s">
        <v>179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</row>
    <row r="135" spans="1:18" x14ac:dyDescent="0.35">
      <c r="A135">
        <v>3</v>
      </c>
      <c r="B135" t="s">
        <v>228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3</v>
      </c>
      <c r="B136" t="s">
        <v>145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 s="1">
        <v>7.0000000000000001E-3</v>
      </c>
    </row>
    <row r="137" spans="1:18" x14ac:dyDescent="0.35">
      <c r="A137">
        <v>3</v>
      </c>
      <c r="B137" t="s">
        <v>180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0.43099999999999999</v>
      </c>
    </row>
    <row r="138" spans="1:18" x14ac:dyDescent="0.35">
      <c r="A138">
        <v>3</v>
      </c>
      <c r="B138" t="s">
        <v>181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3</v>
      </c>
      <c r="B139" t="s">
        <v>182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2E-3</v>
      </c>
    </row>
    <row r="140" spans="1:18" x14ac:dyDescent="0.35">
      <c r="A140">
        <v>3</v>
      </c>
      <c r="B140" t="s">
        <v>152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1.2999999999999999E-2</v>
      </c>
    </row>
    <row r="141" spans="1:18" x14ac:dyDescent="0.35">
      <c r="A141">
        <v>3</v>
      </c>
      <c r="B141" t="s">
        <v>184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3</v>
      </c>
      <c r="B142" t="s">
        <v>185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</v>
      </c>
    </row>
    <row r="143" spans="1:18" x14ac:dyDescent="0.35">
      <c r="A143">
        <v>3</v>
      </c>
      <c r="B143" t="s">
        <v>186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0</v>
      </c>
    </row>
    <row r="144" spans="1:18" x14ac:dyDescent="0.35">
      <c r="A144">
        <v>3</v>
      </c>
      <c r="B144" t="s">
        <v>247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 s="1">
        <v>2E-3</v>
      </c>
    </row>
    <row r="145" spans="1:18" x14ac:dyDescent="0.35">
      <c r="A145">
        <v>3</v>
      </c>
      <c r="B145" t="s">
        <v>251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 s="1">
        <v>0</v>
      </c>
    </row>
    <row r="146" spans="1:18" x14ac:dyDescent="0.35">
      <c r="A146">
        <v>3</v>
      </c>
      <c r="B146" t="s">
        <v>187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</row>
    <row r="147" spans="1:18" x14ac:dyDescent="0.35">
      <c r="A147">
        <v>3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2E-3</v>
      </c>
    </row>
    <row r="148" spans="1:18" x14ac:dyDescent="0.35">
      <c r="A148">
        <v>3</v>
      </c>
      <c r="B148" t="s">
        <v>188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3</v>
      </c>
      <c r="B149" t="s">
        <v>235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3</v>
      </c>
      <c r="B150" t="s">
        <v>189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</v>
      </c>
    </row>
    <row r="151" spans="1:18" x14ac:dyDescent="0.35">
      <c r="A151">
        <v>3</v>
      </c>
      <c r="B151" t="s">
        <v>190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8.0000000000000002E-3</v>
      </c>
    </row>
    <row r="152" spans="1:18" x14ac:dyDescent="0.35">
      <c r="A152">
        <v>3</v>
      </c>
      <c r="B152" t="s">
        <v>239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3</v>
      </c>
      <c r="B153" t="s">
        <v>191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</row>
    <row r="154" spans="1:18" x14ac:dyDescent="0.35">
      <c r="A154">
        <v>3</v>
      </c>
      <c r="B154" t="s">
        <v>224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 s="1">
        <v>0</v>
      </c>
    </row>
    <row r="155" spans="1:18" x14ac:dyDescent="0.35">
      <c r="A155">
        <v>3</v>
      </c>
      <c r="B155" t="s">
        <v>194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</row>
    <row r="156" spans="1:18" x14ac:dyDescent="0.35">
      <c r="A156">
        <v>3</v>
      </c>
      <c r="B156" t="s">
        <v>150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1E-3</v>
      </c>
    </row>
    <row r="157" spans="1:18" x14ac:dyDescent="0.35">
      <c r="A157">
        <v>3</v>
      </c>
      <c r="B157" t="s">
        <v>143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 s="1">
        <v>7.0000000000000001E-3</v>
      </c>
    </row>
    <row r="158" spans="1:18" x14ac:dyDescent="0.35">
      <c r="A158">
        <v>3</v>
      </c>
      <c r="B158" t="s">
        <v>77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1.2E-2</v>
      </c>
    </row>
    <row r="159" spans="1:18" x14ac:dyDescent="0.35">
      <c r="A159">
        <v>3</v>
      </c>
      <c r="B159" t="s">
        <v>193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0</v>
      </c>
    </row>
    <row r="160" spans="1:18" x14ac:dyDescent="0.35">
      <c r="A160">
        <v>3</v>
      </c>
      <c r="B160" t="s">
        <v>153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2.1000000000000001E-2</v>
      </c>
    </row>
    <row r="161" spans="1:18" x14ac:dyDescent="0.35">
      <c r="A161">
        <v>3</v>
      </c>
      <c r="B161" t="s">
        <v>192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1E-3</v>
      </c>
    </row>
    <row r="162" spans="1:18" x14ac:dyDescent="0.35">
      <c r="A162">
        <v>3</v>
      </c>
      <c r="B162" t="s">
        <v>139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 s="1">
        <v>1E-3</v>
      </c>
    </row>
    <row r="163" spans="1:18" x14ac:dyDescent="0.35">
      <c r="A163">
        <v>3</v>
      </c>
      <c r="B163" t="s">
        <v>195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7.0000000000000007E-2</v>
      </c>
    </row>
    <row r="164" spans="1:18" x14ac:dyDescent="0.35">
      <c r="A164">
        <v>3</v>
      </c>
      <c r="B164" t="s">
        <v>196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</v>
      </c>
    </row>
    <row r="165" spans="1:18" x14ac:dyDescent="0.35">
      <c r="A165">
        <v>3</v>
      </c>
      <c r="B165" t="s">
        <v>197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0</v>
      </c>
    </row>
    <row r="166" spans="1:18" x14ac:dyDescent="0.35">
      <c r="A166">
        <v>3</v>
      </c>
      <c r="B166" t="s">
        <v>199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0</v>
      </c>
    </row>
    <row r="167" spans="1:18" x14ac:dyDescent="0.35">
      <c r="A167">
        <v>3</v>
      </c>
      <c r="B167" t="s">
        <v>200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1E-3</v>
      </c>
    </row>
    <row r="168" spans="1:18" x14ac:dyDescent="0.35">
      <c r="A168">
        <v>3</v>
      </c>
      <c r="B168" t="s">
        <v>147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0.02</v>
      </c>
    </row>
    <row r="169" spans="1:18" x14ac:dyDescent="0.35">
      <c r="A169">
        <v>3</v>
      </c>
      <c r="B169" t="s">
        <v>198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3</v>
      </c>
      <c r="B170" t="s">
        <v>201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3</v>
      </c>
      <c r="B171" t="s">
        <v>202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3</v>
      </c>
      <c r="B172" t="s">
        <v>203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3</v>
      </c>
      <c r="B173" t="s">
        <v>204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3</v>
      </c>
      <c r="B174" t="s">
        <v>205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3</v>
      </c>
      <c r="B175" t="s">
        <v>206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3</v>
      </c>
      <c r="B176" t="s">
        <v>207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3</v>
      </c>
      <c r="B177" t="s">
        <v>18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1</v>
      </c>
    </row>
    <row r="178" spans="1:18" x14ac:dyDescent="0.35">
      <c r="A178">
        <v>3</v>
      </c>
      <c r="B178" t="s">
        <v>208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3</v>
      </c>
      <c r="B179" t="s">
        <v>209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1E-3</v>
      </c>
    </row>
    <row r="180" spans="1:18" x14ac:dyDescent="0.35">
      <c r="A180">
        <v>3</v>
      </c>
      <c r="B180" t="s">
        <v>210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3</v>
      </c>
      <c r="B181" t="s">
        <v>211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</v>
      </c>
    </row>
    <row r="182" spans="1:18" x14ac:dyDescent="0.35">
      <c r="A182">
        <v>3</v>
      </c>
      <c r="B182" t="s">
        <v>52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0.185</v>
      </c>
    </row>
    <row r="183" spans="1:18" x14ac:dyDescent="0.35">
      <c r="A183">
        <v>3</v>
      </c>
      <c r="B183" t="s">
        <v>90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0.98699999999999999</v>
      </c>
    </row>
    <row r="184" spans="1:18" x14ac:dyDescent="0.35">
      <c r="A184">
        <v>3</v>
      </c>
      <c r="B184" t="s">
        <v>61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0.35099999999999998</v>
      </c>
    </row>
    <row r="185" spans="1:18" x14ac:dyDescent="0.35">
      <c r="A185">
        <v>3</v>
      </c>
      <c r="B185" t="s">
        <v>236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5.8000000000000003E-2</v>
      </c>
    </row>
    <row r="186" spans="1:18" x14ac:dyDescent="0.35">
      <c r="A186">
        <v>3</v>
      </c>
      <c r="B186" t="s">
        <v>212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</v>
      </c>
    </row>
    <row r="187" spans="1:18" x14ac:dyDescent="0.35">
      <c r="A187">
        <v>3</v>
      </c>
      <c r="B187" t="s">
        <v>213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0</v>
      </c>
    </row>
    <row r="188" spans="1:18" x14ac:dyDescent="0.35">
      <c r="A188">
        <v>3</v>
      </c>
      <c r="B188" t="s">
        <v>16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v>0.92800000000000005</v>
      </c>
    </row>
    <row r="189" spans="1:18" x14ac:dyDescent="0.35">
      <c r="A189">
        <v>3</v>
      </c>
      <c r="B189" t="s">
        <v>155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1E-3</v>
      </c>
    </row>
    <row r="190" spans="1:18" x14ac:dyDescent="0.35">
      <c r="A190">
        <v>3</v>
      </c>
      <c r="B190" t="s">
        <v>214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3</v>
      </c>
      <c r="B191" t="s">
        <v>136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 s="1">
        <v>7.0000000000000001E-3</v>
      </c>
    </row>
    <row r="192" spans="1:18" x14ac:dyDescent="0.35">
      <c r="A192">
        <v>3</v>
      </c>
      <c r="B192" t="s">
        <v>131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2E-3</v>
      </c>
    </row>
    <row r="193" spans="1:18" x14ac:dyDescent="0.35">
      <c r="A193">
        <v>3</v>
      </c>
      <c r="B193" t="s">
        <v>76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1.0999999999999999E-2</v>
      </c>
    </row>
    <row r="194" spans="1:18" x14ac:dyDescent="0.35">
      <c r="A194">
        <v>3</v>
      </c>
      <c r="B194" t="s">
        <v>215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0.193</v>
      </c>
    </row>
    <row r="195" spans="1:18" x14ac:dyDescent="0.35">
      <c r="A195">
        <v>3</v>
      </c>
      <c r="B195" t="s">
        <v>217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 s="1">
        <v>0</v>
      </c>
    </row>
    <row r="196" spans="1:18" x14ac:dyDescent="0.35">
      <c r="A196">
        <v>3</v>
      </c>
      <c r="B196" t="s">
        <v>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 s="1">
        <v>1E-3</v>
      </c>
    </row>
    <row r="197" spans="1:18" x14ac:dyDescent="0.35">
      <c r="A197">
        <v>3</v>
      </c>
      <c r="B197" t="s">
        <v>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0.999</v>
      </c>
    </row>
    <row r="198" spans="1:18" x14ac:dyDescent="0.35">
      <c r="A198">
        <v>3</v>
      </c>
      <c r="B198" t="s">
        <v>218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</v>
      </c>
    </row>
    <row r="199" spans="1:18" x14ac:dyDescent="0.35">
      <c r="A199">
        <v>3</v>
      </c>
      <c r="B199" t="s">
        <v>92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0.11899999999999999</v>
      </c>
    </row>
    <row r="200" spans="1:18" x14ac:dyDescent="0.35">
      <c r="A200">
        <v>3</v>
      </c>
      <c r="B200" t="s">
        <v>237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</row>
    <row r="201" spans="1:18" x14ac:dyDescent="0.35">
      <c r="A201">
        <v>3</v>
      </c>
      <c r="B201" t="s">
        <v>219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1E-3</v>
      </c>
    </row>
    <row r="202" spans="1:18" x14ac:dyDescent="0.35">
      <c r="A202">
        <v>3</v>
      </c>
      <c r="B202" t="s">
        <v>220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1E-3</v>
      </c>
    </row>
    <row r="203" spans="1:18" x14ac:dyDescent="0.35">
      <c r="A203">
        <v>3</v>
      </c>
      <c r="B203" t="s">
        <v>26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0.224</v>
      </c>
    </row>
    <row r="204" spans="1:18" x14ac:dyDescent="0.35">
      <c r="A204">
        <v>3</v>
      </c>
      <c r="B204" t="s">
        <v>216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 s="1">
        <v>0.16300000000000001</v>
      </c>
    </row>
    <row r="205" spans="1:18" x14ac:dyDescent="0.35">
      <c r="A205">
        <v>3</v>
      </c>
      <c r="B205" t="s">
        <v>141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 s="1">
        <v>0</v>
      </c>
    </row>
    <row r="206" spans="1:18" x14ac:dyDescent="0.35">
      <c r="A206">
        <v>3</v>
      </c>
      <c r="B206" t="s">
        <v>221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0</v>
      </c>
    </row>
    <row r="207" spans="1:18" x14ac:dyDescent="0.35">
      <c r="A207">
        <v>3</v>
      </c>
      <c r="B207" t="s">
        <v>222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0</v>
      </c>
    </row>
    <row r="208" spans="1:18" x14ac:dyDescent="0.35">
      <c r="A208">
        <v>3</v>
      </c>
      <c r="B208" t="s">
        <v>223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0</v>
      </c>
    </row>
    <row r="209" spans="1:18" x14ac:dyDescent="0.35">
      <c r="A209">
        <v>3</v>
      </c>
      <c r="B209" t="s">
        <v>242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1">
        <v>0</v>
      </c>
    </row>
    <row r="210" spans="1:18" x14ac:dyDescent="0.35">
      <c r="A210">
        <v>3</v>
      </c>
      <c r="B210" t="s">
        <v>78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 s="1">
        <v>0</v>
      </c>
    </row>
    <row r="211" spans="1:18" x14ac:dyDescent="0.35">
      <c r="A211">
        <v>3</v>
      </c>
      <c r="B211" t="s">
        <v>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 s="1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209"/>
  <sheetViews>
    <sheetView showGridLines="0" workbookViewId="0">
      <selection activeCell="A5" sqref="A5:R209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4</v>
      </c>
      <c r="B5" t="s">
        <v>17</v>
      </c>
      <c r="C5">
        <v>20</v>
      </c>
      <c r="D5">
        <v>106</v>
      </c>
      <c r="E5">
        <v>5.3</v>
      </c>
      <c r="F5">
        <v>18</v>
      </c>
      <c r="G5">
        <v>0</v>
      </c>
      <c r="H5">
        <v>3</v>
      </c>
      <c r="I5">
        <v>7</v>
      </c>
      <c r="J5">
        <v>8</v>
      </c>
      <c r="K5">
        <v>71</v>
      </c>
      <c r="L5">
        <v>10.1</v>
      </c>
      <c r="M5">
        <v>1</v>
      </c>
      <c r="N5">
        <v>0</v>
      </c>
      <c r="O5">
        <v>1</v>
      </c>
      <c r="P5">
        <v>45.2</v>
      </c>
      <c r="Q5">
        <v>45.2</v>
      </c>
      <c r="R5" s="1">
        <v>1</v>
      </c>
    </row>
    <row r="6" spans="1:18" x14ac:dyDescent="0.35">
      <c r="A6">
        <v>4</v>
      </c>
      <c r="B6" t="s">
        <v>28</v>
      </c>
      <c r="C6">
        <v>32</v>
      </c>
      <c r="D6">
        <v>121</v>
      </c>
      <c r="E6">
        <v>3.8</v>
      </c>
      <c r="F6">
        <v>16</v>
      </c>
      <c r="G6">
        <v>0</v>
      </c>
      <c r="H6">
        <v>3</v>
      </c>
      <c r="I6">
        <v>2</v>
      </c>
      <c r="J6">
        <v>2</v>
      </c>
      <c r="K6">
        <v>20</v>
      </c>
      <c r="L6">
        <v>10</v>
      </c>
      <c r="M6">
        <v>0</v>
      </c>
      <c r="N6">
        <v>0</v>
      </c>
      <c r="O6">
        <v>1</v>
      </c>
      <c r="P6">
        <v>33.1</v>
      </c>
      <c r="Q6">
        <v>33.1</v>
      </c>
      <c r="R6" s="1">
        <v>0.96</v>
      </c>
    </row>
    <row r="7" spans="1:18" x14ac:dyDescent="0.35">
      <c r="A7">
        <v>4</v>
      </c>
      <c r="B7" t="s">
        <v>22</v>
      </c>
      <c r="C7">
        <v>25</v>
      </c>
      <c r="D7">
        <v>103</v>
      </c>
      <c r="E7">
        <v>4.0999999999999996</v>
      </c>
      <c r="F7">
        <v>20</v>
      </c>
      <c r="G7">
        <v>1</v>
      </c>
      <c r="H7">
        <v>2</v>
      </c>
      <c r="I7">
        <v>3</v>
      </c>
      <c r="J7">
        <v>3</v>
      </c>
      <c r="K7">
        <v>24</v>
      </c>
      <c r="L7">
        <v>8</v>
      </c>
      <c r="M7">
        <v>0</v>
      </c>
      <c r="N7">
        <v>0</v>
      </c>
      <c r="O7">
        <v>1</v>
      </c>
      <c r="P7">
        <v>26.2</v>
      </c>
      <c r="Q7">
        <v>26.2</v>
      </c>
      <c r="R7" s="1">
        <v>0.94099999999999995</v>
      </c>
    </row>
    <row r="8" spans="1:18" x14ac:dyDescent="0.35">
      <c r="A8">
        <v>4</v>
      </c>
      <c r="B8" t="s">
        <v>88</v>
      </c>
      <c r="C8">
        <v>8</v>
      </c>
      <c r="D8">
        <v>101</v>
      </c>
      <c r="E8">
        <v>12.6</v>
      </c>
      <c r="F8">
        <v>55</v>
      </c>
      <c r="G8">
        <v>4</v>
      </c>
      <c r="H8">
        <v>2</v>
      </c>
      <c r="I8">
        <v>3</v>
      </c>
      <c r="J8">
        <v>5</v>
      </c>
      <c r="K8">
        <v>19</v>
      </c>
      <c r="L8">
        <v>6.3</v>
      </c>
      <c r="M8">
        <v>0</v>
      </c>
      <c r="N8">
        <v>0</v>
      </c>
      <c r="O8">
        <v>1</v>
      </c>
      <c r="P8">
        <v>25.5</v>
      </c>
      <c r="Q8">
        <v>25.5</v>
      </c>
      <c r="R8" s="1">
        <v>0.92300000000000004</v>
      </c>
    </row>
    <row r="9" spans="1:18" x14ac:dyDescent="0.35">
      <c r="A9">
        <v>4</v>
      </c>
      <c r="B9" t="s">
        <v>45</v>
      </c>
      <c r="C9">
        <v>17</v>
      </c>
      <c r="D9">
        <v>58</v>
      </c>
      <c r="E9">
        <v>3.4</v>
      </c>
      <c r="F9">
        <v>9</v>
      </c>
      <c r="G9">
        <v>0</v>
      </c>
      <c r="H9">
        <v>1</v>
      </c>
      <c r="I9">
        <v>8</v>
      </c>
      <c r="J9">
        <v>11</v>
      </c>
      <c r="K9">
        <v>81</v>
      </c>
      <c r="L9">
        <v>10.1</v>
      </c>
      <c r="M9">
        <v>0</v>
      </c>
      <c r="N9">
        <v>0</v>
      </c>
      <c r="O9">
        <v>1</v>
      </c>
      <c r="P9">
        <v>23.9</v>
      </c>
      <c r="Q9">
        <v>23.9</v>
      </c>
      <c r="R9" s="1">
        <v>0.997</v>
      </c>
    </row>
    <row r="10" spans="1:18" x14ac:dyDescent="0.35">
      <c r="A10">
        <v>4</v>
      </c>
      <c r="B10" t="s">
        <v>30</v>
      </c>
      <c r="C10">
        <v>22</v>
      </c>
      <c r="D10">
        <v>122</v>
      </c>
      <c r="E10">
        <v>5.5</v>
      </c>
      <c r="F10">
        <v>29</v>
      </c>
      <c r="G10">
        <v>1</v>
      </c>
      <c r="H10">
        <v>1</v>
      </c>
      <c r="I10">
        <v>1</v>
      </c>
      <c r="J10">
        <v>1</v>
      </c>
      <c r="K10">
        <v>11</v>
      </c>
      <c r="L10">
        <v>11</v>
      </c>
      <c r="M10">
        <v>0</v>
      </c>
      <c r="N10">
        <v>0</v>
      </c>
      <c r="O10">
        <v>1</v>
      </c>
      <c r="P10">
        <v>23.9</v>
      </c>
      <c r="Q10">
        <v>23.9</v>
      </c>
      <c r="R10" s="1">
        <v>0.998</v>
      </c>
    </row>
    <row r="11" spans="1:18" x14ac:dyDescent="0.35">
      <c r="A11">
        <v>4</v>
      </c>
      <c r="B11" t="s">
        <v>49</v>
      </c>
      <c r="C11">
        <v>20</v>
      </c>
      <c r="D11">
        <v>115</v>
      </c>
      <c r="E11">
        <v>5.8</v>
      </c>
      <c r="F11">
        <v>48</v>
      </c>
      <c r="G11">
        <v>3</v>
      </c>
      <c r="H11">
        <v>1</v>
      </c>
      <c r="I11">
        <v>3</v>
      </c>
      <c r="J11">
        <v>3</v>
      </c>
      <c r="K11">
        <v>43</v>
      </c>
      <c r="L11">
        <v>14.3</v>
      </c>
      <c r="M11">
        <v>0</v>
      </c>
      <c r="N11">
        <v>0</v>
      </c>
      <c r="O11">
        <v>1</v>
      </c>
      <c r="P11">
        <v>23.3</v>
      </c>
      <c r="Q11">
        <v>23.3</v>
      </c>
      <c r="R11" s="1">
        <v>0.96399999999999997</v>
      </c>
    </row>
    <row r="12" spans="1:18" x14ac:dyDescent="0.35">
      <c r="A12">
        <v>4</v>
      </c>
      <c r="B12" t="s">
        <v>36</v>
      </c>
      <c r="C12">
        <v>18</v>
      </c>
      <c r="D12">
        <v>103</v>
      </c>
      <c r="E12">
        <v>5.7</v>
      </c>
      <c r="F12">
        <v>24</v>
      </c>
      <c r="G12">
        <v>2</v>
      </c>
      <c r="H12">
        <v>0</v>
      </c>
      <c r="I12">
        <v>4</v>
      </c>
      <c r="J12">
        <v>5</v>
      </c>
      <c r="K12">
        <v>19</v>
      </c>
      <c r="L12">
        <v>4.8</v>
      </c>
      <c r="M12">
        <v>1</v>
      </c>
      <c r="N12">
        <v>0</v>
      </c>
      <c r="O12">
        <v>1</v>
      </c>
      <c r="P12">
        <v>20.2</v>
      </c>
      <c r="Q12">
        <v>20.2</v>
      </c>
      <c r="R12" s="1">
        <v>0.61799999999999999</v>
      </c>
    </row>
    <row r="13" spans="1:18" x14ac:dyDescent="0.35">
      <c r="A13">
        <v>4</v>
      </c>
      <c r="B13" t="s">
        <v>94</v>
      </c>
      <c r="C13">
        <v>7</v>
      </c>
      <c r="D13">
        <v>72</v>
      </c>
      <c r="E13">
        <v>10.3</v>
      </c>
      <c r="F13">
        <v>31</v>
      </c>
      <c r="G13">
        <v>2</v>
      </c>
      <c r="H13">
        <v>0</v>
      </c>
      <c r="I13">
        <v>3</v>
      </c>
      <c r="J13">
        <v>3</v>
      </c>
      <c r="K13">
        <v>32</v>
      </c>
      <c r="L13">
        <v>10.7</v>
      </c>
      <c r="M13">
        <v>1</v>
      </c>
      <c r="N13">
        <v>0</v>
      </c>
      <c r="O13">
        <v>1</v>
      </c>
      <c r="P13">
        <v>17.899999999999999</v>
      </c>
      <c r="Q13">
        <v>17.899999999999999</v>
      </c>
      <c r="R13" s="1">
        <v>0.121</v>
      </c>
    </row>
    <row r="14" spans="1:18" x14ac:dyDescent="0.35">
      <c r="A14">
        <v>4</v>
      </c>
      <c r="B14" t="s">
        <v>23</v>
      </c>
      <c r="C14">
        <v>14</v>
      </c>
      <c r="D14">
        <v>105</v>
      </c>
      <c r="E14">
        <v>7.5</v>
      </c>
      <c r="F14">
        <v>38</v>
      </c>
      <c r="G14">
        <v>3</v>
      </c>
      <c r="H14">
        <v>0</v>
      </c>
      <c r="I14">
        <v>5</v>
      </c>
      <c r="J14">
        <v>5</v>
      </c>
      <c r="K14">
        <v>32</v>
      </c>
      <c r="L14">
        <v>6.4</v>
      </c>
      <c r="M14">
        <v>0</v>
      </c>
      <c r="N14">
        <v>0</v>
      </c>
      <c r="O14">
        <v>1</v>
      </c>
      <c r="P14">
        <v>16.2</v>
      </c>
      <c r="Q14">
        <v>16.2</v>
      </c>
      <c r="R14" s="1">
        <v>0.997</v>
      </c>
    </row>
    <row r="15" spans="1:18" x14ac:dyDescent="0.35">
      <c r="A15">
        <v>4</v>
      </c>
      <c r="B15" t="s">
        <v>79</v>
      </c>
      <c r="C15">
        <v>14</v>
      </c>
      <c r="D15">
        <v>56</v>
      </c>
      <c r="E15">
        <v>4</v>
      </c>
      <c r="F15">
        <v>8</v>
      </c>
      <c r="G15">
        <v>0</v>
      </c>
      <c r="H15">
        <v>1</v>
      </c>
      <c r="I15">
        <v>4</v>
      </c>
      <c r="J15">
        <v>4</v>
      </c>
      <c r="K15">
        <v>23</v>
      </c>
      <c r="L15">
        <v>5.8</v>
      </c>
      <c r="M15">
        <v>0</v>
      </c>
      <c r="N15">
        <v>0</v>
      </c>
      <c r="O15">
        <v>1</v>
      </c>
      <c r="P15">
        <v>15.9</v>
      </c>
      <c r="Q15">
        <v>15.9</v>
      </c>
      <c r="R15" s="1">
        <v>0.97599999999999998</v>
      </c>
    </row>
    <row r="16" spans="1:18" x14ac:dyDescent="0.35">
      <c r="A16">
        <v>4</v>
      </c>
      <c r="B16" t="s">
        <v>90</v>
      </c>
      <c r="C16">
        <v>11</v>
      </c>
      <c r="D16">
        <v>51</v>
      </c>
      <c r="E16">
        <v>4.5999999999999996</v>
      </c>
      <c r="F16">
        <v>13</v>
      </c>
      <c r="G16">
        <v>0</v>
      </c>
      <c r="H16">
        <v>0</v>
      </c>
      <c r="I16">
        <v>13</v>
      </c>
      <c r="J16">
        <v>14</v>
      </c>
      <c r="K16">
        <v>33</v>
      </c>
      <c r="L16">
        <v>2.5</v>
      </c>
      <c r="M16">
        <v>0</v>
      </c>
      <c r="N16">
        <v>0</v>
      </c>
      <c r="O16">
        <v>1</v>
      </c>
      <c r="P16">
        <v>14.9</v>
      </c>
      <c r="Q16">
        <v>14.9</v>
      </c>
      <c r="R16" s="1">
        <v>0.98699999999999999</v>
      </c>
    </row>
    <row r="17" spans="1:18" x14ac:dyDescent="0.35">
      <c r="A17">
        <v>4</v>
      </c>
      <c r="B17" t="s">
        <v>44</v>
      </c>
      <c r="C17">
        <v>12</v>
      </c>
      <c r="D17">
        <v>29</v>
      </c>
      <c r="E17">
        <v>2.4</v>
      </c>
      <c r="F17">
        <v>8</v>
      </c>
      <c r="G17">
        <v>0</v>
      </c>
      <c r="H17">
        <v>1</v>
      </c>
      <c r="I17">
        <v>1</v>
      </c>
      <c r="J17">
        <v>1</v>
      </c>
      <c r="K17">
        <v>48</v>
      </c>
      <c r="L17">
        <v>48</v>
      </c>
      <c r="M17">
        <v>0</v>
      </c>
      <c r="N17">
        <v>0</v>
      </c>
      <c r="O17">
        <v>1</v>
      </c>
      <c r="P17">
        <v>14.2</v>
      </c>
      <c r="Q17">
        <v>14.2</v>
      </c>
      <c r="R17" s="1">
        <v>0.93799999999999994</v>
      </c>
    </row>
    <row r="18" spans="1:18" x14ac:dyDescent="0.35">
      <c r="A18">
        <v>4</v>
      </c>
      <c r="B18" t="s">
        <v>43</v>
      </c>
      <c r="C18">
        <v>17</v>
      </c>
      <c r="D18">
        <v>79</v>
      </c>
      <c r="E18">
        <v>4.5999999999999996</v>
      </c>
      <c r="F18">
        <v>31</v>
      </c>
      <c r="G18">
        <v>2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13.9</v>
      </c>
      <c r="Q18">
        <v>13.9</v>
      </c>
      <c r="R18" s="1">
        <v>0.95799999999999996</v>
      </c>
    </row>
    <row r="19" spans="1:18" x14ac:dyDescent="0.35">
      <c r="A19">
        <v>4</v>
      </c>
      <c r="B19" t="s">
        <v>29</v>
      </c>
      <c r="C19">
        <v>14</v>
      </c>
      <c r="D19">
        <v>45</v>
      </c>
      <c r="E19">
        <v>3.2</v>
      </c>
      <c r="F19">
        <v>15</v>
      </c>
      <c r="G19">
        <v>0</v>
      </c>
      <c r="H19">
        <v>1</v>
      </c>
      <c r="I19">
        <v>2</v>
      </c>
      <c r="J19">
        <v>2</v>
      </c>
      <c r="K19">
        <v>6</v>
      </c>
      <c r="L19">
        <v>3</v>
      </c>
      <c r="M19">
        <v>0</v>
      </c>
      <c r="N19">
        <v>0</v>
      </c>
      <c r="O19">
        <v>1</v>
      </c>
      <c r="P19">
        <v>12.1</v>
      </c>
      <c r="Q19">
        <v>12.1</v>
      </c>
      <c r="R19" s="1">
        <v>0.90400000000000003</v>
      </c>
    </row>
    <row r="20" spans="1:18" x14ac:dyDescent="0.35">
      <c r="A20">
        <v>4</v>
      </c>
      <c r="B20" t="s">
        <v>54</v>
      </c>
      <c r="C20">
        <v>24</v>
      </c>
      <c r="D20">
        <v>81</v>
      </c>
      <c r="E20">
        <v>3.4</v>
      </c>
      <c r="F20">
        <v>13</v>
      </c>
      <c r="G20">
        <v>0</v>
      </c>
      <c r="H20">
        <v>0</v>
      </c>
      <c r="I20">
        <v>1</v>
      </c>
      <c r="J20">
        <v>2</v>
      </c>
      <c r="K20">
        <v>27</v>
      </c>
      <c r="L20">
        <v>27</v>
      </c>
      <c r="M20">
        <v>0</v>
      </c>
      <c r="N20">
        <v>0</v>
      </c>
      <c r="O20">
        <v>1</v>
      </c>
      <c r="P20">
        <v>11.3</v>
      </c>
      <c r="Q20">
        <v>11.3</v>
      </c>
      <c r="R20" s="1">
        <v>0.66100000000000003</v>
      </c>
    </row>
    <row r="21" spans="1:18" x14ac:dyDescent="0.35">
      <c r="A21">
        <v>4</v>
      </c>
      <c r="B21" t="s">
        <v>59</v>
      </c>
      <c r="C21">
        <v>14</v>
      </c>
      <c r="D21">
        <v>71</v>
      </c>
      <c r="E21">
        <v>5.0999999999999996</v>
      </c>
      <c r="F21">
        <v>23</v>
      </c>
      <c r="G21">
        <v>1</v>
      </c>
      <c r="H21">
        <v>0</v>
      </c>
      <c r="I21">
        <v>1</v>
      </c>
      <c r="J21">
        <v>2</v>
      </c>
      <c r="K21">
        <v>32</v>
      </c>
      <c r="L21">
        <v>32</v>
      </c>
      <c r="M21">
        <v>0</v>
      </c>
      <c r="N21">
        <v>0</v>
      </c>
      <c r="O21">
        <v>1</v>
      </c>
      <c r="P21">
        <v>10.8</v>
      </c>
      <c r="Q21">
        <v>10.8</v>
      </c>
      <c r="R21" s="1">
        <v>0.93799999999999994</v>
      </c>
    </row>
    <row r="22" spans="1:18" x14ac:dyDescent="0.35">
      <c r="A22">
        <v>4</v>
      </c>
      <c r="B22" t="s">
        <v>73</v>
      </c>
      <c r="C22">
        <v>14</v>
      </c>
      <c r="D22">
        <v>30</v>
      </c>
      <c r="E22">
        <v>2.1</v>
      </c>
      <c r="F22">
        <v>5</v>
      </c>
      <c r="G22">
        <v>0</v>
      </c>
      <c r="H22">
        <v>0</v>
      </c>
      <c r="I22">
        <v>5</v>
      </c>
      <c r="J22">
        <v>5</v>
      </c>
      <c r="K22">
        <v>48</v>
      </c>
      <c r="L22">
        <v>9.6</v>
      </c>
      <c r="M22">
        <v>0</v>
      </c>
      <c r="N22">
        <v>0</v>
      </c>
      <c r="O22">
        <v>1</v>
      </c>
      <c r="P22">
        <v>10.3</v>
      </c>
      <c r="Q22">
        <v>10.3</v>
      </c>
      <c r="R22" s="1">
        <v>2.7E-2</v>
      </c>
    </row>
    <row r="23" spans="1:18" x14ac:dyDescent="0.35">
      <c r="A23">
        <v>4</v>
      </c>
      <c r="B23" t="s">
        <v>33</v>
      </c>
      <c r="C23">
        <v>17</v>
      </c>
      <c r="D23">
        <v>95</v>
      </c>
      <c r="E23">
        <v>5.6</v>
      </c>
      <c r="F23">
        <v>17</v>
      </c>
      <c r="G23">
        <v>0</v>
      </c>
      <c r="H23">
        <v>0</v>
      </c>
      <c r="I23">
        <v>1</v>
      </c>
      <c r="J23">
        <v>1</v>
      </c>
      <c r="K23">
        <v>3</v>
      </c>
      <c r="L23">
        <v>3</v>
      </c>
      <c r="M23">
        <v>0</v>
      </c>
      <c r="N23">
        <v>0</v>
      </c>
      <c r="O23">
        <v>1</v>
      </c>
      <c r="P23">
        <v>10.3</v>
      </c>
      <c r="Q23">
        <v>10.3</v>
      </c>
      <c r="R23" s="1">
        <v>0.85599999999999998</v>
      </c>
    </row>
    <row r="24" spans="1:18" x14ac:dyDescent="0.35">
      <c r="A24">
        <v>4</v>
      </c>
      <c r="B24" t="s">
        <v>53</v>
      </c>
      <c r="C24">
        <v>15</v>
      </c>
      <c r="D24">
        <v>56</v>
      </c>
      <c r="E24">
        <v>3.7</v>
      </c>
      <c r="F24">
        <v>11</v>
      </c>
      <c r="G24">
        <v>0</v>
      </c>
      <c r="H24">
        <v>0</v>
      </c>
      <c r="I24">
        <v>3</v>
      </c>
      <c r="J24">
        <v>3</v>
      </c>
      <c r="K24">
        <v>22</v>
      </c>
      <c r="L24">
        <v>7.3</v>
      </c>
      <c r="M24">
        <v>0</v>
      </c>
      <c r="N24">
        <v>0</v>
      </c>
      <c r="O24">
        <v>1</v>
      </c>
      <c r="P24">
        <v>9.3000000000000007</v>
      </c>
      <c r="Q24">
        <v>9.3000000000000007</v>
      </c>
      <c r="R24" s="1">
        <v>0.95799999999999996</v>
      </c>
    </row>
    <row r="25" spans="1:18" x14ac:dyDescent="0.35">
      <c r="A25">
        <v>4</v>
      </c>
      <c r="B25" t="s">
        <v>82</v>
      </c>
      <c r="C25">
        <v>18</v>
      </c>
      <c r="D25">
        <v>70</v>
      </c>
      <c r="E25">
        <v>3.9</v>
      </c>
      <c r="F25">
        <v>20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9</v>
      </c>
      <c r="Q25">
        <v>9</v>
      </c>
      <c r="R25" s="1">
        <v>0.86899999999999999</v>
      </c>
    </row>
    <row r="26" spans="1:18" x14ac:dyDescent="0.35">
      <c r="A26">
        <v>4</v>
      </c>
      <c r="B26" t="s">
        <v>21</v>
      </c>
      <c r="C26">
        <v>20</v>
      </c>
      <c r="D26">
        <v>55</v>
      </c>
      <c r="E26">
        <v>2.8</v>
      </c>
      <c r="F26">
        <v>7</v>
      </c>
      <c r="G26">
        <v>0</v>
      </c>
      <c r="H26">
        <v>0</v>
      </c>
      <c r="I26">
        <v>3</v>
      </c>
      <c r="J26">
        <v>3</v>
      </c>
      <c r="K26">
        <v>17</v>
      </c>
      <c r="L26">
        <v>5.7</v>
      </c>
      <c r="M26">
        <v>0</v>
      </c>
      <c r="N26">
        <v>0</v>
      </c>
      <c r="O26">
        <v>1</v>
      </c>
      <c r="P26">
        <v>8.6999999999999993</v>
      </c>
      <c r="Q26">
        <v>8.6999999999999993</v>
      </c>
      <c r="R26" s="1">
        <v>0.999</v>
      </c>
    </row>
    <row r="27" spans="1:18" x14ac:dyDescent="0.35">
      <c r="A27">
        <v>4</v>
      </c>
      <c r="B27" t="s">
        <v>60</v>
      </c>
      <c r="C27">
        <v>8</v>
      </c>
      <c r="D27">
        <v>29</v>
      </c>
      <c r="E27">
        <v>3.6</v>
      </c>
      <c r="F27">
        <v>18</v>
      </c>
      <c r="G27">
        <v>0</v>
      </c>
      <c r="H27">
        <v>0</v>
      </c>
      <c r="I27">
        <v>6</v>
      </c>
      <c r="J27">
        <v>6</v>
      </c>
      <c r="K27">
        <v>26</v>
      </c>
      <c r="L27">
        <v>4.3</v>
      </c>
      <c r="M27">
        <v>0</v>
      </c>
      <c r="N27">
        <v>0</v>
      </c>
      <c r="O27">
        <v>1</v>
      </c>
      <c r="P27">
        <v>8.5</v>
      </c>
      <c r="Q27">
        <v>8.5</v>
      </c>
      <c r="R27" s="1">
        <v>0.83699999999999997</v>
      </c>
    </row>
    <row r="28" spans="1:18" x14ac:dyDescent="0.35">
      <c r="A28">
        <v>4</v>
      </c>
      <c r="B28" t="s">
        <v>24</v>
      </c>
      <c r="C28">
        <v>6</v>
      </c>
      <c r="D28">
        <v>56</v>
      </c>
      <c r="E28">
        <v>9.3000000000000007</v>
      </c>
      <c r="F28">
        <v>43</v>
      </c>
      <c r="G28">
        <v>3</v>
      </c>
      <c r="H28">
        <v>0</v>
      </c>
      <c r="I28">
        <v>3</v>
      </c>
      <c r="J28">
        <v>4</v>
      </c>
      <c r="K28">
        <v>13</v>
      </c>
      <c r="L28">
        <v>4.3</v>
      </c>
      <c r="M28">
        <v>0</v>
      </c>
      <c r="N28">
        <v>0</v>
      </c>
      <c r="O28">
        <v>1</v>
      </c>
      <c r="P28">
        <v>8.4</v>
      </c>
      <c r="Q28">
        <v>8.4</v>
      </c>
      <c r="R28" s="1">
        <v>0.97499999999999998</v>
      </c>
    </row>
    <row r="29" spans="1:18" x14ac:dyDescent="0.35">
      <c r="A29">
        <v>4</v>
      </c>
      <c r="B29" t="s">
        <v>71</v>
      </c>
      <c r="C29">
        <v>7</v>
      </c>
      <c r="D29">
        <v>25</v>
      </c>
      <c r="E29">
        <v>3.6</v>
      </c>
      <c r="F29">
        <v>9</v>
      </c>
      <c r="G29">
        <v>0</v>
      </c>
      <c r="H29">
        <v>0</v>
      </c>
      <c r="I29">
        <v>1</v>
      </c>
      <c r="J29">
        <v>1</v>
      </c>
      <c r="K29">
        <v>11</v>
      </c>
      <c r="L29">
        <v>11</v>
      </c>
      <c r="M29">
        <v>0</v>
      </c>
      <c r="N29">
        <v>0</v>
      </c>
      <c r="O29">
        <v>1</v>
      </c>
      <c r="P29">
        <v>8.3000000000000007</v>
      </c>
      <c r="Q29">
        <v>8.3000000000000007</v>
      </c>
      <c r="R29" s="1">
        <v>0.79100000000000004</v>
      </c>
    </row>
    <row r="30" spans="1:18" x14ac:dyDescent="0.35">
      <c r="A30">
        <v>4</v>
      </c>
      <c r="B30" t="s">
        <v>42</v>
      </c>
      <c r="C30">
        <v>14</v>
      </c>
      <c r="D30">
        <v>67</v>
      </c>
      <c r="E30">
        <v>4.8</v>
      </c>
      <c r="F30">
        <v>13</v>
      </c>
      <c r="G30">
        <v>0</v>
      </c>
      <c r="H30">
        <v>0</v>
      </c>
      <c r="I30">
        <v>1</v>
      </c>
      <c r="J30">
        <v>1</v>
      </c>
      <c r="K30">
        <v>9</v>
      </c>
      <c r="L30">
        <v>9</v>
      </c>
      <c r="M30">
        <v>0</v>
      </c>
      <c r="N30">
        <v>0</v>
      </c>
      <c r="O30">
        <v>1</v>
      </c>
      <c r="P30">
        <v>8.1</v>
      </c>
      <c r="Q30">
        <v>8.1</v>
      </c>
      <c r="R30" s="1">
        <v>0.98599999999999999</v>
      </c>
    </row>
    <row r="31" spans="1:18" x14ac:dyDescent="0.35">
      <c r="A31">
        <v>4</v>
      </c>
      <c r="B31" t="s">
        <v>20</v>
      </c>
      <c r="C31">
        <v>11</v>
      </c>
      <c r="D31">
        <v>47</v>
      </c>
      <c r="E31">
        <v>4.3</v>
      </c>
      <c r="F31">
        <v>16</v>
      </c>
      <c r="G31">
        <v>0</v>
      </c>
      <c r="H31">
        <v>0</v>
      </c>
      <c r="I31">
        <v>3</v>
      </c>
      <c r="J31">
        <v>3</v>
      </c>
      <c r="K31">
        <v>13</v>
      </c>
      <c r="L31">
        <v>4.3</v>
      </c>
      <c r="M31">
        <v>0</v>
      </c>
      <c r="N31">
        <v>0</v>
      </c>
      <c r="O31">
        <v>1</v>
      </c>
      <c r="P31">
        <v>7.5</v>
      </c>
      <c r="Q31">
        <v>7.5</v>
      </c>
      <c r="R31" s="1">
        <v>0.998</v>
      </c>
    </row>
    <row r="32" spans="1:18" x14ac:dyDescent="0.35">
      <c r="A32">
        <v>4</v>
      </c>
      <c r="B32" t="s">
        <v>63</v>
      </c>
      <c r="C32">
        <v>5</v>
      </c>
      <c r="D32">
        <v>40</v>
      </c>
      <c r="E32">
        <v>8</v>
      </c>
      <c r="F32">
        <v>22</v>
      </c>
      <c r="G32">
        <v>1</v>
      </c>
      <c r="H32">
        <v>0</v>
      </c>
      <c r="I32">
        <v>3</v>
      </c>
      <c r="J32">
        <v>4</v>
      </c>
      <c r="K32">
        <v>18</v>
      </c>
      <c r="L32">
        <v>6</v>
      </c>
      <c r="M32">
        <v>0</v>
      </c>
      <c r="N32">
        <v>0</v>
      </c>
      <c r="O32">
        <v>1</v>
      </c>
      <c r="P32">
        <v>7.3</v>
      </c>
      <c r="Q32">
        <v>7.3</v>
      </c>
      <c r="R32" s="1">
        <v>0.33100000000000002</v>
      </c>
    </row>
    <row r="33" spans="1:18" x14ac:dyDescent="0.35">
      <c r="A33">
        <v>4</v>
      </c>
      <c r="B33" t="s">
        <v>51</v>
      </c>
      <c r="C33">
        <v>8</v>
      </c>
      <c r="D33">
        <v>40</v>
      </c>
      <c r="E33">
        <v>5</v>
      </c>
      <c r="F33">
        <v>9</v>
      </c>
      <c r="G33">
        <v>0</v>
      </c>
      <c r="H33">
        <v>0</v>
      </c>
      <c r="I33">
        <v>4</v>
      </c>
      <c r="J33">
        <v>5</v>
      </c>
      <c r="K33">
        <v>11</v>
      </c>
      <c r="L33">
        <v>2.8</v>
      </c>
      <c r="M33">
        <v>0</v>
      </c>
      <c r="N33">
        <v>0</v>
      </c>
      <c r="O33">
        <v>1</v>
      </c>
      <c r="P33">
        <v>7.1</v>
      </c>
      <c r="Q33">
        <v>7.1</v>
      </c>
      <c r="R33" s="1">
        <v>0.98799999999999999</v>
      </c>
    </row>
    <row r="34" spans="1:18" x14ac:dyDescent="0.35">
      <c r="A34">
        <v>4</v>
      </c>
      <c r="B34" t="s">
        <v>69</v>
      </c>
      <c r="C34">
        <v>9</v>
      </c>
      <c r="D34">
        <v>26</v>
      </c>
      <c r="E34">
        <v>2.9</v>
      </c>
      <c r="F34">
        <v>10</v>
      </c>
      <c r="G34">
        <v>0</v>
      </c>
      <c r="H34">
        <v>0</v>
      </c>
      <c r="I34">
        <v>5</v>
      </c>
      <c r="J34">
        <v>6</v>
      </c>
      <c r="K34">
        <v>19</v>
      </c>
      <c r="L34">
        <v>3.8</v>
      </c>
      <c r="M34">
        <v>0</v>
      </c>
      <c r="N34">
        <v>0</v>
      </c>
      <c r="O34">
        <v>1</v>
      </c>
      <c r="P34">
        <v>7</v>
      </c>
      <c r="Q34">
        <v>7</v>
      </c>
      <c r="R34" s="1">
        <v>0.87</v>
      </c>
    </row>
    <row r="35" spans="1:18" x14ac:dyDescent="0.35">
      <c r="A35">
        <v>4</v>
      </c>
      <c r="B35" t="s">
        <v>125</v>
      </c>
      <c r="C35">
        <v>9</v>
      </c>
      <c r="D35">
        <v>47</v>
      </c>
      <c r="E35">
        <v>5.2</v>
      </c>
      <c r="F35">
        <v>9</v>
      </c>
      <c r="G35">
        <v>0</v>
      </c>
      <c r="H35">
        <v>0</v>
      </c>
      <c r="I35">
        <v>2</v>
      </c>
      <c r="J35">
        <v>2</v>
      </c>
      <c r="K35">
        <v>10</v>
      </c>
      <c r="L35">
        <v>5</v>
      </c>
      <c r="M35">
        <v>0</v>
      </c>
      <c r="N35">
        <v>0</v>
      </c>
      <c r="O35">
        <v>1</v>
      </c>
      <c r="P35">
        <v>6.7</v>
      </c>
      <c r="Q35">
        <v>6.7</v>
      </c>
      <c r="R35" s="1">
        <v>2E-3</v>
      </c>
    </row>
    <row r="36" spans="1:18" x14ac:dyDescent="0.35">
      <c r="A36">
        <v>4</v>
      </c>
      <c r="B36" t="s">
        <v>68</v>
      </c>
      <c r="C36">
        <v>4</v>
      </c>
      <c r="D36">
        <v>32</v>
      </c>
      <c r="E36">
        <v>8</v>
      </c>
      <c r="F36">
        <v>29</v>
      </c>
      <c r="G36">
        <v>1</v>
      </c>
      <c r="H36">
        <v>0</v>
      </c>
      <c r="I36">
        <v>2</v>
      </c>
      <c r="J36">
        <v>2</v>
      </c>
      <c r="K36">
        <v>24</v>
      </c>
      <c r="L36">
        <v>12</v>
      </c>
      <c r="M36">
        <v>0</v>
      </c>
      <c r="N36">
        <v>0</v>
      </c>
      <c r="O36">
        <v>1</v>
      </c>
      <c r="P36">
        <v>6.6</v>
      </c>
      <c r="Q36">
        <v>6.6</v>
      </c>
      <c r="R36" s="1">
        <v>0.154</v>
      </c>
    </row>
    <row r="37" spans="1:18" x14ac:dyDescent="0.35">
      <c r="A37">
        <v>4</v>
      </c>
      <c r="B37" t="s">
        <v>25</v>
      </c>
      <c r="C37">
        <v>17</v>
      </c>
      <c r="D37">
        <v>65</v>
      </c>
      <c r="E37">
        <v>3.8</v>
      </c>
      <c r="F37">
        <v>22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6.5</v>
      </c>
      <c r="Q37">
        <v>6.5</v>
      </c>
      <c r="R37" s="1">
        <v>0.12</v>
      </c>
    </row>
    <row r="38" spans="1:18" x14ac:dyDescent="0.35">
      <c r="A38">
        <v>4</v>
      </c>
      <c r="B38" t="s">
        <v>129</v>
      </c>
      <c r="C38">
        <v>2</v>
      </c>
      <c r="D38">
        <v>4</v>
      </c>
      <c r="E38">
        <v>2</v>
      </c>
      <c r="F38">
        <v>3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6.4</v>
      </c>
      <c r="Q38">
        <v>6.4</v>
      </c>
      <c r="R38" s="1">
        <v>0</v>
      </c>
    </row>
    <row r="39" spans="1:18" x14ac:dyDescent="0.35">
      <c r="A39">
        <v>4</v>
      </c>
      <c r="B39" t="s">
        <v>46</v>
      </c>
      <c r="C39">
        <v>14</v>
      </c>
      <c r="D39">
        <v>41</v>
      </c>
      <c r="E39">
        <v>2.9</v>
      </c>
      <c r="F39">
        <v>7</v>
      </c>
      <c r="G39">
        <v>0</v>
      </c>
      <c r="H39">
        <v>0</v>
      </c>
      <c r="I39">
        <v>2</v>
      </c>
      <c r="J39">
        <v>2</v>
      </c>
      <c r="K39">
        <v>12</v>
      </c>
      <c r="L39">
        <v>6</v>
      </c>
      <c r="M39">
        <v>0</v>
      </c>
      <c r="N39">
        <v>0</v>
      </c>
      <c r="O39">
        <v>1</v>
      </c>
      <c r="P39">
        <v>6.3</v>
      </c>
      <c r="Q39">
        <v>6.3</v>
      </c>
      <c r="R39" s="1">
        <v>0.63100000000000001</v>
      </c>
    </row>
    <row r="40" spans="1:18" x14ac:dyDescent="0.35">
      <c r="A40">
        <v>4</v>
      </c>
      <c r="B40" t="s">
        <v>41</v>
      </c>
      <c r="C40">
        <v>5</v>
      </c>
      <c r="D40">
        <v>40</v>
      </c>
      <c r="E40">
        <v>8</v>
      </c>
      <c r="F40">
        <v>10</v>
      </c>
      <c r="G40">
        <v>0</v>
      </c>
      <c r="H40">
        <v>0</v>
      </c>
      <c r="I40">
        <v>2</v>
      </c>
      <c r="J40">
        <v>2</v>
      </c>
      <c r="K40">
        <v>11</v>
      </c>
      <c r="L40">
        <v>5.5</v>
      </c>
      <c r="M40">
        <v>0</v>
      </c>
      <c r="N40">
        <v>0</v>
      </c>
      <c r="O40">
        <v>1</v>
      </c>
      <c r="P40">
        <v>6.1</v>
      </c>
      <c r="Q40">
        <v>6.1</v>
      </c>
      <c r="R40" s="1">
        <v>0.218</v>
      </c>
    </row>
    <row r="41" spans="1:18" x14ac:dyDescent="0.35">
      <c r="A41">
        <v>4</v>
      </c>
      <c r="B41" t="s">
        <v>39</v>
      </c>
      <c r="C41">
        <v>11</v>
      </c>
      <c r="D41">
        <v>52</v>
      </c>
      <c r="E41">
        <v>4.7</v>
      </c>
      <c r="F41">
        <v>11</v>
      </c>
      <c r="G41">
        <v>0</v>
      </c>
      <c r="H41">
        <v>0</v>
      </c>
      <c r="I41">
        <v>1</v>
      </c>
      <c r="J41">
        <v>2</v>
      </c>
      <c r="K41">
        <v>4</v>
      </c>
      <c r="L41">
        <v>4</v>
      </c>
      <c r="M41">
        <v>0</v>
      </c>
      <c r="N41">
        <v>0</v>
      </c>
      <c r="O41">
        <v>1</v>
      </c>
      <c r="P41">
        <v>6.1</v>
      </c>
      <c r="Q41">
        <v>6.1</v>
      </c>
      <c r="R41" s="1">
        <v>0.90200000000000002</v>
      </c>
    </row>
    <row r="42" spans="1:18" x14ac:dyDescent="0.35">
      <c r="A42">
        <v>4</v>
      </c>
      <c r="B42" t="s">
        <v>56</v>
      </c>
      <c r="C42">
        <v>15</v>
      </c>
      <c r="D42">
        <v>48</v>
      </c>
      <c r="E42">
        <v>3.2</v>
      </c>
      <c r="F42">
        <v>16</v>
      </c>
      <c r="G42">
        <v>0</v>
      </c>
      <c r="H42">
        <v>0</v>
      </c>
      <c r="I42">
        <v>2</v>
      </c>
      <c r="J42">
        <v>3</v>
      </c>
      <c r="K42">
        <v>1</v>
      </c>
      <c r="L42">
        <v>0.5</v>
      </c>
      <c r="M42">
        <v>0</v>
      </c>
      <c r="N42">
        <v>0</v>
      </c>
      <c r="O42">
        <v>1</v>
      </c>
      <c r="P42">
        <v>5.9</v>
      </c>
      <c r="Q42">
        <v>5.9</v>
      </c>
      <c r="R42" s="1">
        <v>0.82099999999999995</v>
      </c>
    </row>
    <row r="43" spans="1:18" x14ac:dyDescent="0.35">
      <c r="A43">
        <v>4</v>
      </c>
      <c r="B43" t="s">
        <v>40</v>
      </c>
      <c r="C43">
        <v>4</v>
      </c>
      <c r="D43">
        <v>14</v>
      </c>
      <c r="E43">
        <v>3.5</v>
      </c>
      <c r="F43">
        <v>13</v>
      </c>
      <c r="G43">
        <v>0</v>
      </c>
      <c r="H43">
        <v>0</v>
      </c>
      <c r="I43">
        <v>2</v>
      </c>
      <c r="J43">
        <v>2</v>
      </c>
      <c r="K43">
        <v>7</v>
      </c>
      <c r="L43">
        <v>3.5</v>
      </c>
      <c r="M43">
        <v>0</v>
      </c>
      <c r="N43">
        <v>0</v>
      </c>
      <c r="O43">
        <v>1</v>
      </c>
      <c r="P43">
        <v>5.0999999999999996</v>
      </c>
      <c r="Q43">
        <v>5.0999999999999996</v>
      </c>
      <c r="R43" s="1">
        <v>0.20599999999999999</v>
      </c>
    </row>
    <row r="44" spans="1:18" x14ac:dyDescent="0.35">
      <c r="A44">
        <v>4</v>
      </c>
      <c r="B44" t="s">
        <v>34</v>
      </c>
      <c r="C44">
        <v>14</v>
      </c>
      <c r="D44">
        <v>30</v>
      </c>
      <c r="E44">
        <v>2.1</v>
      </c>
      <c r="F44">
        <v>8</v>
      </c>
      <c r="G44">
        <v>0</v>
      </c>
      <c r="H44">
        <v>0</v>
      </c>
      <c r="I44">
        <v>2</v>
      </c>
      <c r="J44">
        <v>3</v>
      </c>
      <c r="K44">
        <v>10</v>
      </c>
      <c r="L44">
        <v>5</v>
      </c>
      <c r="M44">
        <v>0</v>
      </c>
      <c r="N44">
        <v>0</v>
      </c>
      <c r="O44">
        <v>1</v>
      </c>
      <c r="P44">
        <v>5</v>
      </c>
      <c r="Q44">
        <v>5</v>
      </c>
      <c r="R44" s="1">
        <v>0.96</v>
      </c>
    </row>
    <row r="45" spans="1:18" x14ac:dyDescent="0.35">
      <c r="A45">
        <v>4</v>
      </c>
      <c r="B45" t="s">
        <v>93</v>
      </c>
      <c r="C45">
        <v>3</v>
      </c>
      <c r="D45">
        <v>21</v>
      </c>
      <c r="E45">
        <v>7</v>
      </c>
      <c r="F45">
        <v>22</v>
      </c>
      <c r="G45">
        <v>1</v>
      </c>
      <c r="H45">
        <v>0</v>
      </c>
      <c r="I45">
        <v>1</v>
      </c>
      <c r="J45">
        <v>1</v>
      </c>
      <c r="K45">
        <v>23</v>
      </c>
      <c r="L45">
        <v>23</v>
      </c>
      <c r="M45">
        <v>0</v>
      </c>
      <c r="N45">
        <v>0</v>
      </c>
      <c r="O45">
        <v>1</v>
      </c>
      <c r="P45">
        <v>4.9000000000000004</v>
      </c>
      <c r="Q45">
        <v>4.9000000000000004</v>
      </c>
      <c r="R45" s="1">
        <v>1E-3</v>
      </c>
    </row>
    <row r="46" spans="1:18" x14ac:dyDescent="0.35">
      <c r="A46">
        <v>4</v>
      </c>
      <c r="B46" t="s">
        <v>86</v>
      </c>
      <c r="C46">
        <v>5</v>
      </c>
      <c r="D46">
        <v>49</v>
      </c>
      <c r="E46">
        <v>9.8000000000000007</v>
      </c>
      <c r="F46">
        <v>40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4.9000000000000004</v>
      </c>
      <c r="Q46">
        <v>4.9000000000000004</v>
      </c>
      <c r="R46" s="1">
        <v>8.0000000000000002E-3</v>
      </c>
    </row>
    <row r="47" spans="1:18" x14ac:dyDescent="0.35">
      <c r="A47">
        <v>4</v>
      </c>
      <c r="B47" t="s">
        <v>37</v>
      </c>
      <c r="C47">
        <v>13</v>
      </c>
      <c r="D47">
        <v>19</v>
      </c>
      <c r="E47">
        <v>1.5</v>
      </c>
      <c r="F47">
        <v>6</v>
      </c>
      <c r="G47">
        <v>0</v>
      </c>
      <c r="H47">
        <v>0</v>
      </c>
      <c r="I47">
        <v>3</v>
      </c>
      <c r="J47">
        <v>3</v>
      </c>
      <c r="K47">
        <v>13</v>
      </c>
      <c r="L47">
        <v>4.3</v>
      </c>
      <c r="M47">
        <v>0</v>
      </c>
      <c r="N47">
        <v>0</v>
      </c>
      <c r="O47">
        <v>1</v>
      </c>
      <c r="P47">
        <v>4.7</v>
      </c>
      <c r="Q47">
        <v>4.7</v>
      </c>
      <c r="R47" s="1">
        <v>0.53</v>
      </c>
    </row>
    <row r="48" spans="1:18" x14ac:dyDescent="0.35">
      <c r="A48">
        <v>4</v>
      </c>
      <c r="B48" t="s">
        <v>74</v>
      </c>
      <c r="C48">
        <v>5</v>
      </c>
      <c r="D48">
        <v>31</v>
      </c>
      <c r="E48">
        <v>6.2</v>
      </c>
      <c r="F48">
        <v>15</v>
      </c>
      <c r="G48">
        <v>0</v>
      </c>
      <c r="H48">
        <v>0</v>
      </c>
      <c r="I48">
        <v>1</v>
      </c>
      <c r="J48">
        <v>3</v>
      </c>
      <c r="K48">
        <v>9</v>
      </c>
      <c r="L48">
        <v>9</v>
      </c>
      <c r="M48">
        <v>0</v>
      </c>
      <c r="N48">
        <v>0</v>
      </c>
      <c r="O48">
        <v>1</v>
      </c>
      <c r="P48">
        <v>4.5</v>
      </c>
      <c r="Q48">
        <v>4.5</v>
      </c>
      <c r="R48" s="1">
        <v>0.71799999999999997</v>
      </c>
    </row>
    <row r="49" spans="1:18" x14ac:dyDescent="0.35">
      <c r="A49">
        <v>4</v>
      </c>
      <c r="B49" t="s">
        <v>38</v>
      </c>
      <c r="C49">
        <v>6</v>
      </c>
      <c r="D49">
        <v>12</v>
      </c>
      <c r="E49">
        <v>2</v>
      </c>
      <c r="F49">
        <v>5</v>
      </c>
      <c r="G49">
        <v>0</v>
      </c>
      <c r="H49">
        <v>0</v>
      </c>
      <c r="I49">
        <v>2</v>
      </c>
      <c r="J49">
        <v>2</v>
      </c>
      <c r="K49">
        <v>23</v>
      </c>
      <c r="L49">
        <v>11.5</v>
      </c>
      <c r="M49">
        <v>0</v>
      </c>
      <c r="N49">
        <v>0</v>
      </c>
      <c r="O49">
        <v>1</v>
      </c>
      <c r="P49">
        <v>4.5</v>
      </c>
      <c r="Q49">
        <v>4.5</v>
      </c>
      <c r="R49" s="1">
        <v>0.372</v>
      </c>
    </row>
    <row r="50" spans="1:18" x14ac:dyDescent="0.35">
      <c r="A50">
        <v>4</v>
      </c>
      <c r="B50" t="s">
        <v>32</v>
      </c>
      <c r="C50">
        <v>7</v>
      </c>
      <c r="D50">
        <v>9</v>
      </c>
      <c r="E50">
        <v>1.3</v>
      </c>
      <c r="F50">
        <v>6</v>
      </c>
      <c r="G50">
        <v>0</v>
      </c>
      <c r="H50">
        <v>0</v>
      </c>
      <c r="I50">
        <v>3</v>
      </c>
      <c r="J50">
        <v>5</v>
      </c>
      <c r="K50">
        <v>36</v>
      </c>
      <c r="L50">
        <v>12</v>
      </c>
      <c r="M50">
        <v>0</v>
      </c>
      <c r="N50">
        <v>1</v>
      </c>
      <c r="O50">
        <v>1</v>
      </c>
      <c r="P50">
        <v>4</v>
      </c>
      <c r="Q50">
        <v>4</v>
      </c>
      <c r="R50" s="1">
        <v>0.97699999999999998</v>
      </c>
    </row>
    <row r="51" spans="1:18" x14ac:dyDescent="0.35">
      <c r="A51">
        <v>4</v>
      </c>
      <c r="B51" t="s">
        <v>121</v>
      </c>
      <c r="C51">
        <v>1</v>
      </c>
      <c r="D51">
        <v>3</v>
      </c>
      <c r="E51">
        <v>3</v>
      </c>
      <c r="F51">
        <v>3</v>
      </c>
      <c r="G51">
        <v>0</v>
      </c>
      <c r="H51">
        <v>0</v>
      </c>
      <c r="I51">
        <v>3</v>
      </c>
      <c r="J51">
        <v>4</v>
      </c>
      <c r="K51">
        <v>21</v>
      </c>
      <c r="L51">
        <v>7</v>
      </c>
      <c r="M51">
        <v>0</v>
      </c>
      <c r="N51">
        <v>0</v>
      </c>
      <c r="O51">
        <v>1</v>
      </c>
      <c r="P51">
        <v>3.9</v>
      </c>
      <c r="Q51">
        <v>3.9</v>
      </c>
      <c r="R51" s="1">
        <v>5.8999999999999997E-2</v>
      </c>
    </row>
    <row r="52" spans="1:18" x14ac:dyDescent="0.35">
      <c r="A52">
        <v>4</v>
      </c>
      <c r="B52" t="s">
        <v>135</v>
      </c>
      <c r="C52">
        <v>5</v>
      </c>
      <c r="D52">
        <v>12</v>
      </c>
      <c r="E52">
        <v>2.4</v>
      </c>
      <c r="F52">
        <v>4</v>
      </c>
      <c r="G52">
        <v>0</v>
      </c>
      <c r="H52">
        <v>0</v>
      </c>
      <c r="I52">
        <v>2</v>
      </c>
      <c r="J52">
        <v>2</v>
      </c>
      <c r="K52">
        <v>15</v>
      </c>
      <c r="L52">
        <v>7.5</v>
      </c>
      <c r="M52">
        <v>0</v>
      </c>
      <c r="N52">
        <v>0</v>
      </c>
      <c r="O52">
        <v>1</v>
      </c>
      <c r="P52">
        <v>3.7</v>
      </c>
      <c r="Q52">
        <v>3.7</v>
      </c>
      <c r="R52" s="1">
        <v>2E-3</v>
      </c>
    </row>
    <row r="53" spans="1:18" x14ac:dyDescent="0.35">
      <c r="A53">
        <v>4</v>
      </c>
      <c r="B53" t="s">
        <v>31</v>
      </c>
      <c r="C53">
        <v>3</v>
      </c>
      <c r="D53">
        <v>33</v>
      </c>
      <c r="E53">
        <v>11</v>
      </c>
      <c r="F53">
        <v>15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3.3</v>
      </c>
      <c r="Q53">
        <v>3.3</v>
      </c>
      <c r="R53" s="1">
        <v>0.13200000000000001</v>
      </c>
    </row>
    <row r="54" spans="1:18" x14ac:dyDescent="0.35">
      <c r="A54">
        <v>4</v>
      </c>
      <c r="B54" t="s">
        <v>57</v>
      </c>
      <c r="C54">
        <v>6</v>
      </c>
      <c r="D54">
        <v>16</v>
      </c>
      <c r="E54">
        <v>2.7</v>
      </c>
      <c r="F54">
        <v>9</v>
      </c>
      <c r="G54">
        <v>0</v>
      </c>
      <c r="H54">
        <v>0</v>
      </c>
      <c r="I54">
        <v>2</v>
      </c>
      <c r="J54">
        <v>3</v>
      </c>
      <c r="K54">
        <v>6</v>
      </c>
      <c r="L54">
        <v>3</v>
      </c>
      <c r="M54">
        <v>0</v>
      </c>
      <c r="N54">
        <v>0</v>
      </c>
      <c r="O54">
        <v>1</v>
      </c>
      <c r="P54">
        <v>3.2</v>
      </c>
      <c r="Q54">
        <v>3.2</v>
      </c>
      <c r="R54" s="1">
        <v>0.36699999999999999</v>
      </c>
    </row>
    <row r="55" spans="1:18" x14ac:dyDescent="0.35">
      <c r="A55">
        <v>4</v>
      </c>
      <c r="B55" t="s">
        <v>80</v>
      </c>
      <c r="C55">
        <v>6</v>
      </c>
      <c r="D55">
        <v>19</v>
      </c>
      <c r="E55">
        <v>3.2</v>
      </c>
      <c r="F55">
        <v>10</v>
      </c>
      <c r="G55">
        <v>0</v>
      </c>
      <c r="H55">
        <v>0</v>
      </c>
      <c r="I55">
        <v>1</v>
      </c>
      <c r="J55">
        <v>1</v>
      </c>
      <c r="K55">
        <v>7</v>
      </c>
      <c r="L55">
        <v>7</v>
      </c>
      <c r="M55">
        <v>0</v>
      </c>
      <c r="N55">
        <v>0</v>
      </c>
      <c r="O55">
        <v>1</v>
      </c>
      <c r="P55">
        <v>3.1</v>
      </c>
      <c r="Q55">
        <v>3.1</v>
      </c>
      <c r="R55" s="1">
        <v>0.503</v>
      </c>
    </row>
    <row r="56" spans="1:18" x14ac:dyDescent="0.35">
      <c r="A56">
        <v>4</v>
      </c>
      <c r="B56" t="s">
        <v>241</v>
      </c>
      <c r="C56">
        <v>1</v>
      </c>
      <c r="D56">
        <v>9</v>
      </c>
      <c r="E56">
        <v>9</v>
      </c>
      <c r="F56">
        <v>9</v>
      </c>
      <c r="G56">
        <v>0</v>
      </c>
      <c r="H56">
        <v>0</v>
      </c>
      <c r="I56">
        <v>2</v>
      </c>
      <c r="J56">
        <v>3</v>
      </c>
      <c r="K56">
        <v>12</v>
      </c>
      <c r="L56">
        <v>6</v>
      </c>
      <c r="M56">
        <v>0</v>
      </c>
      <c r="N56">
        <v>0</v>
      </c>
      <c r="O56">
        <v>1</v>
      </c>
      <c r="P56">
        <v>3.1</v>
      </c>
      <c r="Q56">
        <v>3.1</v>
      </c>
      <c r="R56" s="1">
        <v>2.1000000000000001E-2</v>
      </c>
    </row>
    <row r="57" spans="1:18" x14ac:dyDescent="0.35">
      <c r="A57">
        <v>4</v>
      </c>
      <c r="B57" t="s">
        <v>64</v>
      </c>
      <c r="C57">
        <v>6</v>
      </c>
      <c r="D57">
        <v>29</v>
      </c>
      <c r="E57">
        <v>4.8</v>
      </c>
      <c r="F57">
        <v>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2.9</v>
      </c>
      <c r="Q57">
        <v>2.9</v>
      </c>
      <c r="R57" s="1">
        <v>7.1999999999999995E-2</v>
      </c>
    </row>
    <row r="58" spans="1:18" x14ac:dyDescent="0.35">
      <c r="A58">
        <v>4</v>
      </c>
      <c r="B58" t="s">
        <v>119</v>
      </c>
      <c r="C58">
        <v>3</v>
      </c>
      <c r="D58">
        <v>10</v>
      </c>
      <c r="E58">
        <v>3.3</v>
      </c>
      <c r="F58">
        <v>4</v>
      </c>
      <c r="G58">
        <v>0</v>
      </c>
      <c r="H58">
        <v>0</v>
      </c>
      <c r="I58">
        <v>1</v>
      </c>
      <c r="J58">
        <v>1</v>
      </c>
      <c r="K58">
        <v>13</v>
      </c>
      <c r="L58">
        <v>13</v>
      </c>
      <c r="M58">
        <v>0</v>
      </c>
      <c r="N58">
        <v>0</v>
      </c>
      <c r="O58">
        <v>1</v>
      </c>
      <c r="P58">
        <v>2.8</v>
      </c>
      <c r="Q58">
        <v>2.8</v>
      </c>
      <c r="R58" s="1">
        <v>0.01</v>
      </c>
    </row>
    <row r="59" spans="1:18" x14ac:dyDescent="0.35">
      <c r="A59">
        <v>4</v>
      </c>
      <c r="B59" t="s">
        <v>132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23</v>
      </c>
      <c r="L59">
        <v>23</v>
      </c>
      <c r="M59">
        <v>0</v>
      </c>
      <c r="N59">
        <v>0</v>
      </c>
      <c r="O59">
        <v>1</v>
      </c>
      <c r="P59">
        <v>2.8</v>
      </c>
      <c r="Q59">
        <v>2.8</v>
      </c>
      <c r="R59" s="1">
        <v>1E-3</v>
      </c>
    </row>
    <row r="60" spans="1:18" x14ac:dyDescent="0.35">
      <c r="A60">
        <v>4</v>
      </c>
      <c r="B60" t="s">
        <v>130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2</v>
      </c>
      <c r="K60">
        <v>14</v>
      </c>
      <c r="L60">
        <v>7</v>
      </c>
      <c r="M60">
        <v>0</v>
      </c>
      <c r="N60">
        <v>0</v>
      </c>
      <c r="O60">
        <v>1</v>
      </c>
      <c r="P60">
        <v>2.4</v>
      </c>
      <c r="Q60">
        <v>2.4</v>
      </c>
      <c r="R60" s="1">
        <v>5.0000000000000001E-3</v>
      </c>
    </row>
    <row r="61" spans="1:18" x14ac:dyDescent="0.35">
      <c r="A61">
        <v>4</v>
      </c>
      <c r="B61" t="s">
        <v>140</v>
      </c>
      <c r="C61">
        <v>9</v>
      </c>
      <c r="D61">
        <v>16</v>
      </c>
      <c r="E61">
        <v>1.8</v>
      </c>
      <c r="F61">
        <v>8</v>
      </c>
      <c r="G61">
        <v>0</v>
      </c>
      <c r="H61">
        <v>0</v>
      </c>
      <c r="I61">
        <v>1</v>
      </c>
      <c r="J61">
        <v>1</v>
      </c>
      <c r="K61">
        <v>3</v>
      </c>
      <c r="L61">
        <v>3</v>
      </c>
      <c r="M61">
        <v>0</v>
      </c>
      <c r="N61">
        <v>0</v>
      </c>
      <c r="O61">
        <v>1</v>
      </c>
      <c r="P61">
        <v>2.4</v>
      </c>
      <c r="Q61">
        <v>2.4</v>
      </c>
      <c r="R61" s="1">
        <v>3.0000000000000001E-3</v>
      </c>
    </row>
    <row r="62" spans="1:18" x14ac:dyDescent="0.35">
      <c r="A62">
        <v>4</v>
      </c>
      <c r="B62" t="s">
        <v>48</v>
      </c>
      <c r="C62">
        <v>2</v>
      </c>
      <c r="D62">
        <v>0</v>
      </c>
      <c r="E62">
        <v>0</v>
      </c>
      <c r="F62">
        <v>1</v>
      </c>
      <c r="G62">
        <v>0</v>
      </c>
      <c r="H62">
        <v>0</v>
      </c>
      <c r="I62">
        <v>3</v>
      </c>
      <c r="J62">
        <v>3</v>
      </c>
      <c r="K62">
        <v>9</v>
      </c>
      <c r="L62">
        <v>3</v>
      </c>
      <c r="M62">
        <v>0</v>
      </c>
      <c r="N62">
        <v>0</v>
      </c>
      <c r="O62">
        <v>1</v>
      </c>
      <c r="P62">
        <v>2.4</v>
      </c>
      <c r="Q62">
        <v>2.4</v>
      </c>
      <c r="R62" s="1">
        <v>0.91</v>
      </c>
    </row>
    <row r="63" spans="1:18" x14ac:dyDescent="0.35">
      <c r="A63">
        <v>4</v>
      </c>
      <c r="B63" t="s">
        <v>128</v>
      </c>
      <c r="C63">
        <v>4</v>
      </c>
      <c r="D63">
        <v>9</v>
      </c>
      <c r="E63">
        <v>2.2999999999999998</v>
      </c>
      <c r="F63">
        <v>4</v>
      </c>
      <c r="G63">
        <v>0</v>
      </c>
      <c r="H63">
        <v>0</v>
      </c>
      <c r="I63">
        <v>1</v>
      </c>
      <c r="J63">
        <v>2</v>
      </c>
      <c r="K63">
        <v>10</v>
      </c>
      <c r="L63">
        <v>10</v>
      </c>
      <c r="M63">
        <v>0</v>
      </c>
      <c r="N63">
        <v>0</v>
      </c>
      <c r="O63">
        <v>1</v>
      </c>
      <c r="P63">
        <v>2.4</v>
      </c>
      <c r="Q63">
        <v>2.4</v>
      </c>
      <c r="R63" s="1">
        <v>3.0000000000000001E-3</v>
      </c>
    </row>
    <row r="64" spans="1:18" x14ac:dyDescent="0.35">
      <c r="A64">
        <v>4</v>
      </c>
      <c r="B64" t="s">
        <v>50</v>
      </c>
      <c r="C64">
        <v>5</v>
      </c>
      <c r="D64">
        <v>16</v>
      </c>
      <c r="E64">
        <v>3.2</v>
      </c>
      <c r="F64">
        <v>5</v>
      </c>
      <c r="G64">
        <v>0</v>
      </c>
      <c r="H64">
        <v>0</v>
      </c>
      <c r="I64">
        <v>1</v>
      </c>
      <c r="J64">
        <v>1</v>
      </c>
      <c r="K64">
        <v>2</v>
      </c>
      <c r="L64">
        <v>2</v>
      </c>
      <c r="M64">
        <v>0</v>
      </c>
      <c r="N64">
        <v>0</v>
      </c>
      <c r="O64">
        <v>1</v>
      </c>
      <c r="P64">
        <v>2.2999999999999998</v>
      </c>
      <c r="Q64">
        <v>2.2999999999999998</v>
      </c>
      <c r="R64" s="1">
        <v>0.24199999999999999</v>
      </c>
    </row>
    <row r="65" spans="1:18" x14ac:dyDescent="0.35">
      <c r="A65">
        <v>4</v>
      </c>
      <c r="B65" t="s">
        <v>120</v>
      </c>
      <c r="C65">
        <v>3</v>
      </c>
      <c r="D65">
        <v>9</v>
      </c>
      <c r="E65">
        <v>3</v>
      </c>
      <c r="F65">
        <v>9</v>
      </c>
      <c r="G65">
        <v>0</v>
      </c>
      <c r="H65">
        <v>0</v>
      </c>
      <c r="I65">
        <v>1</v>
      </c>
      <c r="J65">
        <v>1</v>
      </c>
      <c r="K65">
        <v>8</v>
      </c>
      <c r="L65">
        <v>8</v>
      </c>
      <c r="M65">
        <v>0</v>
      </c>
      <c r="N65">
        <v>0</v>
      </c>
      <c r="O65">
        <v>1</v>
      </c>
      <c r="P65">
        <v>2.2000000000000002</v>
      </c>
      <c r="Q65">
        <v>2.2000000000000002</v>
      </c>
      <c r="R65" s="1">
        <v>0.11</v>
      </c>
    </row>
    <row r="66" spans="1:18" x14ac:dyDescent="0.35">
      <c r="A66">
        <v>4</v>
      </c>
      <c r="B66" t="s">
        <v>27</v>
      </c>
      <c r="C66">
        <v>5</v>
      </c>
      <c r="D66">
        <v>13</v>
      </c>
      <c r="E66">
        <v>2.6</v>
      </c>
      <c r="F66">
        <v>7</v>
      </c>
      <c r="G66">
        <v>0</v>
      </c>
      <c r="H66">
        <v>0</v>
      </c>
      <c r="I66">
        <v>1</v>
      </c>
      <c r="J66">
        <v>1</v>
      </c>
      <c r="K66">
        <v>2</v>
      </c>
      <c r="L66">
        <v>2</v>
      </c>
      <c r="M66">
        <v>0</v>
      </c>
      <c r="N66">
        <v>0</v>
      </c>
      <c r="O66">
        <v>1</v>
      </c>
      <c r="P66">
        <v>2</v>
      </c>
      <c r="Q66">
        <v>2</v>
      </c>
      <c r="R66" s="1">
        <v>0.20899999999999999</v>
      </c>
    </row>
    <row r="67" spans="1:18" x14ac:dyDescent="0.35">
      <c r="A67">
        <v>4</v>
      </c>
      <c r="B67" t="s">
        <v>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14</v>
      </c>
      <c r="L67">
        <v>14</v>
      </c>
      <c r="M67">
        <v>0</v>
      </c>
      <c r="N67">
        <v>0</v>
      </c>
      <c r="O67">
        <v>1</v>
      </c>
      <c r="P67">
        <v>1.9</v>
      </c>
      <c r="Q67">
        <v>1.9</v>
      </c>
      <c r="R67" s="1">
        <v>1E-3</v>
      </c>
    </row>
    <row r="68" spans="1:18" x14ac:dyDescent="0.35">
      <c r="A68">
        <v>4</v>
      </c>
      <c r="B68" t="s">
        <v>16</v>
      </c>
      <c r="C68">
        <v>5</v>
      </c>
      <c r="D68">
        <v>18</v>
      </c>
      <c r="E68">
        <v>3.6</v>
      </c>
      <c r="F68">
        <v>9</v>
      </c>
      <c r="G68">
        <v>0</v>
      </c>
      <c r="H68">
        <v>0</v>
      </c>
      <c r="I68">
        <v>1</v>
      </c>
      <c r="J68">
        <v>2</v>
      </c>
      <c r="K68">
        <v>-4</v>
      </c>
      <c r="L68">
        <v>-4</v>
      </c>
      <c r="M68">
        <v>0</v>
      </c>
      <c r="N68">
        <v>0</v>
      </c>
      <c r="O68">
        <v>1</v>
      </c>
      <c r="P68">
        <v>1.9</v>
      </c>
      <c r="Q68">
        <v>1.9</v>
      </c>
      <c r="R68" s="1">
        <v>0.92800000000000005</v>
      </c>
    </row>
    <row r="69" spans="1:18" x14ac:dyDescent="0.35">
      <c r="A69">
        <v>4</v>
      </c>
      <c r="B69" t="s">
        <v>62</v>
      </c>
      <c r="C69">
        <v>3</v>
      </c>
      <c r="D69">
        <v>12</v>
      </c>
      <c r="E69">
        <v>4</v>
      </c>
      <c r="F69">
        <v>9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1</v>
      </c>
      <c r="P69">
        <v>1.8</v>
      </c>
      <c r="Q69">
        <v>1.8</v>
      </c>
      <c r="R69" s="1">
        <v>3.7999999999999999E-2</v>
      </c>
    </row>
    <row r="70" spans="1:18" x14ac:dyDescent="0.35">
      <c r="A70">
        <v>4</v>
      </c>
      <c r="B70" t="s">
        <v>19</v>
      </c>
      <c r="C70">
        <v>7</v>
      </c>
      <c r="D70">
        <v>16</v>
      </c>
      <c r="E70">
        <v>2.2999999999999998</v>
      </c>
      <c r="F70">
        <v>9</v>
      </c>
      <c r="G70">
        <v>0</v>
      </c>
      <c r="H70">
        <v>0</v>
      </c>
      <c r="I70">
        <v>1</v>
      </c>
      <c r="J70">
        <v>2</v>
      </c>
      <c r="K70">
        <v>-4</v>
      </c>
      <c r="L70">
        <v>-4</v>
      </c>
      <c r="M70">
        <v>0</v>
      </c>
      <c r="N70">
        <v>0</v>
      </c>
      <c r="O70">
        <v>1</v>
      </c>
      <c r="P70">
        <v>1.7</v>
      </c>
      <c r="Q70">
        <v>1.7</v>
      </c>
      <c r="R70" s="1">
        <v>0.48699999999999999</v>
      </c>
    </row>
    <row r="71" spans="1:18" x14ac:dyDescent="0.35">
      <c r="A71">
        <v>4</v>
      </c>
      <c r="B71" t="s">
        <v>84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2</v>
      </c>
      <c r="K71">
        <v>12</v>
      </c>
      <c r="L71">
        <v>12</v>
      </c>
      <c r="M71">
        <v>0</v>
      </c>
      <c r="N71">
        <v>0</v>
      </c>
      <c r="O71">
        <v>1</v>
      </c>
      <c r="P71">
        <v>1.7</v>
      </c>
      <c r="Q71">
        <v>1.7</v>
      </c>
      <c r="R71" s="1">
        <v>0</v>
      </c>
    </row>
    <row r="72" spans="1:18" x14ac:dyDescent="0.35">
      <c r="A72">
        <v>4</v>
      </c>
      <c r="B72" t="s">
        <v>77</v>
      </c>
      <c r="C72">
        <v>8</v>
      </c>
      <c r="D72">
        <v>9</v>
      </c>
      <c r="E72">
        <v>1.1000000000000001</v>
      </c>
      <c r="F72">
        <v>3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0</v>
      </c>
      <c r="O72">
        <v>1</v>
      </c>
      <c r="P72">
        <v>1.6</v>
      </c>
      <c r="Q72">
        <v>1.6</v>
      </c>
      <c r="R72" s="1">
        <v>1.2E-2</v>
      </c>
    </row>
    <row r="73" spans="1:18" x14ac:dyDescent="0.35">
      <c r="A73">
        <v>4</v>
      </c>
      <c r="B73" t="s">
        <v>72</v>
      </c>
      <c r="C73">
        <v>3</v>
      </c>
      <c r="D73">
        <v>15</v>
      </c>
      <c r="E73">
        <v>5</v>
      </c>
      <c r="F73">
        <v>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1.5</v>
      </c>
      <c r="Q73">
        <v>1.5</v>
      </c>
      <c r="R73" s="1">
        <v>1.2999999999999999E-2</v>
      </c>
    </row>
    <row r="74" spans="1:18" x14ac:dyDescent="0.35">
      <c r="A74">
        <v>4</v>
      </c>
      <c r="B74" t="s">
        <v>87</v>
      </c>
      <c r="C74">
        <v>1</v>
      </c>
      <c r="D74">
        <v>3</v>
      </c>
      <c r="E74">
        <v>3</v>
      </c>
      <c r="F74">
        <v>3</v>
      </c>
      <c r="G74">
        <v>0</v>
      </c>
      <c r="H74">
        <v>0</v>
      </c>
      <c r="I74">
        <v>1</v>
      </c>
      <c r="J74">
        <v>1</v>
      </c>
      <c r="K74">
        <v>5</v>
      </c>
      <c r="L74">
        <v>5</v>
      </c>
      <c r="M74">
        <v>0</v>
      </c>
      <c r="N74">
        <v>0</v>
      </c>
      <c r="O74">
        <v>1</v>
      </c>
      <c r="P74">
        <v>1.3</v>
      </c>
      <c r="Q74">
        <v>1.3</v>
      </c>
      <c r="R74" s="1">
        <v>3.6999999999999998E-2</v>
      </c>
    </row>
    <row r="75" spans="1:18" x14ac:dyDescent="0.35">
      <c r="A75">
        <v>4</v>
      </c>
      <c r="B75" t="s">
        <v>89</v>
      </c>
      <c r="C75">
        <v>5</v>
      </c>
      <c r="D75">
        <v>12</v>
      </c>
      <c r="E75">
        <v>2.4</v>
      </c>
      <c r="F75">
        <v>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1.2</v>
      </c>
      <c r="Q75">
        <v>1.2</v>
      </c>
      <c r="R75" s="1">
        <v>0.57799999999999996</v>
      </c>
    </row>
    <row r="76" spans="1:18" x14ac:dyDescent="0.35">
      <c r="A76">
        <v>4</v>
      </c>
      <c r="B76" t="s">
        <v>124</v>
      </c>
      <c r="C76">
        <v>2</v>
      </c>
      <c r="D76">
        <v>3</v>
      </c>
      <c r="E76">
        <v>1.5</v>
      </c>
      <c r="F76">
        <v>3</v>
      </c>
      <c r="G76">
        <v>0</v>
      </c>
      <c r="H76">
        <v>0</v>
      </c>
      <c r="I76">
        <v>1</v>
      </c>
      <c r="J76">
        <v>1</v>
      </c>
      <c r="K76">
        <v>4</v>
      </c>
      <c r="L76">
        <v>4</v>
      </c>
      <c r="M76">
        <v>0</v>
      </c>
      <c r="N76">
        <v>0</v>
      </c>
      <c r="O76">
        <v>1</v>
      </c>
      <c r="P76">
        <v>1.2</v>
      </c>
      <c r="Q76">
        <v>1.2</v>
      </c>
      <c r="R76" s="1">
        <v>3.0000000000000001E-3</v>
      </c>
    </row>
    <row r="77" spans="1:18" x14ac:dyDescent="0.35">
      <c r="A77">
        <v>4</v>
      </c>
      <c r="B77" t="s">
        <v>58</v>
      </c>
      <c r="C77">
        <v>5</v>
      </c>
      <c r="D77">
        <v>11</v>
      </c>
      <c r="E77">
        <v>2.2000000000000002</v>
      </c>
      <c r="F77">
        <v>6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1.1000000000000001</v>
      </c>
      <c r="Q77">
        <v>1.1000000000000001</v>
      </c>
      <c r="R77" s="1">
        <v>0.68600000000000005</v>
      </c>
    </row>
    <row r="78" spans="1:18" x14ac:dyDescent="0.35">
      <c r="A78">
        <v>4</v>
      </c>
      <c r="B78" t="s">
        <v>55</v>
      </c>
      <c r="C78">
        <v>3</v>
      </c>
      <c r="D78">
        <v>10</v>
      </c>
      <c r="E78">
        <v>3.3</v>
      </c>
      <c r="F78">
        <v>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 s="1">
        <v>5.5E-2</v>
      </c>
    </row>
    <row r="79" spans="1:18" x14ac:dyDescent="0.35">
      <c r="A79">
        <v>4</v>
      </c>
      <c r="B79" t="s">
        <v>81</v>
      </c>
      <c r="C79">
        <v>3</v>
      </c>
      <c r="D79">
        <v>7</v>
      </c>
      <c r="E79">
        <v>2.2999999999999998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0.7</v>
      </c>
      <c r="Q79">
        <v>0.7</v>
      </c>
      <c r="R79" s="1">
        <v>2.5000000000000001E-2</v>
      </c>
    </row>
    <row r="80" spans="1:18" x14ac:dyDescent="0.35">
      <c r="A80">
        <v>4</v>
      </c>
      <c r="B80" t="s">
        <v>70</v>
      </c>
      <c r="C80">
        <v>3</v>
      </c>
      <c r="D80">
        <v>7</v>
      </c>
      <c r="E80">
        <v>2.2999999999999998</v>
      </c>
      <c r="F80">
        <v>3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0.7</v>
      </c>
      <c r="Q80">
        <v>0.7</v>
      </c>
      <c r="R80" s="1">
        <v>0.245</v>
      </c>
    </row>
    <row r="81" spans="1:18" x14ac:dyDescent="0.35">
      <c r="A81">
        <v>4</v>
      </c>
      <c r="B81" t="s">
        <v>136</v>
      </c>
      <c r="C81">
        <v>1</v>
      </c>
      <c r="D81">
        <v>4</v>
      </c>
      <c r="E81">
        <v>4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0.4</v>
      </c>
      <c r="Q81">
        <v>0.4</v>
      </c>
      <c r="R81" s="1">
        <v>7.0000000000000001E-3</v>
      </c>
    </row>
    <row r="82" spans="1:18" x14ac:dyDescent="0.35">
      <c r="A82">
        <v>4</v>
      </c>
      <c r="B82" t="s">
        <v>137</v>
      </c>
      <c r="C82">
        <v>1</v>
      </c>
      <c r="D82">
        <v>4</v>
      </c>
      <c r="E82">
        <v>4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0.4</v>
      </c>
      <c r="Q82">
        <v>0.4</v>
      </c>
      <c r="R82" s="1">
        <v>7.0000000000000001E-3</v>
      </c>
    </row>
    <row r="83" spans="1:18" x14ac:dyDescent="0.35">
      <c r="A83">
        <v>4</v>
      </c>
      <c r="B83" t="s">
        <v>145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-3</v>
      </c>
      <c r="L83">
        <v>-3</v>
      </c>
      <c r="M83">
        <v>0</v>
      </c>
      <c r="N83">
        <v>0</v>
      </c>
      <c r="O83">
        <v>1</v>
      </c>
      <c r="P83">
        <v>0.2</v>
      </c>
      <c r="Q83">
        <v>0.2</v>
      </c>
      <c r="R83" s="1">
        <v>7.0000000000000001E-3</v>
      </c>
    </row>
    <row r="84" spans="1:18" x14ac:dyDescent="0.35">
      <c r="A84">
        <v>4</v>
      </c>
      <c r="B84" t="s">
        <v>156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4</v>
      </c>
      <c r="B85" t="s">
        <v>142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 s="1">
        <v>0</v>
      </c>
    </row>
    <row r="86" spans="1:18" x14ac:dyDescent="0.35">
      <c r="A86">
        <v>4</v>
      </c>
      <c r="B86" t="s">
        <v>160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 s="1">
        <v>0</v>
      </c>
    </row>
    <row r="87" spans="1:18" x14ac:dyDescent="0.35">
      <c r="A87">
        <v>4</v>
      </c>
      <c r="B87" t="s">
        <v>122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 s="1">
        <v>2.1000000000000001E-2</v>
      </c>
    </row>
    <row r="88" spans="1:18" x14ac:dyDescent="0.35">
      <c r="A88">
        <v>4</v>
      </c>
      <c r="B88" t="s">
        <v>231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4</v>
      </c>
      <c r="B89" t="s">
        <v>244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2E-3</v>
      </c>
    </row>
    <row r="90" spans="1:18" x14ac:dyDescent="0.35">
      <c r="A90">
        <v>4</v>
      </c>
      <c r="B90" t="s">
        <v>149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4</v>
      </c>
      <c r="B91" t="s">
        <v>158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4</v>
      </c>
      <c r="B92" t="s">
        <v>159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4</v>
      </c>
      <c r="B93" t="s">
        <v>35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0.16400000000000001</v>
      </c>
    </row>
    <row r="94" spans="1:18" x14ac:dyDescent="0.35">
      <c r="A94">
        <v>4</v>
      </c>
      <c r="B94" t="s">
        <v>83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0.96699999999999997</v>
      </c>
    </row>
    <row r="95" spans="1:18" x14ac:dyDescent="0.35">
      <c r="A95">
        <v>4</v>
      </c>
      <c r="B95" t="s">
        <v>157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 s="1">
        <v>0</v>
      </c>
    </row>
    <row r="96" spans="1:18" x14ac:dyDescent="0.35">
      <c r="A96">
        <v>4</v>
      </c>
      <c r="B96" t="s">
        <v>123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 s="1">
        <v>1.2E-2</v>
      </c>
    </row>
    <row r="97" spans="1:18" x14ac:dyDescent="0.35">
      <c r="A97">
        <v>4</v>
      </c>
      <c r="B97" t="s">
        <v>163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4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1E-3</v>
      </c>
    </row>
    <row r="99" spans="1:18" x14ac:dyDescent="0.35">
      <c r="A99">
        <v>4</v>
      </c>
      <c r="B99" t="s">
        <v>164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4</v>
      </c>
      <c r="B100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 s="1">
        <v>1E-3</v>
      </c>
    </row>
    <row r="101" spans="1:18" x14ac:dyDescent="0.35">
      <c r="A101">
        <v>4</v>
      </c>
      <c r="B101" t="s">
        <v>161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4</v>
      </c>
      <c r="B102" t="s">
        <v>146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4.0000000000000001E-3</v>
      </c>
    </row>
    <row r="103" spans="1:18" x14ac:dyDescent="0.35">
      <c r="A103">
        <v>4</v>
      </c>
      <c r="B103" t="s">
        <v>230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1.2999999999999999E-2</v>
      </c>
    </row>
    <row r="104" spans="1:18" x14ac:dyDescent="0.35">
      <c r="A104">
        <v>4</v>
      </c>
      <c r="B104" t="s">
        <v>232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1E-3</v>
      </c>
    </row>
    <row r="105" spans="1:18" x14ac:dyDescent="0.35">
      <c r="A105">
        <v>4</v>
      </c>
      <c r="B105" t="s">
        <v>168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4</v>
      </c>
      <c r="B106" t="s">
        <v>166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</row>
    <row r="107" spans="1:18" x14ac:dyDescent="0.35">
      <c r="A107">
        <v>4</v>
      </c>
      <c r="B107" t="s">
        <v>167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4</v>
      </c>
      <c r="B108" t="s">
        <v>225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4</v>
      </c>
      <c r="B109" t="s">
        <v>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8.9999999999999993E-3</v>
      </c>
    </row>
    <row r="110" spans="1:18" x14ac:dyDescent="0.35">
      <c r="A110">
        <v>4</v>
      </c>
      <c r="B110" t="s">
        <v>240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 s="1">
        <v>1E-3</v>
      </c>
    </row>
    <row r="111" spans="1:18" x14ac:dyDescent="0.35">
      <c r="A111">
        <v>4</v>
      </c>
      <c r="B111" t="s">
        <v>66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 s="1">
        <v>8.9999999999999993E-3</v>
      </c>
    </row>
    <row r="112" spans="1:18" x14ac:dyDescent="0.35">
      <c r="A112">
        <v>4</v>
      </c>
      <c r="B112" t="s">
        <v>243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 s="1">
        <v>3.0000000000000001E-3</v>
      </c>
    </row>
    <row r="113" spans="1:18" x14ac:dyDescent="0.35">
      <c r="A113">
        <v>4</v>
      </c>
      <c r="B113" t="s">
        <v>127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 s="1">
        <v>0.25800000000000001</v>
      </c>
    </row>
    <row r="114" spans="1:18" x14ac:dyDescent="0.35">
      <c r="A114">
        <v>4</v>
      </c>
      <c r="B114" t="s">
        <v>226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6.0000000000000001E-3</v>
      </c>
    </row>
    <row r="115" spans="1:18" x14ac:dyDescent="0.35">
      <c r="A115">
        <v>4</v>
      </c>
      <c r="B115" t="s">
        <v>154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 s="1">
        <v>0</v>
      </c>
    </row>
    <row r="116" spans="1:18" x14ac:dyDescent="0.35">
      <c r="A116">
        <v>4</v>
      </c>
      <c r="B116" t="s">
        <v>169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</row>
    <row r="117" spans="1:18" x14ac:dyDescent="0.35">
      <c r="A117">
        <v>4</v>
      </c>
      <c r="B117" t="s">
        <v>171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1E-3</v>
      </c>
    </row>
    <row r="118" spans="1:18" x14ac:dyDescent="0.35">
      <c r="A118">
        <v>4</v>
      </c>
      <c r="B118" t="s">
        <v>85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3.0000000000000001E-3</v>
      </c>
    </row>
    <row r="119" spans="1:18" x14ac:dyDescent="0.35">
      <c r="A119">
        <v>4</v>
      </c>
      <c r="B119" t="s">
        <v>170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4</v>
      </c>
      <c r="B120" t="s">
        <v>183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0</v>
      </c>
    </row>
    <row r="121" spans="1:18" x14ac:dyDescent="0.35">
      <c r="A121">
        <v>4</v>
      </c>
      <c r="B121" t="s">
        <v>172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</v>
      </c>
    </row>
    <row r="122" spans="1:18" x14ac:dyDescent="0.35">
      <c r="A122">
        <v>4</v>
      </c>
      <c r="B122" t="s">
        <v>173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1E-3</v>
      </c>
    </row>
    <row r="123" spans="1:18" x14ac:dyDescent="0.35">
      <c r="A123">
        <v>4</v>
      </c>
      <c r="B123" t="s">
        <v>138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 s="1">
        <v>2E-3</v>
      </c>
    </row>
    <row r="124" spans="1:18" x14ac:dyDescent="0.35">
      <c r="A124">
        <v>4</v>
      </c>
      <c r="B124" t="s">
        <v>174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2E-3</v>
      </c>
    </row>
    <row r="125" spans="1:18" x14ac:dyDescent="0.35">
      <c r="A125">
        <v>4</v>
      </c>
      <c r="B125" t="s">
        <v>175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1E-3</v>
      </c>
    </row>
    <row r="126" spans="1:18" x14ac:dyDescent="0.35">
      <c r="A126">
        <v>4</v>
      </c>
      <c r="B126" t="s">
        <v>233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 s="1">
        <v>0</v>
      </c>
    </row>
    <row r="127" spans="1:18" x14ac:dyDescent="0.35">
      <c r="A127">
        <v>4</v>
      </c>
      <c r="B127" t="s">
        <v>152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1.2999999999999999E-2</v>
      </c>
    </row>
    <row r="128" spans="1:18" x14ac:dyDescent="0.35">
      <c r="A128">
        <v>4</v>
      </c>
      <c r="B128" t="s">
        <v>238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0</v>
      </c>
    </row>
    <row r="129" spans="1:18" x14ac:dyDescent="0.35">
      <c r="A129">
        <v>4</v>
      </c>
      <c r="B129" t="s">
        <v>148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1E-3</v>
      </c>
    </row>
    <row r="130" spans="1:18" x14ac:dyDescent="0.35">
      <c r="A130">
        <v>4</v>
      </c>
      <c r="B130" t="s">
        <v>176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</row>
    <row r="131" spans="1:18" x14ac:dyDescent="0.35">
      <c r="A131">
        <v>4</v>
      </c>
      <c r="B131" t="s">
        <v>126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1E-3</v>
      </c>
    </row>
    <row r="132" spans="1:18" x14ac:dyDescent="0.35">
      <c r="A132">
        <v>4</v>
      </c>
      <c r="B132" t="s">
        <v>177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0</v>
      </c>
    </row>
    <row r="133" spans="1:18" x14ac:dyDescent="0.35">
      <c r="A133">
        <v>4</v>
      </c>
      <c r="B133" t="s">
        <v>178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4</v>
      </c>
      <c r="B134" t="s">
        <v>227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</row>
    <row r="135" spans="1:18" x14ac:dyDescent="0.35">
      <c r="A135">
        <v>4</v>
      </c>
      <c r="B135" t="s">
        <v>179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4</v>
      </c>
      <c r="B136" t="s">
        <v>228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</row>
    <row r="137" spans="1:18" x14ac:dyDescent="0.35">
      <c r="A137">
        <v>4</v>
      </c>
      <c r="B137" t="s">
        <v>180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0.43099999999999999</v>
      </c>
    </row>
    <row r="138" spans="1:18" x14ac:dyDescent="0.35">
      <c r="A138">
        <v>4</v>
      </c>
      <c r="B138" t="s">
        <v>181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4</v>
      </c>
      <c r="B139" t="s">
        <v>182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2E-3</v>
      </c>
    </row>
    <row r="140" spans="1:18" x14ac:dyDescent="0.35">
      <c r="A140">
        <v>4</v>
      </c>
      <c r="B140" t="s">
        <v>184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4</v>
      </c>
      <c r="B141" t="s">
        <v>185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4</v>
      </c>
      <c r="B142" t="s">
        <v>186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</v>
      </c>
    </row>
    <row r="143" spans="1:18" x14ac:dyDescent="0.35">
      <c r="A143">
        <v>4</v>
      </c>
      <c r="B143" t="s">
        <v>247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 s="1">
        <v>2E-3</v>
      </c>
    </row>
    <row r="144" spans="1:18" x14ac:dyDescent="0.35">
      <c r="A144">
        <v>4</v>
      </c>
      <c r="B144" t="s">
        <v>187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</v>
      </c>
    </row>
    <row r="145" spans="1:18" x14ac:dyDescent="0.35">
      <c r="A145">
        <v>4</v>
      </c>
      <c r="B145" t="s">
        <v>75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0.16900000000000001</v>
      </c>
    </row>
    <row r="146" spans="1:18" x14ac:dyDescent="0.35">
      <c r="A146">
        <v>4</v>
      </c>
      <c r="B146" t="s">
        <v>151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2E-3</v>
      </c>
    </row>
    <row r="147" spans="1:18" x14ac:dyDescent="0.35">
      <c r="A147">
        <v>4</v>
      </c>
      <c r="B147" t="s">
        <v>188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4</v>
      </c>
      <c r="B148" t="s">
        <v>235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4</v>
      </c>
      <c r="B149" t="s">
        <v>189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4</v>
      </c>
      <c r="B150" t="s">
        <v>190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8.0000000000000002E-3</v>
      </c>
    </row>
    <row r="151" spans="1:18" x14ac:dyDescent="0.35">
      <c r="A151">
        <v>4</v>
      </c>
      <c r="B151" t="s">
        <v>248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2.1000000000000001E-2</v>
      </c>
    </row>
    <row r="152" spans="1:18" x14ac:dyDescent="0.35">
      <c r="A152">
        <v>4</v>
      </c>
      <c r="B152" t="s">
        <v>239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4</v>
      </c>
      <c r="B153" t="s">
        <v>191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</row>
    <row r="154" spans="1:18" x14ac:dyDescent="0.35">
      <c r="A154">
        <v>4</v>
      </c>
      <c r="B154" t="s">
        <v>194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</v>
      </c>
    </row>
    <row r="155" spans="1:18" x14ac:dyDescent="0.35">
      <c r="A155">
        <v>4</v>
      </c>
      <c r="B155" t="s">
        <v>150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1E-3</v>
      </c>
    </row>
    <row r="156" spans="1:18" x14ac:dyDescent="0.35">
      <c r="A156">
        <v>4</v>
      </c>
      <c r="B156" t="s">
        <v>143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7.0000000000000001E-3</v>
      </c>
    </row>
    <row r="157" spans="1:18" x14ac:dyDescent="0.35">
      <c r="A157">
        <v>4</v>
      </c>
      <c r="B157" t="s">
        <v>193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</row>
    <row r="158" spans="1:18" x14ac:dyDescent="0.35">
      <c r="A158">
        <v>4</v>
      </c>
      <c r="B158" t="s">
        <v>153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2.1000000000000001E-2</v>
      </c>
    </row>
    <row r="159" spans="1:18" x14ac:dyDescent="0.35">
      <c r="A159">
        <v>4</v>
      </c>
      <c r="B159" t="s">
        <v>192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1E-3</v>
      </c>
    </row>
    <row r="160" spans="1:18" x14ac:dyDescent="0.35">
      <c r="A160">
        <v>4</v>
      </c>
      <c r="B160" t="s">
        <v>139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 s="1">
        <v>1E-3</v>
      </c>
    </row>
    <row r="161" spans="1:18" x14ac:dyDescent="0.35">
      <c r="A161">
        <v>4</v>
      </c>
      <c r="B161" t="s">
        <v>195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7.0000000000000007E-2</v>
      </c>
    </row>
    <row r="162" spans="1:18" x14ac:dyDescent="0.35">
      <c r="A162">
        <v>4</v>
      </c>
      <c r="B162" t="s">
        <v>196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</v>
      </c>
    </row>
    <row r="163" spans="1:18" x14ac:dyDescent="0.35">
      <c r="A163">
        <v>4</v>
      </c>
      <c r="B163" t="s">
        <v>197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0</v>
      </c>
    </row>
    <row r="164" spans="1:18" x14ac:dyDescent="0.35">
      <c r="A164">
        <v>4</v>
      </c>
      <c r="B164" t="s">
        <v>199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</v>
      </c>
    </row>
    <row r="165" spans="1:18" x14ac:dyDescent="0.35">
      <c r="A165">
        <v>4</v>
      </c>
      <c r="B165" t="s">
        <v>200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1E-3</v>
      </c>
    </row>
    <row r="166" spans="1:18" x14ac:dyDescent="0.35">
      <c r="A166">
        <v>4</v>
      </c>
      <c r="B166" t="s">
        <v>147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 s="1">
        <v>0.02</v>
      </c>
    </row>
    <row r="167" spans="1:18" x14ac:dyDescent="0.35">
      <c r="A167">
        <v>4</v>
      </c>
      <c r="B167" t="s">
        <v>198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</row>
    <row r="168" spans="1:18" x14ac:dyDescent="0.35">
      <c r="A168">
        <v>4</v>
      </c>
      <c r="B168" t="s">
        <v>201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4</v>
      </c>
      <c r="B169" t="s">
        <v>202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4</v>
      </c>
      <c r="B170" t="s">
        <v>203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4</v>
      </c>
      <c r="B171" t="s">
        <v>204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4</v>
      </c>
      <c r="B172" t="s">
        <v>205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4</v>
      </c>
      <c r="B173" t="s">
        <v>206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4</v>
      </c>
      <c r="B174" t="s">
        <v>207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4</v>
      </c>
      <c r="B175" t="s">
        <v>209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1E-3</v>
      </c>
    </row>
    <row r="176" spans="1:18" x14ac:dyDescent="0.35">
      <c r="A176">
        <v>4</v>
      </c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1</v>
      </c>
    </row>
    <row r="177" spans="1:18" x14ac:dyDescent="0.35">
      <c r="A177">
        <v>4</v>
      </c>
      <c r="B177" t="s">
        <v>208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4</v>
      </c>
      <c r="B178" t="s">
        <v>210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4</v>
      </c>
      <c r="B179" t="s">
        <v>211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4</v>
      </c>
      <c r="B180" t="s">
        <v>52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0.185</v>
      </c>
    </row>
    <row r="181" spans="1:18" x14ac:dyDescent="0.35">
      <c r="A181">
        <v>4</v>
      </c>
      <c r="B181" t="s">
        <v>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0.35099999999999998</v>
      </c>
    </row>
    <row r="182" spans="1:18" x14ac:dyDescent="0.35">
      <c r="A182">
        <v>4</v>
      </c>
      <c r="B182" t="s">
        <v>236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5.8000000000000003E-2</v>
      </c>
    </row>
    <row r="183" spans="1:18" x14ac:dyDescent="0.35">
      <c r="A183">
        <v>4</v>
      </c>
      <c r="B183" t="s">
        <v>212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4</v>
      </c>
      <c r="B184" t="s">
        <v>213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</v>
      </c>
    </row>
    <row r="185" spans="1:18" x14ac:dyDescent="0.35">
      <c r="A185">
        <v>4</v>
      </c>
      <c r="B185" t="s">
        <v>214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</v>
      </c>
    </row>
    <row r="186" spans="1:18" x14ac:dyDescent="0.35">
      <c r="A186">
        <v>4</v>
      </c>
      <c r="B186" t="s">
        <v>144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 s="1">
        <v>1E-3</v>
      </c>
    </row>
    <row r="187" spans="1:18" x14ac:dyDescent="0.35">
      <c r="A187">
        <v>4</v>
      </c>
      <c r="B187" t="s">
        <v>131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2E-3</v>
      </c>
    </row>
    <row r="188" spans="1:18" x14ac:dyDescent="0.35">
      <c r="A188">
        <v>4</v>
      </c>
      <c r="B188" t="s">
        <v>133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 s="1">
        <v>0</v>
      </c>
    </row>
    <row r="189" spans="1:18" x14ac:dyDescent="0.35">
      <c r="A189">
        <v>4</v>
      </c>
      <c r="B189" t="s">
        <v>76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1.0999999999999999E-2</v>
      </c>
    </row>
    <row r="190" spans="1:18" x14ac:dyDescent="0.35">
      <c r="A190">
        <v>4</v>
      </c>
      <c r="B190" t="s">
        <v>217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4</v>
      </c>
      <c r="B191" t="s">
        <v>215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0.193</v>
      </c>
    </row>
    <row r="192" spans="1:18" x14ac:dyDescent="0.35">
      <c r="A192">
        <v>4</v>
      </c>
      <c r="B192" t="s">
        <v>155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1E-3</v>
      </c>
    </row>
    <row r="193" spans="1:18" x14ac:dyDescent="0.35">
      <c r="A193">
        <v>4</v>
      </c>
      <c r="B193" t="s">
        <v>218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0</v>
      </c>
    </row>
    <row r="194" spans="1:18" x14ac:dyDescent="0.35">
      <c r="A194">
        <v>4</v>
      </c>
      <c r="B194" t="s">
        <v>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0.11899999999999999</v>
      </c>
    </row>
    <row r="195" spans="1:18" x14ac:dyDescent="0.35">
      <c r="A195">
        <v>4</v>
      </c>
      <c r="B195" t="s">
        <v>237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0</v>
      </c>
    </row>
    <row r="196" spans="1:18" x14ac:dyDescent="0.35">
      <c r="A196">
        <v>4</v>
      </c>
      <c r="B196" t="s">
        <v>219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1E-3</v>
      </c>
    </row>
    <row r="197" spans="1:18" x14ac:dyDescent="0.35">
      <c r="A197">
        <v>4</v>
      </c>
      <c r="B197" t="s">
        <v>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0.999</v>
      </c>
    </row>
    <row r="198" spans="1:18" x14ac:dyDescent="0.35">
      <c r="A198">
        <v>4</v>
      </c>
      <c r="B198" t="s">
        <v>220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1E-3</v>
      </c>
    </row>
    <row r="199" spans="1:18" x14ac:dyDescent="0.35">
      <c r="A199">
        <v>4</v>
      </c>
      <c r="B199" t="s">
        <v>26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0.224</v>
      </c>
    </row>
    <row r="200" spans="1:18" x14ac:dyDescent="0.35">
      <c r="A200">
        <v>4</v>
      </c>
      <c r="B200" t="s">
        <v>216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 s="1">
        <v>0.16300000000000001</v>
      </c>
    </row>
    <row r="201" spans="1:18" x14ac:dyDescent="0.35">
      <c r="A201">
        <v>4</v>
      </c>
      <c r="B201" t="s">
        <v>141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 s="1">
        <v>0</v>
      </c>
    </row>
    <row r="202" spans="1:18" x14ac:dyDescent="0.35">
      <c r="A202">
        <v>4</v>
      </c>
      <c r="B202" t="s">
        <v>221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4</v>
      </c>
      <c r="B203" t="s">
        <v>222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4</v>
      </c>
      <c r="B204" t="s">
        <v>223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</v>
      </c>
    </row>
    <row r="205" spans="1:18" x14ac:dyDescent="0.35">
      <c r="A205">
        <v>4</v>
      </c>
      <c r="B205" t="s">
        <v>242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</row>
    <row r="206" spans="1:18" x14ac:dyDescent="0.35">
      <c r="A206">
        <v>4</v>
      </c>
      <c r="B206" t="s">
        <v>78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 s="1">
        <v>0</v>
      </c>
    </row>
    <row r="207" spans="1:18" x14ac:dyDescent="0.35">
      <c r="A207">
        <v>4</v>
      </c>
      <c r="B207" t="s">
        <v>65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 s="1">
        <v>2E-3</v>
      </c>
    </row>
    <row r="208" spans="1:18" x14ac:dyDescent="0.35">
      <c r="A208">
        <v>4</v>
      </c>
      <c r="B208" t="s">
        <v>134</v>
      </c>
      <c r="C208">
        <v>1</v>
      </c>
      <c r="D208">
        <v>-2</v>
      </c>
      <c r="E208">
        <v>-2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-0.2</v>
      </c>
      <c r="Q208">
        <v>-0.2</v>
      </c>
      <c r="R208" s="1">
        <v>9.5000000000000001E-2</v>
      </c>
    </row>
    <row r="209" spans="1:18" x14ac:dyDescent="0.35">
      <c r="A209">
        <v>4</v>
      </c>
      <c r="B209" t="s">
        <v>224</v>
      </c>
      <c r="C209">
        <v>1</v>
      </c>
      <c r="D209">
        <v>5</v>
      </c>
      <c r="E209">
        <v>5</v>
      </c>
      <c r="F209">
        <v>5</v>
      </c>
      <c r="G209">
        <v>0</v>
      </c>
      <c r="H209">
        <v>0</v>
      </c>
      <c r="I209">
        <v>1</v>
      </c>
      <c r="J209">
        <v>2</v>
      </c>
      <c r="K209">
        <v>5</v>
      </c>
      <c r="L209">
        <v>5</v>
      </c>
      <c r="M209">
        <v>0</v>
      </c>
      <c r="N209">
        <v>1</v>
      </c>
      <c r="O209">
        <v>1</v>
      </c>
      <c r="P209">
        <v>-0.5</v>
      </c>
      <c r="Q209">
        <v>-0.5</v>
      </c>
      <c r="R209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R209"/>
  <sheetViews>
    <sheetView showGridLines="0" topLeftCell="A184" workbookViewId="0">
      <selection activeCell="A5" sqref="A5:R209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5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0.92800000000000005</v>
      </c>
    </row>
    <row r="6" spans="1:18" x14ac:dyDescent="0.35">
      <c r="A6">
        <v>5</v>
      </c>
      <c r="B6" t="s">
        <v>224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 s="1">
        <v>0</v>
      </c>
    </row>
    <row r="7" spans="1:18" x14ac:dyDescent="0.35">
      <c r="A7">
        <v>5</v>
      </c>
      <c r="B7" t="s">
        <v>58</v>
      </c>
      <c r="C7">
        <v>20</v>
      </c>
      <c r="D7">
        <v>76</v>
      </c>
      <c r="E7">
        <v>3.8</v>
      </c>
      <c r="F7">
        <v>11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13.6</v>
      </c>
      <c r="Q7">
        <v>13.6</v>
      </c>
      <c r="R7" s="1">
        <v>0.68600000000000005</v>
      </c>
    </row>
    <row r="8" spans="1:18" x14ac:dyDescent="0.35">
      <c r="A8">
        <v>5</v>
      </c>
      <c r="B8" t="s">
        <v>132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 s="1">
        <v>1E-3</v>
      </c>
    </row>
    <row r="9" spans="1:18" x14ac:dyDescent="0.35">
      <c r="A9">
        <v>5</v>
      </c>
      <c r="B9" t="s">
        <v>213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v>0</v>
      </c>
    </row>
    <row r="10" spans="1:18" x14ac:dyDescent="0.35">
      <c r="A10">
        <v>5</v>
      </c>
      <c r="B10" t="s">
        <v>33</v>
      </c>
      <c r="C10">
        <v>8</v>
      </c>
      <c r="D10">
        <v>26</v>
      </c>
      <c r="E10">
        <v>3.3</v>
      </c>
      <c r="F10">
        <v>7</v>
      </c>
      <c r="G10">
        <v>0</v>
      </c>
      <c r="H10">
        <v>0</v>
      </c>
      <c r="I10">
        <v>2</v>
      </c>
      <c r="J10">
        <v>3</v>
      </c>
      <c r="K10">
        <v>20</v>
      </c>
      <c r="L10">
        <v>10</v>
      </c>
      <c r="M10">
        <v>1</v>
      </c>
      <c r="N10">
        <v>0</v>
      </c>
      <c r="O10">
        <v>1</v>
      </c>
      <c r="P10">
        <v>11.6</v>
      </c>
      <c r="Q10">
        <v>11.6</v>
      </c>
      <c r="R10" s="1">
        <v>0.85599999999999998</v>
      </c>
    </row>
    <row r="11" spans="1:18" x14ac:dyDescent="0.35">
      <c r="A11">
        <v>5</v>
      </c>
      <c r="B11" t="s">
        <v>90</v>
      </c>
      <c r="C11">
        <v>22</v>
      </c>
      <c r="D11">
        <v>80</v>
      </c>
      <c r="E11">
        <v>3.6</v>
      </c>
      <c r="F11">
        <v>10</v>
      </c>
      <c r="G11">
        <v>0</v>
      </c>
      <c r="H11">
        <v>1</v>
      </c>
      <c r="I11">
        <v>3</v>
      </c>
      <c r="J11">
        <v>3</v>
      </c>
      <c r="K11">
        <v>17</v>
      </c>
      <c r="L11">
        <v>5.7</v>
      </c>
      <c r="M11">
        <v>0</v>
      </c>
      <c r="N11">
        <v>0</v>
      </c>
      <c r="O11">
        <v>1</v>
      </c>
      <c r="P11">
        <v>17.2</v>
      </c>
      <c r="Q11">
        <v>17.2</v>
      </c>
      <c r="R11" s="1">
        <v>0.98699999999999999</v>
      </c>
    </row>
    <row r="12" spans="1:18" x14ac:dyDescent="0.35">
      <c r="A12">
        <v>5</v>
      </c>
      <c r="B12" t="s">
        <v>130</v>
      </c>
      <c r="C12">
        <v>1</v>
      </c>
      <c r="D12">
        <v>4</v>
      </c>
      <c r="E12">
        <v>4</v>
      </c>
      <c r="F12">
        <v>4</v>
      </c>
      <c r="G12">
        <v>0</v>
      </c>
      <c r="H12">
        <v>0</v>
      </c>
      <c r="I12">
        <v>1</v>
      </c>
      <c r="J12">
        <v>1</v>
      </c>
      <c r="K12">
        <v>11</v>
      </c>
      <c r="L12">
        <v>11</v>
      </c>
      <c r="M12">
        <v>0</v>
      </c>
      <c r="N12">
        <v>0</v>
      </c>
      <c r="O12">
        <v>1</v>
      </c>
      <c r="P12">
        <v>2</v>
      </c>
      <c r="Q12">
        <v>2</v>
      </c>
      <c r="R12" s="1">
        <v>5.0000000000000001E-3</v>
      </c>
    </row>
    <row r="13" spans="1:18" x14ac:dyDescent="0.35">
      <c r="A13">
        <v>5</v>
      </c>
      <c r="B13" t="s">
        <v>160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 s="1">
        <v>0</v>
      </c>
    </row>
    <row r="14" spans="1:18" x14ac:dyDescent="0.35">
      <c r="A14">
        <v>5</v>
      </c>
      <c r="B14" t="s">
        <v>202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</row>
    <row r="15" spans="1:18" x14ac:dyDescent="0.35">
      <c r="A15">
        <v>5</v>
      </c>
      <c r="B15" t="s">
        <v>149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1E-3</v>
      </c>
    </row>
    <row r="16" spans="1:18" x14ac:dyDescent="0.35">
      <c r="A16">
        <v>5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6</v>
      </c>
      <c r="K16">
        <v>64</v>
      </c>
      <c r="L16">
        <v>16</v>
      </c>
      <c r="M16">
        <v>0</v>
      </c>
      <c r="N16">
        <v>0</v>
      </c>
      <c r="O16">
        <v>1</v>
      </c>
      <c r="P16">
        <v>8.4</v>
      </c>
      <c r="Q16">
        <v>8.4</v>
      </c>
      <c r="R16" s="1">
        <v>0.503</v>
      </c>
    </row>
    <row r="17" spans="1:18" x14ac:dyDescent="0.35">
      <c r="A17">
        <v>5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1</v>
      </c>
    </row>
    <row r="18" spans="1:18" x14ac:dyDescent="0.35">
      <c r="A18">
        <v>5</v>
      </c>
      <c r="B18" t="s">
        <v>156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</row>
    <row r="19" spans="1:18" x14ac:dyDescent="0.35">
      <c r="A19">
        <v>5</v>
      </c>
      <c r="B19" t="s">
        <v>191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0</v>
      </c>
    </row>
    <row r="20" spans="1:18" x14ac:dyDescent="0.35">
      <c r="A20">
        <v>5</v>
      </c>
      <c r="B20" t="s">
        <v>23</v>
      </c>
      <c r="C20">
        <v>14</v>
      </c>
      <c r="D20">
        <v>46</v>
      </c>
      <c r="E20">
        <v>3.3</v>
      </c>
      <c r="F20">
        <v>13</v>
      </c>
      <c r="G20">
        <v>0</v>
      </c>
      <c r="H20">
        <v>0</v>
      </c>
      <c r="I20">
        <v>2</v>
      </c>
      <c r="J20">
        <v>2</v>
      </c>
      <c r="K20">
        <v>12</v>
      </c>
      <c r="L20">
        <v>6</v>
      </c>
      <c r="M20">
        <v>1</v>
      </c>
      <c r="N20">
        <v>1</v>
      </c>
      <c r="O20">
        <v>1</v>
      </c>
      <c r="P20">
        <v>10.8</v>
      </c>
      <c r="Q20">
        <v>10.8</v>
      </c>
      <c r="R20" s="1">
        <v>0.997</v>
      </c>
    </row>
    <row r="21" spans="1:18" x14ac:dyDescent="0.35">
      <c r="A21">
        <v>5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2E-3</v>
      </c>
    </row>
    <row r="22" spans="1:18" x14ac:dyDescent="0.35">
      <c r="A22">
        <v>5</v>
      </c>
      <c r="B22" t="s">
        <v>200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1E-3</v>
      </c>
    </row>
    <row r="23" spans="1:18" x14ac:dyDescent="0.35">
      <c r="A23">
        <v>5</v>
      </c>
      <c r="B23" t="s">
        <v>24</v>
      </c>
      <c r="C23">
        <v>22</v>
      </c>
      <c r="D23">
        <v>177</v>
      </c>
      <c r="E23">
        <v>8</v>
      </c>
      <c r="F23">
        <v>72</v>
      </c>
      <c r="G23">
        <v>4</v>
      </c>
      <c r="H23">
        <v>1</v>
      </c>
      <c r="I23">
        <v>3</v>
      </c>
      <c r="J23">
        <v>3</v>
      </c>
      <c r="K23">
        <v>17</v>
      </c>
      <c r="L23">
        <v>5.7</v>
      </c>
      <c r="M23">
        <v>0</v>
      </c>
      <c r="N23">
        <v>0</v>
      </c>
      <c r="O23">
        <v>1</v>
      </c>
      <c r="P23">
        <v>26.9</v>
      </c>
      <c r="Q23">
        <v>26.9</v>
      </c>
      <c r="R23" s="1">
        <v>0.97499999999999998</v>
      </c>
    </row>
    <row r="24" spans="1:18" x14ac:dyDescent="0.35">
      <c r="A24">
        <v>5</v>
      </c>
      <c r="B24" t="s">
        <v>221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v>0</v>
      </c>
    </row>
    <row r="25" spans="1:18" x14ac:dyDescent="0.35">
      <c r="A25">
        <v>5</v>
      </c>
      <c r="B25" t="s">
        <v>29</v>
      </c>
      <c r="C25">
        <v>6</v>
      </c>
      <c r="D25">
        <v>10</v>
      </c>
      <c r="E25">
        <v>1.7</v>
      </c>
      <c r="F25">
        <v>5</v>
      </c>
      <c r="G25">
        <v>0</v>
      </c>
      <c r="H25">
        <v>0</v>
      </c>
      <c r="I25">
        <v>4</v>
      </c>
      <c r="J25">
        <v>4</v>
      </c>
      <c r="K25">
        <v>33</v>
      </c>
      <c r="L25">
        <v>8.3000000000000007</v>
      </c>
      <c r="M25">
        <v>0</v>
      </c>
      <c r="N25">
        <v>0</v>
      </c>
      <c r="O25">
        <v>1</v>
      </c>
      <c r="P25">
        <v>6.3</v>
      </c>
      <c r="Q25">
        <v>6.3</v>
      </c>
      <c r="R25" s="1">
        <v>0.90400000000000003</v>
      </c>
    </row>
    <row r="26" spans="1:18" x14ac:dyDescent="0.35">
      <c r="A26">
        <v>5</v>
      </c>
      <c r="B26" t="s">
        <v>169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0</v>
      </c>
    </row>
    <row r="27" spans="1:18" x14ac:dyDescent="0.35">
      <c r="A27">
        <v>5</v>
      </c>
      <c r="B27" t="s">
        <v>233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v>0</v>
      </c>
    </row>
    <row r="28" spans="1:18" x14ac:dyDescent="0.35">
      <c r="A28">
        <v>5</v>
      </c>
      <c r="B28" t="s">
        <v>144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 s="1">
        <v>1E-3</v>
      </c>
    </row>
    <row r="29" spans="1:18" x14ac:dyDescent="0.35">
      <c r="A29">
        <v>5</v>
      </c>
      <c r="B29" t="s">
        <v>41</v>
      </c>
      <c r="C29">
        <v>5</v>
      </c>
      <c r="D29">
        <v>15</v>
      </c>
      <c r="E29">
        <v>3</v>
      </c>
      <c r="F29">
        <v>6</v>
      </c>
      <c r="G29">
        <v>0</v>
      </c>
      <c r="H29">
        <v>0</v>
      </c>
      <c r="I29">
        <v>2</v>
      </c>
      <c r="J29">
        <v>2</v>
      </c>
      <c r="K29">
        <v>3</v>
      </c>
      <c r="L29">
        <v>1.5</v>
      </c>
      <c r="M29">
        <v>0</v>
      </c>
      <c r="N29">
        <v>0</v>
      </c>
      <c r="O29">
        <v>1</v>
      </c>
      <c r="P29">
        <v>2.8</v>
      </c>
      <c r="Q29">
        <v>2.8</v>
      </c>
      <c r="R29" s="1">
        <v>0.218</v>
      </c>
    </row>
    <row r="30" spans="1:18" x14ac:dyDescent="0.35">
      <c r="A30">
        <v>5</v>
      </c>
      <c r="B30" t="s">
        <v>185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v>0</v>
      </c>
    </row>
    <row r="31" spans="1:18" x14ac:dyDescent="0.35">
      <c r="A31">
        <v>5</v>
      </c>
      <c r="B31" t="s">
        <v>204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v>0</v>
      </c>
    </row>
    <row r="32" spans="1:18" x14ac:dyDescent="0.35">
      <c r="A32">
        <v>5</v>
      </c>
      <c r="B32" t="s">
        <v>196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>
        <v>0</v>
      </c>
    </row>
    <row r="33" spans="1:18" x14ac:dyDescent="0.35">
      <c r="A33">
        <v>5</v>
      </c>
      <c r="B33" t="s">
        <v>145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2</v>
      </c>
      <c r="L33">
        <v>2</v>
      </c>
      <c r="M33">
        <v>0</v>
      </c>
      <c r="N33">
        <v>0</v>
      </c>
      <c r="O33">
        <v>1</v>
      </c>
      <c r="P33">
        <v>0.7</v>
      </c>
      <c r="Q33">
        <v>0.7</v>
      </c>
      <c r="R33" s="1">
        <v>7.0000000000000001E-3</v>
      </c>
    </row>
    <row r="34" spans="1:18" x14ac:dyDescent="0.35">
      <c r="A34">
        <v>5</v>
      </c>
      <c r="B34" t="s">
        <v>76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">
        <v>1.0999999999999999E-2</v>
      </c>
    </row>
    <row r="35" spans="1:18" x14ac:dyDescent="0.35">
      <c r="A35">
        <v>5</v>
      </c>
      <c r="B35" t="s">
        <v>126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 s="1">
        <v>1E-3</v>
      </c>
    </row>
    <row r="36" spans="1:18" x14ac:dyDescent="0.35">
      <c r="A36">
        <v>5</v>
      </c>
      <c r="B36" t="s">
        <v>151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 s="1">
        <v>2E-3</v>
      </c>
    </row>
    <row r="37" spans="1:18" x14ac:dyDescent="0.35">
      <c r="A37">
        <v>5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v>7.0000000000000001E-3</v>
      </c>
    </row>
    <row r="38" spans="1:18" x14ac:dyDescent="0.35">
      <c r="A38">
        <v>5</v>
      </c>
      <c r="B38" t="s">
        <v>17</v>
      </c>
      <c r="C38">
        <v>19</v>
      </c>
      <c r="D38">
        <v>51</v>
      </c>
      <c r="E38">
        <v>2.7</v>
      </c>
      <c r="F38">
        <v>8</v>
      </c>
      <c r="G38">
        <v>0</v>
      </c>
      <c r="H38">
        <v>1</v>
      </c>
      <c r="I38">
        <v>2</v>
      </c>
      <c r="J38">
        <v>3</v>
      </c>
      <c r="K38">
        <v>27</v>
      </c>
      <c r="L38">
        <v>13.5</v>
      </c>
      <c r="M38">
        <v>0</v>
      </c>
      <c r="N38">
        <v>1</v>
      </c>
      <c r="O38">
        <v>1</v>
      </c>
      <c r="P38">
        <v>12.8</v>
      </c>
      <c r="Q38">
        <v>12.8</v>
      </c>
      <c r="R38" s="1">
        <v>1</v>
      </c>
    </row>
    <row r="39" spans="1:18" x14ac:dyDescent="0.35">
      <c r="A39">
        <v>5</v>
      </c>
      <c r="B39" t="s">
        <v>46</v>
      </c>
      <c r="C39">
        <v>9</v>
      </c>
      <c r="D39">
        <v>35</v>
      </c>
      <c r="E39">
        <v>3.9</v>
      </c>
      <c r="F39">
        <v>6</v>
      </c>
      <c r="G39">
        <v>0</v>
      </c>
      <c r="H39">
        <v>0</v>
      </c>
      <c r="I39">
        <v>1</v>
      </c>
      <c r="J39">
        <v>2</v>
      </c>
      <c r="K39">
        <v>0</v>
      </c>
      <c r="L39">
        <v>0</v>
      </c>
      <c r="M39">
        <v>0</v>
      </c>
      <c r="N39">
        <v>0</v>
      </c>
      <c r="O39">
        <v>1</v>
      </c>
      <c r="P39">
        <v>4</v>
      </c>
      <c r="Q39">
        <v>4</v>
      </c>
      <c r="R39" s="1">
        <v>0.63100000000000001</v>
      </c>
    </row>
    <row r="40" spans="1:18" x14ac:dyDescent="0.35">
      <c r="A40">
        <v>5</v>
      </c>
      <c r="B40" t="s">
        <v>62</v>
      </c>
      <c r="C40">
        <v>3</v>
      </c>
      <c r="D40">
        <v>4</v>
      </c>
      <c r="E40">
        <v>1.3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0.4</v>
      </c>
      <c r="Q40">
        <v>0.4</v>
      </c>
      <c r="R40" s="1">
        <v>3.7999999999999999E-2</v>
      </c>
    </row>
    <row r="41" spans="1:18" x14ac:dyDescent="0.35">
      <c r="A41">
        <v>5</v>
      </c>
      <c r="B41" t="s">
        <v>147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7</v>
      </c>
      <c r="L41">
        <v>7</v>
      </c>
      <c r="M41">
        <v>0</v>
      </c>
      <c r="N41">
        <v>0</v>
      </c>
      <c r="O41">
        <v>1</v>
      </c>
      <c r="P41">
        <v>1.2</v>
      </c>
      <c r="Q41">
        <v>1.2</v>
      </c>
      <c r="R41" s="1">
        <v>0.02</v>
      </c>
    </row>
    <row r="42" spans="1:18" x14ac:dyDescent="0.35">
      <c r="A42">
        <v>5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 s="1">
        <v>1E-3</v>
      </c>
    </row>
    <row r="43" spans="1:18" x14ac:dyDescent="0.35">
      <c r="A43">
        <v>5</v>
      </c>
      <c r="B43" t="s">
        <v>122</v>
      </c>
      <c r="C43">
        <v>7</v>
      </c>
      <c r="D43">
        <v>52</v>
      </c>
      <c r="E43">
        <v>7.4</v>
      </c>
      <c r="F43">
        <v>19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11.2</v>
      </c>
      <c r="Q43">
        <v>11.2</v>
      </c>
      <c r="R43" s="1">
        <v>2.1000000000000001E-2</v>
      </c>
    </row>
    <row r="44" spans="1:18" x14ac:dyDescent="0.35">
      <c r="A44">
        <v>5</v>
      </c>
      <c r="B44" t="s">
        <v>50</v>
      </c>
      <c r="C44">
        <v>6</v>
      </c>
      <c r="D44">
        <v>23</v>
      </c>
      <c r="E44">
        <v>3.8</v>
      </c>
      <c r="F44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2.2999999999999998</v>
      </c>
      <c r="Q44">
        <v>2.2999999999999998</v>
      </c>
      <c r="R44" s="1">
        <v>0.24199999999999999</v>
      </c>
    </row>
    <row r="45" spans="1:18" x14ac:dyDescent="0.35">
      <c r="A45">
        <v>5</v>
      </c>
      <c r="B45" t="s">
        <v>54</v>
      </c>
      <c r="C45">
        <v>20</v>
      </c>
      <c r="D45">
        <v>66</v>
      </c>
      <c r="E45">
        <v>3.3</v>
      </c>
      <c r="F45">
        <v>15</v>
      </c>
      <c r="G45">
        <v>0</v>
      </c>
      <c r="H45">
        <v>0</v>
      </c>
      <c r="I45">
        <v>1</v>
      </c>
      <c r="J45">
        <v>1</v>
      </c>
      <c r="K45">
        <v>16</v>
      </c>
      <c r="L45">
        <v>16</v>
      </c>
      <c r="M45">
        <v>0</v>
      </c>
      <c r="N45">
        <v>0</v>
      </c>
      <c r="O45">
        <v>1</v>
      </c>
      <c r="P45">
        <v>8.6999999999999993</v>
      </c>
      <c r="Q45">
        <v>8.6999999999999993</v>
      </c>
      <c r="R45" s="1">
        <v>0.66100000000000003</v>
      </c>
    </row>
    <row r="46" spans="1:18" x14ac:dyDescent="0.35">
      <c r="A46">
        <v>5</v>
      </c>
      <c r="B46" t="s">
        <v>64</v>
      </c>
      <c r="C46">
        <v>3</v>
      </c>
      <c r="D46">
        <v>13</v>
      </c>
      <c r="E46">
        <v>4.3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1.3</v>
      </c>
      <c r="Q46">
        <v>1.3</v>
      </c>
      <c r="R46" s="1">
        <v>7.1999999999999995E-2</v>
      </c>
    </row>
    <row r="47" spans="1:18" x14ac:dyDescent="0.35">
      <c r="A47">
        <v>5</v>
      </c>
      <c r="B47" t="s">
        <v>79</v>
      </c>
      <c r="C47">
        <v>17</v>
      </c>
      <c r="D47">
        <v>70</v>
      </c>
      <c r="E47">
        <v>4.0999999999999996</v>
      </c>
      <c r="F47">
        <v>17</v>
      </c>
      <c r="G47">
        <v>0</v>
      </c>
      <c r="H47">
        <v>0</v>
      </c>
      <c r="I47">
        <v>6</v>
      </c>
      <c r="J47">
        <v>6</v>
      </c>
      <c r="K47">
        <v>38</v>
      </c>
      <c r="L47">
        <v>6.3</v>
      </c>
      <c r="M47">
        <v>0</v>
      </c>
      <c r="N47">
        <v>0</v>
      </c>
      <c r="O47">
        <v>1</v>
      </c>
      <c r="P47">
        <v>13.8</v>
      </c>
      <c r="Q47">
        <v>13.8</v>
      </c>
      <c r="R47" s="1">
        <v>0.97599999999999998</v>
      </c>
    </row>
    <row r="48" spans="1:18" x14ac:dyDescent="0.35">
      <c r="A48">
        <v>5</v>
      </c>
      <c r="B48" t="s">
        <v>203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1E-3</v>
      </c>
    </row>
    <row r="50" spans="1:18" x14ac:dyDescent="0.35">
      <c r="A50">
        <v>5</v>
      </c>
      <c r="B50" t="s">
        <v>244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2E-3</v>
      </c>
    </row>
    <row r="51" spans="1:18" x14ac:dyDescent="0.35">
      <c r="A51">
        <v>5</v>
      </c>
      <c r="B51" t="s">
        <v>28</v>
      </c>
      <c r="C51">
        <v>19</v>
      </c>
      <c r="D51">
        <v>109</v>
      </c>
      <c r="E51">
        <v>5.7</v>
      </c>
      <c r="F51">
        <v>42</v>
      </c>
      <c r="G51">
        <v>3</v>
      </c>
      <c r="H51">
        <v>1</v>
      </c>
      <c r="I51">
        <v>2</v>
      </c>
      <c r="J51">
        <v>6</v>
      </c>
      <c r="K51">
        <v>20</v>
      </c>
      <c r="L51">
        <v>10</v>
      </c>
      <c r="M51">
        <v>0</v>
      </c>
      <c r="N51">
        <v>0</v>
      </c>
      <c r="O51">
        <v>1</v>
      </c>
      <c r="P51">
        <v>19.899999999999999</v>
      </c>
      <c r="Q51">
        <v>19.899999999999999</v>
      </c>
      <c r="R51" s="1">
        <v>0.96</v>
      </c>
    </row>
    <row r="52" spans="1:18" x14ac:dyDescent="0.35">
      <c r="A52">
        <v>5</v>
      </c>
      <c r="B52" t="s">
        <v>66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8.9999999999999993E-3</v>
      </c>
    </row>
    <row r="53" spans="1:18" x14ac:dyDescent="0.35">
      <c r="A53">
        <v>5</v>
      </c>
      <c r="B53" t="s">
        <v>168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5</v>
      </c>
      <c r="B54" t="s">
        <v>178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5</v>
      </c>
      <c r="B55" t="s">
        <v>230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1.2999999999999999E-2</v>
      </c>
    </row>
    <row r="56" spans="1:18" x14ac:dyDescent="0.35">
      <c r="A56">
        <v>5</v>
      </c>
      <c r="B56" t="s">
        <v>134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 s="1">
        <v>9.5000000000000001E-2</v>
      </c>
    </row>
    <row r="57" spans="1:18" x14ac:dyDescent="0.35">
      <c r="A57">
        <v>5</v>
      </c>
      <c r="B57" t="s">
        <v>157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 s="1">
        <v>0</v>
      </c>
    </row>
    <row r="58" spans="1:18" x14ac:dyDescent="0.35">
      <c r="A58">
        <v>5</v>
      </c>
      <c r="B58" t="s">
        <v>30</v>
      </c>
      <c r="C58">
        <v>13</v>
      </c>
      <c r="D58">
        <v>43</v>
      </c>
      <c r="E58">
        <v>3.3</v>
      </c>
      <c r="F58">
        <v>8</v>
      </c>
      <c r="G58">
        <v>0</v>
      </c>
      <c r="H58">
        <v>0</v>
      </c>
      <c r="I58">
        <v>3</v>
      </c>
      <c r="J58">
        <v>3</v>
      </c>
      <c r="K58">
        <v>19</v>
      </c>
      <c r="L58">
        <v>6.3</v>
      </c>
      <c r="M58">
        <v>0</v>
      </c>
      <c r="N58">
        <v>0</v>
      </c>
      <c r="O58">
        <v>1</v>
      </c>
      <c r="P58">
        <v>7.7</v>
      </c>
      <c r="Q58">
        <v>7.7</v>
      </c>
      <c r="R58" s="1">
        <v>0.998</v>
      </c>
    </row>
    <row r="59" spans="1:18" x14ac:dyDescent="0.35">
      <c r="A59">
        <v>5</v>
      </c>
      <c r="B59" t="s">
        <v>77</v>
      </c>
      <c r="C59">
        <v>3</v>
      </c>
      <c r="D59">
        <v>7</v>
      </c>
      <c r="E59">
        <v>2.2999999999999998</v>
      </c>
      <c r="F59">
        <v>4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1.3</v>
      </c>
      <c r="Q59">
        <v>1.3</v>
      </c>
      <c r="R59" s="1">
        <v>1.2E-2</v>
      </c>
    </row>
    <row r="60" spans="1:18" x14ac:dyDescent="0.35">
      <c r="A60">
        <v>5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 s="1">
        <v>0.79100000000000004</v>
      </c>
    </row>
    <row r="61" spans="1:18" x14ac:dyDescent="0.35">
      <c r="A61">
        <v>5</v>
      </c>
      <c r="B61" t="s">
        <v>88</v>
      </c>
      <c r="C61">
        <v>11</v>
      </c>
      <c r="D61">
        <v>151</v>
      </c>
      <c r="E61">
        <v>13.7</v>
      </c>
      <c r="F61">
        <v>76</v>
      </c>
      <c r="G61">
        <v>5</v>
      </c>
      <c r="H61">
        <v>1</v>
      </c>
      <c r="I61">
        <v>1</v>
      </c>
      <c r="J61">
        <v>1</v>
      </c>
      <c r="K61">
        <v>14</v>
      </c>
      <c r="L61">
        <v>14</v>
      </c>
      <c r="M61">
        <v>0</v>
      </c>
      <c r="N61">
        <v>1</v>
      </c>
      <c r="O61">
        <v>1</v>
      </c>
      <c r="P61">
        <v>21</v>
      </c>
      <c r="Q61">
        <v>21</v>
      </c>
      <c r="R61" s="1">
        <v>0.92300000000000004</v>
      </c>
    </row>
    <row r="62" spans="1:18" x14ac:dyDescent="0.35">
      <c r="A62">
        <v>5</v>
      </c>
      <c r="B62" t="s">
        <v>183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5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0.35099999999999998</v>
      </c>
    </row>
    <row r="64" spans="1:18" x14ac:dyDescent="0.35">
      <c r="A64">
        <v>5</v>
      </c>
      <c r="B64" t="s">
        <v>214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5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0.16900000000000001</v>
      </c>
    </row>
    <row r="66" spans="1:18" x14ac:dyDescent="0.35">
      <c r="A66">
        <v>5</v>
      </c>
      <c r="B66" t="s">
        <v>238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5</v>
      </c>
      <c r="B67" t="s">
        <v>148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 s="1">
        <v>1E-3</v>
      </c>
    </row>
    <row r="68" spans="1:18" x14ac:dyDescent="0.35">
      <c r="A68">
        <v>5</v>
      </c>
      <c r="B68" t="s">
        <v>121</v>
      </c>
      <c r="C68">
        <v>10</v>
      </c>
      <c r="D68">
        <v>45</v>
      </c>
      <c r="E68">
        <v>4.5</v>
      </c>
      <c r="F68">
        <v>11</v>
      </c>
      <c r="G68">
        <v>0</v>
      </c>
      <c r="H68">
        <v>1</v>
      </c>
      <c r="I68">
        <v>1</v>
      </c>
      <c r="J68">
        <v>3</v>
      </c>
      <c r="K68">
        <v>12</v>
      </c>
      <c r="L68">
        <v>12</v>
      </c>
      <c r="M68">
        <v>0</v>
      </c>
      <c r="N68">
        <v>0</v>
      </c>
      <c r="O68">
        <v>1</v>
      </c>
      <c r="P68">
        <v>12.2</v>
      </c>
      <c r="Q68">
        <v>12.2</v>
      </c>
      <c r="R68" s="1">
        <v>5.8999999999999997E-2</v>
      </c>
    </row>
    <row r="69" spans="1:18" x14ac:dyDescent="0.35">
      <c r="A69">
        <v>5</v>
      </c>
      <c r="B69" t="s">
        <v>158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</row>
    <row r="70" spans="1:18" x14ac:dyDescent="0.35">
      <c r="A70">
        <v>5</v>
      </c>
      <c r="B70" t="s">
        <v>139</v>
      </c>
      <c r="C70">
        <v>12</v>
      </c>
      <c r="D70">
        <v>25</v>
      </c>
      <c r="E70">
        <v>2.1</v>
      </c>
      <c r="F70">
        <v>8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3.1</v>
      </c>
      <c r="Q70">
        <v>3.1</v>
      </c>
      <c r="R70" s="1">
        <v>1E-3</v>
      </c>
    </row>
    <row r="71" spans="1:18" x14ac:dyDescent="0.35">
      <c r="A71">
        <v>5</v>
      </c>
      <c r="B71" t="s">
        <v>152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1.2999999999999999E-2</v>
      </c>
    </row>
    <row r="72" spans="1:18" x14ac:dyDescent="0.35">
      <c r="A72">
        <v>5</v>
      </c>
      <c r="B72" t="s">
        <v>57</v>
      </c>
      <c r="C72">
        <v>8</v>
      </c>
      <c r="D72">
        <v>21</v>
      </c>
      <c r="E72">
        <v>2.6</v>
      </c>
      <c r="F72">
        <v>8</v>
      </c>
      <c r="G72">
        <v>0</v>
      </c>
      <c r="H72">
        <v>0</v>
      </c>
      <c r="I72">
        <v>4</v>
      </c>
      <c r="J72">
        <v>4</v>
      </c>
      <c r="K72">
        <v>17</v>
      </c>
      <c r="L72">
        <v>4.3</v>
      </c>
      <c r="M72">
        <v>0</v>
      </c>
      <c r="N72">
        <v>0</v>
      </c>
      <c r="O72">
        <v>1</v>
      </c>
      <c r="P72">
        <v>5.8</v>
      </c>
      <c r="Q72">
        <v>5.8</v>
      </c>
      <c r="R72" s="1">
        <v>0.36699999999999999</v>
      </c>
    </row>
    <row r="73" spans="1:18" x14ac:dyDescent="0.35">
      <c r="A73">
        <v>5</v>
      </c>
      <c r="B73" t="s">
        <v>198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5</v>
      </c>
      <c r="B74" t="s">
        <v>128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3.0000000000000001E-3</v>
      </c>
    </row>
    <row r="75" spans="1:18" x14ac:dyDescent="0.35">
      <c r="A75">
        <v>5</v>
      </c>
      <c r="B75" t="s">
        <v>218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0</v>
      </c>
    </row>
    <row r="76" spans="1:18" x14ac:dyDescent="0.35">
      <c r="A76">
        <v>5</v>
      </c>
      <c r="B76" t="s">
        <v>56</v>
      </c>
      <c r="C76">
        <v>12</v>
      </c>
      <c r="D76">
        <v>48</v>
      </c>
      <c r="E76">
        <v>4</v>
      </c>
      <c r="F76">
        <v>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4.8</v>
      </c>
      <c r="Q76">
        <v>4.8</v>
      </c>
      <c r="R76" s="1">
        <v>0.82099999999999995</v>
      </c>
    </row>
    <row r="77" spans="1:18" x14ac:dyDescent="0.35">
      <c r="A77">
        <v>5</v>
      </c>
      <c r="B77" t="s">
        <v>173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1E-3</v>
      </c>
    </row>
    <row r="78" spans="1:18" x14ac:dyDescent="0.35">
      <c r="A78">
        <v>5</v>
      </c>
      <c r="B78" t="s">
        <v>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5</v>
      </c>
      <c r="B79" t="s">
        <v>129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 s="1">
        <v>0</v>
      </c>
    </row>
    <row r="80" spans="1:18" x14ac:dyDescent="0.35">
      <c r="A80">
        <v>5</v>
      </c>
      <c r="B80" t="s">
        <v>135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2E-3</v>
      </c>
    </row>
    <row r="81" spans="1:18" x14ac:dyDescent="0.35">
      <c r="A81">
        <v>5</v>
      </c>
      <c r="B81" t="s">
        <v>49</v>
      </c>
      <c r="C81">
        <v>16</v>
      </c>
      <c r="D81">
        <v>55</v>
      </c>
      <c r="E81">
        <v>3.4</v>
      </c>
      <c r="F81">
        <v>11</v>
      </c>
      <c r="G81">
        <v>0</v>
      </c>
      <c r="H81">
        <v>1</v>
      </c>
      <c r="I81">
        <v>1</v>
      </c>
      <c r="J81">
        <v>1</v>
      </c>
      <c r="K81">
        <v>9</v>
      </c>
      <c r="L81">
        <v>9</v>
      </c>
      <c r="M81">
        <v>0</v>
      </c>
      <c r="N81">
        <v>0</v>
      </c>
      <c r="O81">
        <v>1</v>
      </c>
      <c r="P81">
        <v>12.9</v>
      </c>
      <c r="Q81">
        <v>12.9</v>
      </c>
      <c r="R81" s="1">
        <v>0.96399999999999997</v>
      </c>
    </row>
    <row r="82" spans="1:18" x14ac:dyDescent="0.35">
      <c r="A82">
        <v>5</v>
      </c>
      <c r="B82" t="s">
        <v>174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2E-3</v>
      </c>
    </row>
    <row r="83" spans="1:18" x14ac:dyDescent="0.35">
      <c r="A83">
        <v>5</v>
      </c>
      <c r="B83" t="s">
        <v>231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5</v>
      </c>
      <c r="B84" t="s">
        <v>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0.16400000000000001</v>
      </c>
    </row>
    <row r="85" spans="1:18" x14ac:dyDescent="0.35">
      <c r="A85">
        <v>5</v>
      </c>
      <c r="B85" t="s">
        <v>186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5</v>
      </c>
      <c r="B86" t="s">
        <v>228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5</v>
      </c>
      <c r="B87" t="s">
        <v>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0.98799999999999999</v>
      </c>
    </row>
    <row r="88" spans="1:18" x14ac:dyDescent="0.35">
      <c r="A88">
        <v>5</v>
      </c>
      <c r="B88" t="s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 s="1">
        <v>0</v>
      </c>
    </row>
    <row r="89" spans="1:18" x14ac:dyDescent="0.35">
      <c r="A89">
        <v>5</v>
      </c>
      <c r="B89" t="s">
        <v>94</v>
      </c>
      <c r="C89">
        <v>9</v>
      </c>
      <c r="D89">
        <v>68</v>
      </c>
      <c r="E89">
        <v>7.6</v>
      </c>
      <c r="F89">
        <v>38</v>
      </c>
      <c r="G89">
        <v>3</v>
      </c>
      <c r="H89">
        <v>0</v>
      </c>
      <c r="I89">
        <v>3</v>
      </c>
      <c r="J89">
        <v>4</v>
      </c>
      <c r="K89">
        <v>21</v>
      </c>
      <c r="L89">
        <v>7</v>
      </c>
      <c r="M89">
        <v>1</v>
      </c>
      <c r="N89">
        <v>0</v>
      </c>
      <c r="O89">
        <v>1</v>
      </c>
      <c r="P89">
        <v>16.399999999999999</v>
      </c>
      <c r="Q89">
        <v>16.399999999999999</v>
      </c>
      <c r="R89" s="1">
        <v>0.121</v>
      </c>
    </row>
    <row r="90" spans="1:18" x14ac:dyDescent="0.35">
      <c r="A90">
        <v>5</v>
      </c>
      <c r="B90" t="s">
        <v>52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0.185</v>
      </c>
    </row>
    <row r="91" spans="1:18" x14ac:dyDescent="0.35">
      <c r="A91">
        <v>5</v>
      </c>
      <c r="B91" t="s">
        <v>39</v>
      </c>
      <c r="C91">
        <v>6</v>
      </c>
      <c r="D91">
        <v>46</v>
      </c>
      <c r="E91">
        <v>7.7</v>
      </c>
      <c r="F91">
        <v>35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4.5999999999999996</v>
      </c>
      <c r="Q91">
        <v>4.5999999999999996</v>
      </c>
      <c r="R91" s="1">
        <v>0.90200000000000002</v>
      </c>
    </row>
    <row r="92" spans="1:18" x14ac:dyDescent="0.35">
      <c r="A92">
        <v>5</v>
      </c>
      <c r="B92" t="s">
        <v>44</v>
      </c>
      <c r="C92">
        <v>5</v>
      </c>
      <c r="D92">
        <v>-4</v>
      </c>
      <c r="E92">
        <v>-0.8</v>
      </c>
      <c r="F92">
        <v>5</v>
      </c>
      <c r="G92">
        <v>0</v>
      </c>
      <c r="H92">
        <v>0</v>
      </c>
      <c r="I92">
        <v>3</v>
      </c>
      <c r="J92">
        <v>4</v>
      </c>
      <c r="K92">
        <v>25</v>
      </c>
      <c r="L92">
        <v>8.3000000000000007</v>
      </c>
      <c r="M92">
        <v>0</v>
      </c>
      <c r="N92">
        <v>0</v>
      </c>
      <c r="O92">
        <v>1</v>
      </c>
      <c r="P92">
        <v>3.6</v>
      </c>
      <c r="Q92">
        <v>3.6</v>
      </c>
      <c r="R92" s="1">
        <v>0.93799999999999994</v>
      </c>
    </row>
    <row r="93" spans="1:18" x14ac:dyDescent="0.35">
      <c r="A93">
        <v>5</v>
      </c>
      <c r="B93" t="s">
        <v>226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6.0000000000000001E-3</v>
      </c>
    </row>
    <row r="94" spans="1:18" x14ac:dyDescent="0.35">
      <c r="A94">
        <v>5</v>
      </c>
      <c r="B94" t="s">
        <v>240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 s="1">
        <v>1E-3</v>
      </c>
    </row>
    <row r="95" spans="1:18" x14ac:dyDescent="0.35">
      <c r="A95">
        <v>5</v>
      </c>
      <c r="B95" t="s">
        <v>166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5</v>
      </c>
      <c r="B96" t="s">
        <v>235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5</v>
      </c>
      <c r="B97" t="s">
        <v>217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5</v>
      </c>
      <c r="B98" t="s">
        <v>188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5</v>
      </c>
      <c r="B99" t="s">
        <v>48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0.91</v>
      </c>
    </row>
    <row r="100" spans="1:18" x14ac:dyDescent="0.35">
      <c r="A100">
        <v>5</v>
      </c>
      <c r="B100" t="s">
        <v>197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5</v>
      </c>
      <c r="B101" t="s">
        <v>60</v>
      </c>
      <c r="C101">
        <v>9</v>
      </c>
      <c r="D101">
        <v>40</v>
      </c>
      <c r="E101">
        <v>4.4000000000000004</v>
      </c>
      <c r="F101">
        <v>16</v>
      </c>
      <c r="G101">
        <v>0</v>
      </c>
      <c r="H101">
        <v>0</v>
      </c>
      <c r="I101">
        <v>3</v>
      </c>
      <c r="J101">
        <v>3</v>
      </c>
      <c r="K101">
        <v>39</v>
      </c>
      <c r="L101">
        <v>13</v>
      </c>
      <c r="M101">
        <v>0</v>
      </c>
      <c r="N101">
        <v>0</v>
      </c>
      <c r="O101">
        <v>1</v>
      </c>
      <c r="P101">
        <v>9.4</v>
      </c>
      <c r="Q101">
        <v>9.4</v>
      </c>
      <c r="R101" s="1">
        <v>0.83699999999999997</v>
      </c>
    </row>
    <row r="102" spans="1:18" x14ac:dyDescent="0.35">
      <c r="A102">
        <v>5</v>
      </c>
      <c r="B102" t="s">
        <v>215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0.193</v>
      </c>
    </row>
    <row r="103" spans="1:18" x14ac:dyDescent="0.35">
      <c r="A103">
        <v>5</v>
      </c>
      <c r="B103" t="s">
        <v>210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5</v>
      </c>
      <c r="B104" t="s">
        <v>70</v>
      </c>
      <c r="C104">
        <v>1</v>
      </c>
      <c r="D104">
        <v>7</v>
      </c>
      <c r="E104">
        <v>7</v>
      </c>
      <c r="F104">
        <v>7</v>
      </c>
      <c r="G104">
        <v>0</v>
      </c>
      <c r="H104">
        <v>0</v>
      </c>
      <c r="I104">
        <v>2</v>
      </c>
      <c r="J104">
        <v>3</v>
      </c>
      <c r="K104">
        <v>18</v>
      </c>
      <c r="L104">
        <v>9</v>
      </c>
      <c r="M104">
        <v>0</v>
      </c>
      <c r="N104">
        <v>0</v>
      </c>
      <c r="O104">
        <v>1</v>
      </c>
      <c r="P104">
        <v>3.5</v>
      </c>
      <c r="Q104">
        <v>3.5</v>
      </c>
      <c r="R104" s="1">
        <v>0.245</v>
      </c>
    </row>
    <row r="105" spans="1:18" x14ac:dyDescent="0.35">
      <c r="A105">
        <v>5</v>
      </c>
      <c r="B105" t="s">
        <v>232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1E-3</v>
      </c>
    </row>
    <row r="106" spans="1:18" x14ac:dyDescent="0.35">
      <c r="A106">
        <v>5</v>
      </c>
      <c r="B106" t="s">
        <v>69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0.87</v>
      </c>
    </row>
    <row r="107" spans="1:18" x14ac:dyDescent="0.35">
      <c r="A107">
        <v>5</v>
      </c>
      <c r="B107" t="s">
        <v>42</v>
      </c>
      <c r="C107">
        <v>25</v>
      </c>
      <c r="D107">
        <v>81</v>
      </c>
      <c r="E107">
        <v>3.2</v>
      </c>
      <c r="F107">
        <v>10</v>
      </c>
      <c r="G107">
        <v>0</v>
      </c>
      <c r="H107">
        <v>0</v>
      </c>
      <c r="I107">
        <v>4</v>
      </c>
      <c r="J107">
        <v>4</v>
      </c>
      <c r="K107">
        <v>13</v>
      </c>
      <c r="L107">
        <v>3.3</v>
      </c>
      <c r="M107">
        <v>0</v>
      </c>
      <c r="N107">
        <v>0</v>
      </c>
      <c r="O107">
        <v>1</v>
      </c>
      <c r="P107">
        <v>11.4</v>
      </c>
      <c r="Q107">
        <v>11.4</v>
      </c>
      <c r="R107" s="1">
        <v>0.98599999999999999</v>
      </c>
    </row>
    <row r="108" spans="1:18" x14ac:dyDescent="0.35">
      <c r="A108">
        <v>5</v>
      </c>
      <c r="B108" t="s">
        <v>237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5</v>
      </c>
      <c r="B109" t="s">
        <v>83</v>
      </c>
      <c r="C109">
        <v>6</v>
      </c>
      <c r="D109">
        <v>18</v>
      </c>
      <c r="E109">
        <v>3</v>
      </c>
      <c r="F109">
        <v>5</v>
      </c>
      <c r="G109">
        <v>0</v>
      </c>
      <c r="H109">
        <v>0</v>
      </c>
      <c r="I109">
        <v>1</v>
      </c>
      <c r="J109">
        <v>1</v>
      </c>
      <c r="K109">
        <v>16</v>
      </c>
      <c r="L109">
        <v>16</v>
      </c>
      <c r="M109">
        <v>0</v>
      </c>
      <c r="N109">
        <v>0</v>
      </c>
      <c r="O109">
        <v>1</v>
      </c>
      <c r="P109">
        <v>3.9</v>
      </c>
      <c r="Q109">
        <v>3.9</v>
      </c>
      <c r="R109" s="1">
        <v>0.96699999999999997</v>
      </c>
    </row>
    <row r="110" spans="1:18" x14ac:dyDescent="0.35">
      <c r="A110">
        <v>5</v>
      </c>
      <c r="B110" t="s">
        <v>225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5</v>
      </c>
      <c r="B111" t="s">
        <v>242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5</v>
      </c>
      <c r="B112" t="s">
        <v>119</v>
      </c>
      <c r="C112">
        <v>10</v>
      </c>
      <c r="D112">
        <v>69</v>
      </c>
      <c r="E112">
        <v>6.9</v>
      </c>
      <c r="F112">
        <v>26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12.9</v>
      </c>
      <c r="Q112">
        <v>12.9</v>
      </c>
      <c r="R112" s="1">
        <v>0.01</v>
      </c>
    </row>
    <row r="113" spans="1:18" x14ac:dyDescent="0.35">
      <c r="A113">
        <v>5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 s="1">
        <v>0</v>
      </c>
    </row>
    <row r="114" spans="1:18" x14ac:dyDescent="0.35">
      <c r="A114">
        <v>5</v>
      </c>
      <c r="B114" t="s">
        <v>45</v>
      </c>
      <c r="C114">
        <v>20</v>
      </c>
      <c r="D114">
        <v>69</v>
      </c>
      <c r="E114">
        <v>3.5</v>
      </c>
      <c r="F114">
        <v>24</v>
      </c>
      <c r="G114">
        <v>1</v>
      </c>
      <c r="H114">
        <v>1</v>
      </c>
      <c r="I114">
        <v>5</v>
      </c>
      <c r="J114">
        <v>5</v>
      </c>
      <c r="K114">
        <v>20</v>
      </c>
      <c r="L114">
        <v>4</v>
      </c>
      <c r="M114">
        <v>0</v>
      </c>
      <c r="N114">
        <v>0</v>
      </c>
      <c r="O114">
        <v>1</v>
      </c>
      <c r="P114">
        <v>17.399999999999999</v>
      </c>
      <c r="Q114">
        <v>17.399999999999999</v>
      </c>
      <c r="R114" s="1">
        <v>0.997</v>
      </c>
    </row>
    <row r="115" spans="1:18" x14ac:dyDescent="0.35">
      <c r="A115">
        <v>5</v>
      </c>
      <c r="B115" t="s">
        <v>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0.12</v>
      </c>
    </row>
    <row r="116" spans="1:18" x14ac:dyDescent="0.35">
      <c r="A116">
        <v>5</v>
      </c>
      <c r="B116" t="s">
        <v>171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1E-3</v>
      </c>
    </row>
    <row r="117" spans="1:18" x14ac:dyDescent="0.35">
      <c r="A117">
        <v>5</v>
      </c>
      <c r="B117" t="s">
        <v>31</v>
      </c>
      <c r="C117">
        <v>7</v>
      </c>
      <c r="D117">
        <v>32</v>
      </c>
      <c r="E117">
        <v>4.5999999999999996</v>
      </c>
      <c r="F117">
        <v>14</v>
      </c>
      <c r="G117">
        <v>0</v>
      </c>
      <c r="H117">
        <v>1</v>
      </c>
      <c r="I117">
        <v>4</v>
      </c>
      <c r="J117">
        <v>4</v>
      </c>
      <c r="K117">
        <v>13</v>
      </c>
      <c r="L117">
        <v>3.3</v>
      </c>
      <c r="M117">
        <v>0</v>
      </c>
      <c r="N117">
        <v>1</v>
      </c>
      <c r="O117">
        <v>1</v>
      </c>
      <c r="P117">
        <v>10.5</v>
      </c>
      <c r="Q117">
        <v>10.5</v>
      </c>
      <c r="R117" s="1">
        <v>0.13200000000000001</v>
      </c>
    </row>
    <row r="118" spans="1:18" x14ac:dyDescent="0.35">
      <c r="A118">
        <v>5</v>
      </c>
      <c r="B118" t="s">
        <v>89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0.57799999999999996</v>
      </c>
    </row>
    <row r="119" spans="1:18" x14ac:dyDescent="0.35">
      <c r="A119">
        <v>5</v>
      </c>
      <c r="B119" t="s">
        <v>248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2.1000000000000001E-2</v>
      </c>
    </row>
    <row r="120" spans="1:18" x14ac:dyDescent="0.35">
      <c r="A120">
        <v>5</v>
      </c>
      <c r="B120" t="s">
        <v>180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0.43099999999999999</v>
      </c>
    </row>
    <row r="121" spans="1:18" x14ac:dyDescent="0.35">
      <c r="A121">
        <v>5</v>
      </c>
      <c r="B121" t="s">
        <v>141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28</v>
      </c>
      <c r="L121">
        <v>28</v>
      </c>
      <c r="M121">
        <v>0</v>
      </c>
      <c r="N121">
        <v>0</v>
      </c>
      <c r="O121">
        <v>1</v>
      </c>
      <c r="P121">
        <v>3.3</v>
      </c>
      <c r="Q121">
        <v>3.3</v>
      </c>
      <c r="R121" s="1">
        <v>0</v>
      </c>
    </row>
    <row r="122" spans="1:18" x14ac:dyDescent="0.35">
      <c r="A122">
        <v>5</v>
      </c>
      <c r="B122" t="s">
        <v>87</v>
      </c>
      <c r="C122">
        <v>12</v>
      </c>
      <c r="D122">
        <v>37</v>
      </c>
      <c r="E122">
        <v>3.1</v>
      </c>
      <c r="F122">
        <v>8</v>
      </c>
      <c r="G122">
        <v>0</v>
      </c>
      <c r="H122">
        <v>0</v>
      </c>
      <c r="I122">
        <v>4</v>
      </c>
      <c r="J122">
        <v>4</v>
      </c>
      <c r="K122">
        <v>53</v>
      </c>
      <c r="L122">
        <v>13.3</v>
      </c>
      <c r="M122">
        <v>0</v>
      </c>
      <c r="N122">
        <v>0</v>
      </c>
      <c r="O122">
        <v>1</v>
      </c>
      <c r="P122">
        <v>11</v>
      </c>
      <c r="Q122">
        <v>11</v>
      </c>
      <c r="R122" s="1">
        <v>3.6999999999999998E-2</v>
      </c>
    </row>
    <row r="123" spans="1:18" x14ac:dyDescent="0.35">
      <c r="A123">
        <v>5</v>
      </c>
      <c r="B123" t="s">
        <v>190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8.0000000000000002E-3</v>
      </c>
    </row>
    <row r="124" spans="1:18" x14ac:dyDescent="0.35">
      <c r="A124">
        <v>5</v>
      </c>
      <c r="B124" t="s">
        <v>40</v>
      </c>
      <c r="C124">
        <v>7</v>
      </c>
      <c r="D124">
        <v>17</v>
      </c>
      <c r="E124">
        <v>2.4</v>
      </c>
      <c r="F124">
        <v>4</v>
      </c>
      <c r="G124">
        <v>0</v>
      </c>
      <c r="H124">
        <v>0</v>
      </c>
      <c r="I124">
        <v>1</v>
      </c>
      <c r="J124">
        <v>2</v>
      </c>
      <c r="K124">
        <v>7</v>
      </c>
      <c r="L124">
        <v>7</v>
      </c>
      <c r="M124">
        <v>0</v>
      </c>
      <c r="N124">
        <v>0</v>
      </c>
      <c r="O124">
        <v>1</v>
      </c>
      <c r="P124">
        <v>2.9</v>
      </c>
      <c r="Q124">
        <v>2.9</v>
      </c>
      <c r="R124" s="1">
        <v>0.20599999999999999</v>
      </c>
    </row>
    <row r="125" spans="1:18" x14ac:dyDescent="0.35">
      <c r="A125">
        <v>5</v>
      </c>
      <c r="B125" t="s">
        <v>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0.95799999999999996</v>
      </c>
    </row>
    <row r="126" spans="1:18" x14ac:dyDescent="0.35">
      <c r="A126">
        <v>5</v>
      </c>
      <c r="B126" t="s">
        <v>201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5</v>
      </c>
      <c r="B127" t="s">
        <v>182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2E-3</v>
      </c>
    </row>
    <row r="128" spans="1:18" x14ac:dyDescent="0.35">
      <c r="A128">
        <v>5</v>
      </c>
      <c r="B128" t="s">
        <v>250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 s="1">
        <v>1E-3</v>
      </c>
    </row>
    <row r="129" spans="1:18" x14ac:dyDescent="0.35">
      <c r="A129">
        <v>5</v>
      </c>
      <c r="B129" t="s">
        <v>140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3.0000000000000001E-3</v>
      </c>
    </row>
    <row r="130" spans="1:18" x14ac:dyDescent="0.35">
      <c r="A130">
        <v>5</v>
      </c>
      <c r="B130" t="s">
        <v>192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1E-3</v>
      </c>
    </row>
    <row r="131" spans="1:18" x14ac:dyDescent="0.35">
      <c r="A131">
        <v>5</v>
      </c>
      <c r="B131" t="s">
        <v>36</v>
      </c>
      <c r="C131">
        <v>10</v>
      </c>
      <c r="D131">
        <v>76</v>
      </c>
      <c r="E131">
        <v>7.6</v>
      </c>
      <c r="F131">
        <v>34</v>
      </c>
      <c r="G131">
        <v>2</v>
      </c>
      <c r="H131">
        <v>0</v>
      </c>
      <c r="I131">
        <v>0</v>
      </c>
      <c r="J131">
        <v>3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7.6</v>
      </c>
      <c r="Q131">
        <v>7.6</v>
      </c>
      <c r="R131" s="1">
        <v>0.61799999999999999</v>
      </c>
    </row>
    <row r="132" spans="1:18" x14ac:dyDescent="0.35">
      <c r="A132">
        <v>5</v>
      </c>
      <c r="B132" t="s">
        <v>142</v>
      </c>
      <c r="C132">
        <v>8</v>
      </c>
      <c r="D132">
        <v>26</v>
      </c>
      <c r="E132">
        <v>3.3</v>
      </c>
      <c r="F132">
        <v>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2.6</v>
      </c>
      <c r="Q132">
        <v>2.6</v>
      </c>
      <c r="R132" s="1">
        <v>0</v>
      </c>
    </row>
    <row r="133" spans="1:18" x14ac:dyDescent="0.35">
      <c r="A133">
        <v>5</v>
      </c>
      <c r="B133" t="s">
        <v>124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</v>
      </c>
      <c r="J133">
        <v>4</v>
      </c>
      <c r="K133">
        <v>26</v>
      </c>
      <c r="L133">
        <v>6.5</v>
      </c>
      <c r="M133">
        <v>1</v>
      </c>
      <c r="N133">
        <v>0</v>
      </c>
      <c r="O133">
        <v>1</v>
      </c>
      <c r="P133">
        <v>10.6</v>
      </c>
      <c r="Q133">
        <v>10.6</v>
      </c>
      <c r="R133" s="1">
        <v>3.0000000000000001E-3</v>
      </c>
    </row>
    <row r="134" spans="1:18" x14ac:dyDescent="0.35">
      <c r="A134">
        <v>5</v>
      </c>
      <c r="B134" t="s">
        <v>22</v>
      </c>
      <c r="C134">
        <v>13</v>
      </c>
      <c r="D134">
        <v>53</v>
      </c>
      <c r="E134">
        <v>4.0999999999999996</v>
      </c>
      <c r="F134">
        <v>11</v>
      </c>
      <c r="G134">
        <v>0</v>
      </c>
      <c r="H134">
        <v>0</v>
      </c>
      <c r="I134">
        <v>2</v>
      </c>
      <c r="J134">
        <v>2</v>
      </c>
      <c r="K134">
        <v>4</v>
      </c>
      <c r="L134">
        <v>2</v>
      </c>
      <c r="M134">
        <v>0</v>
      </c>
      <c r="N134">
        <v>0</v>
      </c>
      <c r="O134">
        <v>1</v>
      </c>
      <c r="P134">
        <v>6.7</v>
      </c>
      <c r="Q134">
        <v>6.7</v>
      </c>
      <c r="R134" s="1">
        <v>0.94099999999999995</v>
      </c>
    </row>
    <row r="135" spans="1:18" x14ac:dyDescent="0.35">
      <c r="A135">
        <v>5</v>
      </c>
      <c r="B135" t="s">
        <v>159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5</v>
      </c>
      <c r="B136" t="s">
        <v>68</v>
      </c>
      <c r="C136">
        <v>2</v>
      </c>
      <c r="D136">
        <v>6</v>
      </c>
      <c r="E136">
        <v>3</v>
      </c>
      <c r="F136">
        <v>4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1.2</v>
      </c>
      <c r="Q136">
        <v>1.2</v>
      </c>
      <c r="R136" s="1">
        <v>0.154</v>
      </c>
    </row>
    <row r="137" spans="1:18" x14ac:dyDescent="0.35">
      <c r="A137">
        <v>5</v>
      </c>
      <c r="B137" t="s">
        <v>236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5.8000000000000003E-2</v>
      </c>
    </row>
    <row r="138" spans="1:18" x14ac:dyDescent="0.35">
      <c r="A138">
        <v>5</v>
      </c>
      <c r="B138" t="s">
        <v>187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5</v>
      </c>
      <c r="B139" t="s">
        <v>207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5</v>
      </c>
      <c r="B140" t="s">
        <v>175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1E-3</v>
      </c>
    </row>
    <row r="141" spans="1:18" x14ac:dyDescent="0.35">
      <c r="A141">
        <v>5</v>
      </c>
      <c r="B141" t="s">
        <v>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5</v>
      </c>
      <c r="B142" t="s">
        <v>73</v>
      </c>
      <c r="C142">
        <v>9</v>
      </c>
      <c r="D142">
        <v>21</v>
      </c>
      <c r="E142">
        <v>2.2999999999999998</v>
      </c>
      <c r="F142">
        <v>8</v>
      </c>
      <c r="G142">
        <v>0</v>
      </c>
      <c r="H142">
        <v>0</v>
      </c>
      <c r="I142">
        <v>1</v>
      </c>
      <c r="J142">
        <v>1</v>
      </c>
      <c r="K142">
        <v>3</v>
      </c>
      <c r="L142">
        <v>3</v>
      </c>
      <c r="M142">
        <v>0</v>
      </c>
      <c r="N142">
        <v>0</v>
      </c>
      <c r="O142">
        <v>1</v>
      </c>
      <c r="P142">
        <v>2.9</v>
      </c>
      <c r="Q142">
        <v>2.9</v>
      </c>
      <c r="R142" s="1">
        <v>2.7E-2</v>
      </c>
    </row>
    <row r="143" spans="1:18" x14ac:dyDescent="0.35">
      <c r="A143">
        <v>5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1E-3</v>
      </c>
    </row>
    <row r="144" spans="1:18" x14ac:dyDescent="0.35">
      <c r="A144">
        <v>5</v>
      </c>
      <c r="B144" t="s">
        <v>78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2</v>
      </c>
      <c r="Q144">
        <v>2</v>
      </c>
      <c r="R144" s="1">
        <v>0</v>
      </c>
    </row>
    <row r="145" spans="1:18" x14ac:dyDescent="0.35">
      <c r="A145">
        <v>5</v>
      </c>
      <c r="B145" t="s">
        <v>241</v>
      </c>
      <c r="C145">
        <v>1</v>
      </c>
      <c r="D145">
        <v>8</v>
      </c>
      <c r="E145">
        <v>8</v>
      </c>
      <c r="F145">
        <v>8</v>
      </c>
      <c r="G145">
        <v>0</v>
      </c>
      <c r="H145">
        <v>0</v>
      </c>
      <c r="I145">
        <v>3</v>
      </c>
      <c r="J145">
        <v>3</v>
      </c>
      <c r="K145">
        <v>14</v>
      </c>
      <c r="L145">
        <v>4.7</v>
      </c>
      <c r="M145">
        <v>0</v>
      </c>
      <c r="N145">
        <v>0</v>
      </c>
      <c r="O145">
        <v>1</v>
      </c>
      <c r="P145">
        <v>3.7</v>
      </c>
      <c r="Q145">
        <v>3.7</v>
      </c>
      <c r="R145" s="1">
        <v>2.1000000000000001E-2</v>
      </c>
    </row>
    <row r="146" spans="1:18" x14ac:dyDescent="0.35">
      <c r="A146">
        <v>5</v>
      </c>
      <c r="B146" t="s">
        <v>136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 s="1">
        <v>7.0000000000000001E-3</v>
      </c>
    </row>
    <row r="147" spans="1:18" x14ac:dyDescent="0.35">
      <c r="A147">
        <v>5</v>
      </c>
      <c r="B147" t="s">
        <v>164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5</v>
      </c>
      <c r="B148" t="s">
        <v>37</v>
      </c>
      <c r="C148">
        <v>7</v>
      </c>
      <c r="D148">
        <v>32</v>
      </c>
      <c r="E148">
        <v>4.5999999999999996</v>
      </c>
      <c r="F148">
        <v>9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1.2</v>
      </c>
      <c r="Q148">
        <v>1.2</v>
      </c>
      <c r="R148" s="1">
        <v>0.53</v>
      </c>
    </row>
    <row r="149" spans="1:18" x14ac:dyDescent="0.35">
      <c r="A149">
        <v>5</v>
      </c>
      <c r="B149" t="s">
        <v>167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5</v>
      </c>
      <c r="B150" t="s">
        <v>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1E-3</v>
      </c>
    </row>
    <row r="151" spans="1:18" x14ac:dyDescent="0.35">
      <c r="A151">
        <v>5</v>
      </c>
      <c r="B151" t="s">
        <v>59</v>
      </c>
      <c r="C151">
        <v>14</v>
      </c>
      <c r="D151">
        <v>37</v>
      </c>
      <c r="E151">
        <v>2.6</v>
      </c>
      <c r="F151">
        <v>8</v>
      </c>
      <c r="G151">
        <v>0</v>
      </c>
      <c r="H151">
        <v>0</v>
      </c>
      <c r="I151">
        <v>1</v>
      </c>
      <c r="J151">
        <v>1</v>
      </c>
      <c r="K151">
        <v>3</v>
      </c>
      <c r="L151">
        <v>3</v>
      </c>
      <c r="M151">
        <v>0</v>
      </c>
      <c r="N151">
        <v>0</v>
      </c>
      <c r="O151">
        <v>1</v>
      </c>
      <c r="P151">
        <v>4.5</v>
      </c>
      <c r="Q151">
        <v>4.5</v>
      </c>
      <c r="R151" s="1">
        <v>0.93799999999999994</v>
      </c>
    </row>
    <row r="152" spans="1:18" x14ac:dyDescent="0.35">
      <c r="A152">
        <v>5</v>
      </c>
      <c r="B152" t="s">
        <v>133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 s="1">
        <v>0</v>
      </c>
    </row>
    <row r="153" spans="1:18" x14ac:dyDescent="0.35">
      <c r="A153">
        <v>5</v>
      </c>
      <c r="B153" t="s">
        <v>195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7.0000000000000007E-2</v>
      </c>
    </row>
    <row r="154" spans="1:18" x14ac:dyDescent="0.35">
      <c r="A154">
        <v>5</v>
      </c>
      <c r="B154" t="s">
        <v>26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0.224</v>
      </c>
    </row>
    <row r="155" spans="1:18" x14ac:dyDescent="0.35">
      <c r="A155">
        <v>5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1E-3</v>
      </c>
    </row>
    <row r="156" spans="1:18" x14ac:dyDescent="0.35">
      <c r="A156">
        <v>5</v>
      </c>
      <c r="B156" t="s">
        <v>176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</row>
    <row r="157" spans="1:18" x14ac:dyDescent="0.35">
      <c r="A157">
        <v>5</v>
      </c>
      <c r="B157" t="s">
        <v>163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</row>
    <row r="158" spans="1:18" x14ac:dyDescent="0.35">
      <c r="A158">
        <v>5</v>
      </c>
      <c r="B158" t="s">
        <v>91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 s="1">
        <v>1E-3</v>
      </c>
    </row>
    <row r="159" spans="1:18" x14ac:dyDescent="0.35">
      <c r="A159">
        <v>5</v>
      </c>
      <c r="B159" t="s">
        <v>67</v>
      </c>
      <c r="C159">
        <v>2</v>
      </c>
      <c r="D159">
        <v>2</v>
      </c>
      <c r="E159">
        <v>1</v>
      </c>
      <c r="F159">
        <v>5</v>
      </c>
      <c r="G159">
        <v>0</v>
      </c>
      <c r="H159">
        <v>0</v>
      </c>
      <c r="I159">
        <v>2</v>
      </c>
      <c r="J159">
        <v>5</v>
      </c>
      <c r="K159">
        <v>5</v>
      </c>
      <c r="L159">
        <v>2.5</v>
      </c>
      <c r="M159">
        <v>0</v>
      </c>
      <c r="N159">
        <v>0</v>
      </c>
      <c r="O159">
        <v>1</v>
      </c>
      <c r="P159">
        <v>1.7</v>
      </c>
      <c r="Q159">
        <v>1.7</v>
      </c>
      <c r="R159" s="1">
        <v>8.9999999999999993E-3</v>
      </c>
    </row>
    <row r="160" spans="1:18" x14ac:dyDescent="0.35">
      <c r="A160">
        <v>5</v>
      </c>
      <c r="B160" t="s">
        <v>86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8.0000000000000002E-3</v>
      </c>
    </row>
    <row r="161" spans="1:18" x14ac:dyDescent="0.35">
      <c r="A161">
        <v>5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0</v>
      </c>
    </row>
    <row r="162" spans="1:18" x14ac:dyDescent="0.35">
      <c r="A162">
        <v>5</v>
      </c>
      <c r="B162" t="s">
        <v>53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0.95799999999999996</v>
      </c>
    </row>
    <row r="163" spans="1:18" x14ac:dyDescent="0.35">
      <c r="A163">
        <v>5</v>
      </c>
      <c r="B163" t="s">
        <v>146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4.0000000000000001E-3</v>
      </c>
    </row>
    <row r="164" spans="1:18" x14ac:dyDescent="0.35">
      <c r="A164">
        <v>5</v>
      </c>
      <c r="B164" t="s">
        <v>32</v>
      </c>
      <c r="C164">
        <v>10</v>
      </c>
      <c r="D164">
        <v>65</v>
      </c>
      <c r="E164">
        <v>6.5</v>
      </c>
      <c r="F164">
        <v>23</v>
      </c>
      <c r="G164">
        <v>1</v>
      </c>
      <c r="H164">
        <v>1</v>
      </c>
      <c r="I164">
        <v>2</v>
      </c>
      <c r="J164">
        <v>2</v>
      </c>
      <c r="K164">
        <v>13</v>
      </c>
      <c r="L164">
        <v>6.5</v>
      </c>
      <c r="M164">
        <v>0</v>
      </c>
      <c r="N164">
        <v>0</v>
      </c>
      <c r="O164">
        <v>1</v>
      </c>
      <c r="P164">
        <v>14.8</v>
      </c>
      <c r="Q164">
        <v>14.8</v>
      </c>
      <c r="R164" s="1">
        <v>0.97699999999999998</v>
      </c>
    </row>
    <row r="165" spans="1:18" x14ac:dyDescent="0.35">
      <c r="A165">
        <v>5</v>
      </c>
      <c r="B165" t="s">
        <v>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0.11899999999999999</v>
      </c>
    </row>
    <row r="166" spans="1:18" x14ac:dyDescent="0.35">
      <c r="A166">
        <v>5</v>
      </c>
      <c r="B166" t="s">
        <v>154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 s="1">
        <v>0</v>
      </c>
    </row>
    <row r="167" spans="1:18" x14ac:dyDescent="0.35">
      <c r="A167">
        <v>5</v>
      </c>
      <c r="B167" t="s">
        <v>34</v>
      </c>
      <c r="C167">
        <v>8</v>
      </c>
      <c r="D167">
        <v>24</v>
      </c>
      <c r="E167">
        <v>3</v>
      </c>
      <c r="F167">
        <v>8</v>
      </c>
      <c r="G167">
        <v>0</v>
      </c>
      <c r="H167">
        <v>0</v>
      </c>
      <c r="I167">
        <v>0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2.4</v>
      </c>
      <c r="Q167">
        <v>2.4</v>
      </c>
      <c r="R167" s="1">
        <v>0.96</v>
      </c>
    </row>
    <row r="168" spans="1:18" x14ac:dyDescent="0.35">
      <c r="A168">
        <v>5</v>
      </c>
      <c r="B168" t="s">
        <v>120</v>
      </c>
      <c r="C168">
        <v>5</v>
      </c>
      <c r="D168">
        <v>15</v>
      </c>
      <c r="E168">
        <v>3</v>
      </c>
      <c r="F168">
        <v>8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1.5</v>
      </c>
      <c r="Q168">
        <v>1.5</v>
      </c>
      <c r="R168" s="1">
        <v>0.11</v>
      </c>
    </row>
    <row r="169" spans="1:18" x14ac:dyDescent="0.35">
      <c r="A169">
        <v>5</v>
      </c>
      <c r="B169" t="s">
        <v>179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5</v>
      </c>
      <c r="B170" t="s">
        <v>125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0.1</v>
      </c>
      <c r="Q170">
        <v>0.1</v>
      </c>
      <c r="R170" s="1">
        <v>2E-3</v>
      </c>
    </row>
    <row r="171" spans="1:18" x14ac:dyDescent="0.35">
      <c r="A171">
        <v>5</v>
      </c>
      <c r="B171" t="s">
        <v>27</v>
      </c>
      <c r="C171">
        <v>3</v>
      </c>
      <c r="D171">
        <v>19</v>
      </c>
      <c r="E171">
        <v>6.3</v>
      </c>
      <c r="F171">
        <v>10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1.9</v>
      </c>
      <c r="Q171">
        <v>1.9</v>
      </c>
      <c r="R171" s="1">
        <v>0.20899999999999999</v>
      </c>
    </row>
    <row r="172" spans="1:18" x14ac:dyDescent="0.35">
      <c r="A172">
        <v>5</v>
      </c>
      <c r="B172" t="s">
        <v>216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0.16300000000000001</v>
      </c>
    </row>
    <row r="173" spans="1:18" x14ac:dyDescent="0.35">
      <c r="A173">
        <v>5</v>
      </c>
      <c r="B173" t="s">
        <v>123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1.2E-2</v>
      </c>
    </row>
    <row r="174" spans="1:18" x14ac:dyDescent="0.35">
      <c r="A174">
        <v>5</v>
      </c>
      <c r="B174" t="s">
        <v>38</v>
      </c>
      <c r="C174">
        <v>6</v>
      </c>
      <c r="D174">
        <v>22</v>
      </c>
      <c r="E174">
        <v>3.7</v>
      </c>
      <c r="F174">
        <v>8</v>
      </c>
      <c r="G174">
        <v>0</v>
      </c>
      <c r="H174">
        <v>0</v>
      </c>
      <c r="I174">
        <v>4</v>
      </c>
      <c r="J174">
        <v>5</v>
      </c>
      <c r="K174">
        <v>73</v>
      </c>
      <c r="L174">
        <v>18.3</v>
      </c>
      <c r="M174">
        <v>0</v>
      </c>
      <c r="N174">
        <v>1</v>
      </c>
      <c r="O174">
        <v>1</v>
      </c>
      <c r="P174">
        <v>9.5</v>
      </c>
      <c r="Q174">
        <v>9.5</v>
      </c>
      <c r="R174" s="1">
        <v>0.372</v>
      </c>
    </row>
    <row r="175" spans="1:18" x14ac:dyDescent="0.35">
      <c r="A175">
        <v>5</v>
      </c>
      <c r="B175" t="s">
        <v>206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5</v>
      </c>
      <c r="B176" t="s">
        <v>47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0.999</v>
      </c>
    </row>
    <row r="177" spans="1:18" x14ac:dyDescent="0.35">
      <c r="A177">
        <v>5</v>
      </c>
      <c r="B177" t="s">
        <v>138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2E-3</v>
      </c>
    </row>
    <row r="178" spans="1:18" x14ac:dyDescent="0.35">
      <c r="A178">
        <v>5</v>
      </c>
      <c r="B178" t="s">
        <v>199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5</v>
      </c>
      <c r="B179" t="s">
        <v>189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5</v>
      </c>
      <c r="B180" t="s">
        <v>194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5</v>
      </c>
      <c r="B181" t="s">
        <v>239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</v>
      </c>
    </row>
    <row r="182" spans="1:18" x14ac:dyDescent="0.35">
      <c r="A182">
        <v>5</v>
      </c>
      <c r="B182" t="s">
        <v>55</v>
      </c>
      <c r="C182">
        <v>3</v>
      </c>
      <c r="D182">
        <v>8</v>
      </c>
      <c r="E182">
        <v>2.7</v>
      </c>
      <c r="F182">
        <v>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0.8</v>
      </c>
      <c r="Q182">
        <v>0.8</v>
      </c>
      <c r="R182" s="1">
        <v>5.5E-2</v>
      </c>
    </row>
    <row r="183" spans="1:18" x14ac:dyDescent="0.35">
      <c r="A183">
        <v>5</v>
      </c>
      <c r="B183" t="s">
        <v>212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5</v>
      </c>
      <c r="B184" t="s">
        <v>208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</v>
      </c>
    </row>
    <row r="185" spans="1:18" x14ac:dyDescent="0.35">
      <c r="A185">
        <v>5</v>
      </c>
      <c r="B185" t="s">
        <v>223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</v>
      </c>
    </row>
    <row r="186" spans="1:18" x14ac:dyDescent="0.35">
      <c r="A186">
        <v>5</v>
      </c>
      <c r="B186" t="s">
        <v>243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3.0000000000000001E-3</v>
      </c>
    </row>
    <row r="187" spans="1:18" x14ac:dyDescent="0.35">
      <c r="A187">
        <v>5</v>
      </c>
      <c r="B187" t="s">
        <v>20</v>
      </c>
      <c r="C187">
        <v>8</v>
      </c>
      <c r="D187">
        <v>29</v>
      </c>
      <c r="E187">
        <v>3.6</v>
      </c>
      <c r="F187">
        <v>10</v>
      </c>
      <c r="G187">
        <v>0</v>
      </c>
      <c r="H187">
        <v>0</v>
      </c>
      <c r="I187">
        <v>4</v>
      </c>
      <c r="J187">
        <v>5</v>
      </c>
      <c r="K187">
        <v>35</v>
      </c>
      <c r="L187">
        <v>8.8000000000000007</v>
      </c>
      <c r="M187">
        <v>0</v>
      </c>
      <c r="N187">
        <v>1</v>
      </c>
      <c r="O187">
        <v>1</v>
      </c>
      <c r="P187">
        <v>6.4</v>
      </c>
      <c r="Q187">
        <v>6.4</v>
      </c>
      <c r="R187" s="1">
        <v>0.998</v>
      </c>
    </row>
    <row r="188" spans="1:18" x14ac:dyDescent="0.35">
      <c r="A188">
        <v>5</v>
      </c>
      <c r="B188" t="s">
        <v>21</v>
      </c>
      <c r="C188">
        <v>26</v>
      </c>
      <c r="D188">
        <v>136</v>
      </c>
      <c r="E188">
        <v>5.2</v>
      </c>
      <c r="F188">
        <v>35</v>
      </c>
      <c r="G188">
        <v>4</v>
      </c>
      <c r="H188">
        <v>2</v>
      </c>
      <c r="I188">
        <v>4</v>
      </c>
      <c r="J188">
        <v>5</v>
      </c>
      <c r="K188">
        <v>48</v>
      </c>
      <c r="L188">
        <v>12</v>
      </c>
      <c r="M188">
        <v>0</v>
      </c>
      <c r="N188">
        <v>0</v>
      </c>
      <c r="O188">
        <v>1</v>
      </c>
      <c r="P188">
        <v>34.4</v>
      </c>
      <c r="Q188">
        <v>34.4</v>
      </c>
      <c r="R188" s="1">
        <v>0.999</v>
      </c>
    </row>
    <row r="189" spans="1:18" x14ac:dyDescent="0.35">
      <c r="A189">
        <v>5</v>
      </c>
      <c r="B189" t="s">
        <v>165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1E-3</v>
      </c>
    </row>
    <row r="190" spans="1:18" x14ac:dyDescent="0.35">
      <c r="A190">
        <v>5</v>
      </c>
      <c r="B190" t="s">
        <v>137</v>
      </c>
      <c r="C190">
        <v>1</v>
      </c>
      <c r="D190">
        <v>5</v>
      </c>
      <c r="E190">
        <v>5</v>
      </c>
      <c r="F190">
        <v>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0.5</v>
      </c>
      <c r="Q190">
        <v>0.5</v>
      </c>
      <c r="R190" s="1">
        <v>7.0000000000000001E-3</v>
      </c>
    </row>
    <row r="191" spans="1:18" x14ac:dyDescent="0.35">
      <c r="A191">
        <v>5</v>
      </c>
      <c r="B191" t="s">
        <v>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 s="1">
        <v>2.5000000000000001E-2</v>
      </c>
    </row>
    <row r="192" spans="1:18" x14ac:dyDescent="0.35">
      <c r="A192">
        <v>5</v>
      </c>
      <c r="B192" t="s">
        <v>170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0</v>
      </c>
    </row>
    <row r="193" spans="1:18" x14ac:dyDescent="0.35">
      <c r="A193">
        <v>5</v>
      </c>
      <c r="B193" t="s">
        <v>127</v>
      </c>
      <c r="C193">
        <v>1</v>
      </c>
      <c r="D193">
        <v>15</v>
      </c>
      <c r="E193">
        <v>15</v>
      </c>
      <c r="F193">
        <v>15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1.5</v>
      </c>
      <c r="Q193">
        <v>1.5</v>
      </c>
      <c r="R193" s="1">
        <v>0.25800000000000001</v>
      </c>
    </row>
    <row r="194" spans="1:18" x14ac:dyDescent="0.35">
      <c r="A194">
        <v>5</v>
      </c>
      <c r="B194" t="s">
        <v>162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1E-3</v>
      </c>
    </row>
    <row r="195" spans="1:18" x14ac:dyDescent="0.35">
      <c r="A195">
        <v>5</v>
      </c>
      <c r="B195" t="s">
        <v>65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4</v>
      </c>
      <c r="K195">
        <v>5</v>
      </c>
      <c r="L195">
        <v>5</v>
      </c>
      <c r="M195">
        <v>0</v>
      </c>
      <c r="N195">
        <v>0</v>
      </c>
      <c r="O195">
        <v>1</v>
      </c>
      <c r="P195">
        <v>1</v>
      </c>
      <c r="Q195">
        <v>1</v>
      </c>
      <c r="R195" s="1">
        <v>2E-3</v>
      </c>
    </row>
    <row r="196" spans="1:18" x14ac:dyDescent="0.35">
      <c r="A196">
        <v>5</v>
      </c>
      <c r="B196" t="s">
        <v>63</v>
      </c>
      <c r="C196">
        <v>7</v>
      </c>
      <c r="D196">
        <v>34</v>
      </c>
      <c r="E196">
        <v>4.9000000000000004</v>
      </c>
      <c r="F196">
        <v>19</v>
      </c>
      <c r="G196">
        <v>0</v>
      </c>
      <c r="H196">
        <v>1</v>
      </c>
      <c r="I196">
        <v>4</v>
      </c>
      <c r="J196">
        <v>5</v>
      </c>
      <c r="K196">
        <v>35</v>
      </c>
      <c r="L196">
        <v>8.8000000000000007</v>
      </c>
      <c r="M196">
        <v>0</v>
      </c>
      <c r="N196">
        <v>0</v>
      </c>
      <c r="O196">
        <v>1</v>
      </c>
      <c r="P196">
        <v>14.9</v>
      </c>
      <c r="Q196">
        <v>14.9</v>
      </c>
      <c r="R196" s="1">
        <v>0.33100000000000002</v>
      </c>
    </row>
    <row r="197" spans="1:18" x14ac:dyDescent="0.35">
      <c r="A197">
        <v>5</v>
      </c>
      <c r="B197" t="s">
        <v>19</v>
      </c>
      <c r="C197">
        <v>17</v>
      </c>
      <c r="D197">
        <v>40</v>
      </c>
      <c r="E197">
        <v>2.4</v>
      </c>
      <c r="F197">
        <v>12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6</v>
      </c>
      <c r="Q197">
        <v>6</v>
      </c>
      <c r="R197" s="1">
        <v>0.48699999999999999</v>
      </c>
    </row>
    <row r="198" spans="1:18" x14ac:dyDescent="0.35">
      <c r="A198">
        <v>5</v>
      </c>
      <c r="B198" t="s">
        <v>172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</v>
      </c>
    </row>
    <row r="199" spans="1:18" x14ac:dyDescent="0.35">
      <c r="A199">
        <v>5</v>
      </c>
      <c r="B199" t="s">
        <v>193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</v>
      </c>
    </row>
    <row r="200" spans="1:18" x14ac:dyDescent="0.35">
      <c r="A200">
        <v>5</v>
      </c>
      <c r="B200" t="s">
        <v>150</v>
      </c>
      <c r="C200">
        <v>6</v>
      </c>
      <c r="D200">
        <v>21</v>
      </c>
      <c r="E200">
        <v>3.5</v>
      </c>
      <c r="F200">
        <v>15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2.1</v>
      </c>
      <c r="Q200">
        <v>2.1</v>
      </c>
      <c r="R200" s="1">
        <v>1E-3</v>
      </c>
    </row>
    <row r="201" spans="1:18" x14ac:dyDescent="0.35">
      <c r="A201">
        <v>5</v>
      </c>
      <c r="B201" t="s">
        <v>222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0</v>
      </c>
    </row>
    <row r="202" spans="1:18" x14ac:dyDescent="0.35">
      <c r="A202">
        <v>5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5</v>
      </c>
      <c r="B203" t="s">
        <v>181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5</v>
      </c>
      <c r="B204" t="s">
        <v>74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0.71799999999999997</v>
      </c>
    </row>
    <row r="205" spans="1:18" x14ac:dyDescent="0.35">
      <c r="A205">
        <v>5</v>
      </c>
      <c r="B205" t="s">
        <v>153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2.1000000000000001E-2</v>
      </c>
    </row>
    <row r="206" spans="1:18" x14ac:dyDescent="0.35">
      <c r="A206">
        <v>5</v>
      </c>
      <c r="B206" t="s">
        <v>82</v>
      </c>
      <c r="C206">
        <v>23</v>
      </c>
      <c r="D206">
        <v>165</v>
      </c>
      <c r="E206">
        <v>7.2</v>
      </c>
      <c r="F206">
        <v>56</v>
      </c>
      <c r="G206">
        <v>4</v>
      </c>
      <c r="H206">
        <v>2</v>
      </c>
      <c r="I206">
        <v>2</v>
      </c>
      <c r="J206">
        <v>2</v>
      </c>
      <c r="K206">
        <v>30</v>
      </c>
      <c r="L206">
        <v>15</v>
      </c>
      <c r="M206">
        <v>0</v>
      </c>
      <c r="N206">
        <v>0</v>
      </c>
      <c r="O206">
        <v>1</v>
      </c>
      <c r="P206">
        <v>32.5</v>
      </c>
      <c r="Q206">
        <v>32.5</v>
      </c>
      <c r="R206" s="1">
        <v>0.86899999999999999</v>
      </c>
    </row>
    <row r="207" spans="1:18" x14ac:dyDescent="0.35">
      <c r="A207">
        <v>5</v>
      </c>
      <c r="B207" t="s">
        <v>72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1.2999999999999999E-2</v>
      </c>
    </row>
    <row r="208" spans="1:18" x14ac:dyDescent="0.35">
      <c r="A208">
        <v>5</v>
      </c>
      <c r="B208" t="s">
        <v>227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0</v>
      </c>
    </row>
    <row r="209" spans="1:18" x14ac:dyDescent="0.35">
      <c r="A209">
        <v>5</v>
      </c>
      <c r="B209" t="s">
        <v>85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8</v>
      </c>
      <c r="L209">
        <v>8</v>
      </c>
      <c r="M209">
        <v>0</v>
      </c>
      <c r="N209">
        <v>0</v>
      </c>
      <c r="O209">
        <v>1</v>
      </c>
      <c r="P209">
        <v>1.3</v>
      </c>
      <c r="Q209">
        <v>1.3</v>
      </c>
      <c r="R209" s="1">
        <v>3.0000000000000001E-3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R211"/>
  <sheetViews>
    <sheetView showGridLines="0" workbookViewId="0">
      <selection activeCell="A5" sqref="A5:R211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6</v>
      </c>
      <c r="B5" t="s">
        <v>32</v>
      </c>
      <c r="C5">
        <v>17</v>
      </c>
      <c r="D5">
        <v>115</v>
      </c>
      <c r="E5">
        <v>6.8</v>
      </c>
      <c r="F5">
        <v>49</v>
      </c>
      <c r="G5">
        <v>3</v>
      </c>
      <c r="H5">
        <v>2</v>
      </c>
      <c r="I5">
        <v>3</v>
      </c>
      <c r="J5">
        <v>3</v>
      </c>
      <c r="K5">
        <v>17</v>
      </c>
      <c r="L5">
        <v>5.7</v>
      </c>
      <c r="M5">
        <v>1</v>
      </c>
      <c r="N5">
        <v>0</v>
      </c>
      <c r="O5">
        <v>1</v>
      </c>
      <c r="P5">
        <v>32.700000000000003</v>
      </c>
      <c r="Q5">
        <v>32.700000000000003</v>
      </c>
      <c r="R5" s="1">
        <v>0.97699999999999998</v>
      </c>
    </row>
    <row r="6" spans="1:18" x14ac:dyDescent="0.35">
      <c r="A6">
        <v>6</v>
      </c>
      <c r="B6" t="s">
        <v>22</v>
      </c>
      <c r="C6">
        <v>20</v>
      </c>
      <c r="D6">
        <v>158</v>
      </c>
      <c r="E6">
        <v>7.9</v>
      </c>
      <c r="F6">
        <v>31</v>
      </c>
      <c r="G6">
        <v>3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21.8</v>
      </c>
      <c r="Q6">
        <v>21.8</v>
      </c>
      <c r="R6" s="1">
        <v>0.94099999999999995</v>
      </c>
    </row>
    <row r="7" spans="1:18" x14ac:dyDescent="0.35">
      <c r="A7">
        <v>6</v>
      </c>
      <c r="B7" t="s">
        <v>21</v>
      </c>
      <c r="C7">
        <v>18</v>
      </c>
      <c r="D7">
        <v>55</v>
      </c>
      <c r="E7">
        <v>3.1</v>
      </c>
      <c r="F7">
        <v>22</v>
      </c>
      <c r="G7">
        <v>1</v>
      </c>
      <c r="H7">
        <v>2</v>
      </c>
      <c r="I7">
        <v>3</v>
      </c>
      <c r="J7">
        <v>3</v>
      </c>
      <c r="K7">
        <v>28</v>
      </c>
      <c r="L7">
        <v>9.3000000000000007</v>
      </c>
      <c r="M7">
        <v>0</v>
      </c>
      <c r="N7">
        <v>0</v>
      </c>
      <c r="O7">
        <v>1</v>
      </c>
      <c r="P7">
        <v>21.8</v>
      </c>
      <c r="Q7">
        <v>21.8</v>
      </c>
      <c r="R7" s="1">
        <v>0.999</v>
      </c>
    </row>
    <row r="8" spans="1:18" x14ac:dyDescent="0.35">
      <c r="A8">
        <v>6</v>
      </c>
      <c r="B8" t="s">
        <v>30</v>
      </c>
      <c r="C8">
        <v>12</v>
      </c>
      <c r="D8">
        <v>97</v>
      </c>
      <c r="E8">
        <v>8.1</v>
      </c>
      <c r="F8">
        <v>63</v>
      </c>
      <c r="G8">
        <v>4</v>
      </c>
      <c r="H8">
        <v>1</v>
      </c>
      <c r="I8">
        <v>2</v>
      </c>
      <c r="J8">
        <v>2</v>
      </c>
      <c r="K8">
        <v>16</v>
      </c>
      <c r="L8">
        <v>8</v>
      </c>
      <c r="M8">
        <v>0</v>
      </c>
      <c r="N8">
        <v>0</v>
      </c>
      <c r="O8">
        <v>1</v>
      </c>
      <c r="P8">
        <v>18.3</v>
      </c>
      <c r="Q8">
        <v>18.3</v>
      </c>
      <c r="R8" s="1">
        <v>0.998</v>
      </c>
    </row>
    <row r="9" spans="1:18" x14ac:dyDescent="0.35">
      <c r="A9">
        <v>6</v>
      </c>
      <c r="B9" t="s">
        <v>24</v>
      </c>
      <c r="C9">
        <v>12</v>
      </c>
      <c r="D9">
        <v>39</v>
      </c>
      <c r="E9">
        <v>3.3</v>
      </c>
      <c r="F9">
        <v>9</v>
      </c>
      <c r="G9">
        <v>0</v>
      </c>
      <c r="H9">
        <v>1</v>
      </c>
      <c r="I9">
        <v>5</v>
      </c>
      <c r="J9">
        <v>5</v>
      </c>
      <c r="K9">
        <v>54</v>
      </c>
      <c r="L9">
        <v>10.8</v>
      </c>
      <c r="M9">
        <v>0</v>
      </c>
      <c r="N9">
        <v>0</v>
      </c>
      <c r="O9">
        <v>1</v>
      </c>
      <c r="P9">
        <v>17.8</v>
      </c>
      <c r="Q9">
        <v>17.8</v>
      </c>
      <c r="R9" s="1">
        <v>0.97499999999999998</v>
      </c>
    </row>
    <row r="10" spans="1:18" x14ac:dyDescent="0.35">
      <c r="A10">
        <v>6</v>
      </c>
      <c r="B10" t="s">
        <v>43</v>
      </c>
      <c r="C10">
        <v>19</v>
      </c>
      <c r="D10">
        <v>62</v>
      </c>
      <c r="E10">
        <v>3.3</v>
      </c>
      <c r="F10">
        <v>21</v>
      </c>
      <c r="G10">
        <v>1</v>
      </c>
      <c r="H10">
        <v>1</v>
      </c>
      <c r="I10">
        <v>3</v>
      </c>
      <c r="J10">
        <v>3</v>
      </c>
      <c r="K10">
        <v>27</v>
      </c>
      <c r="L10">
        <v>9</v>
      </c>
      <c r="M10">
        <v>0</v>
      </c>
      <c r="N10">
        <v>0</v>
      </c>
      <c r="O10">
        <v>1</v>
      </c>
      <c r="P10">
        <v>16.399999999999999</v>
      </c>
      <c r="Q10">
        <v>16.399999999999999</v>
      </c>
      <c r="R10" s="1">
        <v>0.95799999999999996</v>
      </c>
    </row>
    <row r="11" spans="1:18" x14ac:dyDescent="0.35">
      <c r="A11">
        <v>6</v>
      </c>
      <c r="B11" t="s">
        <v>46</v>
      </c>
      <c r="C11">
        <v>19</v>
      </c>
      <c r="D11">
        <v>88</v>
      </c>
      <c r="E11">
        <v>4.5999999999999996</v>
      </c>
      <c r="F11">
        <v>19</v>
      </c>
      <c r="G11">
        <v>0</v>
      </c>
      <c r="H11">
        <v>1</v>
      </c>
      <c r="I11">
        <v>1</v>
      </c>
      <c r="J11">
        <v>1</v>
      </c>
      <c r="K11">
        <v>2</v>
      </c>
      <c r="L11">
        <v>2</v>
      </c>
      <c r="M11">
        <v>0</v>
      </c>
      <c r="N11">
        <v>0</v>
      </c>
      <c r="O11">
        <v>1</v>
      </c>
      <c r="P11">
        <v>15.5</v>
      </c>
      <c r="Q11">
        <v>15.5</v>
      </c>
      <c r="R11" s="1">
        <v>0.63100000000000001</v>
      </c>
    </row>
    <row r="12" spans="1:18" x14ac:dyDescent="0.35">
      <c r="A12">
        <v>6</v>
      </c>
      <c r="B12" t="s">
        <v>34</v>
      </c>
      <c r="C12">
        <v>10</v>
      </c>
      <c r="D12">
        <v>46</v>
      </c>
      <c r="E12">
        <v>4.5999999999999996</v>
      </c>
      <c r="F12">
        <v>15</v>
      </c>
      <c r="G12">
        <v>0</v>
      </c>
      <c r="H12">
        <v>1</v>
      </c>
      <c r="I12">
        <v>5</v>
      </c>
      <c r="J12">
        <v>6</v>
      </c>
      <c r="K12">
        <v>24</v>
      </c>
      <c r="L12">
        <v>4.8</v>
      </c>
      <c r="M12">
        <v>0</v>
      </c>
      <c r="N12">
        <v>0</v>
      </c>
      <c r="O12">
        <v>1</v>
      </c>
      <c r="P12">
        <v>15.5</v>
      </c>
      <c r="Q12">
        <v>15.5</v>
      </c>
      <c r="R12" s="1">
        <v>0.96</v>
      </c>
    </row>
    <row r="13" spans="1:18" x14ac:dyDescent="0.35">
      <c r="A13">
        <v>6</v>
      </c>
      <c r="B13" t="s">
        <v>82</v>
      </c>
      <c r="C13">
        <v>7</v>
      </c>
      <c r="D13">
        <v>21</v>
      </c>
      <c r="E13">
        <v>3</v>
      </c>
      <c r="F13">
        <v>9</v>
      </c>
      <c r="G13">
        <v>0</v>
      </c>
      <c r="H13">
        <v>1</v>
      </c>
      <c r="I13">
        <v>6</v>
      </c>
      <c r="J13">
        <v>7</v>
      </c>
      <c r="K13">
        <v>38</v>
      </c>
      <c r="L13">
        <v>6.3</v>
      </c>
      <c r="M13">
        <v>0</v>
      </c>
      <c r="N13">
        <v>0</v>
      </c>
      <c r="O13">
        <v>1</v>
      </c>
      <c r="P13">
        <v>14.9</v>
      </c>
      <c r="Q13">
        <v>14.9</v>
      </c>
      <c r="R13" s="1">
        <v>0.86899999999999999</v>
      </c>
    </row>
    <row r="14" spans="1:18" x14ac:dyDescent="0.35">
      <c r="A14">
        <v>6</v>
      </c>
      <c r="B14" t="s">
        <v>89</v>
      </c>
      <c r="C14">
        <v>12</v>
      </c>
      <c r="D14">
        <v>47</v>
      </c>
      <c r="E14">
        <v>3.9</v>
      </c>
      <c r="F14">
        <v>16</v>
      </c>
      <c r="G14">
        <v>0</v>
      </c>
      <c r="H14">
        <v>1</v>
      </c>
      <c r="I14">
        <v>3</v>
      </c>
      <c r="J14">
        <v>3</v>
      </c>
      <c r="K14">
        <v>24</v>
      </c>
      <c r="L14">
        <v>8</v>
      </c>
      <c r="M14">
        <v>0</v>
      </c>
      <c r="N14">
        <v>0</v>
      </c>
      <c r="O14">
        <v>1</v>
      </c>
      <c r="P14">
        <v>14.6</v>
      </c>
      <c r="Q14">
        <v>14.6</v>
      </c>
      <c r="R14" s="1">
        <v>0.57799999999999996</v>
      </c>
    </row>
    <row r="15" spans="1:18" x14ac:dyDescent="0.35">
      <c r="A15">
        <v>6</v>
      </c>
      <c r="B15" t="s">
        <v>20</v>
      </c>
      <c r="C15">
        <v>15</v>
      </c>
      <c r="D15">
        <v>30</v>
      </c>
      <c r="E15">
        <v>2</v>
      </c>
      <c r="F15">
        <v>7</v>
      </c>
      <c r="G15">
        <v>0</v>
      </c>
      <c r="H15">
        <v>0</v>
      </c>
      <c r="I15">
        <v>6</v>
      </c>
      <c r="J15">
        <v>7</v>
      </c>
      <c r="K15">
        <v>80</v>
      </c>
      <c r="L15">
        <v>13.3</v>
      </c>
      <c r="M15">
        <v>0</v>
      </c>
      <c r="N15">
        <v>0</v>
      </c>
      <c r="O15">
        <v>1</v>
      </c>
      <c r="P15">
        <v>14</v>
      </c>
      <c r="Q15">
        <v>14</v>
      </c>
      <c r="R15" s="1">
        <v>0.998</v>
      </c>
    </row>
    <row r="16" spans="1:18" x14ac:dyDescent="0.35">
      <c r="A16">
        <v>6</v>
      </c>
      <c r="B16" t="s">
        <v>90</v>
      </c>
      <c r="C16">
        <v>19</v>
      </c>
      <c r="D16">
        <v>68</v>
      </c>
      <c r="E16">
        <v>3.6</v>
      </c>
      <c r="F16">
        <v>13</v>
      </c>
      <c r="G16">
        <v>0</v>
      </c>
      <c r="H16">
        <v>0</v>
      </c>
      <c r="I16">
        <v>7</v>
      </c>
      <c r="J16">
        <v>8</v>
      </c>
      <c r="K16">
        <v>36</v>
      </c>
      <c r="L16">
        <v>5.0999999999999996</v>
      </c>
      <c r="M16">
        <v>0</v>
      </c>
      <c r="N16">
        <v>0</v>
      </c>
      <c r="O16">
        <v>1</v>
      </c>
      <c r="P16">
        <v>13.9</v>
      </c>
      <c r="Q16">
        <v>13.9</v>
      </c>
      <c r="R16" s="1">
        <v>0.98699999999999999</v>
      </c>
    </row>
    <row r="17" spans="1:18" x14ac:dyDescent="0.35">
      <c r="A17">
        <v>6</v>
      </c>
      <c r="B17" t="s">
        <v>79</v>
      </c>
      <c r="C17">
        <v>10</v>
      </c>
      <c r="D17">
        <v>18</v>
      </c>
      <c r="E17">
        <v>1.8</v>
      </c>
      <c r="F17">
        <v>9</v>
      </c>
      <c r="G17">
        <v>0</v>
      </c>
      <c r="H17">
        <v>0</v>
      </c>
      <c r="I17">
        <v>8</v>
      </c>
      <c r="J17">
        <v>10</v>
      </c>
      <c r="K17">
        <v>40</v>
      </c>
      <c r="L17">
        <v>5</v>
      </c>
      <c r="M17">
        <v>1</v>
      </c>
      <c r="N17">
        <v>1</v>
      </c>
      <c r="O17">
        <v>1</v>
      </c>
      <c r="P17">
        <v>13.8</v>
      </c>
      <c r="Q17">
        <v>13.8</v>
      </c>
      <c r="R17" s="1">
        <v>0.97599999999999998</v>
      </c>
    </row>
    <row r="18" spans="1:18" x14ac:dyDescent="0.35">
      <c r="A18">
        <v>6</v>
      </c>
      <c r="B18" t="s">
        <v>49</v>
      </c>
      <c r="C18">
        <v>16</v>
      </c>
      <c r="D18">
        <v>62</v>
      </c>
      <c r="E18">
        <v>3.9</v>
      </c>
      <c r="F18">
        <v>15</v>
      </c>
      <c r="G18">
        <v>0</v>
      </c>
      <c r="H18">
        <v>0</v>
      </c>
      <c r="I18">
        <v>6</v>
      </c>
      <c r="J18">
        <v>6</v>
      </c>
      <c r="K18">
        <v>36</v>
      </c>
      <c r="L18">
        <v>6</v>
      </c>
      <c r="M18">
        <v>0</v>
      </c>
      <c r="N18">
        <v>0</v>
      </c>
      <c r="O18">
        <v>1</v>
      </c>
      <c r="P18">
        <v>12.8</v>
      </c>
      <c r="Q18">
        <v>12.8</v>
      </c>
      <c r="R18" s="1">
        <v>0.96399999999999997</v>
      </c>
    </row>
    <row r="19" spans="1:18" x14ac:dyDescent="0.35">
      <c r="A19">
        <v>6</v>
      </c>
      <c r="B19" t="s">
        <v>17</v>
      </c>
      <c r="C19">
        <v>11</v>
      </c>
      <c r="D19">
        <v>43</v>
      </c>
      <c r="E19">
        <v>3.9</v>
      </c>
      <c r="F19">
        <v>27</v>
      </c>
      <c r="G19">
        <v>1</v>
      </c>
      <c r="H19">
        <v>0</v>
      </c>
      <c r="I19">
        <v>3</v>
      </c>
      <c r="J19">
        <v>3</v>
      </c>
      <c r="K19">
        <v>9</v>
      </c>
      <c r="L19">
        <v>3</v>
      </c>
      <c r="M19">
        <v>1</v>
      </c>
      <c r="N19">
        <v>0</v>
      </c>
      <c r="O19">
        <v>1</v>
      </c>
      <c r="P19">
        <v>12.7</v>
      </c>
      <c r="Q19">
        <v>12.7</v>
      </c>
      <c r="R19" s="1">
        <v>1</v>
      </c>
    </row>
    <row r="20" spans="1:18" x14ac:dyDescent="0.35">
      <c r="A20">
        <v>6</v>
      </c>
      <c r="B20" t="s">
        <v>29</v>
      </c>
      <c r="C20">
        <v>10</v>
      </c>
      <c r="D20">
        <v>31</v>
      </c>
      <c r="E20">
        <v>3.1</v>
      </c>
      <c r="F20">
        <v>9</v>
      </c>
      <c r="G20">
        <v>0</v>
      </c>
      <c r="H20">
        <v>0</v>
      </c>
      <c r="I20">
        <v>2</v>
      </c>
      <c r="J20">
        <v>2</v>
      </c>
      <c r="K20">
        <v>25</v>
      </c>
      <c r="L20">
        <v>12.5</v>
      </c>
      <c r="M20">
        <v>1</v>
      </c>
      <c r="N20">
        <v>0</v>
      </c>
      <c r="O20">
        <v>1</v>
      </c>
      <c r="P20">
        <v>12.6</v>
      </c>
      <c r="Q20">
        <v>12.6</v>
      </c>
      <c r="R20" s="1">
        <v>0.90400000000000003</v>
      </c>
    </row>
    <row r="21" spans="1:18" x14ac:dyDescent="0.35">
      <c r="A21">
        <v>6</v>
      </c>
      <c r="B21" t="s">
        <v>47</v>
      </c>
      <c r="C21">
        <v>24</v>
      </c>
      <c r="D21">
        <v>93</v>
      </c>
      <c r="E21">
        <v>3.9</v>
      </c>
      <c r="F21">
        <v>34</v>
      </c>
      <c r="G21">
        <v>2</v>
      </c>
      <c r="H21">
        <v>0</v>
      </c>
      <c r="I21">
        <v>4</v>
      </c>
      <c r="J21">
        <v>5</v>
      </c>
      <c r="K21">
        <v>5</v>
      </c>
      <c r="L21">
        <v>1.3</v>
      </c>
      <c r="M21">
        <v>0</v>
      </c>
      <c r="N21">
        <v>0</v>
      </c>
      <c r="O21">
        <v>1</v>
      </c>
      <c r="P21">
        <v>11.8</v>
      </c>
      <c r="Q21">
        <v>11.8</v>
      </c>
      <c r="R21" s="1">
        <v>0.999</v>
      </c>
    </row>
    <row r="22" spans="1:18" x14ac:dyDescent="0.35">
      <c r="A22">
        <v>6</v>
      </c>
      <c r="B22" t="s">
        <v>57</v>
      </c>
      <c r="C22">
        <v>7</v>
      </c>
      <c r="D22">
        <v>34</v>
      </c>
      <c r="E22">
        <v>4.9000000000000004</v>
      </c>
      <c r="F22">
        <v>8</v>
      </c>
      <c r="G22">
        <v>0</v>
      </c>
      <c r="H22">
        <v>1</v>
      </c>
      <c r="I22">
        <v>1</v>
      </c>
      <c r="J22">
        <v>1</v>
      </c>
      <c r="K22">
        <v>15</v>
      </c>
      <c r="L22">
        <v>15</v>
      </c>
      <c r="M22">
        <v>0</v>
      </c>
      <c r="N22">
        <v>0</v>
      </c>
      <c r="O22">
        <v>1</v>
      </c>
      <c r="P22">
        <v>11.4</v>
      </c>
      <c r="Q22">
        <v>11.4</v>
      </c>
      <c r="R22" s="1">
        <v>0.36699999999999999</v>
      </c>
    </row>
    <row r="23" spans="1:18" x14ac:dyDescent="0.35">
      <c r="A23">
        <v>6</v>
      </c>
      <c r="B23" t="s">
        <v>123</v>
      </c>
      <c r="C23">
        <v>6</v>
      </c>
      <c r="D23">
        <v>23</v>
      </c>
      <c r="E23">
        <v>3.8</v>
      </c>
      <c r="F23">
        <v>9</v>
      </c>
      <c r="G23">
        <v>0</v>
      </c>
      <c r="H23">
        <v>1</v>
      </c>
      <c r="I23">
        <v>3</v>
      </c>
      <c r="J23">
        <v>5</v>
      </c>
      <c r="K23">
        <v>11</v>
      </c>
      <c r="L23">
        <v>3.7</v>
      </c>
      <c r="M23">
        <v>0</v>
      </c>
      <c r="N23">
        <v>0</v>
      </c>
      <c r="O23">
        <v>1</v>
      </c>
      <c r="P23">
        <v>10.9</v>
      </c>
      <c r="Q23">
        <v>10.9</v>
      </c>
      <c r="R23" s="1">
        <v>1.2E-2</v>
      </c>
    </row>
    <row r="24" spans="1:18" x14ac:dyDescent="0.35">
      <c r="A24">
        <v>6</v>
      </c>
      <c r="B24" t="s">
        <v>23</v>
      </c>
      <c r="C24">
        <v>13</v>
      </c>
      <c r="D24">
        <v>37</v>
      </c>
      <c r="E24">
        <v>2.8</v>
      </c>
      <c r="F24">
        <v>9</v>
      </c>
      <c r="G24">
        <v>0</v>
      </c>
      <c r="H24">
        <v>0</v>
      </c>
      <c r="I24">
        <v>5</v>
      </c>
      <c r="J24">
        <v>8</v>
      </c>
      <c r="K24">
        <v>43</v>
      </c>
      <c r="L24">
        <v>8.6</v>
      </c>
      <c r="M24">
        <v>0</v>
      </c>
      <c r="N24">
        <v>0</v>
      </c>
      <c r="O24">
        <v>1</v>
      </c>
      <c r="P24">
        <v>10.5</v>
      </c>
      <c r="Q24">
        <v>10.5</v>
      </c>
      <c r="R24" s="1">
        <v>0.997</v>
      </c>
    </row>
    <row r="25" spans="1:18" x14ac:dyDescent="0.35">
      <c r="A25">
        <v>6</v>
      </c>
      <c r="B25" t="s">
        <v>45</v>
      </c>
      <c r="C25">
        <v>25</v>
      </c>
      <c r="D25">
        <v>77</v>
      </c>
      <c r="E25">
        <v>3.1</v>
      </c>
      <c r="F25">
        <v>18</v>
      </c>
      <c r="G25">
        <v>0</v>
      </c>
      <c r="H25">
        <v>0</v>
      </c>
      <c r="I25">
        <v>2</v>
      </c>
      <c r="J25">
        <v>5</v>
      </c>
      <c r="K25">
        <v>16</v>
      </c>
      <c r="L25">
        <v>8</v>
      </c>
      <c r="M25">
        <v>0</v>
      </c>
      <c r="N25">
        <v>0</v>
      </c>
      <c r="O25">
        <v>1</v>
      </c>
      <c r="P25">
        <v>10.3</v>
      </c>
      <c r="Q25">
        <v>10.3</v>
      </c>
      <c r="R25" s="1">
        <v>0.997</v>
      </c>
    </row>
    <row r="26" spans="1:18" x14ac:dyDescent="0.35">
      <c r="A26">
        <v>6</v>
      </c>
      <c r="B26" t="s">
        <v>69</v>
      </c>
      <c r="C26">
        <v>17</v>
      </c>
      <c r="D26">
        <v>84</v>
      </c>
      <c r="E26">
        <v>4.9000000000000004</v>
      </c>
      <c r="F26">
        <v>22</v>
      </c>
      <c r="G26">
        <v>1</v>
      </c>
      <c r="H26">
        <v>0</v>
      </c>
      <c r="I26">
        <v>2</v>
      </c>
      <c r="J26">
        <v>2</v>
      </c>
      <c r="K26">
        <v>7</v>
      </c>
      <c r="L26">
        <v>3.5</v>
      </c>
      <c r="M26">
        <v>0</v>
      </c>
      <c r="N26">
        <v>0</v>
      </c>
      <c r="O26">
        <v>1</v>
      </c>
      <c r="P26">
        <v>10.1</v>
      </c>
      <c r="Q26">
        <v>10.1</v>
      </c>
      <c r="R26" s="1">
        <v>0.87</v>
      </c>
    </row>
    <row r="27" spans="1:18" x14ac:dyDescent="0.35">
      <c r="A27">
        <v>6</v>
      </c>
      <c r="B27" t="s">
        <v>33</v>
      </c>
      <c r="C27">
        <v>18</v>
      </c>
      <c r="D27">
        <v>44</v>
      </c>
      <c r="E27">
        <v>2.4</v>
      </c>
      <c r="F27">
        <v>8</v>
      </c>
      <c r="G27">
        <v>0</v>
      </c>
      <c r="H27">
        <v>0</v>
      </c>
      <c r="I27">
        <v>4</v>
      </c>
      <c r="J27">
        <v>7</v>
      </c>
      <c r="K27">
        <v>28</v>
      </c>
      <c r="L27">
        <v>7</v>
      </c>
      <c r="M27">
        <v>0</v>
      </c>
      <c r="N27">
        <v>0</v>
      </c>
      <c r="O27">
        <v>1</v>
      </c>
      <c r="P27">
        <v>9.1999999999999993</v>
      </c>
      <c r="Q27">
        <v>9.1999999999999993</v>
      </c>
      <c r="R27" s="1">
        <v>0.85599999999999998</v>
      </c>
    </row>
    <row r="28" spans="1:18" x14ac:dyDescent="0.35">
      <c r="A28">
        <v>6</v>
      </c>
      <c r="B28" t="s">
        <v>83</v>
      </c>
      <c r="C28">
        <v>8</v>
      </c>
      <c r="D28">
        <v>19</v>
      </c>
      <c r="E28">
        <v>2.4</v>
      </c>
      <c r="F28">
        <v>5</v>
      </c>
      <c r="G28">
        <v>0</v>
      </c>
      <c r="H28">
        <v>0</v>
      </c>
      <c r="I28">
        <v>5</v>
      </c>
      <c r="J28">
        <v>6</v>
      </c>
      <c r="K28">
        <v>46</v>
      </c>
      <c r="L28">
        <v>9.1999999999999993</v>
      </c>
      <c r="M28">
        <v>0</v>
      </c>
      <c r="N28">
        <v>0</v>
      </c>
      <c r="O28">
        <v>1</v>
      </c>
      <c r="P28">
        <v>9</v>
      </c>
      <c r="Q28">
        <v>9</v>
      </c>
      <c r="R28" s="1">
        <v>0.96699999999999997</v>
      </c>
    </row>
    <row r="29" spans="1:18" x14ac:dyDescent="0.35">
      <c r="A29">
        <v>6</v>
      </c>
      <c r="B29" t="s">
        <v>119</v>
      </c>
      <c r="C29">
        <v>5</v>
      </c>
      <c r="D29">
        <v>27</v>
      </c>
      <c r="E29">
        <v>5.4</v>
      </c>
      <c r="F29">
        <v>10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8.6999999999999993</v>
      </c>
      <c r="Q29">
        <v>8.6999999999999993</v>
      </c>
      <c r="R29" s="1">
        <v>0.01</v>
      </c>
    </row>
    <row r="30" spans="1:18" x14ac:dyDescent="0.35">
      <c r="A30">
        <v>6</v>
      </c>
      <c r="B30" t="s">
        <v>18</v>
      </c>
      <c r="C30">
        <v>14</v>
      </c>
      <c r="D30">
        <v>27</v>
      </c>
      <c r="E30">
        <v>1.9</v>
      </c>
      <c r="F30">
        <v>6</v>
      </c>
      <c r="G30">
        <v>0</v>
      </c>
      <c r="H30">
        <v>0</v>
      </c>
      <c r="I30">
        <v>4</v>
      </c>
      <c r="J30">
        <v>6</v>
      </c>
      <c r="K30">
        <v>35</v>
      </c>
      <c r="L30">
        <v>8.8000000000000007</v>
      </c>
      <c r="M30">
        <v>0</v>
      </c>
      <c r="N30">
        <v>0</v>
      </c>
      <c r="O30">
        <v>1</v>
      </c>
      <c r="P30">
        <v>8.1999999999999993</v>
      </c>
      <c r="Q30">
        <v>8.1999999999999993</v>
      </c>
      <c r="R30" s="1">
        <v>1</v>
      </c>
    </row>
    <row r="31" spans="1:18" x14ac:dyDescent="0.35">
      <c r="A31">
        <v>6</v>
      </c>
      <c r="B31" t="s">
        <v>80</v>
      </c>
      <c r="C31">
        <v>3</v>
      </c>
      <c r="D31">
        <v>15</v>
      </c>
      <c r="E31">
        <v>5</v>
      </c>
      <c r="F31">
        <v>9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8.1</v>
      </c>
      <c r="Q31">
        <v>8.1</v>
      </c>
      <c r="R31" s="1">
        <v>0.503</v>
      </c>
    </row>
    <row r="32" spans="1:18" x14ac:dyDescent="0.35">
      <c r="A32">
        <v>6</v>
      </c>
      <c r="B32" t="s">
        <v>42</v>
      </c>
      <c r="C32">
        <v>12</v>
      </c>
      <c r="D32">
        <v>38</v>
      </c>
      <c r="E32">
        <v>3.2</v>
      </c>
      <c r="F32">
        <v>5</v>
      </c>
      <c r="G32">
        <v>0</v>
      </c>
      <c r="H32">
        <v>0</v>
      </c>
      <c r="I32">
        <v>3</v>
      </c>
      <c r="J32">
        <v>4</v>
      </c>
      <c r="K32">
        <v>24</v>
      </c>
      <c r="L32">
        <v>8</v>
      </c>
      <c r="M32">
        <v>0</v>
      </c>
      <c r="N32">
        <v>0</v>
      </c>
      <c r="O32">
        <v>1</v>
      </c>
      <c r="P32">
        <v>7.7</v>
      </c>
      <c r="Q32">
        <v>7.7</v>
      </c>
      <c r="R32" s="1">
        <v>0.98599999999999999</v>
      </c>
    </row>
    <row r="33" spans="1:18" x14ac:dyDescent="0.35">
      <c r="A33">
        <v>6</v>
      </c>
      <c r="B33" t="s">
        <v>61</v>
      </c>
      <c r="C33">
        <v>15</v>
      </c>
      <c r="D33">
        <v>65</v>
      </c>
      <c r="E33">
        <v>4.3</v>
      </c>
      <c r="F33">
        <v>10</v>
      </c>
      <c r="G33">
        <v>0</v>
      </c>
      <c r="H33">
        <v>0</v>
      </c>
      <c r="I33">
        <v>1</v>
      </c>
      <c r="J33">
        <v>1</v>
      </c>
      <c r="K33">
        <v>2</v>
      </c>
      <c r="L33">
        <v>2</v>
      </c>
      <c r="M33">
        <v>0</v>
      </c>
      <c r="N33">
        <v>0</v>
      </c>
      <c r="O33">
        <v>1</v>
      </c>
      <c r="P33">
        <v>7.2</v>
      </c>
      <c r="Q33">
        <v>7.2</v>
      </c>
      <c r="R33" s="1">
        <v>0.35099999999999998</v>
      </c>
    </row>
    <row r="34" spans="1:18" x14ac:dyDescent="0.35">
      <c r="A34">
        <v>6</v>
      </c>
      <c r="B34" t="s">
        <v>48</v>
      </c>
      <c r="C34">
        <v>10</v>
      </c>
      <c r="D34">
        <v>52</v>
      </c>
      <c r="E34">
        <v>5.2</v>
      </c>
      <c r="F34">
        <v>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7.2</v>
      </c>
      <c r="Q34">
        <v>7.2</v>
      </c>
      <c r="R34" s="1">
        <v>0.91</v>
      </c>
    </row>
    <row r="35" spans="1:18" x14ac:dyDescent="0.35">
      <c r="A35">
        <v>6</v>
      </c>
      <c r="B35" t="s">
        <v>44</v>
      </c>
      <c r="C35">
        <v>14</v>
      </c>
      <c r="D35">
        <v>71</v>
      </c>
      <c r="E35">
        <v>5.0999999999999996</v>
      </c>
      <c r="F35">
        <v>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7.1</v>
      </c>
      <c r="Q35">
        <v>7.1</v>
      </c>
      <c r="R35" s="1">
        <v>0.93799999999999994</v>
      </c>
    </row>
    <row r="36" spans="1:18" x14ac:dyDescent="0.35">
      <c r="A36">
        <v>6</v>
      </c>
      <c r="B36" t="s">
        <v>63</v>
      </c>
      <c r="C36">
        <v>4</v>
      </c>
      <c r="D36">
        <v>15</v>
      </c>
      <c r="E36">
        <v>3.8</v>
      </c>
      <c r="F36">
        <v>12</v>
      </c>
      <c r="G36">
        <v>0</v>
      </c>
      <c r="H36">
        <v>0</v>
      </c>
      <c r="I36">
        <v>1</v>
      </c>
      <c r="J36">
        <v>1</v>
      </c>
      <c r="K36">
        <v>48</v>
      </c>
      <c r="L36">
        <v>48</v>
      </c>
      <c r="M36">
        <v>0</v>
      </c>
      <c r="N36">
        <v>0</v>
      </c>
      <c r="O36">
        <v>1</v>
      </c>
      <c r="P36">
        <v>6.8</v>
      </c>
      <c r="Q36">
        <v>6.8</v>
      </c>
      <c r="R36" s="1">
        <v>0.33100000000000002</v>
      </c>
    </row>
    <row r="37" spans="1:18" x14ac:dyDescent="0.35">
      <c r="A37">
        <v>6</v>
      </c>
      <c r="B37" t="s">
        <v>71</v>
      </c>
      <c r="C37">
        <v>12</v>
      </c>
      <c r="D37">
        <v>58</v>
      </c>
      <c r="E37">
        <v>4.8</v>
      </c>
      <c r="F37">
        <v>17</v>
      </c>
      <c r="G37">
        <v>0</v>
      </c>
      <c r="H37">
        <v>0</v>
      </c>
      <c r="I37">
        <v>1</v>
      </c>
      <c r="J37">
        <v>2</v>
      </c>
      <c r="K37">
        <v>4</v>
      </c>
      <c r="L37">
        <v>4</v>
      </c>
      <c r="M37">
        <v>0</v>
      </c>
      <c r="N37">
        <v>0</v>
      </c>
      <c r="O37">
        <v>1</v>
      </c>
      <c r="P37">
        <v>6.7</v>
      </c>
      <c r="Q37">
        <v>6.7</v>
      </c>
      <c r="R37" s="1">
        <v>0.79100000000000004</v>
      </c>
    </row>
    <row r="38" spans="1:18" x14ac:dyDescent="0.35">
      <c r="A38">
        <v>6</v>
      </c>
      <c r="B38" t="s">
        <v>248</v>
      </c>
      <c r="C38">
        <v>10</v>
      </c>
      <c r="D38">
        <v>40</v>
      </c>
      <c r="E38">
        <v>4</v>
      </c>
      <c r="F38">
        <v>12</v>
      </c>
      <c r="G38">
        <v>0</v>
      </c>
      <c r="H38">
        <v>0</v>
      </c>
      <c r="I38">
        <v>2</v>
      </c>
      <c r="J38">
        <v>2</v>
      </c>
      <c r="K38">
        <v>11</v>
      </c>
      <c r="L38">
        <v>5.5</v>
      </c>
      <c r="M38">
        <v>0</v>
      </c>
      <c r="N38">
        <v>0</v>
      </c>
      <c r="O38">
        <v>1</v>
      </c>
      <c r="P38">
        <v>6.1</v>
      </c>
      <c r="Q38">
        <v>6.1</v>
      </c>
      <c r="R38" s="1">
        <v>2.1000000000000001E-2</v>
      </c>
    </row>
    <row r="39" spans="1:18" x14ac:dyDescent="0.35">
      <c r="A39">
        <v>6</v>
      </c>
      <c r="B39" t="s">
        <v>56</v>
      </c>
      <c r="C39">
        <v>16</v>
      </c>
      <c r="D39">
        <v>41</v>
      </c>
      <c r="E39">
        <v>2.6</v>
      </c>
      <c r="F39">
        <v>8</v>
      </c>
      <c r="G39">
        <v>0</v>
      </c>
      <c r="H39">
        <v>0</v>
      </c>
      <c r="I39">
        <v>1</v>
      </c>
      <c r="J39">
        <v>1</v>
      </c>
      <c r="K39">
        <v>12</v>
      </c>
      <c r="L39">
        <v>12</v>
      </c>
      <c r="M39">
        <v>0</v>
      </c>
      <c r="N39">
        <v>0</v>
      </c>
      <c r="O39">
        <v>1</v>
      </c>
      <c r="P39">
        <v>5.8</v>
      </c>
      <c r="Q39">
        <v>5.8</v>
      </c>
      <c r="R39" s="1">
        <v>0.82099999999999995</v>
      </c>
    </row>
    <row r="40" spans="1:18" x14ac:dyDescent="0.35">
      <c r="A40">
        <v>6</v>
      </c>
      <c r="B40" t="s">
        <v>122</v>
      </c>
      <c r="C40">
        <v>10</v>
      </c>
      <c r="D40">
        <v>15</v>
      </c>
      <c r="E40">
        <v>1.5</v>
      </c>
      <c r="F40">
        <v>8</v>
      </c>
      <c r="G40">
        <v>0</v>
      </c>
      <c r="H40">
        <v>0</v>
      </c>
      <c r="I40">
        <v>2</v>
      </c>
      <c r="J40">
        <v>2</v>
      </c>
      <c r="K40">
        <v>28</v>
      </c>
      <c r="L40">
        <v>14</v>
      </c>
      <c r="M40">
        <v>0</v>
      </c>
      <c r="N40">
        <v>0</v>
      </c>
      <c r="O40">
        <v>1</v>
      </c>
      <c r="P40">
        <v>5.3</v>
      </c>
      <c r="Q40">
        <v>5.3</v>
      </c>
      <c r="R40" s="1">
        <v>2.1000000000000001E-2</v>
      </c>
    </row>
    <row r="41" spans="1:18" x14ac:dyDescent="0.35">
      <c r="A41">
        <v>6</v>
      </c>
      <c r="B41" t="s">
        <v>53</v>
      </c>
      <c r="C41">
        <v>7</v>
      </c>
      <c r="D41">
        <v>26</v>
      </c>
      <c r="E41">
        <v>3.7</v>
      </c>
      <c r="F41">
        <v>8</v>
      </c>
      <c r="G41">
        <v>0</v>
      </c>
      <c r="H41">
        <v>0</v>
      </c>
      <c r="I41">
        <v>3</v>
      </c>
      <c r="J41">
        <v>4</v>
      </c>
      <c r="K41">
        <v>12</v>
      </c>
      <c r="L41">
        <v>4</v>
      </c>
      <c r="M41">
        <v>0</v>
      </c>
      <c r="N41">
        <v>0</v>
      </c>
      <c r="O41">
        <v>1</v>
      </c>
      <c r="P41">
        <v>5.3</v>
      </c>
      <c r="Q41">
        <v>5.3</v>
      </c>
      <c r="R41" s="1">
        <v>0.95799999999999996</v>
      </c>
    </row>
    <row r="42" spans="1:18" x14ac:dyDescent="0.35">
      <c r="A42">
        <v>6</v>
      </c>
      <c r="B42" t="s">
        <v>94</v>
      </c>
      <c r="C42">
        <v>7</v>
      </c>
      <c r="D42">
        <v>30</v>
      </c>
      <c r="E42">
        <v>4.3</v>
      </c>
      <c r="F42">
        <v>9</v>
      </c>
      <c r="G42">
        <v>0</v>
      </c>
      <c r="H42">
        <v>0</v>
      </c>
      <c r="I42">
        <v>2</v>
      </c>
      <c r="J42">
        <v>2</v>
      </c>
      <c r="K42">
        <v>12</v>
      </c>
      <c r="L42">
        <v>6</v>
      </c>
      <c r="M42">
        <v>0</v>
      </c>
      <c r="N42">
        <v>0</v>
      </c>
      <c r="O42">
        <v>1</v>
      </c>
      <c r="P42">
        <v>5.2</v>
      </c>
      <c r="Q42">
        <v>5.2</v>
      </c>
      <c r="R42" s="1">
        <v>0.121</v>
      </c>
    </row>
    <row r="43" spans="1:18" x14ac:dyDescent="0.35">
      <c r="A43">
        <v>6</v>
      </c>
      <c r="B43" t="s">
        <v>19</v>
      </c>
      <c r="C43">
        <v>13</v>
      </c>
      <c r="D43">
        <v>51</v>
      </c>
      <c r="E43">
        <v>3.9</v>
      </c>
      <c r="F43">
        <v>11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5.0999999999999996</v>
      </c>
      <c r="Q43">
        <v>5.0999999999999996</v>
      </c>
      <c r="R43" s="1">
        <v>0.48699999999999999</v>
      </c>
    </row>
    <row r="44" spans="1:18" x14ac:dyDescent="0.35">
      <c r="A44">
        <v>6</v>
      </c>
      <c r="B44" t="s">
        <v>31</v>
      </c>
      <c r="C44">
        <v>8</v>
      </c>
      <c r="D44">
        <v>35</v>
      </c>
      <c r="E44">
        <v>4.4000000000000004</v>
      </c>
      <c r="F44">
        <v>10</v>
      </c>
      <c r="G44">
        <v>0</v>
      </c>
      <c r="H44">
        <v>0</v>
      </c>
      <c r="I44">
        <v>3</v>
      </c>
      <c r="J44">
        <v>3</v>
      </c>
      <c r="K44">
        <v>0</v>
      </c>
      <c r="L44">
        <v>0</v>
      </c>
      <c r="M44">
        <v>0</v>
      </c>
      <c r="N44">
        <v>0</v>
      </c>
      <c r="O44">
        <v>1</v>
      </c>
      <c r="P44">
        <v>5</v>
      </c>
      <c r="Q44">
        <v>5</v>
      </c>
      <c r="R44" s="1">
        <v>0.13200000000000001</v>
      </c>
    </row>
    <row r="45" spans="1:18" x14ac:dyDescent="0.35">
      <c r="A45">
        <v>6</v>
      </c>
      <c r="B45" t="s">
        <v>252</v>
      </c>
      <c r="C45">
        <v>8</v>
      </c>
      <c r="D45">
        <v>36</v>
      </c>
      <c r="E45">
        <v>4.5</v>
      </c>
      <c r="F45">
        <v>9</v>
      </c>
      <c r="G45">
        <v>0</v>
      </c>
      <c r="H45">
        <v>0</v>
      </c>
      <c r="I45">
        <v>1</v>
      </c>
      <c r="J45">
        <v>1</v>
      </c>
      <c r="K45">
        <v>8</v>
      </c>
      <c r="L45">
        <v>8</v>
      </c>
      <c r="M45">
        <v>0</v>
      </c>
      <c r="N45">
        <v>0</v>
      </c>
      <c r="O45">
        <v>1</v>
      </c>
      <c r="P45">
        <v>4.9000000000000004</v>
      </c>
      <c r="Q45">
        <v>4.9000000000000004</v>
      </c>
      <c r="R45" s="1">
        <v>0</v>
      </c>
    </row>
    <row r="46" spans="1:18" x14ac:dyDescent="0.35">
      <c r="A46">
        <v>6</v>
      </c>
      <c r="B46" t="s">
        <v>68</v>
      </c>
      <c r="C46">
        <v>12</v>
      </c>
      <c r="D46">
        <v>45</v>
      </c>
      <c r="E46">
        <v>3.8</v>
      </c>
      <c r="F46">
        <v>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4.5</v>
      </c>
      <c r="Q46">
        <v>4.5</v>
      </c>
      <c r="R46" s="1">
        <v>0.154</v>
      </c>
    </row>
    <row r="47" spans="1:18" x14ac:dyDescent="0.35">
      <c r="A47">
        <v>6</v>
      </c>
      <c r="B47" t="s">
        <v>244</v>
      </c>
      <c r="C47">
        <v>9</v>
      </c>
      <c r="D47">
        <v>32</v>
      </c>
      <c r="E47">
        <v>3.6</v>
      </c>
      <c r="F47">
        <v>12</v>
      </c>
      <c r="G47">
        <v>0</v>
      </c>
      <c r="H47">
        <v>0</v>
      </c>
      <c r="I47">
        <v>1</v>
      </c>
      <c r="J47">
        <v>1</v>
      </c>
      <c r="K47">
        <v>2</v>
      </c>
      <c r="L47">
        <v>2</v>
      </c>
      <c r="M47">
        <v>0</v>
      </c>
      <c r="N47">
        <v>0</v>
      </c>
      <c r="O47">
        <v>1</v>
      </c>
      <c r="P47">
        <v>3.9</v>
      </c>
      <c r="Q47">
        <v>3.9</v>
      </c>
      <c r="R47" s="1">
        <v>2E-3</v>
      </c>
    </row>
    <row r="48" spans="1:18" x14ac:dyDescent="0.35">
      <c r="A48">
        <v>6</v>
      </c>
      <c r="B48" t="s">
        <v>28</v>
      </c>
      <c r="C48">
        <v>6</v>
      </c>
      <c r="D48">
        <v>14</v>
      </c>
      <c r="E48">
        <v>2.2999999999999998</v>
      </c>
      <c r="F48">
        <v>6</v>
      </c>
      <c r="G48">
        <v>0</v>
      </c>
      <c r="H48">
        <v>0</v>
      </c>
      <c r="I48">
        <v>1</v>
      </c>
      <c r="J48">
        <v>1</v>
      </c>
      <c r="K48">
        <v>19</v>
      </c>
      <c r="L48">
        <v>19</v>
      </c>
      <c r="M48">
        <v>0</v>
      </c>
      <c r="N48">
        <v>0</v>
      </c>
      <c r="O48">
        <v>1</v>
      </c>
      <c r="P48">
        <v>3.8</v>
      </c>
      <c r="Q48">
        <v>3.8</v>
      </c>
      <c r="R48" s="1">
        <v>0.96</v>
      </c>
    </row>
    <row r="49" spans="1:18" x14ac:dyDescent="0.35">
      <c r="A49">
        <v>6</v>
      </c>
      <c r="B49" t="s">
        <v>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5</v>
      </c>
      <c r="K49">
        <v>20</v>
      </c>
      <c r="L49">
        <v>6.7</v>
      </c>
      <c r="M49">
        <v>0</v>
      </c>
      <c r="N49">
        <v>0</v>
      </c>
      <c r="O49">
        <v>1</v>
      </c>
      <c r="P49">
        <v>3.5</v>
      </c>
      <c r="Q49">
        <v>3.5</v>
      </c>
      <c r="R49" s="1">
        <v>0.245</v>
      </c>
    </row>
    <row r="50" spans="1:18" x14ac:dyDescent="0.35">
      <c r="A50">
        <v>6</v>
      </c>
      <c r="B50" t="s">
        <v>54</v>
      </c>
      <c r="C50">
        <v>13</v>
      </c>
      <c r="D50">
        <v>34</v>
      </c>
      <c r="E50">
        <v>2.6</v>
      </c>
      <c r="F50">
        <v>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3.4</v>
      </c>
      <c r="Q50">
        <v>3.4</v>
      </c>
      <c r="R50" s="1">
        <v>0.66100000000000003</v>
      </c>
    </row>
    <row r="51" spans="1:18" x14ac:dyDescent="0.35">
      <c r="A51">
        <v>6</v>
      </c>
      <c r="B51" t="s">
        <v>74</v>
      </c>
      <c r="C51">
        <v>2</v>
      </c>
      <c r="D51">
        <v>5</v>
      </c>
      <c r="E51">
        <v>2.5</v>
      </c>
      <c r="F51">
        <v>3</v>
      </c>
      <c r="G51">
        <v>0</v>
      </c>
      <c r="H51">
        <v>0</v>
      </c>
      <c r="I51">
        <v>2</v>
      </c>
      <c r="J51">
        <v>2</v>
      </c>
      <c r="K51">
        <v>14</v>
      </c>
      <c r="L51">
        <v>7</v>
      </c>
      <c r="M51">
        <v>0</v>
      </c>
      <c r="N51">
        <v>0</v>
      </c>
      <c r="O51">
        <v>1</v>
      </c>
      <c r="P51">
        <v>2.9</v>
      </c>
      <c r="Q51">
        <v>2.9</v>
      </c>
      <c r="R51" s="1">
        <v>0.71799999999999997</v>
      </c>
    </row>
    <row r="52" spans="1:18" x14ac:dyDescent="0.35">
      <c r="A52">
        <v>6</v>
      </c>
      <c r="B52" t="s">
        <v>126</v>
      </c>
      <c r="C52">
        <v>6</v>
      </c>
      <c r="D52">
        <v>28</v>
      </c>
      <c r="E52">
        <v>4.7</v>
      </c>
      <c r="F52">
        <v>28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2.8</v>
      </c>
      <c r="Q52">
        <v>2.8</v>
      </c>
      <c r="R52" s="1">
        <v>1E-3</v>
      </c>
    </row>
    <row r="53" spans="1:18" x14ac:dyDescent="0.35">
      <c r="A53">
        <v>6</v>
      </c>
      <c r="B53" t="s">
        <v>146</v>
      </c>
      <c r="C53">
        <v>5</v>
      </c>
      <c r="D53">
        <v>18</v>
      </c>
      <c r="E53">
        <v>3.6</v>
      </c>
      <c r="F53">
        <v>9</v>
      </c>
      <c r="G53">
        <v>0</v>
      </c>
      <c r="H53">
        <v>0</v>
      </c>
      <c r="I53">
        <v>1</v>
      </c>
      <c r="J53">
        <v>1</v>
      </c>
      <c r="K53">
        <v>4</v>
      </c>
      <c r="L53">
        <v>4</v>
      </c>
      <c r="M53">
        <v>0</v>
      </c>
      <c r="N53">
        <v>0</v>
      </c>
      <c r="O53">
        <v>1</v>
      </c>
      <c r="P53">
        <v>2.7</v>
      </c>
      <c r="Q53">
        <v>2.7</v>
      </c>
      <c r="R53" s="1">
        <v>4.0000000000000001E-3</v>
      </c>
    </row>
    <row r="54" spans="1:18" x14ac:dyDescent="0.35">
      <c r="A54">
        <v>6</v>
      </c>
      <c r="B54" t="s">
        <v>143</v>
      </c>
      <c r="C54">
        <v>4</v>
      </c>
      <c r="D54">
        <v>23</v>
      </c>
      <c r="E54">
        <v>5.8</v>
      </c>
      <c r="F54">
        <v>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2.2999999999999998</v>
      </c>
      <c r="Q54">
        <v>2.2999999999999998</v>
      </c>
      <c r="R54" s="1">
        <v>7.0000000000000001E-3</v>
      </c>
    </row>
    <row r="55" spans="1:18" x14ac:dyDescent="0.35">
      <c r="A55">
        <v>6</v>
      </c>
      <c r="B55" t="s">
        <v>40</v>
      </c>
      <c r="C55">
        <v>2</v>
      </c>
      <c r="D55">
        <v>13</v>
      </c>
      <c r="E55">
        <v>6.5</v>
      </c>
      <c r="F55">
        <v>12</v>
      </c>
      <c r="G55">
        <v>0</v>
      </c>
      <c r="H55">
        <v>0</v>
      </c>
      <c r="I55">
        <v>1</v>
      </c>
      <c r="J55">
        <v>2</v>
      </c>
      <c r="K55">
        <v>4</v>
      </c>
      <c r="L55">
        <v>4</v>
      </c>
      <c r="M55">
        <v>0</v>
      </c>
      <c r="N55">
        <v>0</v>
      </c>
      <c r="O55">
        <v>1</v>
      </c>
      <c r="P55">
        <v>2.2000000000000002</v>
      </c>
      <c r="Q55">
        <v>2.2000000000000002</v>
      </c>
      <c r="R55" s="1">
        <v>0.20599999999999999</v>
      </c>
    </row>
    <row r="56" spans="1:18" x14ac:dyDescent="0.35">
      <c r="A56">
        <v>6</v>
      </c>
      <c r="B56" t="s">
        <v>121</v>
      </c>
      <c r="C56">
        <v>2</v>
      </c>
      <c r="D56">
        <v>11</v>
      </c>
      <c r="E56">
        <v>5.5</v>
      </c>
      <c r="F56">
        <v>6</v>
      </c>
      <c r="G56">
        <v>0</v>
      </c>
      <c r="H56">
        <v>0</v>
      </c>
      <c r="I56">
        <v>1</v>
      </c>
      <c r="J56">
        <v>1</v>
      </c>
      <c r="K56">
        <v>6</v>
      </c>
      <c r="L56">
        <v>6</v>
      </c>
      <c r="M56">
        <v>0</v>
      </c>
      <c r="N56">
        <v>0</v>
      </c>
      <c r="O56">
        <v>1</v>
      </c>
      <c r="P56">
        <v>2.2000000000000002</v>
      </c>
      <c r="Q56">
        <v>2.2000000000000002</v>
      </c>
      <c r="R56" s="1">
        <v>5.8999999999999997E-2</v>
      </c>
    </row>
    <row r="57" spans="1:18" x14ac:dyDescent="0.35">
      <c r="A57">
        <v>6</v>
      </c>
      <c r="B57" t="s">
        <v>131</v>
      </c>
      <c r="C57">
        <v>2</v>
      </c>
      <c r="D57">
        <v>2</v>
      </c>
      <c r="E57">
        <v>1</v>
      </c>
      <c r="F57">
        <v>9</v>
      </c>
      <c r="G57">
        <v>0</v>
      </c>
      <c r="H57">
        <v>0</v>
      </c>
      <c r="I57">
        <v>1</v>
      </c>
      <c r="J57">
        <v>1</v>
      </c>
      <c r="K57">
        <v>14</v>
      </c>
      <c r="L57">
        <v>14</v>
      </c>
      <c r="M57">
        <v>0</v>
      </c>
      <c r="N57">
        <v>0</v>
      </c>
      <c r="O57">
        <v>1</v>
      </c>
      <c r="P57">
        <v>2.1</v>
      </c>
      <c r="Q57">
        <v>2.1</v>
      </c>
      <c r="R57" s="1">
        <v>2E-3</v>
      </c>
    </row>
    <row r="58" spans="1:18" x14ac:dyDescent="0.35">
      <c r="A58">
        <v>6</v>
      </c>
      <c r="B58" t="s">
        <v>62</v>
      </c>
      <c r="C58">
        <v>2</v>
      </c>
      <c r="D58">
        <v>7</v>
      </c>
      <c r="E58">
        <v>3.5</v>
      </c>
      <c r="F58">
        <v>7</v>
      </c>
      <c r="G58">
        <v>0</v>
      </c>
      <c r="H58">
        <v>0</v>
      </c>
      <c r="I58">
        <v>1</v>
      </c>
      <c r="J58">
        <v>1</v>
      </c>
      <c r="K58">
        <v>9</v>
      </c>
      <c r="L58">
        <v>9</v>
      </c>
      <c r="M58">
        <v>0</v>
      </c>
      <c r="N58">
        <v>0</v>
      </c>
      <c r="O58">
        <v>1</v>
      </c>
      <c r="P58">
        <v>2.1</v>
      </c>
      <c r="Q58">
        <v>2.1</v>
      </c>
      <c r="R58" s="1">
        <v>3.7999999999999999E-2</v>
      </c>
    </row>
    <row r="59" spans="1:18" x14ac:dyDescent="0.35">
      <c r="A59">
        <v>6</v>
      </c>
      <c r="B59" t="s">
        <v>41</v>
      </c>
      <c r="C59">
        <v>1</v>
      </c>
      <c r="D59">
        <v>8</v>
      </c>
      <c r="E59">
        <v>8</v>
      </c>
      <c r="F59">
        <v>8</v>
      </c>
      <c r="G59">
        <v>0</v>
      </c>
      <c r="H59">
        <v>0</v>
      </c>
      <c r="I59">
        <v>1</v>
      </c>
      <c r="J59">
        <v>1</v>
      </c>
      <c r="K59">
        <v>7</v>
      </c>
      <c r="L59">
        <v>7</v>
      </c>
      <c r="M59">
        <v>0</v>
      </c>
      <c r="N59">
        <v>0</v>
      </c>
      <c r="O59">
        <v>1</v>
      </c>
      <c r="P59">
        <v>2</v>
      </c>
      <c r="Q59">
        <v>2</v>
      </c>
      <c r="R59" s="1">
        <v>0.218</v>
      </c>
    </row>
    <row r="60" spans="1:18" x14ac:dyDescent="0.35">
      <c r="A60">
        <v>6</v>
      </c>
      <c r="B60" t="s">
        <v>134</v>
      </c>
      <c r="C60">
        <v>1</v>
      </c>
      <c r="D60">
        <v>19</v>
      </c>
      <c r="E60">
        <v>19</v>
      </c>
      <c r="F60">
        <v>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1.9</v>
      </c>
      <c r="Q60">
        <v>1.9</v>
      </c>
      <c r="R60" s="1">
        <v>9.5000000000000001E-2</v>
      </c>
    </row>
    <row r="61" spans="1:18" x14ac:dyDescent="0.35">
      <c r="A61">
        <v>6</v>
      </c>
      <c r="B61" t="s">
        <v>50</v>
      </c>
      <c r="C61">
        <v>3</v>
      </c>
      <c r="D61">
        <v>12</v>
      </c>
      <c r="E61">
        <v>4</v>
      </c>
      <c r="F61">
        <v>8</v>
      </c>
      <c r="G61">
        <v>0</v>
      </c>
      <c r="H61">
        <v>0</v>
      </c>
      <c r="I61">
        <v>1</v>
      </c>
      <c r="J61">
        <v>1</v>
      </c>
      <c r="K61">
        <v>2</v>
      </c>
      <c r="L61">
        <v>2</v>
      </c>
      <c r="M61">
        <v>0</v>
      </c>
      <c r="N61">
        <v>0</v>
      </c>
      <c r="O61">
        <v>1</v>
      </c>
      <c r="P61">
        <v>1.9</v>
      </c>
      <c r="Q61">
        <v>1.9</v>
      </c>
      <c r="R61" s="1">
        <v>0.24199999999999999</v>
      </c>
    </row>
    <row r="62" spans="1:18" x14ac:dyDescent="0.35">
      <c r="A62">
        <v>6</v>
      </c>
      <c r="B62" t="s">
        <v>72</v>
      </c>
      <c r="C62">
        <v>2</v>
      </c>
      <c r="D62">
        <v>2</v>
      </c>
      <c r="E62">
        <v>1</v>
      </c>
      <c r="F62">
        <v>1</v>
      </c>
      <c r="G62">
        <v>0</v>
      </c>
      <c r="H62">
        <v>0</v>
      </c>
      <c r="I62">
        <v>2</v>
      </c>
      <c r="J62">
        <v>2</v>
      </c>
      <c r="K62">
        <v>7</v>
      </c>
      <c r="L62">
        <v>3.5</v>
      </c>
      <c r="M62">
        <v>0</v>
      </c>
      <c r="N62">
        <v>0</v>
      </c>
      <c r="O62">
        <v>1</v>
      </c>
      <c r="P62">
        <v>1.9</v>
      </c>
      <c r="Q62">
        <v>1.9</v>
      </c>
      <c r="R62" s="1">
        <v>1.2999999999999999E-2</v>
      </c>
    </row>
    <row r="63" spans="1:18" x14ac:dyDescent="0.35">
      <c r="A63">
        <v>6</v>
      </c>
      <c r="B63" t="s">
        <v>253</v>
      </c>
      <c r="C63">
        <v>3</v>
      </c>
      <c r="D63">
        <v>5</v>
      </c>
      <c r="E63">
        <v>1.7</v>
      </c>
      <c r="F63">
        <v>4</v>
      </c>
      <c r="G63">
        <v>0</v>
      </c>
      <c r="H63">
        <v>0</v>
      </c>
      <c r="I63">
        <v>1</v>
      </c>
      <c r="J63">
        <v>1</v>
      </c>
      <c r="K63">
        <v>8</v>
      </c>
      <c r="L63">
        <v>8</v>
      </c>
      <c r="M63">
        <v>0</v>
      </c>
      <c r="N63">
        <v>0</v>
      </c>
      <c r="O63">
        <v>1</v>
      </c>
      <c r="P63">
        <v>1.8</v>
      </c>
      <c r="Q63">
        <v>1.8</v>
      </c>
      <c r="R63" s="1">
        <v>0</v>
      </c>
    </row>
    <row r="64" spans="1:18" x14ac:dyDescent="0.35">
      <c r="A64">
        <v>6</v>
      </c>
      <c r="B64" t="s">
        <v>125</v>
      </c>
      <c r="C64">
        <v>3</v>
      </c>
      <c r="D64">
        <v>9</v>
      </c>
      <c r="E64">
        <v>3</v>
      </c>
      <c r="F64">
        <v>6</v>
      </c>
      <c r="G64">
        <v>0</v>
      </c>
      <c r="H64">
        <v>0</v>
      </c>
      <c r="I64">
        <v>1</v>
      </c>
      <c r="J64">
        <v>1</v>
      </c>
      <c r="K64">
        <v>4</v>
      </c>
      <c r="L64">
        <v>4</v>
      </c>
      <c r="M64">
        <v>0</v>
      </c>
      <c r="N64">
        <v>0</v>
      </c>
      <c r="O64">
        <v>1</v>
      </c>
      <c r="P64">
        <v>1.8</v>
      </c>
      <c r="Q64">
        <v>1.8</v>
      </c>
      <c r="R64" s="1">
        <v>2E-3</v>
      </c>
    </row>
    <row r="65" spans="1:18" x14ac:dyDescent="0.35">
      <c r="A65">
        <v>6</v>
      </c>
      <c r="B65" t="s">
        <v>145</v>
      </c>
      <c r="C65">
        <v>1</v>
      </c>
      <c r="D65">
        <v>4</v>
      </c>
      <c r="E65">
        <v>4</v>
      </c>
      <c r="F65">
        <v>4</v>
      </c>
      <c r="G65">
        <v>0</v>
      </c>
      <c r="H65">
        <v>0</v>
      </c>
      <c r="I65">
        <v>1</v>
      </c>
      <c r="J65">
        <v>1</v>
      </c>
      <c r="K65">
        <v>8</v>
      </c>
      <c r="L65">
        <v>8</v>
      </c>
      <c r="M65">
        <v>0</v>
      </c>
      <c r="N65">
        <v>0</v>
      </c>
      <c r="O65">
        <v>1</v>
      </c>
      <c r="P65">
        <v>1.7</v>
      </c>
      <c r="Q65">
        <v>1.7</v>
      </c>
      <c r="R65" s="1">
        <v>7.0000000000000001E-3</v>
      </c>
    </row>
    <row r="66" spans="1:18" x14ac:dyDescent="0.35">
      <c r="A66">
        <v>6</v>
      </c>
      <c r="B66" t="s">
        <v>87</v>
      </c>
      <c r="C66">
        <v>2</v>
      </c>
      <c r="D66">
        <v>-1</v>
      </c>
      <c r="E66">
        <v>-0.5</v>
      </c>
      <c r="F66">
        <v>3</v>
      </c>
      <c r="G66">
        <v>0</v>
      </c>
      <c r="H66">
        <v>0</v>
      </c>
      <c r="I66">
        <v>1</v>
      </c>
      <c r="J66">
        <v>2</v>
      </c>
      <c r="K66">
        <v>13</v>
      </c>
      <c r="L66">
        <v>13</v>
      </c>
      <c r="M66">
        <v>0</v>
      </c>
      <c r="N66">
        <v>0</v>
      </c>
      <c r="O66">
        <v>1</v>
      </c>
      <c r="P66">
        <v>1.7</v>
      </c>
      <c r="Q66">
        <v>1.7</v>
      </c>
      <c r="R66" s="1">
        <v>3.6999999999999998E-2</v>
      </c>
    </row>
    <row r="67" spans="1:18" x14ac:dyDescent="0.35">
      <c r="A67">
        <v>6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9</v>
      </c>
      <c r="L67">
        <v>9</v>
      </c>
      <c r="M67">
        <v>0</v>
      </c>
      <c r="N67">
        <v>0</v>
      </c>
      <c r="O67">
        <v>1</v>
      </c>
      <c r="P67">
        <v>1.4</v>
      </c>
      <c r="Q67">
        <v>1.4</v>
      </c>
      <c r="R67" s="1">
        <v>2E-3</v>
      </c>
    </row>
    <row r="68" spans="1:18" x14ac:dyDescent="0.35">
      <c r="A68">
        <v>6</v>
      </c>
      <c r="B68" t="s">
        <v>124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9</v>
      </c>
      <c r="L68">
        <v>9</v>
      </c>
      <c r="M68">
        <v>0</v>
      </c>
      <c r="N68">
        <v>0</v>
      </c>
      <c r="O68">
        <v>1</v>
      </c>
      <c r="P68">
        <v>1.4</v>
      </c>
      <c r="Q68">
        <v>1.4</v>
      </c>
      <c r="R68" s="1">
        <v>3.0000000000000001E-3</v>
      </c>
    </row>
    <row r="69" spans="1:18" x14ac:dyDescent="0.35">
      <c r="A69">
        <v>6</v>
      </c>
      <c r="B69" t="s">
        <v>73</v>
      </c>
      <c r="C69">
        <v>4</v>
      </c>
      <c r="D69">
        <v>13</v>
      </c>
      <c r="E69">
        <v>3.3</v>
      </c>
      <c r="F69">
        <v>6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1.3</v>
      </c>
      <c r="Q69">
        <v>1.3</v>
      </c>
      <c r="R69" s="1">
        <v>2.7E-2</v>
      </c>
    </row>
    <row r="70" spans="1:18" x14ac:dyDescent="0.35">
      <c r="A70">
        <v>6</v>
      </c>
      <c r="B70" t="s">
        <v>137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2</v>
      </c>
      <c r="K70">
        <v>3</v>
      </c>
      <c r="L70">
        <v>1.5</v>
      </c>
      <c r="M70">
        <v>0</v>
      </c>
      <c r="N70">
        <v>0</v>
      </c>
      <c r="O70">
        <v>1</v>
      </c>
      <c r="P70">
        <v>1.3</v>
      </c>
      <c r="Q70">
        <v>1.3</v>
      </c>
      <c r="R70" s="1">
        <v>7.0000000000000001E-3</v>
      </c>
    </row>
    <row r="71" spans="1:18" x14ac:dyDescent="0.35">
      <c r="A71">
        <v>6</v>
      </c>
      <c r="B71" t="s">
        <v>55</v>
      </c>
      <c r="C71">
        <v>3</v>
      </c>
      <c r="D71">
        <v>2</v>
      </c>
      <c r="E71">
        <v>0.7</v>
      </c>
      <c r="F71">
        <v>3</v>
      </c>
      <c r="G71">
        <v>0</v>
      </c>
      <c r="H71">
        <v>0</v>
      </c>
      <c r="I71">
        <v>1</v>
      </c>
      <c r="J71">
        <v>1</v>
      </c>
      <c r="K71">
        <v>6</v>
      </c>
      <c r="L71">
        <v>6</v>
      </c>
      <c r="M71">
        <v>0</v>
      </c>
      <c r="N71">
        <v>0</v>
      </c>
      <c r="O71">
        <v>1</v>
      </c>
      <c r="P71">
        <v>1.3</v>
      </c>
      <c r="Q71">
        <v>1.3</v>
      </c>
      <c r="R71" s="1">
        <v>5.5E-2</v>
      </c>
    </row>
    <row r="72" spans="1:18" x14ac:dyDescent="0.35">
      <c r="A72">
        <v>6</v>
      </c>
      <c r="B72" t="s">
        <v>120</v>
      </c>
      <c r="C72">
        <v>3</v>
      </c>
      <c r="D72">
        <v>12</v>
      </c>
      <c r="E72">
        <v>4</v>
      </c>
      <c r="F72">
        <v>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1.2</v>
      </c>
      <c r="Q72">
        <v>1.2</v>
      </c>
      <c r="R72" s="1">
        <v>0.11</v>
      </c>
    </row>
    <row r="73" spans="1:18" x14ac:dyDescent="0.35">
      <c r="A73">
        <v>6</v>
      </c>
      <c r="B73" t="s">
        <v>136</v>
      </c>
      <c r="C73">
        <v>1</v>
      </c>
      <c r="D73">
        <v>11</v>
      </c>
      <c r="E73">
        <v>11</v>
      </c>
      <c r="F73">
        <v>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1.1000000000000001</v>
      </c>
      <c r="Q73">
        <v>1.1000000000000001</v>
      </c>
      <c r="R73" s="1">
        <v>7.0000000000000001E-3</v>
      </c>
    </row>
    <row r="74" spans="1:18" x14ac:dyDescent="0.35">
      <c r="A74">
        <v>6</v>
      </c>
      <c r="B74" t="s">
        <v>147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6</v>
      </c>
      <c r="L74">
        <v>6</v>
      </c>
      <c r="M74">
        <v>0</v>
      </c>
      <c r="N74">
        <v>0</v>
      </c>
      <c r="O74">
        <v>1</v>
      </c>
      <c r="P74">
        <v>1.1000000000000001</v>
      </c>
      <c r="Q74">
        <v>1.1000000000000001</v>
      </c>
      <c r="R74" s="1">
        <v>0.02</v>
      </c>
    </row>
    <row r="75" spans="1:18" x14ac:dyDescent="0.35">
      <c r="A75">
        <v>6</v>
      </c>
      <c r="B75" t="s">
        <v>153</v>
      </c>
      <c r="C75">
        <v>4</v>
      </c>
      <c r="D75">
        <v>10</v>
      </c>
      <c r="E75">
        <v>2.5</v>
      </c>
      <c r="F75">
        <v>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 s="1">
        <v>2.1000000000000001E-2</v>
      </c>
    </row>
    <row r="76" spans="1:18" x14ac:dyDescent="0.35">
      <c r="A76">
        <v>6</v>
      </c>
      <c r="B76" t="s">
        <v>140</v>
      </c>
      <c r="C76">
        <v>6</v>
      </c>
      <c r="D76">
        <v>9</v>
      </c>
      <c r="E76">
        <v>1.5</v>
      </c>
      <c r="F76">
        <v>7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1</v>
      </c>
      <c r="P76">
        <v>0.9</v>
      </c>
      <c r="Q76">
        <v>0.9</v>
      </c>
      <c r="R76" s="1">
        <v>3.0000000000000001E-3</v>
      </c>
    </row>
    <row r="77" spans="1:18" x14ac:dyDescent="0.35">
      <c r="A77">
        <v>6</v>
      </c>
      <c r="B77" t="s">
        <v>25</v>
      </c>
      <c r="C77">
        <v>1</v>
      </c>
      <c r="D77">
        <v>2</v>
      </c>
      <c r="E77">
        <v>2</v>
      </c>
      <c r="F77">
        <v>2</v>
      </c>
      <c r="G77">
        <v>0</v>
      </c>
      <c r="H77">
        <v>0</v>
      </c>
      <c r="I77">
        <v>1</v>
      </c>
      <c r="J77">
        <v>2</v>
      </c>
      <c r="K77">
        <v>2</v>
      </c>
      <c r="L77">
        <v>2</v>
      </c>
      <c r="M77">
        <v>0</v>
      </c>
      <c r="N77">
        <v>0</v>
      </c>
      <c r="O77">
        <v>1</v>
      </c>
      <c r="P77">
        <v>0.9</v>
      </c>
      <c r="Q77">
        <v>0.9</v>
      </c>
      <c r="R77" s="1">
        <v>0.12</v>
      </c>
    </row>
    <row r="78" spans="1:18" x14ac:dyDescent="0.35">
      <c r="A78">
        <v>6</v>
      </c>
      <c r="B78" t="s">
        <v>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3</v>
      </c>
      <c r="L78">
        <v>3</v>
      </c>
      <c r="M78">
        <v>0</v>
      </c>
      <c r="N78">
        <v>0</v>
      </c>
      <c r="O78">
        <v>1</v>
      </c>
      <c r="P78">
        <v>0.8</v>
      </c>
      <c r="Q78">
        <v>0.8</v>
      </c>
      <c r="R78" s="1">
        <v>1E-3</v>
      </c>
    </row>
    <row r="79" spans="1:18" x14ac:dyDescent="0.35">
      <c r="A79">
        <v>6</v>
      </c>
      <c r="B79" t="s">
        <v>142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1</v>
      </c>
      <c r="P79">
        <v>0.6</v>
      </c>
      <c r="Q79">
        <v>0.6</v>
      </c>
      <c r="R79" s="1">
        <v>0</v>
      </c>
    </row>
    <row r="80" spans="1:18" x14ac:dyDescent="0.35">
      <c r="A80">
        <v>6</v>
      </c>
      <c r="B80" t="s">
        <v>38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2</v>
      </c>
      <c r="K80">
        <v>16</v>
      </c>
      <c r="L80">
        <v>8</v>
      </c>
      <c r="M80">
        <v>0</v>
      </c>
      <c r="N80">
        <v>1</v>
      </c>
      <c r="O80">
        <v>1</v>
      </c>
      <c r="P80">
        <v>0.6</v>
      </c>
      <c r="Q80">
        <v>0.6</v>
      </c>
      <c r="R80" s="1">
        <v>0.372</v>
      </c>
    </row>
    <row r="81" spans="1:18" x14ac:dyDescent="0.35">
      <c r="A81">
        <v>6</v>
      </c>
      <c r="B81" t="s">
        <v>241</v>
      </c>
      <c r="C81">
        <v>1</v>
      </c>
      <c r="D81">
        <v>5</v>
      </c>
      <c r="E81">
        <v>5</v>
      </c>
      <c r="F81">
        <v>5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0.5</v>
      </c>
      <c r="Q81">
        <v>0.5</v>
      </c>
      <c r="R81" s="1">
        <v>2.1000000000000001E-2</v>
      </c>
    </row>
    <row r="82" spans="1:18" x14ac:dyDescent="0.35">
      <c r="A82">
        <v>6</v>
      </c>
      <c r="B82" t="s">
        <v>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-1</v>
      </c>
      <c r="L82">
        <v>-1</v>
      </c>
      <c r="M82">
        <v>0</v>
      </c>
      <c r="N82">
        <v>0</v>
      </c>
      <c r="O82">
        <v>1</v>
      </c>
      <c r="P82">
        <v>0.4</v>
      </c>
      <c r="Q82">
        <v>0.4</v>
      </c>
      <c r="R82" s="1">
        <v>8.9999999999999993E-3</v>
      </c>
    </row>
    <row r="83" spans="1:18" x14ac:dyDescent="0.35">
      <c r="A83">
        <v>6</v>
      </c>
      <c r="B83" t="s">
        <v>135</v>
      </c>
      <c r="C83">
        <v>1</v>
      </c>
      <c r="D83">
        <v>2</v>
      </c>
      <c r="E83">
        <v>2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0.2</v>
      </c>
      <c r="Q83">
        <v>0.2</v>
      </c>
      <c r="R83" s="1">
        <v>2E-3</v>
      </c>
    </row>
    <row r="84" spans="1:18" x14ac:dyDescent="0.35">
      <c r="A84">
        <v>6</v>
      </c>
      <c r="B84" t="s">
        <v>78</v>
      </c>
      <c r="C84">
        <v>2</v>
      </c>
      <c r="D84">
        <v>2</v>
      </c>
      <c r="E84">
        <v>1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0.2</v>
      </c>
      <c r="Q84">
        <v>0.2</v>
      </c>
      <c r="R84" s="1">
        <v>0</v>
      </c>
    </row>
    <row r="85" spans="1:18" x14ac:dyDescent="0.35">
      <c r="A85">
        <v>6</v>
      </c>
      <c r="B85" t="s">
        <v>139</v>
      </c>
      <c r="C85">
        <v>1</v>
      </c>
      <c r="D85">
        <v>2</v>
      </c>
      <c r="E85">
        <v>2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0.2</v>
      </c>
      <c r="Q85">
        <v>0.2</v>
      </c>
      <c r="R85" s="1">
        <v>1E-3</v>
      </c>
    </row>
    <row r="86" spans="1:18" x14ac:dyDescent="0.35">
      <c r="A86">
        <v>6</v>
      </c>
      <c r="B86" t="s">
        <v>64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0.1</v>
      </c>
      <c r="Q86">
        <v>0.1</v>
      </c>
      <c r="R86" s="1">
        <v>7.1999999999999995E-2</v>
      </c>
    </row>
    <row r="87" spans="1:18" x14ac:dyDescent="0.35">
      <c r="A87">
        <v>6</v>
      </c>
      <c r="B87" t="s">
        <v>156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</row>
    <row r="88" spans="1:18" x14ac:dyDescent="0.35">
      <c r="A88">
        <v>6</v>
      </c>
      <c r="B88" t="s">
        <v>160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 s="1">
        <v>0</v>
      </c>
    </row>
    <row r="89" spans="1:18" x14ac:dyDescent="0.35">
      <c r="A89">
        <v>6</v>
      </c>
      <c r="B89" t="s">
        <v>84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 s="1">
        <v>0</v>
      </c>
    </row>
    <row r="90" spans="1:18" x14ac:dyDescent="0.35">
      <c r="A90">
        <v>6</v>
      </c>
      <c r="B90" t="s">
        <v>149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6</v>
      </c>
      <c r="B91" t="s">
        <v>231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6</v>
      </c>
      <c r="B92" t="s">
        <v>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 s="1">
        <v>2.5000000000000001E-2</v>
      </c>
    </row>
    <row r="93" spans="1:18" x14ac:dyDescent="0.35">
      <c r="A93">
        <v>6</v>
      </c>
      <c r="B93" t="s">
        <v>158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6</v>
      </c>
      <c r="B94" t="s">
        <v>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0.68600000000000005</v>
      </c>
    </row>
    <row r="95" spans="1:18" x14ac:dyDescent="0.35">
      <c r="A95">
        <v>6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6</v>
      </c>
      <c r="B96" t="s">
        <v>59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0.93799999999999994</v>
      </c>
    </row>
    <row r="97" spans="1:18" x14ac:dyDescent="0.35">
      <c r="A97">
        <v>6</v>
      </c>
      <c r="B97" t="s">
        <v>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0.16400000000000001</v>
      </c>
    </row>
    <row r="98" spans="1:18" x14ac:dyDescent="0.35">
      <c r="A98">
        <v>6</v>
      </c>
      <c r="B98" t="s">
        <v>157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6</v>
      </c>
      <c r="B99" t="s">
        <v>37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0.53</v>
      </c>
    </row>
    <row r="100" spans="1:18" x14ac:dyDescent="0.35">
      <c r="A100">
        <v>6</v>
      </c>
      <c r="B100" t="s">
        <v>162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1E-3</v>
      </c>
    </row>
    <row r="101" spans="1:18" x14ac:dyDescent="0.35">
      <c r="A101">
        <v>6</v>
      </c>
      <c r="B101" t="s">
        <v>163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 s="1">
        <v>0</v>
      </c>
    </row>
    <row r="102" spans="1:18" x14ac:dyDescent="0.35">
      <c r="A102">
        <v>6</v>
      </c>
      <c r="B102" t="s">
        <v>164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6</v>
      </c>
      <c r="B103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1E-3</v>
      </c>
    </row>
    <row r="104" spans="1:18" x14ac:dyDescent="0.35">
      <c r="A104">
        <v>6</v>
      </c>
      <c r="B104" t="s">
        <v>132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 s="1">
        <v>1E-3</v>
      </c>
    </row>
    <row r="105" spans="1:18" x14ac:dyDescent="0.35">
      <c r="A105">
        <v>6</v>
      </c>
      <c r="B105" t="s">
        <v>161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6</v>
      </c>
      <c r="B106" t="s">
        <v>127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 s="1">
        <v>0.25800000000000001</v>
      </c>
    </row>
    <row r="107" spans="1:18" x14ac:dyDescent="0.35">
      <c r="A107">
        <v>6</v>
      </c>
      <c r="B107" t="s">
        <v>230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1.2999999999999999E-2</v>
      </c>
    </row>
    <row r="108" spans="1:18" x14ac:dyDescent="0.35">
      <c r="A108">
        <v>6</v>
      </c>
      <c r="B108" t="s">
        <v>168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6</v>
      </c>
      <c r="B109" t="s">
        <v>232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1E-3</v>
      </c>
    </row>
    <row r="110" spans="1:18" x14ac:dyDescent="0.35">
      <c r="A110">
        <v>6</v>
      </c>
      <c r="B110" t="s">
        <v>167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6</v>
      </c>
      <c r="B111" t="s">
        <v>166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6</v>
      </c>
      <c r="B112" t="s">
        <v>243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3.0000000000000001E-3</v>
      </c>
    </row>
    <row r="113" spans="1:18" x14ac:dyDescent="0.35">
      <c r="A113">
        <v>6</v>
      </c>
      <c r="B113" t="s">
        <v>226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6.0000000000000001E-3</v>
      </c>
    </row>
    <row r="114" spans="1:18" x14ac:dyDescent="0.35">
      <c r="A114">
        <v>6</v>
      </c>
      <c r="B114" t="s">
        <v>240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1E-3</v>
      </c>
    </row>
    <row r="115" spans="1:18" x14ac:dyDescent="0.35">
      <c r="A115">
        <v>6</v>
      </c>
      <c r="B115" t="s">
        <v>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8.9999999999999993E-3</v>
      </c>
    </row>
    <row r="116" spans="1:18" x14ac:dyDescent="0.35">
      <c r="A116">
        <v>6</v>
      </c>
      <c r="B116" t="s">
        <v>225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</row>
    <row r="117" spans="1:18" x14ac:dyDescent="0.35">
      <c r="A117">
        <v>6</v>
      </c>
      <c r="B117" t="s">
        <v>154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 s="1">
        <v>0</v>
      </c>
    </row>
    <row r="118" spans="1:18" x14ac:dyDescent="0.35">
      <c r="A118">
        <v>6</v>
      </c>
      <c r="B118" t="s">
        <v>169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0</v>
      </c>
    </row>
    <row r="119" spans="1:18" x14ac:dyDescent="0.35">
      <c r="A119">
        <v>6</v>
      </c>
      <c r="B119" t="s">
        <v>171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1E-3</v>
      </c>
    </row>
    <row r="120" spans="1:18" x14ac:dyDescent="0.35">
      <c r="A120">
        <v>6</v>
      </c>
      <c r="B120" t="s">
        <v>85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3.0000000000000001E-3</v>
      </c>
    </row>
    <row r="121" spans="1:18" x14ac:dyDescent="0.35">
      <c r="A121">
        <v>6</v>
      </c>
      <c r="B121" t="s">
        <v>170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</v>
      </c>
    </row>
    <row r="122" spans="1:18" x14ac:dyDescent="0.35">
      <c r="A122">
        <v>6</v>
      </c>
      <c r="B122" t="s">
        <v>183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</v>
      </c>
    </row>
    <row r="123" spans="1:18" x14ac:dyDescent="0.35">
      <c r="A123">
        <v>6</v>
      </c>
      <c r="B123" t="s">
        <v>86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 s="1">
        <v>8.0000000000000002E-3</v>
      </c>
    </row>
    <row r="124" spans="1:18" x14ac:dyDescent="0.35">
      <c r="A124">
        <v>6</v>
      </c>
      <c r="B124" t="s">
        <v>172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0</v>
      </c>
    </row>
    <row r="125" spans="1:18" x14ac:dyDescent="0.35">
      <c r="A125">
        <v>6</v>
      </c>
      <c r="B125" t="s">
        <v>173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1E-3</v>
      </c>
    </row>
    <row r="126" spans="1:18" x14ac:dyDescent="0.35">
      <c r="A126">
        <v>6</v>
      </c>
      <c r="B126" t="s">
        <v>138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2E-3</v>
      </c>
    </row>
    <row r="127" spans="1:18" x14ac:dyDescent="0.35">
      <c r="A127">
        <v>6</v>
      </c>
      <c r="B127" t="s">
        <v>175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 s="1">
        <v>1E-3</v>
      </c>
    </row>
    <row r="128" spans="1:18" x14ac:dyDescent="0.35">
      <c r="A128">
        <v>6</v>
      </c>
      <c r="B128" t="s">
        <v>174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2E-3</v>
      </c>
    </row>
    <row r="129" spans="1:18" x14ac:dyDescent="0.35">
      <c r="A129">
        <v>6</v>
      </c>
      <c r="B129" t="s">
        <v>233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0</v>
      </c>
    </row>
    <row r="130" spans="1:18" x14ac:dyDescent="0.35">
      <c r="A130">
        <v>6</v>
      </c>
      <c r="B130" t="s">
        <v>60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0.83699999999999997</v>
      </c>
    </row>
    <row r="131" spans="1:18" x14ac:dyDescent="0.35">
      <c r="A131">
        <v>6</v>
      </c>
      <c r="B131" t="s">
        <v>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0.20899999999999999</v>
      </c>
    </row>
    <row r="132" spans="1:18" x14ac:dyDescent="0.35">
      <c r="A132">
        <v>6</v>
      </c>
      <c r="B132" t="s">
        <v>148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1E-3</v>
      </c>
    </row>
    <row r="133" spans="1:18" x14ac:dyDescent="0.35">
      <c r="A133">
        <v>6</v>
      </c>
      <c r="B133" t="s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 s="1">
        <v>0</v>
      </c>
    </row>
    <row r="134" spans="1:18" x14ac:dyDescent="0.35">
      <c r="A134">
        <v>6</v>
      </c>
      <c r="B134" t="s">
        <v>238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</row>
    <row r="135" spans="1:18" x14ac:dyDescent="0.35">
      <c r="A135">
        <v>6</v>
      </c>
      <c r="B135" t="s">
        <v>176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6</v>
      </c>
      <c r="B136" t="s">
        <v>177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 s="1">
        <v>0</v>
      </c>
    </row>
    <row r="137" spans="1:18" x14ac:dyDescent="0.35">
      <c r="A137">
        <v>6</v>
      </c>
      <c r="B137" t="s">
        <v>178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6</v>
      </c>
      <c r="B138" t="s">
        <v>227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6</v>
      </c>
      <c r="B139" t="s">
        <v>179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6</v>
      </c>
      <c r="B140" t="s">
        <v>228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6</v>
      </c>
      <c r="B141" t="s">
        <v>152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1.2999999999999999E-2</v>
      </c>
    </row>
    <row r="142" spans="1:18" x14ac:dyDescent="0.35">
      <c r="A142">
        <v>6</v>
      </c>
      <c r="B142" t="s">
        <v>180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0.43099999999999999</v>
      </c>
    </row>
    <row r="143" spans="1:18" x14ac:dyDescent="0.35">
      <c r="A143">
        <v>6</v>
      </c>
      <c r="B143" t="s">
        <v>181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0</v>
      </c>
    </row>
    <row r="144" spans="1:18" x14ac:dyDescent="0.35">
      <c r="A144">
        <v>6</v>
      </c>
      <c r="B144" t="s">
        <v>182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2E-3</v>
      </c>
    </row>
    <row r="145" spans="1:18" x14ac:dyDescent="0.35">
      <c r="A145">
        <v>6</v>
      </c>
      <c r="B145" t="s">
        <v>184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</v>
      </c>
    </row>
    <row r="146" spans="1:18" x14ac:dyDescent="0.35">
      <c r="A146">
        <v>6</v>
      </c>
      <c r="B146" t="s">
        <v>185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</row>
    <row r="147" spans="1:18" x14ac:dyDescent="0.35">
      <c r="A147">
        <v>6</v>
      </c>
      <c r="B147" t="s">
        <v>186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6</v>
      </c>
      <c r="B148" t="s">
        <v>187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6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 s="1">
        <v>2E-3</v>
      </c>
    </row>
    <row r="150" spans="1:18" x14ac:dyDescent="0.35">
      <c r="A150">
        <v>6</v>
      </c>
      <c r="B150" t="s">
        <v>36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0.61799999999999999</v>
      </c>
    </row>
    <row r="151" spans="1:18" x14ac:dyDescent="0.35">
      <c r="A151">
        <v>6</v>
      </c>
      <c r="B151" t="s">
        <v>188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</v>
      </c>
    </row>
    <row r="152" spans="1:18" x14ac:dyDescent="0.35">
      <c r="A152">
        <v>6</v>
      </c>
      <c r="B152" t="s">
        <v>235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6</v>
      </c>
      <c r="B153" t="s">
        <v>191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</row>
    <row r="154" spans="1:18" x14ac:dyDescent="0.35">
      <c r="A154">
        <v>6</v>
      </c>
      <c r="B154" t="s">
        <v>239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</v>
      </c>
    </row>
    <row r="155" spans="1:18" x14ac:dyDescent="0.35">
      <c r="A155">
        <v>6</v>
      </c>
      <c r="B155" t="s">
        <v>190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8.0000000000000002E-3</v>
      </c>
    </row>
    <row r="156" spans="1:18" x14ac:dyDescent="0.35">
      <c r="A156">
        <v>6</v>
      </c>
      <c r="B156" t="s">
        <v>189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</row>
    <row r="157" spans="1:18" x14ac:dyDescent="0.35">
      <c r="A157">
        <v>6</v>
      </c>
      <c r="B157" t="s">
        <v>128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3.0000000000000001E-3</v>
      </c>
    </row>
    <row r="158" spans="1:18" x14ac:dyDescent="0.35">
      <c r="A158">
        <v>6</v>
      </c>
      <c r="B158" t="s">
        <v>224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</row>
    <row r="159" spans="1:18" x14ac:dyDescent="0.35">
      <c r="A159">
        <v>6</v>
      </c>
      <c r="B159" t="s">
        <v>194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0</v>
      </c>
    </row>
    <row r="160" spans="1:18" x14ac:dyDescent="0.35">
      <c r="A160">
        <v>6</v>
      </c>
      <c r="B160" t="s">
        <v>150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1E-3</v>
      </c>
    </row>
    <row r="161" spans="1:18" x14ac:dyDescent="0.35">
      <c r="A161">
        <v>6</v>
      </c>
      <c r="B161" t="s">
        <v>77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1.2E-2</v>
      </c>
    </row>
    <row r="162" spans="1:18" x14ac:dyDescent="0.35">
      <c r="A162">
        <v>6</v>
      </c>
      <c r="B162" t="s">
        <v>193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</v>
      </c>
    </row>
    <row r="163" spans="1:18" x14ac:dyDescent="0.35">
      <c r="A163">
        <v>6</v>
      </c>
      <c r="B163" t="s">
        <v>51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0.98799999999999999</v>
      </c>
    </row>
    <row r="164" spans="1:18" x14ac:dyDescent="0.35">
      <c r="A164">
        <v>6</v>
      </c>
      <c r="B164" t="s">
        <v>88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0.92300000000000004</v>
      </c>
    </row>
    <row r="165" spans="1:18" x14ac:dyDescent="0.35">
      <c r="A165">
        <v>6</v>
      </c>
      <c r="B165" t="s">
        <v>192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1E-3</v>
      </c>
    </row>
    <row r="166" spans="1:18" x14ac:dyDescent="0.35">
      <c r="A166">
        <v>6</v>
      </c>
      <c r="B166" t="s">
        <v>195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7.0000000000000007E-2</v>
      </c>
    </row>
    <row r="167" spans="1:18" x14ac:dyDescent="0.35">
      <c r="A167">
        <v>6</v>
      </c>
      <c r="B167" t="s">
        <v>196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</row>
    <row r="168" spans="1:18" x14ac:dyDescent="0.35">
      <c r="A168">
        <v>6</v>
      </c>
      <c r="B168" t="s">
        <v>197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</row>
    <row r="169" spans="1:18" x14ac:dyDescent="0.35">
      <c r="A169">
        <v>6</v>
      </c>
      <c r="B169" t="s">
        <v>199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6</v>
      </c>
      <c r="B170" t="s">
        <v>200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1E-3</v>
      </c>
    </row>
    <row r="171" spans="1:18" x14ac:dyDescent="0.35">
      <c r="A171">
        <v>6</v>
      </c>
      <c r="B171" t="s">
        <v>198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6</v>
      </c>
      <c r="B172" t="s">
        <v>201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6</v>
      </c>
      <c r="B173" t="s">
        <v>202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6</v>
      </c>
      <c r="B174" t="s">
        <v>203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6</v>
      </c>
      <c r="B175" t="s">
        <v>204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6</v>
      </c>
      <c r="B176" t="s">
        <v>205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6</v>
      </c>
      <c r="B177" t="s">
        <v>206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6</v>
      </c>
      <c r="B178" t="s">
        <v>207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6</v>
      </c>
      <c r="B179" t="s">
        <v>208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6</v>
      </c>
      <c r="B180" t="s">
        <v>39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0.90200000000000002</v>
      </c>
    </row>
    <row r="181" spans="1:18" x14ac:dyDescent="0.35">
      <c r="A181">
        <v>6</v>
      </c>
      <c r="B181" t="s">
        <v>209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1E-3</v>
      </c>
    </row>
    <row r="182" spans="1:18" x14ac:dyDescent="0.35">
      <c r="A182">
        <v>6</v>
      </c>
      <c r="B182" t="s">
        <v>210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</v>
      </c>
    </row>
    <row r="183" spans="1:18" x14ac:dyDescent="0.35">
      <c r="A183">
        <v>6</v>
      </c>
      <c r="B183" t="s">
        <v>211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6</v>
      </c>
      <c r="B184" t="s">
        <v>52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0.185</v>
      </c>
    </row>
    <row r="185" spans="1:18" x14ac:dyDescent="0.35">
      <c r="A185">
        <v>6</v>
      </c>
      <c r="B185" t="s">
        <v>236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5.8000000000000003E-2</v>
      </c>
    </row>
    <row r="186" spans="1:18" x14ac:dyDescent="0.35">
      <c r="A186">
        <v>6</v>
      </c>
      <c r="B186" t="s">
        <v>212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</v>
      </c>
    </row>
    <row r="187" spans="1:18" x14ac:dyDescent="0.35">
      <c r="A187">
        <v>6</v>
      </c>
      <c r="B187" t="s">
        <v>213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0</v>
      </c>
    </row>
    <row r="188" spans="1:18" x14ac:dyDescent="0.35">
      <c r="A188">
        <v>6</v>
      </c>
      <c r="B188" t="s">
        <v>16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v>0.92800000000000005</v>
      </c>
    </row>
    <row r="189" spans="1:18" x14ac:dyDescent="0.35">
      <c r="A189">
        <v>6</v>
      </c>
      <c r="B189" t="s">
        <v>214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</v>
      </c>
    </row>
    <row r="190" spans="1:18" x14ac:dyDescent="0.35">
      <c r="A190">
        <v>6</v>
      </c>
      <c r="B190" t="s">
        <v>144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 s="1">
        <v>1E-3</v>
      </c>
    </row>
    <row r="191" spans="1:18" x14ac:dyDescent="0.35">
      <c r="A191">
        <v>6</v>
      </c>
      <c r="B191" t="s">
        <v>254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 s="1">
        <v>0</v>
      </c>
    </row>
    <row r="192" spans="1:18" x14ac:dyDescent="0.35">
      <c r="A192">
        <v>6</v>
      </c>
      <c r="B192" t="s">
        <v>155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1E-3</v>
      </c>
    </row>
    <row r="193" spans="1:18" x14ac:dyDescent="0.35">
      <c r="A193">
        <v>6</v>
      </c>
      <c r="B193" t="s">
        <v>133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 s="1">
        <v>0</v>
      </c>
    </row>
    <row r="194" spans="1:18" x14ac:dyDescent="0.35">
      <c r="A194">
        <v>6</v>
      </c>
      <c r="B194" t="s">
        <v>76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1.0999999999999999E-2</v>
      </c>
    </row>
    <row r="195" spans="1:18" x14ac:dyDescent="0.35">
      <c r="A195">
        <v>6</v>
      </c>
      <c r="B195" t="s">
        <v>215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0.193</v>
      </c>
    </row>
    <row r="196" spans="1:18" x14ac:dyDescent="0.35">
      <c r="A196">
        <v>6</v>
      </c>
      <c r="B196" t="s">
        <v>217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0</v>
      </c>
    </row>
    <row r="197" spans="1:18" x14ac:dyDescent="0.35">
      <c r="A197">
        <v>6</v>
      </c>
      <c r="B197" t="s">
        <v>218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</v>
      </c>
    </row>
    <row r="198" spans="1:18" x14ac:dyDescent="0.35">
      <c r="A198">
        <v>6</v>
      </c>
      <c r="B198" t="s">
        <v>92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0.11899999999999999</v>
      </c>
    </row>
    <row r="199" spans="1:18" x14ac:dyDescent="0.35">
      <c r="A199">
        <v>6</v>
      </c>
      <c r="B199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</v>
      </c>
    </row>
    <row r="200" spans="1:18" x14ac:dyDescent="0.35">
      <c r="A200">
        <v>6</v>
      </c>
      <c r="B200" t="s">
        <v>219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1E-3</v>
      </c>
    </row>
    <row r="201" spans="1:18" x14ac:dyDescent="0.35">
      <c r="A201">
        <v>6</v>
      </c>
      <c r="B201" t="s">
        <v>220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1E-3</v>
      </c>
    </row>
    <row r="202" spans="1:18" x14ac:dyDescent="0.35">
      <c r="A202">
        <v>6</v>
      </c>
      <c r="B202" t="s">
        <v>26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0.224</v>
      </c>
    </row>
    <row r="203" spans="1:18" x14ac:dyDescent="0.35">
      <c r="A203">
        <v>6</v>
      </c>
      <c r="B203" t="s">
        <v>216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0.16300000000000001</v>
      </c>
    </row>
    <row r="204" spans="1:18" x14ac:dyDescent="0.35">
      <c r="A204">
        <v>6</v>
      </c>
      <c r="B204" t="s">
        <v>141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 s="1">
        <v>0</v>
      </c>
    </row>
    <row r="205" spans="1:18" x14ac:dyDescent="0.35">
      <c r="A205">
        <v>6</v>
      </c>
      <c r="B205" t="s">
        <v>221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</row>
    <row r="206" spans="1:18" x14ac:dyDescent="0.35">
      <c r="A206">
        <v>6</v>
      </c>
      <c r="B206" t="s">
        <v>222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0</v>
      </c>
    </row>
    <row r="207" spans="1:18" x14ac:dyDescent="0.35">
      <c r="A207">
        <v>6</v>
      </c>
      <c r="B207" t="s">
        <v>223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0</v>
      </c>
    </row>
    <row r="208" spans="1:18" x14ac:dyDescent="0.35">
      <c r="A208">
        <v>6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0</v>
      </c>
    </row>
    <row r="209" spans="1:18" x14ac:dyDescent="0.35">
      <c r="A209">
        <v>6</v>
      </c>
      <c r="B209" t="s">
        <v>130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 s="1">
        <v>5.0000000000000001E-3</v>
      </c>
    </row>
    <row r="210" spans="1:18" x14ac:dyDescent="0.35">
      <c r="A210">
        <v>6</v>
      </c>
      <c r="B210" t="s">
        <v>93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s="1">
        <v>1E-3</v>
      </c>
    </row>
    <row r="211" spans="1:18" x14ac:dyDescent="0.35">
      <c r="A211">
        <v>6</v>
      </c>
      <c r="B211" t="s">
        <v>75</v>
      </c>
      <c r="C211">
        <v>2</v>
      </c>
      <c r="D211">
        <v>-3</v>
      </c>
      <c r="E211">
        <v>-1.5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-0.3</v>
      </c>
      <c r="Q211">
        <v>-0.3</v>
      </c>
      <c r="R211" s="1">
        <v>0.16900000000000001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R211"/>
  <sheetViews>
    <sheetView showGridLines="0" workbookViewId="0">
      <selection activeCell="A5" sqref="A5:R211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7</v>
      </c>
      <c r="B5" t="s">
        <v>61</v>
      </c>
      <c r="C5">
        <v>16</v>
      </c>
      <c r="D5">
        <v>89</v>
      </c>
      <c r="E5">
        <v>5.6</v>
      </c>
      <c r="F5">
        <v>14</v>
      </c>
      <c r="G5">
        <v>0</v>
      </c>
      <c r="H5">
        <v>2</v>
      </c>
      <c r="I5">
        <v>3</v>
      </c>
      <c r="J5">
        <v>5</v>
      </c>
      <c r="K5">
        <v>31</v>
      </c>
      <c r="L5">
        <v>10.3</v>
      </c>
      <c r="M5">
        <v>1</v>
      </c>
      <c r="N5">
        <v>0</v>
      </c>
      <c r="O5">
        <v>1</v>
      </c>
      <c r="P5">
        <v>31.5</v>
      </c>
      <c r="Q5">
        <v>31.5</v>
      </c>
      <c r="R5" s="1">
        <v>0.35099999999999998</v>
      </c>
    </row>
    <row r="6" spans="1:18" x14ac:dyDescent="0.35">
      <c r="A6">
        <v>7</v>
      </c>
      <c r="B6" t="s">
        <v>90</v>
      </c>
      <c r="C6">
        <v>17</v>
      </c>
      <c r="D6">
        <v>62</v>
      </c>
      <c r="E6">
        <v>3.6</v>
      </c>
      <c r="F6">
        <v>17</v>
      </c>
      <c r="G6">
        <v>0</v>
      </c>
      <c r="H6">
        <v>0</v>
      </c>
      <c r="I6">
        <v>12</v>
      </c>
      <c r="J6">
        <v>14</v>
      </c>
      <c r="K6">
        <v>91</v>
      </c>
      <c r="L6">
        <v>7.6</v>
      </c>
      <c r="M6">
        <v>0</v>
      </c>
      <c r="N6">
        <v>0</v>
      </c>
      <c r="O6">
        <v>1</v>
      </c>
      <c r="P6">
        <v>23.3</v>
      </c>
      <c r="Q6">
        <v>23.3</v>
      </c>
      <c r="R6" s="1">
        <v>0.98699999999999999</v>
      </c>
    </row>
    <row r="7" spans="1:18" x14ac:dyDescent="0.35">
      <c r="A7">
        <v>7</v>
      </c>
      <c r="B7" t="s">
        <v>51</v>
      </c>
      <c r="C7">
        <v>11</v>
      </c>
      <c r="D7">
        <v>68</v>
      </c>
      <c r="E7">
        <v>6.2</v>
      </c>
      <c r="F7">
        <v>21</v>
      </c>
      <c r="G7">
        <v>1</v>
      </c>
      <c r="H7">
        <v>1</v>
      </c>
      <c r="I7">
        <v>9</v>
      </c>
      <c r="J7">
        <v>10</v>
      </c>
      <c r="K7">
        <v>58</v>
      </c>
      <c r="L7">
        <v>6.4</v>
      </c>
      <c r="M7">
        <v>0</v>
      </c>
      <c r="N7">
        <v>0</v>
      </c>
      <c r="O7">
        <v>1</v>
      </c>
      <c r="P7">
        <v>23.1</v>
      </c>
      <c r="Q7">
        <v>23.1</v>
      </c>
      <c r="R7" s="1">
        <v>0.98799999999999999</v>
      </c>
    </row>
    <row r="8" spans="1:18" x14ac:dyDescent="0.35">
      <c r="A8">
        <v>7</v>
      </c>
      <c r="B8" t="s">
        <v>21</v>
      </c>
      <c r="C8">
        <v>14</v>
      </c>
      <c r="D8">
        <v>53</v>
      </c>
      <c r="E8">
        <v>3.8</v>
      </c>
      <c r="F8">
        <v>17</v>
      </c>
      <c r="G8">
        <v>0</v>
      </c>
      <c r="H8">
        <v>2</v>
      </c>
      <c r="I8">
        <v>3</v>
      </c>
      <c r="J8">
        <v>5</v>
      </c>
      <c r="K8">
        <v>24</v>
      </c>
      <c r="L8">
        <v>8</v>
      </c>
      <c r="M8">
        <v>0</v>
      </c>
      <c r="N8">
        <v>0</v>
      </c>
      <c r="O8">
        <v>1</v>
      </c>
      <c r="P8">
        <v>21.2</v>
      </c>
      <c r="Q8">
        <v>21.2</v>
      </c>
      <c r="R8" s="1">
        <v>0.999</v>
      </c>
    </row>
    <row r="9" spans="1:18" x14ac:dyDescent="0.35">
      <c r="A9">
        <v>7</v>
      </c>
      <c r="B9" t="s">
        <v>17</v>
      </c>
      <c r="C9">
        <v>15</v>
      </c>
      <c r="D9">
        <v>45</v>
      </c>
      <c r="E9">
        <v>3</v>
      </c>
      <c r="F9">
        <v>9</v>
      </c>
      <c r="G9">
        <v>0</v>
      </c>
      <c r="H9">
        <v>1</v>
      </c>
      <c r="I9">
        <v>3</v>
      </c>
      <c r="J9">
        <v>3</v>
      </c>
      <c r="K9">
        <v>51</v>
      </c>
      <c r="L9">
        <v>17</v>
      </c>
      <c r="M9">
        <v>1</v>
      </c>
      <c r="N9">
        <v>1</v>
      </c>
      <c r="O9">
        <v>1</v>
      </c>
      <c r="P9">
        <v>21.1</v>
      </c>
      <c r="Q9">
        <v>21.1</v>
      </c>
      <c r="R9" s="1">
        <v>1</v>
      </c>
    </row>
    <row r="10" spans="1:18" x14ac:dyDescent="0.35">
      <c r="A10">
        <v>7</v>
      </c>
      <c r="B10" t="s">
        <v>56</v>
      </c>
      <c r="C10">
        <v>14</v>
      </c>
      <c r="D10">
        <v>64</v>
      </c>
      <c r="E10">
        <v>4.5999999999999996</v>
      </c>
      <c r="F10">
        <v>20</v>
      </c>
      <c r="G10">
        <v>1</v>
      </c>
      <c r="H10">
        <v>1</v>
      </c>
      <c r="I10">
        <v>1</v>
      </c>
      <c r="J10">
        <v>1</v>
      </c>
      <c r="K10">
        <v>80</v>
      </c>
      <c r="L10">
        <v>80</v>
      </c>
      <c r="M10">
        <v>0</v>
      </c>
      <c r="N10">
        <v>0</v>
      </c>
      <c r="O10">
        <v>1</v>
      </c>
      <c r="P10">
        <v>20.9</v>
      </c>
      <c r="Q10">
        <v>20.9</v>
      </c>
      <c r="R10" s="1">
        <v>0.82099999999999995</v>
      </c>
    </row>
    <row r="11" spans="1:18" x14ac:dyDescent="0.35">
      <c r="A11">
        <v>7</v>
      </c>
      <c r="B11" t="s">
        <v>83</v>
      </c>
      <c r="C11">
        <v>18</v>
      </c>
      <c r="D11">
        <v>75</v>
      </c>
      <c r="E11">
        <v>4.2</v>
      </c>
      <c r="F11">
        <v>24</v>
      </c>
      <c r="G11">
        <v>1</v>
      </c>
      <c r="H11">
        <v>1</v>
      </c>
      <c r="I11">
        <v>3</v>
      </c>
      <c r="J11">
        <v>4</v>
      </c>
      <c r="K11">
        <v>45</v>
      </c>
      <c r="L11">
        <v>15</v>
      </c>
      <c r="M11">
        <v>0</v>
      </c>
      <c r="N11">
        <v>0</v>
      </c>
      <c r="O11">
        <v>1</v>
      </c>
      <c r="P11">
        <v>19.5</v>
      </c>
      <c r="Q11">
        <v>19.5</v>
      </c>
      <c r="R11" s="1">
        <v>0.96699999999999997</v>
      </c>
    </row>
    <row r="12" spans="1:18" x14ac:dyDescent="0.35">
      <c r="A12">
        <v>7</v>
      </c>
      <c r="B12" t="s">
        <v>44</v>
      </c>
      <c r="C12">
        <v>13</v>
      </c>
      <c r="D12">
        <v>56</v>
      </c>
      <c r="E12">
        <v>4.3</v>
      </c>
      <c r="F12">
        <v>20</v>
      </c>
      <c r="G12">
        <v>1</v>
      </c>
      <c r="H12">
        <v>0</v>
      </c>
      <c r="I12">
        <v>3</v>
      </c>
      <c r="J12">
        <v>3</v>
      </c>
      <c r="K12">
        <v>46</v>
      </c>
      <c r="L12">
        <v>15.3</v>
      </c>
      <c r="M12">
        <v>1</v>
      </c>
      <c r="N12">
        <v>0</v>
      </c>
      <c r="O12">
        <v>1</v>
      </c>
      <c r="P12">
        <v>17.7</v>
      </c>
      <c r="Q12">
        <v>17.7</v>
      </c>
      <c r="R12" s="1">
        <v>0.93799999999999994</v>
      </c>
    </row>
    <row r="13" spans="1:18" x14ac:dyDescent="0.35">
      <c r="A13">
        <v>7</v>
      </c>
      <c r="B13" t="s">
        <v>47</v>
      </c>
      <c r="C13">
        <v>21</v>
      </c>
      <c r="D13">
        <v>77</v>
      </c>
      <c r="E13">
        <v>3.7</v>
      </c>
      <c r="F13">
        <v>12</v>
      </c>
      <c r="G13">
        <v>0</v>
      </c>
      <c r="H13">
        <v>0</v>
      </c>
      <c r="I13">
        <v>3</v>
      </c>
      <c r="J13">
        <v>4</v>
      </c>
      <c r="K13">
        <v>41</v>
      </c>
      <c r="L13">
        <v>13.7</v>
      </c>
      <c r="M13">
        <v>1</v>
      </c>
      <c r="N13">
        <v>1</v>
      </c>
      <c r="O13">
        <v>1</v>
      </c>
      <c r="P13">
        <v>17.3</v>
      </c>
      <c r="Q13">
        <v>17.3</v>
      </c>
      <c r="R13" s="1">
        <v>0.999</v>
      </c>
    </row>
    <row r="14" spans="1:18" x14ac:dyDescent="0.35">
      <c r="A14">
        <v>7</v>
      </c>
      <c r="B14" t="s">
        <v>69</v>
      </c>
      <c r="C14">
        <v>11</v>
      </c>
      <c r="D14">
        <v>74</v>
      </c>
      <c r="E14">
        <v>6.7</v>
      </c>
      <c r="F14">
        <v>69</v>
      </c>
      <c r="G14">
        <v>4</v>
      </c>
      <c r="H14">
        <v>1</v>
      </c>
      <c r="I14">
        <v>2</v>
      </c>
      <c r="J14">
        <v>4</v>
      </c>
      <c r="K14">
        <v>20</v>
      </c>
      <c r="L14">
        <v>10</v>
      </c>
      <c r="M14">
        <v>0</v>
      </c>
      <c r="N14">
        <v>0</v>
      </c>
      <c r="O14">
        <v>1</v>
      </c>
      <c r="P14">
        <v>16.399999999999999</v>
      </c>
      <c r="Q14">
        <v>16.399999999999999</v>
      </c>
      <c r="R14" s="1">
        <v>0.87</v>
      </c>
    </row>
    <row r="15" spans="1:18" x14ac:dyDescent="0.35">
      <c r="A15">
        <v>7</v>
      </c>
      <c r="B15" t="s">
        <v>89</v>
      </c>
      <c r="C15">
        <v>10</v>
      </c>
      <c r="D15">
        <v>31</v>
      </c>
      <c r="E15">
        <v>3.1</v>
      </c>
      <c r="F15">
        <v>11</v>
      </c>
      <c r="G15">
        <v>0</v>
      </c>
      <c r="H15">
        <v>2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15.1</v>
      </c>
      <c r="Q15">
        <v>15.1</v>
      </c>
      <c r="R15" s="1">
        <v>0.57799999999999996</v>
      </c>
    </row>
    <row r="16" spans="1:18" x14ac:dyDescent="0.35">
      <c r="A16">
        <v>7</v>
      </c>
      <c r="B16" t="s">
        <v>59</v>
      </c>
      <c r="C16">
        <v>14</v>
      </c>
      <c r="D16">
        <v>53</v>
      </c>
      <c r="E16">
        <v>3.8</v>
      </c>
      <c r="F16">
        <v>10</v>
      </c>
      <c r="G16">
        <v>0</v>
      </c>
      <c r="H16">
        <v>1</v>
      </c>
      <c r="I16">
        <v>3</v>
      </c>
      <c r="J16">
        <v>3</v>
      </c>
      <c r="K16">
        <v>15</v>
      </c>
      <c r="L16">
        <v>5</v>
      </c>
      <c r="M16">
        <v>0</v>
      </c>
      <c r="N16">
        <v>0</v>
      </c>
      <c r="O16">
        <v>1</v>
      </c>
      <c r="P16">
        <v>14.3</v>
      </c>
      <c r="Q16">
        <v>14.3</v>
      </c>
      <c r="R16" s="1">
        <v>0.93799999999999994</v>
      </c>
    </row>
    <row r="17" spans="1:18" x14ac:dyDescent="0.35">
      <c r="A17">
        <v>7</v>
      </c>
      <c r="B17" t="s">
        <v>49</v>
      </c>
      <c r="C17">
        <v>13</v>
      </c>
      <c r="D17">
        <v>32</v>
      </c>
      <c r="E17">
        <v>2.5</v>
      </c>
      <c r="F17">
        <v>6</v>
      </c>
      <c r="G17">
        <v>0</v>
      </c>
      <c r="H17">
        <v>0</v>
      </c>
      <c r="I17">
        <v>4</v>
      </c>
      <c r="J17">
        <v>4</v>
      </c>
      <c r="K17">
        <v>28</v>
      </c>
      <c r="L17">
        <v>7</v>
      </c>
      <c r="M17">
        <v>1</v>
      </c>
      <c r="N17">
        <v>0</v>
      </c>
      <c r="O17">
        <v>1</v>
      </c>
      <c r="P17">
        <v>14</v>
      </c>
      <c r="Q17">
        <v>14</v>
      </c>
      <c r="R17" s="1">
        <v>0.96399999999999997</v>
      </c>
    </row>
    <row r="18" spans="1:18" x14ac:dyDescent="0.35">
      <c r="A18">
        <v>7</v>
      </c>
      <c r="B18" t="s">
        <v>25</v>
      </c>
      <c r="C18">
        <v>7</v>
      </c>
      <c r="D18">
        <v>75</v>
      </c>
      <c r="E18">
        <v>10.7</v>
      </c>
      <c r="F18">
        <v>49</v>
      </c>
      <c r="G18">
        <v>3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13.5</v>
      </c>
      <c r="Q18">
        <v>13.5</v>
      </c>
      <c r="R18" s="1">
        <v>0.12</v>
      </c>
    </row>
    <row r="19" spans="1:18" x14ac:dyDescent="0.35">
      <c r="A19">
        <v>7</v>
      </c>
      <c r="B19" t="s">
        <v>245</v>
      </c>
      <c r="C19">
        <v>18</v>
      </c>
      <c r="D19">
        <v>61</v>
      </c>
      <c r="E19">
        <v>3.4</v>
      </c>
      <c r="F19">
        <v>16</v>
      </c>
      <c r="G19">
        <v>0</v>
      </c>
      <c r="H19">
        <v>1</v>
      </c>
      <c r="I19">
        <v>1</v>
      </c>
      <c r="J19">
        <v>2</v>
      </c>
      <c r="K19">
        <v>5</v>
      </c>
      <c r="L19">
        <v>5</v>
      </c>
      <c r="M19">
        <v>0</v>
      </c>
      <c r="N19">
        <v>0</v>
      </c>
      <c r="O19">
        <v>1</v>
      </c>
      <c r="P19">
        <v>13.1</v>
      </c>
      <c r="Q19">
        <v>13.1</v>
      </c>
      <c r="R19" s="1">
        <v>0.13</v>
      </c>
    </row>
    <row r="20" spans="1:18" x14ac:dyDescent="0.35">
      <c r="A20">
        <v>7</v>
      </c>
      <c r="B20" t="s">
        <v>53</v>
      </c>
      <c r="C20">
        <v>13</v>
      </c>
      <c r="D20">
        <v>34</v>
      </c>
      <c r="E20">
        <v>2.6</v>
      </c>
      <c r="F20">
        <v>13</v>
      </c>
      <c r="G20">
        <v>0</v>
      </c>
      <c r="H20">
        <v>0</v>
      </c>
      <c r="I20">
        <v>6</v>
      </c>
      <c r="J20">
        <v>6</v>
      </c>
      <c r="K20">
        <v>65</v>
      </c>
      <c r="L20">
        <v>10.8</v>
      </c>
      <c r="M20">
        <v>0</v>
      </c>
      <c r="N20">
        <v>0</v>
      </c>
      <c r="O20">
        <v>1</v>
      </c>
      <c r="P20">
        <v>12.9</v>
      </c>
      <c r="Q20">
        <v>12.9</v>
      </c>
      <c r="R20" s="1">
        <v>0.95799999999999996</v>
      </c>
    </row>
    <row r="21" spans="1:18" x14ac:dyDescent="0.35">
      <c r="A21">
        <v>7</v>
      </c>
      <c r="B21" t="s">
        <v>19</v>
      </c>
      <c r="C21">
        <v>21</v>
      </c>
      <c r="D21">
        <v>59</v>
      </c>
      <c r="E21">
        <v>2.8</v>
      </c>
      <c r="F21">
        <v>12</v>
      </c>
      <c r="G21">
        <v>0</v>
      </c>
      <c r="H21">
        <v>0</v>
      </c>
      <c r="I21">
        <v>3</v>
      </c>
      <c r="J21">
        <v>3</v>
      </c>
      <c r="K21">
        <v>53</v>
      </c>
      <c r="L21">
        <v>17.7</v>
      </c>
      <c r="M21">
        <v>0</v>
      </c>
      <c r="N21">
        <v>0</v>
      </c>
      <c r="O21">
        <v>1</v>
      </c>
      <c r="P21">
        <v>12.7</v>
      </c>
      <c r="Q21">
        <v>12.7</v>
      </c>
      <c r="R21" s="1">
        <v>0.48699999999999999</v>
      </c>
    </row>
    <row r="22" spans="1:18" x14ac:dyDescent="0.35">
      <c r="A22">
        <v>7</v>
      </c>
      <c r="B22" t="s">
        <v>43</v>
      </c>
      <c r="C22">
        <v>26</v>
      </c>
      <c r="D22">
        <v>105</v>
      </c>
      <c r="E22">
        <v>4</v>
      </c>
      <c r="F22">
        <v>25</v>
      </c>
      <c r="G22">
        <v>1</v>
      </c>
      <c r="H22">
        <v>0</v>
      </c>
      <c r="I22">
        <v>2</v>
      </c>
      <c r="J22">
        <v>3</v>
      </c>
      <c r="K22">
        <v>6</v>
      </c>
      <c r="L22">
        <v>3</v>
      </c>
      <c r="M22">
        <v>0</v>
      </c>
      <c r="N22">
        <v>0</v>
      </c>
      <c r="O22">
        <v>1</v>
      </c>
      <c r="P22">
        <v>12.1</v>
      </c>
      <c r="Q22">
        <v>12.1</v>
      </c>
      <c r="R22" s="1">
        <v>0.95799999999999996</v>
      </c>
    </row>
    <row r="23" spans="1:18" x14ac:dyDescent="0.35">
      <c r="A23">
        <v>7</v>
      </c>
      <c r="B23" t="s">
        <v>34</v>
      </c>
      <c r="C23">
        <v>9</v>
      </c>
      <c r="D23">
        <v>34</v>
      </c>
      <c r="E23">
        <v>3.8</v>
      </c>
      <c r="F23">
        <v>14</v>
      </c>
      <c r="G23">
        <v>0</v>
      </c>
      <c r="H23">
        <v>0</v>
      </c>
      <c r="I23">
        <v>6</v>
      </c>
      <c r="J23">
        <v>6</v>
      </c>
      <c r="K23">
        <v>51</v>
      </c>
      <c r="L23">
        <v>8.5</v>
      </c>
      <c r="M23">
        <v>0</v>
      </c>
      <c r="N23">
        <v>0</v>
      </c>
      <c r="O23">
        <v>1</v>
      </c>
      <c r="P23">
        <v>11.5</v>
      </c>
      <c r="Q23">
        <v>11.5</v>
      </c>
      <c r="R23" s="1">
        <v>0.96</v>
      </c>
    </row>
    <row r="24" spans="1:18" x14ac:dyDescent="0.35">
      <c r="A24">
        <v>7</v>
      </c>
      <c r="B24" t="s">
        <v>48</v>
      </c>
      <c r="C24">
        <v>15</v>
      </c>
      <c r="D24">
        <v>82</v>
      </c>
      <c r="E24">
        <v>5.5</v>
      </c>
      <c r="F24">
        <v>21</v>
      </c>
      <c r="G24">
        <v>1</v>
      </c>
      <c r="H24">
        <v>0</v>
      </c>
      <c r="I24">
        <v>3</v>
      </c>
      <c r="J24">
        <v>4</v>
      </c>
      <c r="K24">
        <v>14</v>
      </c>
      <c r="L24">
        <v>4.7</v>
      </c>
      <c r="M24">
        <v>0</v>
      </c>
      <c r="N24">
        <v>0</v>
      </c>
      <c r="O24">
        <v>1</v>
      </c>
      <c r="P24">
        <v>11.1</v>
      </c>
      <c r="Q24">
        <v>11.1</v>
      </c>
      <c r="R24" s="1">
        <v>0.91</v>
      </c>
    </row>
    <row r="25" spans="1:18" x14ac:dyDescent="0.35">
      <c r="A25">
        <v>7</v>
      </c>
      <c r="B25" t="s">
        <v>58</v>
      </c>
      <c r="C25">
        <v>15</v>
      </c>
      <c r="D25">
        <v>61</v>
      </c>
      <c r="E25">
        <v>4.0999999999999996</v>
      </c>
      <c r="F25">
        <v>15</v>
      </c>
      <c r="G25">
        <v>0</v>
      </c>
      <c r="H25">
        <v>0</v>
      </c>
      <c r="I25">
        <v>2</v>
      </c>
      <c r="J25">
        <v>2</v>
      </c>
      <c r="K25">
        <v>34</v>
      </c>
      <c r="L25">
        <v>17</v>
      </c>
      <c r="M25">
        <v>0</v>
      </c>
      <c r="N25">
        <v>0</v>
      </c>
      <c r="O25">
        <v>1</v>
      </c>
      <c r="P25">
        <v>10.5</v>
      </c>
      <c r="Q25">
        <v>10.5</v>
      </c>
      <c r="R25" s="1">
        <v>0.68600000000000005</v>
      </c>
    </row>
    <row r="26" spans="1:18" x14ac:dyDescent="0.35">
      <c r="A26">
        <v>7</v>
      </c>
      <c r="B26" t="s">
        <v>60</v>
      </c>
      <c r="C26">
        <v>6</v>
      </c>
      <c r="D26">
        <v>32</v>
      </c>
      <c r="E26">
        <v>5.3</v>
      </c>
      <c r="F26">
        <v>13</v>
      </c>
      <c r="G26">
        <v>0</v>
      </c>
      <c r="H26">
        <v>1</v>
      </c>
      <c r="I26">
        <v>1</v>
      </c>
      <c r="J26">
        <v>2</v>
      </c>
      <c r="K26">
        <v>-1</v>
      </c>
      <c r="L26">
        <v>-1</v>
      </c>
      <c r="M26">
        <v>0</v>
      </c>
      <c r="N26">
        <v>0</v>
      </c>
      <c r="O26">
        <v>1</v>
      </c>
      <c r="P26">
        <v>9.6</v>
      </c>
      <c r="Q26">
        <v>9.6</v>
      </c>
      <c r="R26" s="1">
        <v>0.83699999999999997</v>
      </c>
    </row>
    <row r="27" spans="1:18" x14ac:dyDescent="0.35">
      <c r="A27">
        <v>7</v>
      </c>
      <c r="B27" t="s">
        <v>121</v>
      </c>
      <c r="C27">
        <v>13</v>
      </c>
      <c r="D27">
        <v>58</v>
      </c>
      <c r="E27">
        <v>4.5</v>
      </c>
      <c r="F27">
        <v>18</v>
      </c>
      <c r="G27">
        <v>0</v>
      </c>
      <c r="H27">
        <v>0</v>
      </c>
      <c r="I27">
        <v>4</v>
      </c>
      <c r="J27">
        <v>5</v>
      </c>
      <c r="K27">
        <v>17</v>
      </c>
      <c r="L27">
        <v>4.3</v>
      </c>
      <c r="M27">
        <v>0</v>
      </c>
      <c r="N27">
        <v>0</v>
      </c>
      <c r="O27">
        <v>1</v>
      </c>
      <c r="P27">
        <v>9.5</v>
      </c>
      <c r="Q27">
        <v>9.5</v>
      </c>
      <c r="R27" s="1">
        <v>5.8999999999999997E-2</v>
      </c>
    </row>
    <row r="28" spans="1:18" x14ac:dyDescent="0.35">
      <c r="A28">
        <v>7</v>
      </c>
      <c r="B28" t="s">
        <v>57</v>
      </c>
      <c r="C28">
        <v>11</v>
      </c>
      <c r="D28">
        <v>31</v>
      </c>
      <c r="E28">
        <v>2.8</v>
      </c>
      <c r="F28">
        <v>10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9.1</v>
      </c>
      <c r="Q28">
        <v>9.1</v>
      </c>
      <c r="R28" s="1">
        <v>0.36699999999999999</v>
      </c>
    </row>
    <row r="29" spans="1:18" x14ac:dyDescent="0.35">
      <c r="A29">
        <v>7</v>
      </c>
      <c r="B29" t="s">
        <v>79</v>
      </c>
      <c r="C29">
        <v>15</v>
      </c>
      <c r="D29">
        <v>62</v>
      </c>
      <c r="E29">
        <v>4.0999999999999996</v>
      </c>
      <c r="F29">
        <v>22</v>
      </c>
      <c r="G29">
        <v>1</v>
      </c>
      <c r="H29">
        <v>0</v>
      </c>
      <c r="I29">
        <v>3</v>
      </c>
      <c r="J29">
        <v>3</v>
      </c>
      <c r="K29">
        <v>13</v>
      </c>
      <c r="L29">
        <v>4.3</v>
      </c>
      <c r="M29">
        <v>0</v>
      </c>
      <c r="N29">
        <v>0</v>
      </c>
      <c r="O29">
        <v>1</v>
      </c>
      <c r="P29">
        <v>9</v>
      </c>
      <c r="Q29">
        <v>9</v>
      </c>
      <c r="R29" s="1">
        <v>0.97599999999999998</v>
      </c>
    </row>
    <row r="30" spans="1:18" x14ac:dyDescent="0.35">
      <c r="A30">
        <v>7</v>
      </c>
      <c r="B30" t="s">
        <v>29</v>
      </c>
      <c r="C30">
        <v>8</v>
      </c>
      <c r="D30">
        <v>23</v>
      </c>
      <c r="E30">
        <v>2.9</v>
      </c>
      <c r="F30">
        <v>6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8.3000000000000007</v>
      </c>
      <c r="Q30">
        <v>8.3000000000000007</v>
      </c>
      <c r="R30" s="1">
        <v>0.90400000000000003</v>
      </c>
    </row>
    <row r="31" spans="1:18" x14ac:dyDescent="0.35">
      <c r="A31">
        <v>7</v>
      </c>
      <c r="B31" t="s">
        <v>40</v>
      </c>
      <c r="C31">
        <v>8</v>
      </c>
      <c r="D31">
        <v>16</v>
      </c>
      <c r="E31">
        <v>2</v>
      </c>
      <c r="F31">
        <v>5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7.6</v>
      </c>
      <c r="Q31">
        <v>7.6</v>
      </c>
      <c r="R31" s="1">
        <v>0.20599999999999999</v>
      </c>
    </row>
    <row r="32" spans="1:18" x14ac:dyDescent="0.35">
      <c r="A32">
        <v>7</v>
      </c>
      <c r="B32" t="s">
        <v>16</v>
      </c>
      <c r="C32">
        <v>8</v>
      </c>
      <c r="D32">
        <v>35</v>
      </c>
      <c r="E32">
        <v>4.4000000000000004</v>
      </c>
      <c r="F32">
        <v>11</v>
      </c>
      <c r="G32">
        <v>0</v>
      </c>
      <c r="H32">
        <v>0</v>
      </c>
      <c r="I32">
        <v>3</v>
      </c>
      <c r="J32">
        <v>5</v>
      </c>
      <c r="K32">
        <v>22</v>
      </c>
      <c r="L32">
        <v>7.3</v>
      </c>
      <c r="M32">
        <v>0</v>
      </c>
      <c r="N32">
        <v>0</v>
      </c>
      <c r="O32">
        <v>1</v>
      </c>
      <c r="P32">
        <v>7.2</v>
      </c>
      <c r="Q32">
        <v>7.2</v>
      </c>
      <c r="R32" s="1">
        <v>0.92800000000000005</v>
      </c>
    </row>
    <row r="33" spans="1:18" x14ac:dyDescent="0.35">
      <c r="A33">
        <v>7</v>
      </c>
      <c r="B33" t="s">
        <v>41</v>
      </c>
      <c r="C33">
        <v>10</v>
      </c>
      <c r="D33">
        <v>31</v>
      </c>
      <c r="E33">
        <v>3.1</v>
      </c>
      <c r="F33">
        <v>13</v>
      </c>
      <c r="G33">
        <v>0</v>
      </c>
      <c r="H33">
        <v>0</v>
      </c>
      <c r="I33">
        <v>2</v>
      </c>
      <c r="J33">
        <v>3</v>
      </c>
      <c r="K33">
        <v>30</v>
      </c>
      <c r="L33">
        <v>15</v>
      </c>
      <c r="M33">
        <v>0</v>
      </c>
      <c r="N33">
        <v>0</v>
      </c>
      <c r="O33">
        <v>1</v>
      </c>
      <c r="P33">
        <v>7.1</v>
      </c>
      <c r="Q33">
        <v>7.1</v>
      </c>
      <c r="R33" s="1">
        <v>0.218</v>
      </c>
    </row>
    <row r="34" spans="1:18" x14ac:dyDescent="0.35">
      <c r="A34">
        <v>7</v>
      </c>
      <c r="B34" t="s">
        <v>82</v>
      </c>
      <c r="C34">
        <v>18</v>
      </c>
      <c r="D34">
        <v>57</v>
      </c>
      <c r="E34">
        <v>3.2</v>
      </c>
      <c r="F34">
        <v>21</v>
      </c>
      <c r="G34">
        <v>1</v>
      </c>
      <c r="H34">
        <v>0</v>
      </c>
      <c r="I34">
        <v>1</v>
      </c>
      <c r="J34">
        <v>2</v>
      </c>
      <c r="K34">
        <v>5</v>
      </c>
      <c r="L34">
        <v>5</v>
      </c>
      <c r="M34">
        <v>0</v>
      </c>
      <c r="N34">
        <v>0</v>
      </c>
      <c r="O34">
        <v>1</v>
      </c>
      <c r="P34">
        <v>6.7</v>
      </c>
      <c r="Q34">
        <v>6.7</v>
      </c>
      <c r="R34" s="1">
        <v>0.86899999999999999</v>
      </c>
    </row>
    <row r="35" spans="1:18" x14ac:dyDescent="0.35">
      <c r="A35">
        <v>7</v>
      </c>
      <c r="B35" t="s">
        <v>216</v>
      </c>
      <c r="C35">
        <v>12</v>
      </c>
      <c r="D35">
        <v>66</v>
      </c>
      <c r="E35">
        <v>5.5</v>
      </c>
      <c r="F35">
        <v>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6.6</v>
      </c>
      <c r="Q35">
        <v>6.6</v>
      </c>
      <c r="R35" s="1">
        <v>0.16300000000000001</v>
      </c>
    </row>
    <row r="36" spans="1:18" x14ac:dyDescent="0.35">
      <c r="A36">
        <v>7</v>
      </c>
      <c r="B36" t="s">
        <v>244</v>
      </c>
      <c r="C36">
        <v>14</v>
      </c>
      <c r="D36">
        <v>48</v>
      </c>
      <c r="E36">
        <v>3.4</v>
      </c>
      <c r="F36">
        <v>11</v>
      </c>
      <c r="G36">
        <v>0</v>
      </c>
      <c r="H36">
        <v>0</v>
      </c>
      <c r="I36">
        <v>1</v>
      </c>
      <c r="J36">
        <v>3</v>
      </c>
      <c r="K36">
        <v>6</v>
      </c>
      <c r="L36">
        <v>6</v>
      </c>
      <c r="M36">
        <v>0</v>
      </c>
      <c r="N36">
        <v>0</v>
      </c>
      <c r="O36">
        <v>1</v>
      </c>
      <c r="P36">
        <v>5.9</v>
      </c>
      <c r="Q36">
        <v>5.9</v>
      </c>
      <c r="R36" s="1">
        <v>2E-3</v>
      </c>
    </row>
    <row r="37" spans="1:18" x14ac:dyDescent="0.35">
      <c r="A37">
        <v>7</v>
      </c>
      <c r="B37" t="s">
        <v>38</v>
      </c>
      <c r="C37">
        <v>2</v>
      </c>
      <c r="D37">
        <v>10</v>
      </c>
      <c r="E37">
        <v>5</v>
      </c>
      <c r="F37">
        <v>5</v>
      </c>
      <c r="G37">
        <v>0</v>
      </c>
      <c r="H37">
        <v>0</v>
      </c>
      <c r="I37">
        <v>3</v>
      </c>
      <c r="J37">
        <v>3</v>
      </c>
      <c r="K37">
        <v>31</v>
      </c>
      <c r="L37">
        <v>10.3</v>
      </c>
      <c r="M37">
        <v>0</v>
      </c>
      <c r="N37">
        <v>0</v>
      </c>
      <c r="O37">
        <v>1</v>
      </c>
      <c r="P37">
        <v>5.6</v>
      </c>
      <c r="Q37">
        <v>5.6</v>
      </c>
      <c r="R37" s="1">
        <v>0.372</v>
      </c>
    </row>
    <row r="38" spans="1:18" x14ac:dyDescent="0.35">
      <c r="A38">
        <v>7</v>
      </c>
      <c r="B38" t="s">
        <v>147</v>
      </c>
      <c r="C38">
        <v>10</v>
      </c>
      <c r="D38">
        <v>56</v>
      </c>
      <c r="E38">
        <v>5.6</v>
      </c>
      <c r="F38">
        <v>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5.6</v>
      </c>
      <c r="Q38">
        <v>5.6</v>
      </c>
      <c r="R38" s="1">
        <v>0.02</v>
      </c>
    </row>
    <row r="39" spans="1:18" x14ac:dyDescent="0.35">
      <c r="A39">
        <v>7</v>
      </c>
      <c r="B39" t="s">
        <v>32</v>
      </c>
      <c r="C39">
        <v>9</v>
      </c>
      <c r="D39">
        <v>45</v>
      </c>
      <c r="E39">
        <v>5</v>
      </c>
      <c r="F39">
        <v>21</v>
      </c>
      <c r="G39">
        <v>1</v>
      </c>
      <c r="H39">
        <v>0</v>
      </c>
      <c r="I39">
        <v>1</v>
      </c>
      <c r="J39">
        <v>3</v>
      </c>
      <c r="K39">
        <v>6</v>
      </c>
      <c r="L39">
        <v>6</v>
      </c>
      <c r="M39">
        <v>0</v>
      </c>
      <c r="N39">
        <v>0</v>
      </c>
      <c r="O39">
        <v>1</v>
      </c>
      <c r="P39">
        <v>5.6</v>
      </c>
      <c r="Q39">
        <v>5.6</v>
      </c>
      <c r="R39" s="1">
        <v>0.97699999999999998</v>
      </c>
    </row>
    <row r="40" spans="1:18" x14ac:dyDescent="0.35">
      <c r="A40">
        <v>7</v>
      </c>
      <c r="B40" t="s">
        <v>31</v>
      </c>
      <c r="C40">
        <v>4</v>
      </c>
      <c r="D40">
        <v>46</v>
      </c>
      <c r="E40">
        <v>11.5</v>
      </c>
      <c r="F40">
        <v>27</v>
      </c>
      <c r="G40">
        <v>1</v>
      </c>
      <c r="H40">
        <v>0</v>
      </c>
      <c r="I40">
        <v>1</v>
      </c>
      <c r="J40">
        <v>1</v>
      </c>
      <c r="K40">
        <v>2</v>
      </c>
      <c r="L40">
        <v>2</v>
      </c>
      <c r="M40">
        <v>0</v>
      </c>
      <c r="N40">
        <v>0</v>
      </c>
      <c r="O40">
        <v>1</v>
      </c>
      <c r="P40">
        <v>5.3</v>
      </c>
      <c r="Q40">
        <v>5.3</v>
      </c>
      <c r="R40" s="1">
        <v>0.13200000000000001</v>
      </c>
    </row>
    <row r="41" spans="1:18" x14ac:dyDescent="0.35">
      <c r="A41">
        <v>7</v>
      </c>
      <c r="B41" t="s">
        <v>33</v>
      </c>
      <c r="C41">
        <v>8</v>
      </c>
      <c r="D41">
        <v>39</v>
      </c>
      <c r="E41">
        <v>4.9000000000000004</v>
      </c>
      <c r="F41">
        <v>19</v>
      </c>
      <c r="G41">
        <v>0</v>
      </c>
      <c r="H41">
        <v>0</v>
      </c>
      <c r="I41">
        <v>2</v>
      </c>
      <c r="J41">
        <v>3</v>
      </c>
      <c r="K41">
        <v>3</v>
      </c>
      <c r="L41">
        <v>1.5</v>
      </c>
      <c r="M41">
        <v>0</v>
      </c>
      <c r="N41">
        <v>0</v>
      </c>
      <c r="O41">
        <v>1</v>
      </c>
      <c r="P41">
        <v>5.2</v>
      </c>
      <c r="Q41">
        <v>5.2</v>
      </c>
      <c r="R41" s="1">
        <v>0.85599999999999998</v>
      </c>
    </row>
    <row r="42" spans="1:18" x14ac:dyDescent="0.35">
      <c r="A42">
        <v>7</v>
      </c>
      <c r="B42" t="s">
        <v>94</v>
      </c>
      <c r="C42">
        <v>5</v>
      </c>
      <c r="D42">
        <v>45</v>
      </c>
      <c r="E42">
        <v>9</v>
      </c>
      <c r="F42">
        <v>23</v>
      </c>
      <c r="G42">
        <v>1</v>
      </c>
      <c r="H42">
        <v>0</v>
      </c>
      <c r="I42">
        <v>1</v>
      </c>
      <c r="J42">
        <v>2</v>
      </c>
      <c r="K42">
        <v>1</v>
      </c>
      <c r="L42">
        <v>1</v>
      </c>
      <c r="M42">
        <v>0</v>
      </c>
      <c r="N42">
        <v>0</v>
      </c>
      <c r="O42">
        <v>1</v>
      </c>
      <c r="P42">
        <v>5.0999999999999996</v>
      </c>
      <c r="Q42">
        <v>5.0999999999999996</v>
      </c>
      <c r="R42" s="1">
        <v>0.121</v>
      </c>
    </row>
    <row r="43" spans="1:18" x14ac:dyDescent="0.35">
      <c r="A43">
        <v>7</v>
      </c>
      <c r="B43" t="s">
        <v>18</v>
      </c>
      <c r="C43">
        <v>14</v>
      </c>
      <c r="D43">
        <v>45</v>
      </c>
      <c r="E43">
        <v>3.2</v>
      </c>
      <c r="F43">
        <v>6</v>
      </c>
      <c r="G43">
        <v>0</v>
      </c>
      <c r="H43">
        <v>0</v>
      </c>
      <c r="I43">
        <v>1</v>
      </c>
      <c r="J43">
        <v>2</v>
      </c>
      <c r="K43">
        <v>1</v>
      </c>
      <c r="L43">
        <v>1</v>
      </c>
      <c r="M43">
        <v>0</v>
      </c>
      <c r="N43">
        <v>0</v>
      </c>
      <c r="O43">
        <v>1</v>
      </c>
      <c r="P43">
        <v>5.0999999999999996</v>
      </c>
      <c r="Q43">
        <v>5.0999999999999996</v>
      </c>
      <c r="R43" s="1">
        <v>1</v>
      </c>
    </row>
    <row r="44" spans="1:18" x14ac:dyDescent="0.35">
      <c r="A44">
        <v>7</v>
      </c>
      <c r="B44" t="s">
        <v>45</v>
      </c>
      <c r="C44">
        <v>11</v>
      </c>
      <c r="D44">
        <v>35</v>
      </c>
      <c r="E44">
        <v>3.2</v>
      </c>
      <c r="F44">
        <v>11</v>
      </c>
      <c r="G44">
        <v>0</v>
      </c>
      <c r="H44">
        <v>0</v>
      </c>
      <c r="I44">
        <v>1</v>
      </c>
      <c r="J44">
        <v>4</v>
      </c>
      <c r="K44">
        <v>6</v>
      </c>
      <c r="L44">
        <v>6</v>
      </c>
      <c r="M44">
        <v>0</v>
      </c>
      <c r="N44">
        <v>0</v>
      </c>
      <c r="O44">
        <v>1</v>
      </c>
      <c r="P44">
        <v>4.5999999999999996</v>
      </c>
      <c r="Q44">
        <v>4.5999999999999996</v>
      </c>
      <c r="R44" s="1">
        <v>0.997</v>
      </c>
    </row>
    <row r="45" spans="1:18" x14ac:dyDescent="0.35">
      <c r="A45">
        <v>7</v>
      </c>
      <c r="B45" t="s">
        <v>72</v>
      </c>
      <c r="C45">
        <v>2</v>
      </c>
      <c r="D45">
        <v>2</v>
      </c>
      <c r="E45">
        <v>1</v>
      </c>
      <c r="F45">
        <v>2</v>
      </c>
      <c r="G45">
        <v>0</v>
      </c>
      <c r="H45">
        <v>0</v>
      </c>
      <c r="I45">
        <v>3</v>
      </c>
      <c r="J45">
        <v>3</v>
      </c>
      <c r="K45">
        <v>26</v>
      </c>
      <c r="L45">
        <v>8.6999999999999993</v>
      </c>
      <c r="M45">
        <v>0</v>
      </c>
      <c r="N45">
        <v>0</v>
      </c>
      <c r="O45">
        <v>1</v>
      </c>
      <c r="P45">
        <v>4.3</v>
      </c>
      <c r="Q45">
        <v>4.3</v>
      </c>
      <c r="R45" s="1">
        <v>1.2999999999999999E-2</v>
      </c>
    </row>
    <row r="46" spans="1:18" x14ac:dyDescent="0.35">
      <c r="A46">
        <v>7</v>
      </c>
      <c r="B46" t="s">
        <v>80</v>
      </c>
      <c r="C46">
        <v>2</v>
      </c>
      <c r="D46">
        <v>7</v>
      </c>
      <c r="E46">
        <v>3.5</v>
      </c>
      <c r="F46">
        <v>6</v>
      </c>
      <c r="G46">
        <v>0</v>
      </c>
      <c r="H46">
        <v>0</v>
      </c>
      <c r="I46">
        <v>2</v>
      </c>
      <c r="J46">
        <v>2</v>
      </c>
      <c r="K46">
        <v>24</v>
      </c>
      <c r="L46">
        <v>12</v>
      </c>
      <c r="M46">
        <v>0</v>
      </c>
      <c r="N46">
        <v>0</v>
      </c>
      <c r="O46">
        <v>1</v>
      </c>
      <c r="P46">
        <v>4.0999999999999996</v>
      </c>
      <c r="Q46">
        <v>4.0999999999999996</v>
      </c>
      <c r="R46" s="1">
        <v>0.503</v>
      </c>
    </row>
    <row r="47" spans="1:18" x14ac:dyDescent="0.35">
      <c r="A47">
        <v>7</v>
      </c>
      <c r="B47" t="s">
        <v>91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2</v>
      </c>
      <c r="K47">
        <v>31</v>
      </c>
      <c r="L47">
        <v>15.5</v>
      </c>
      <c r="M47">
        <v>0</v>
      </c>
      <c r="N47">
        <v>0</v>
      </c>
      <c r="O47">
        <v>1</v>
      </c>
      <c r="P47">
        <v>4.0999999999999996</v>
      </c>
      <c r="Q47">
        <v>4.0999999999999996</v>
      </c>
      <c r="R47" s="1">
        <v>1E-3</v>
      </c>
    </row>
    <row r="48" spans="1:18" x14ac:dyDescent="0.35">
      <c r="A48">
        <v>7</v>
      </c>
      <c r="B48" t="s">
        <v>68</v>
      </c>
      <c r="C48">
        <v>4</v>
      </c>
      <c r="D48">
        <v>8</v>
      </c>
      <c r="E48">
        <v>2</v>
      </c>
      <c r="F48">
        <v>3</v>
      </c>
      <c r="G48">
        <v>0</v>
      </c>
      <c r="H48">
        <v>0</v>
      </c>
      <c r="I48">
        <v>2</v>
      </c>
      <c r="J48">
        <v>2</v>
      </c>
      <c r="K48">
        <v>20</v>
      </c>
      <c r="L48">
        <v>10</v>
      </c>
      <c r="M48">
        <v>0</v>
      </c>
      <c r="N48">
        <v>0</v>
      </c>
      <c r="O48">
        <v>1</v>
      </c>
      <c r="P48">
        <v>3.8</v>
      </c>
      <c r="Q48">
        <v>3.8</v>
      </c>
      <c r="R48" s="1">
        <v>0.154</v>
      </c>
    </row>
    <row r="49" spans="1:18" x14ac:dyDescent="0.35">
      <c r="A49">
        <v>7</v>
      </c>
      <c r="B49" t="s">
        <v>148</v>
      </c>
      <c r="C49">
        <v>2</v>
      </c>
      <c r="D49">
        <v>19</v>
      </c>
      <c r="E49">
        <v>9.5</v>
      </c>
      <c r="F49">
        <v>14</v>
      </c>
      <c r="G49">
        <v>0</v>
      </c>
      <c r="H49">
        <v>0</v>
      </c>
      <c r="I49">
        <v>2</v>
      </c>
      <c r="J49">
        <v>2</v>
      </c>
      <c r="K49">
        <v>8</v>
      </c>
      <c r="L49">
        <v>4</v>
      </c>
      <c r="M49">
        <v>0</v>
      </c>
      <c r="N49">
        <v>0</v>
      </c>
      <c r="O49">
        <v>1</v>
      </c>
      <c r="P49">
        <v>3.7</v>
      </c>
      <c r="Q49">
        <v>3.7</v>
      </c>
      <c r="R49" s="1">
        <v>1E-3</v>
      </c>
    </row>
    <row r="50" spans="1:18" x14ac:dyDescent="0.35">
      <c r="A50">
        <v>7</v>
      </c>
      <c r="B50" t="s">
        <v>70</v>
      </c>
      <c r="C50">
        <v>2</v>
      </c>
      <c r="D50">
        <v>2</v>
      </c>
      <c r="E50">
        <v>1</v>
      </c>
      <c r="F50">
        <v>3</v>
      </c>
      <c r="G50">
        <v>0</v>
      </c>
      <c r="H50">
        <v>0</v>
      </c>
      <c r="I50">
        <v>2</v>
      </c>
      <c r="J50">
        <v>2</v>
      </c>
      <c r="K50">
        <v>24</v>
      </c>
      <c r="L50">
        <v>12</v>
      </c>
      <c r="M50">
        <v>0</v>
      </c>
      <c r="N50">
        <v>0</v>
      </c>
      <c r="O50">
        <v>1</v>
      </c>
      <c r="P50">
        <v>3.6</v>
      </c>
      <c r="Q50">
        <v>3.6</v>
      </c>
      <c r="R50" s="1">
        <v>0.245</v>
      </c>
    </row>
    <row r="51" spans="1:18" x14ac:dyDescent="0.35">
      <c r="A51">
        <v>7</v>
      </c>
      <c r="B51" t="s">
        <v>143</v>
      </c>
      <c r="C51">
        <v>7</v>
      </c>
      <c r="D51">
        <v>31</v>
      </c>
      <c r="E51">
        <v>4.4000000000000004</v>
      </c>
      <c r="F51">
        <v>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3.1</v>
      </c>
      <c r="Q51">
        <v>3.1</v>
      </c>
      <c r="R51" s="1">
        <v>7.0000000000000001E-3</v>
      </c>
    </row>
    <row r="52" spans="1:18" x14ac:dyDescent="0.35">
      <c r="A52">
        <v>7</v>
      </c>
      <c r="B52" t="s">
        <v>122</v>
      </c>
      <c r="C52">
        <v>3</v>
      </c>
      <c r="D52">
        <v>16</v>
      </c>
      <c r="E52">
        <v>5.3</v>
      </c>
      <c r="F52">
        <v>12</v>
      </c>
      <c r="G52">
        <v>0</v>
      </c>
      <c r="H52">
        <v>0</v>
      </c>
      <c r="I52">
        <v>1</v>
      </c>
      <c r="J52">
        <v>1</v>
      </c>
      <c r="K52">
        <v>9</v>
      </c>
      <c r="L52">
        <v>9</v>
      </c>
      <c r="M52">
        <v>0</v>
      </c>
      <c r="N52">
        <v>0</v>
      </c>
      <c r="O52">
        <v>1</v>
      </c>
      <c r="P52">
        <v>3</v>
      </c>
      <c r="Q52">
        <v>3</v>
      </c>
      <c r="R52" s="1">
        <v>2.1000000000000001E-2</v>
      </c>
    </row>
    <row r="53" spans="1:18" x14ac:dyDescent="0.35">
      <c r="A53">
        <v>7</v>
      </c>
      <c r="B53" t="s">
        <v>86</v>
      </c>
      <c r="C53">
        <v>8</v>
      </c>
      <c r="D53">
        <v>25</v>
      </c>
      <c r="E53">
        <v>3.1</v>
      </c>
      <c r="F53">
        <v>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2.5</v>
      </c>
      <c r="Q53">
        <v>2.5</v>
      </c>
      <c r="R53" s="1">
        <v>8.0000000000000002E-3</v>
      </c>
    </row>
    <row r="54" spans="1:18" x14ac:dyDescent="0.35">
      <c r="A54">
        <v>7</v>
      </c>
      <c r="B54" t="s">
        <v>127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12</v>
      </c>
      <c r="L54">
        <v>12</v>
      </c>
      <c r="M54">
        <v>0</v>
      </c>
      <c r="N54">
        <v>0</v>
      </c>
      <c r="O54">
        <v>1</v>
      </c>
      <c r="P54">
        <v>1.7</v>
      </c>
      <c r="Q54">
        <v>1.7</v>
      </c>
      <c r="R54" s="1">
        <v>0.25800000000000001</v>
      </c>
    </row>
    <row r="55" spans="1:18" x14ac:dyDescent="0.35">
      <c r="A55">
        <v>7</v>
      </c>
      <c r="B55" t="s">
        <v>73</v>
      </c>
      <c r="C55">
        <v>3</v>
      </c>
      <c r="D55">
        <v>4</v>
      </c>
      <c r="E55">
        <v>1.3</v>
      </c>
      <c r="F55">
        <v>6</v>
      </c>
      <c r="G55">
        <v>0</v>
      </c>
      <c r="H55">
        <v>0</v>
      </c>
      <c r="I55">
        <v>1</v>
      </c>
      <c r="J55">
        <v>1</v>
      </c>
      <c r="K55">
        <v>5</v>
      </c>
      <c r="L55">
        <v>5</v>
      </c>
      <c r="M55">
        <v>0</v>
      </c>
      <c r="N55">
        <v>0</v>
      </c>
      <c r="O55">
        <v>1</v>
      </c>
      <c r="P55">
        <v>1.4</v>
      </c>
      <c r="Q55">
        <v>1.4</v>
      </c>
      <c r="R55" s="1">
        <v>2.7E-2</v>
      </c>
    </row>
    <row r="56" spans="1:18" x14ac:dyDescent="0.35">
      <c r="A56">
        <v>7</v>
      </c>
      <c r="B56" t="s">
        <v>180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9</v>
      </c>
      <c r="L56">
        <v>9</v>
      </c>
      <c r="M56">
        <v>0</v>
      </c>
      <c r="N56">
        <v>0</v>
      </c>
      <c r="O56">
        <v>1</v>
      </c>
      <c r="P56">
        <v>1.4</v>
      </c>
      <c r="Q56">
        <v>1.4</v>
      </c>
      <c r="R56" s="1">
        <v>0.43099999999999999</v>
      </c>
    </row>
    <row r="57" spans="1:18" x14ac:dyDescent="0.35">
      <c r="A57">
        <v>7</v>
      </c>
      <c r="B57" t="s">
        <v>52</v>
      </c>
      <c r="C57">
        <v>5</v>
      </c>
      <c r="D57">
        <v>14</v>
      </c>
      <c r="E57">
        <v>2.8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1.4</v>
      </c>
      <c r="Q57">
        <v>1.4</v>
      </c>
      <c r="R57" s="1">
        <v>0.185</v>
      </c>
    </row>
    <row r="58" spans="1:18" x14ac:dyDescent="0.35">
      <c r="A58">
        <v>7</v>
      </c>
      <c r="B58" t="s">
        <v>142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4</v>
      </c>
      <c r="L58">
        <v>4</v>
      </c>
      <c r="M58">
        <v>0</v>
      </c>
      <c r="N58">
        <v>0</v>
      </c>
      <c r="O58">
        <v>1</v>
      </c>
      <c r="P58">
        <v>0.9</v>
      </c>
      <c r="Q58">
        <v>0.9</v>
      </c>
      <c r="R58" s="1">
        <v>0</v>
      </c>
    </row>
    <row r="59" spans="1:18" x14ac:dyDescent="0.35">
      <c r="A59">
        <v>7</v>
      </c>
      <c r="B59" t="s">
        <v>215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4</v>
      </c>
      <c r="L59">
        <v>4</v>
      </c>
      <c r="M59">
        <v>0</v>
      </c>
      <c r="N59">
        <v>0</v>
      </c>
      <c r="O59">
        <v>1</v>
      </c>
      <c r="P59">
        <v>0.9</v>
      </c>
      <c r="Q59">
        <v>0.9</v>
      </c>
      <c r="R59" s="1">
        <v>0.193</v>
      </c>
    </row>
    <row r="60" spans="1:18" x14ac:dyDescent="0.35">
      <c r="A60">
        <v>7</v>
      </c>
      <c r="B60" t="s">
        <v>123</v>
      </c>
      <c r="C60">
        <v>2</v>
      </c>
      <c r="D60">
        <v>3</v>
      </c>
      <c r="E60">
        <v>1.5</v>
      </c>
      <c r="F60">
        <v>2</v>
      </c>
      <c r="G60">
        <v>0</v>
      </c>
      <c r="H60">
        <v>0</v>
      </c>
      <c r="I60">
        <v>1</v>
      </c>
      <c r="J60">
        <v>2</v>
      </c>
      <c r="K60">
        <v>0</v>
      </c>
      <c r="L60">
        <v>0</v>
      </c>
      <c r="M60">
        <v>0</v>
      </c>
      <c r="N60">
        <v>0</v>
      </c>
      <c r="O60">
        <v>1</v>
      </c>
      <c r="P60">
        <v>0.8</v>
      </c>
      <c r="Q60">
        <v>0.8</v>
      </c>
      <c r="R60" s="1">
        <v>1.2E-2</v>
      </c>
    </row>
    <row r="61" spans="1:18" x14ac:dyDescent="0.35">
      <c r="A61">
        <v>7</v>
      </c>
      <c r="B61" t="s">
        <v>140</v>
      </c>
      <c r="C61">
        <v>4</v>
      </c>
      <c r="D61">
        <v>7</v>
      </c>
      <c r="E61">
        <v>1.8</v>
      </c>
      <c r="F61">
        <v>9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0.7</v>
      </c>
      <c r="Q61">
        <v>0.7</v>
      </c>
      <c r="R61" s="1">
        <v>3.0000000000000001E-3</v>
      </c>
    </row>
    <row r="62" spans="1:18" x14ac:dyDescent="0.35">
      <c r="A62">
        <v>7</v>
      </c>
      <c r="B62" t="s">
        <v>62</v>
      </c>
      <c r="C62">
        <v>2</v>
      </c>
      <c r="D62">
        <v>5</v>
      </c>
      <c r="E62">
        <v>2.5</v>
      </c>
      <c r="F62">
        <v>7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0.5</v>
      </c>
      <c r="Q62">
        <v>0.5</v>
      </c>
      <c r="R62" s="1">
        <v>3.7999999999999999E-2</v>
      </c>
    </row>
    <row r="63" spans="1:18" x14ac:dyDescent="0.35">
      <c r="A63">
        <v>7</v>
      </c>
      <c r="B63" t="s">
        <v>141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-1</v>
      </c>
      <c r="L63">
        <v>-1</v>
      </c>
      <c r="M63">
        <v>0</v>
      </c>
      <c r="N63">
        <v>0</v>
      </c>
      <c r="O63">
        <v>1</v>
      </c>
      <c r="P63">
        <v>0.4</v>
      </c>
      <c r="Q63">
        <v>0.4</v>
      </c>
      <c r="R63" s="1">
        <v>0</v>
      </c>
    </row>
    <row r="64" spans="1:18" x14ac:dyDescent="0.35">
      <c r="A64">
        <v>7</v>
      </c>
      <c r="B64" t="s">
        <v>23</v>
      </c>
      <c r="C64">
        <v>1</v>
      </c>
      <c r="D64">
        <v>3</v>
      </c>
      <c r="E64">
        <v>3</v>
      </c>
      <c r="F64">
        <v>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0.3</v>
      </c>
      <c r="Q64">
        <v>0.3</v>
      </c>
      <c r="R64" s="1">
        <v>0.997</v>
      </c>
    </row>
    <row r="65" spans="1:18" x14ac:dyDescent="0.35">
      <c r="A65">
        <v>7</v>
      </c>
      <c r="B65" t="s">
        <v>252</v>
      </c>
      <c r="C65">
        <v>1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0.2</v>
      </c>
      <c r="Q65">
        <v>0.2</v>
      </c>
      <c r="R65" s="1">
        <v>0</v>
      </c>
    </row>
    <row r="66" spans="1:18" x14ac:dyDescent="0.35">
      <c r="A66">
        <v>7</v>
      </c>
      <c r="B66" t="s">
        <v>55</v>
      </c>
      <c r="C66">
        <v>2</v>
      </c>
      <c r="D66">
        <v>2</v>
      </c>
      <c r="E66">
        <v>1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0.2</v>
      </c>
      <c r="Q66">
        <v>0.2</v>
      </c>
      <c r="R66" s="1">
        <v>5.5E-2</v>
      </c>
    </row>
    <row r="67" spans="1:18" x14ac:dyDescent="0.35">
      <c r="A67">
        <v>7</v>
      </c>
      <c r="B67" t="s">
        <v>160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</v>
      </c>
    </row>
    <row r="68" spans="1:18" x14ac:dyDescent="0.35">
      <c r="A68">
        <v>7</v>
      </c>
      <c r="B68" t="s">
        <v>20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0.998</v>
      </c>
    </row>
    <row r="69" spans="1:18" x14ac:dyDescent="0.35">
      <c r="A69">
        <v>7</v>
      </c>
      <c r="B69" t="s">
        <v>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 s="1">
        <v>0</v>
      </c>
    </row>
    <row r="70" spans="1:18" x14ac:dyDescent="0.35">
      <c r="A70">
        <v>7</v>
      </c>
      <c r="B70" t="s">
        <v>149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1E-3</v>
      </c>
    </row>
    <row r="71" spans="1:18" x14ac:dyDescent="0.35">
      <c r="A71">
        <v>7</v>
      </c>
      <c r="B71" t="s">
        <v>158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</row>
    <row r="72" spans="1:18" x14ac:dyDescent="0.35">
      <c r="A72">
        <v>7</v>
      </c>
      <c r="B72" t="s">
        <v>159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</row>
    <row r="73" spans="1:18" x14ac:dyDescent="0.35">
      <c r="A73">
        <v>7</v>
      </c>
      <c r="B73" t="s">
        <v>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0.16400000000000001</v>
      </c>
    </row>
    <row r="74" spans="1:18" x14ac:dyDescent="0.35">
      <c r="A74">
        <v>7</v>
      </c>
      <c r="B74" t="s">
        <v>157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</row>
    <row r="75" spans="1:18" x14ac:dyDescent="0.35">
      <c r="A75">
        <v>7</v>
      </c>
      <c r="B75" t="s">
        <v>134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 s="1">
        <v>9.5000000000000001E-2</v>
      </c>
    </row>
    <row r="76" spans="1:18" x14ac:dyDescent="0.35">
      <c r="A76">
        <v>7</v>
      </c>
      <c r="B76" t="s">
        <v>156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</row>
    <row r="77" spans="1:18" x14ac:dyDescent="0.35">
      <c r="A77">
        <v>7</v>
      </c>
      <c r="B77" t="s">
        <v>37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0.53</v>
      </c>
    </row>
    <row r="78" spans="1:18" x14ac:dyDescent="0.35">
      <c r="A78">
        <v>7</v>
      </c>
      <c r="B78" t="s">
        <v>71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0.79100000000000004</v>
      </c>
    </row>
    <row r="79" spans="1:18" x14ac:dyDescent="0.35">
      <c r="A79">
        <v>7</v>
      </c>
      <c r="B79" t="s">
        <v>28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0.96</v>
      </c>
    </row>
    <row r="80" spans="1:18" x14ac:dyDescent="0.35">
      <c r="A80">
        <v>7</v>
      </c>
      <c r="B80" t="s">
        <v>64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7.1999999999999995E-2</v>
      </c>
    </row>
    <row r="81" spans="1:18" x14ac:dyDescent="0.35">
      <c r="A81">
        <v>7</v>
      </c>
      <c r="B81" t="s">
        <v>163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7</v>
      </c>
      <c r="B82" t="s">
        <v>132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 s="1">
        <v>1E-3</v>
      </c>
    </row>
    <row r="83" spans="1:18" x14ac:dyDescent="0.35">
      <c r="A83">
        <v>7</v>
      </c>
      <c r="B83" t="s">
        <v>164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7</v>
      </c>
      <c r="B84" t="s">
        <v>165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 s="1">
        <v>1E-3</v>
      </c>
    </row>
    <row r="85" spans="1:18" x14ac:dyDescent="0.35">
      <c r="A85">
        <v>7</v>
      </c>
      <c r="B85" t="s">
        <v>137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7.0000000000000001E-3</v>
      </c>
    </row>
    <row r="86" spans="1:18" x14ac:dyDescent="0.35">
      <c r="A86">
        <v>7</v>
      </c>
      <c r="B86" t="s">
        <v>161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7</v>
      </c>
      <c r="B87" t="s">
        <v>162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 s="1">
        <v>1E-3</v>
      </c>
    </row>
    <row r="88" spans="1:18" x14ac:dyDescent="0.35">
      <c r="A88">
        <v>7</v>
      </c>
      <c r="B88" t="s">
        <v>81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2.5000000000000001E-2</v>
      </c>
    </row>
    <row r="89" spans="1:18" x14ac:dyDescent="0.35">
      <c r="A89">
        <v>7</v>
      </c>
      <c r="B89" t="s">
        <v>232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1E-3</v>
      </c>
    </row>
    <row r="90" spans="1:18" x14ac:dyDescent="0.35">
      <c r="A90">
        <v>7</v>
      </c>
      <c r="B90" t="s">
        <v>230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1.2999999999999999E-2</v>
      </c>
    </row>
    <row r="91" spans="1:18" x14ac:dyDescent="0.35">
      <c r="A91">
        <v>7</v>
      </c>
      <c r="B91" t="s">
        <v>225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7</v>
      </c>
      <c r="B92" t="s">
        <v>146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4.0000000000000001E-3</v>
      </c>
    </row>
    <row r="93" spans="1:18" x14ac:dyDescent="0.35">
      <c r="A93">
        <v>7</v>
      </c>
      <c r="B93" t="s">
        <v>166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7</v>
      </c>
      <c r="B94" t="s">
        <v>167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 s="1">
        <v>0</v>
      </c>
    </row>
    <row r="95" spans="1:18" x14ac:dyDescent="0.35">
      <c r="A95">
        <v>7</v>
      </c>
      <c r="B95" t="s">
        <v>168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7</v>
      </c>
      <c r="B96" t="s">
        <v>231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7</v>
      </c>
      <c r="B97" t="s">
        <v>67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8.9999999999999993E-3</v>
      </c>
    </row>
    <row r="98" spans="1:18" x14ac:dyDescent="0.35">
      <c r="A98">
        <v>7</v>
      </c>
      <c r="B98" t="s">
        <v>243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3.0000000000000001E-3</v>
      </c>
    </row>
    <row r="99" spans="1:18" x14ac:dyDescent="0.35">
      <c r="A99">
        <v>7</v>
      </c>
      <c r="B99" t="s">
        <v>240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1E-3</v>
      </c>
    </row>
    <row r="100" spans="1:18" x14ac:dyDescent="0.35">
      <c r="A100">
        <v>7</v>
      </c>
      <c r="B100" t="s">
        <v>154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 s="1">
        <v>0</v>
      </c>
    </row>
    <row r="101" spans="1:18" x14ac:dyDescent="0.35">
      <c r="A101">
        <v>7</v>
      </c>
      <c r="B101" t="s">
        <v>46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0.63100000000000001</v>
      </c>
    </row>
    <row r="102" spans="1:18" x14ac:dyDescent="0.35">
      <c r="A102">
        <v>7</v>
      </c>
      <c r="B102" t="s">
        <v>226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6.0000000000000001E-3</v>
      </c>
    </row>
    <row r="103" spans="1:18" x14ac:dyDescent="0.35">
      <c r="A103">
        <v>7</v>
      </c>
      <c r="B103" t="s">
        <v>120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0.11</v>
      </c>
    </row>
    <row r="104" spans="1:18" x14ac:dyDescent="0.35">
      <c r="A104">
        <v>7</v>
      </c>
      <c r="B104" t="s">
        <v>169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7</v>
      </c>
      <c r="B105" t="s">
        <v>171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1E-3</v>
      </c>
    </row>
    <row r="106" spans="1:18" x14ac:dyDescent="0.35">
      <c r="A106">
        <v>7</v>
      </c>
      <c r="B106" t="s">
        <v>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3.0000000000000001E-3</v>
      </c>
    </row>
    <row r="107" spans="1:18" x14ac:dyDescent="0.35">
      <c r="A107">
        <v>7</v>
      </c>
      <c r="B107" t="s">
        <v>170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7</v>
      </c>
      <c r="B108" t="s">
        <v>183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7</v>
      </c>
      <c r="B109" t="s">
        <v>125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2E-3</v>
      </c>
    </row>
    <row r="110" spans="1:18" x14ac:dyDescent="0.35">
      <c r="A110">
        <v>7</v>
      </c>
      <c r="B110" t="s">
        <v>172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7</v>
      </c>
      <c r="B111" t="s">
        <v>173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1E-3</v>
      </c>
    </row>
    <row r="112" spans="1:18" x14ac:dyDescent="0.35">
      <c r="A112">
        <v>7</v>
      </c>
      <c r="B112" t="s">
        <v>138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2E-3</v>
      </c>
    </row>
    <row r="113" spans="1:18" x14ac:dyDescent="0.35">
      <c r="A113">
        <v>7</v>
      </c>
      <c r="B113" t="s">
        <v>87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 s="1">
        <v>3.6999999999999998E-2</v>
      </c>
    </row>
    <row r="114" spans="1:18" x14ac:dyDescent="0.35">
      <c r="A114">
        <v>7</v>
      </c>
      <c r="B114" t="s">
        <v>174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2E-3</v>
      </c>
    </row>
    <row r="115" spans="1:18" x14ac:dyDescent="0.35">
      <c r="A115">
        <v>7</v>
      </c>
      <c r="B115" t="s">
        <v>175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1E-3</v>
      </c>
    </row>
    <row r="116" spans="1:18" x14ac:dyDescent="0.35">
      <c r="A116">
        <v>7</v>
      </c>
      <c r="B116" t="s">
        <v>233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</row>
    <row r="117" spans="1:18" x14ac:dyDescent="0.35">
      <c r="A117">
        <v>7</v>
      </c>
      <c r="B117" t="s">
        <v>27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0.20899999999999999</v>
      </c>
    </row>
    <row r="118" spans="1:18" x14ac:dyDescent="0.35">
      <c r="A118">
        <v>7</v>
      </c>
      <c r="B118" t="s">
        <v>129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0</v>
      </c>
    </row>
    <row r="119" spans="1:18" x14ac:dyDescent="0.35">
      <c r="A119">
        <v>7</v>
      </c>
      <c r="B119" t="s">
        <v>238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7</v>
      </c>
      <c r="B120" t="s">
        <v>176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0</v>
      </c>
    </row>
    <row r="121" spans="1:18" x14ac:dyDescent="0.35">
      <c r="A121">
        <v>7</v>
      </c>
      <c r="B121" t="s">
        <v>126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1E-3</v>
      </c>
    </row>
    <row r="122" spans="1:18" x14ac:dyDescent="0.35">
      <c r="A122">
        <v>7</v>
      </c>
      <c r="B122" t="s">
        <v>177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</v>
      </c>
    </row>
    <row r="123" spans="1:18" x14ac:dyDescent="0.35">
      <c r="A123">
        <v>7</v>
      </c>
      <c r="B123" t="s">
        <v>178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0</v>
      </c>
    </row>
    <row r="124" spans="1:18" x14ac:dyDescent="0.35">
      <c r="A124">
        <v>7</v>
      </c>
      <c r="B124" t="s">
        <v>227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0</v>
      </c>
    </row>
    <row r="125" spans="1:18" x14ac:dyDescent="0.35">
      <c r="A125">
        <v>7</v>
      </c>
      <c r="B125" t="s">
        <v>179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0</v>
      </c>
    </row>
    <row r="126" spans="1:18" x14ac:dyDescent="0.35">
      <c r="A126">
        <v>7</v>
      </c>
      <c r="B126" t="s">
        <v>228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7</v>
      </c>
      <c r="B127" t="s">
        <v>63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0.33100000000000002</v>
      </c>
    </row>
    <row r="128" spans="1:18" x14ac:dyDescent="0.35">
      <c r="A128">
        <v>7</v>
      </c>
      <c r="B128" t="s">
        <v>181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0</v>
      </c>
    </row>
    <row r="129" spans="1:18" x14ac:dyDescent="0.35">
      <c r="A129">
        <v>7</v>
      </c>
      <c r="B129" t="s">
        <v>182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2E-3</v>
      </c>
    </row>
    <row r="130" spans="1:18" x14ac:dyDescent="0.35">
      <c r="A130">
        <v>7</v>
      </c>
      <c r="B130" t="s">
        <v>152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1.2999999999999999E-2</v>
      </c>
    </row>
    <row r="131" spans="1:18" x14ac:dyDescent="0.35">
      <c r="A131">
        <v>7</v>
      </c>
      <c r="B131" t="s">
        <v>145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7.0000000000000001E-3</v>
      </c>
    </row>
    <row r="132" spans="1:18" x14ac:dyDescent="0.35">
      <c r="A132">
        <v>7</v>
      </c>
      <c r="B132" t="s">
        <v>234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 s="1">
        <v>0</v>
      </c>
    </row>
    <row r="133" spans="1:18" x14ac:dyDescent="0.35">
      <c r="A133">
        <v>7</v>
      </c>
      <c r="B133" t="s">
        <v>184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7</v>
      </c>
      <c r="B134" t="s">
        <v>185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</row>
    <row r="135" spans="1:18" x14ac:dyDescent="0.35">
      <c r="A135">
        <v>7</v>
      </c>
      <c r="B135" t="s">
        <v>186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7</v>
      </c>
      <c r="B136" t="s">
        <v>187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</row>
    <row r="137" spans="1:18" x14ac:dyDescent="0.35">
      <c r="A137">
        <v>7</v>
      </c>
      <c r="B137" t="s">
        <v>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0.61799999999999999</v>
      </c>
    </row>
    <row r="138" spans="1:18" x14ac:dyDescent="0.35">
      <c r="A138">
        <v>7</v>
      </c>
      <c r="B138" t="s">
        <v>188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7</v>
      </c>
      <c r="B139" t="s">
        <v>241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2.1000000000000001E-2</v>
      </c>
    </row>
    <row r="140" spans="1:18" x14ac:dyDescent="0.35">
      <c r="A140">
        <v>7</v>
      </c>
      <c r="B140" t="s">
        <v>151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2E-3</v>
      </c>
    </row>
    <row r="141" spans="1:18" x14ac:dyDescent="0.35">
      <c r="A141">
        <v>7</v>
      </c>
      <c r="B141" t="s">
        <v>119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 s="1">
        <v>0.01</v>
      </c>
    </row>
    <row r="142" spans="1:18" x14ac:dyDescent="0.35">
      <c r="A142">
        <v>7</v>
      </c>
      <c r="B142" t="s">
        <v>235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</v>
      </c>
    </row>
    <row r="143" spans="1:18" x14ac:dyDescent="0.35">
      <c r="A143">
        <v>7</v>
      </c>
      <c r="B143" t="s">
        <v>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0.66100000000000003</v>
      </c>
    </row>
    <row r="144" spans="1:18" x14ac:dyDescent="0.35">
      <c r="A144">
        <v>7</v>
      </c>
      <c r="B144" t="s">
        <v>193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</v>
      </c>
    </row>
    <row r="145" spans="1:18" x14ac:dyDescent="0.35">
      <c r="A145">
        <v>7</v>
      </c>
      <c r="B145" t="s">
        <v>191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</v>
      </c>
    </row>
    <row r="146" spans="1:18" x14ac:dyDescent="0.35">
      <c r="A146">
        <v>7</v>
      </c>
      <c r="B146" t="s">
        <v>239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</row>
    <row r="147" spans="1:18" x14ac:dyDescent="0.35">
      <c r="A147">
        <v>7</v>
      </c>
      <c r="B147" t="s">
        <v>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 s="1">
        <v>8.0000000000000002E-3</v>
      </c>
    </row>
    <row r="148" spans="1:18" x14ac:dyDescent="0.35">
      <c r="A148">
        <v>7</v>
      </c>
      <c r="B148" t="s">
        <v>128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3.0000000000000001E-3</v>
      </c>
    </row>
    <row r="149" spans="1:18" x14ac:dyDescent="0.35">
      <c r="A149">
        <v>7</v>
      </c>
      <c r="B149" t="s">
        <v>189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</row>
    <row r="150" spans="1:18" x14ac:dyDescent="0.35">
      <c r="A150">
        <v>7</v>
      </c>
      <c r="B150" t="s">
        <v>248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2.1000000000000001E-2</v>
      </c>
    </row>
    <row r="151" spans="1:18" x14ac:dyDescent="0.35">
      <c r="A151">
        <v>7</v>
      </c>
      <c r="B151" t="s">
        <v>74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0.71799999999999997</v>
      </c>
    </row>
    <row r="152" spans="1:18" x14ac:dyDescent="0.35">
      <c r="A152">
        <v>7</v>
      </c>
      <c r="B152" t="s">
        <v>224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7</v>
      </c>
      <c r="B153" t="s">
        <v>135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2E-3</v>
      </c>
    </row>
    <row r="154" spans="1:18" x14ac:dyDescent="0.35">
      <c r="A154">
        <v>7</v>
      </c>
      <c r="B154" t="s">
        <v>24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0.97499999999999998</v>
      </c>
    </row>
    <row r="155" spans="1:18" x14ac:dyDescent="0.35">
      <c r="A155">
        <v>7</v>
      </c>
      <c r="B155" t="s">
        <v>194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</row>
    <row r="156" spans="1:18" x14ac:dyDescent="0.35">
      <c r="A156">
        <v>7</v>
      </c>
      <c r="B156" t="s">
        <v>22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0.94099999999999995</v>
      </c>
    </row>
    <row r="157" spans="1:18" x14ac:dyDescent="0.35">
      <c r="A157">
        <v>7</v>
      </c>
      <c r="B157" t="s">
        <v>150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1E-3</v>
      </c>
    </row>
    <row r="158" spans="1:18" x14ac:dyDescent="0.35">
      <c r="A158">
        <v>7</v>
      </c>
      <c r="B158" t="s">
        <v>77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1.2E-2</v>
      </c>
    </row>
    <row r="159" spans="1:18" x14ac:dyDescent="0.35">
      <c r="A159">
        <v>7</v>
      </c>
      <c r="B159" t="s">
        <v>88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0.92300000000000004</v>
      </c>
    </row>
    <row r="160" spans="1:18" x14ac:dyDescent="0.35">
      <c r="A160">
        <v>7</v>
      </c>
      <c r="B160" t="s">
        <v>153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2.1000000000000001E-2</v>
      </c>
    </row>
    <row r="161" spans="1:18" x14ac:dyDescent="0.35">
      <c r="A161">
        <v>7</v>
      </c>
      <c r="B161" t="s">
        <v>192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1E-3</v>
      </c>
    </row>
    <row r="162" spans="1:18" x14ac:dyDescent="0.35">
      <c r="A162">
        <v>7</v>
      </c>
      <c r="B162" t="s">
        <v>139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 s="1">
        <v>1E-3</v>
      </c>
    </row>
    <row r="163" spans="1:18" x14ac:dyDescent="0.35">
      <c r="A163">
        <v>7</v>
      </c>
      <c r="B163" t="s">
        <v>195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 s="1">
        <v>7.0000000000000007E-2</v>
      </c>
    </row>
    <row r="164" spans="1:18" x14ac:dyDescent="0.35">
      <c r="A164">
        <v>7</v>
      </c>
      <c r="B164" t="s">
        <v>196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</v>
      </c>
    </row>
    <row r="165" spans="1:18" x14ac:dyDescent="0.35">
      <c r="A165">
        <v>7</v>
      </c>
      <c r="B165" t="s">
        <v>197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0</v>
      </c>
    </row>
    <row r="166" spans="1:18" x14ac:dyDescent="0.35">
      <c r="A166">
        <v>7</v>
      </c>
      <c r="B166" t="s">
        <v>199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0</v>
      </c>
    </row>
    <row r="167" spans="1:18" x14ac:dyDescent="0.35">
      <c r="A167">
        <v>7</v>
      </c>
      <c r="B167" t="s">
        <v>124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 s="1">
        <v>3.0000000000000001E-3</v>
      </c>
    </row>
    <row r="168" spans="1:18" x14ac:dyDescent="0.35">
      <c r="A168">
        <v>7</v>
      </c>
      <c r="B168" t="s">
        <v>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1E-3</v>
      </c>
    </row>
    <row r="169" spans="1:18" x14ac:dyDescent="0.35">
      <c r="A169">
        <v>7</v>
      </c>
      <c r="B169" t="s">
        <v>198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</row>
    <row r="170" spans="1:18" x14ac:dyDescent="0.35">
      <c r="A170">
        <v>7</v>
      </c>
      <c r="B170" t="s">
        <v>201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</row>
    <row r="171" spans="1:18" x14ac:dyDescent="0.35">
      <c r="A171">
        <v>7</v>
      </c>
      <c r="B171" t="s">
        <v>202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</v>
      </c>
    </row>
    <row r="172" spans="1:18" x14ac:dyDescent="0.35">
      <c r="A172">
        <v>7</v>
      </c>
      <c r="B172" t="s">
        <v>203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0</v>
      </c>
    </row>
    <row r="173" spans="1:18" x14ac:dyDescent="0.35">
      <c r="A173">
        <v>7</v>
      </c>
      <c r="B173" t="s">
        <v>204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7</v>
      </c>
      <c r="B174" t="s">
        <v>205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7</v>
      </c>
      <c r="B175" t="s">
        <v>206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7</v>
      </c>
      <c r="B176" t="s">
        <v>207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7</v>
      </c>
      <c r="B177" t="s">
        <v>210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</row>
    <row r="178" spans="1:18" x14ac:dyDescent="0.35">
      <c r="A178">
        <v>7</v>
      </c>
      <c r="B178" t="s">
        <v>208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</row>
    <row r="179" spans="1:18" x14ac:dyDescent="0.35">
      <c r="A179">
        <v>7</v>
      </c>
      <c r="B179" t="s">
        <v>39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0.90200000000000002</v>
      </c>
    </row>
    <row r="180" spans="1:18" x14ac:dyDescent="0.35">
      <c r="A180">
        <v>7</v>
      </c>
      <c r="B180" t="s">
        <v>209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1E-3</v>
      </c>
    </row>
    <row r="181" spans="1:18" x14ac:dyDescent="0.35">
      <c r="A181">
        <v>7</v>
      </c>
      <c r="B181" t="s">
        <v>211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</v>
      </c>
    </row>
    <row r="182" spans="1:18" x14ac:dyDescent="0.35">
      <c r="A182">
        <v>7</v>
      </c>
      <c r="B182" t="s">
        <v>42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0.98599999999999999</v>
      </c>
    </row>
    <row r="183" spans="1:18" x14ac:dyDescent="0.35">
      <c r="A183">
        <v>7</v>
      </c>
      <c r="B183" t="s">
        <v>236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5.8000000000000003E-2</v>
      </c>
    </row>
    <row r="184" spans="1:18" x14ac:dyDescent="0.35">
      <c r="A184">
        <v>7</v>
      </c>
      <c r="B184" t="s">
        <v>50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0.24199999999999999</v>
      </c>
    </row>
    <row r="185" spans="1:18" x14ac:dyDescent="0.35">
      <c r="A185">
        <v>7</v>
      </c>
      <c r="B185" t="s">
        <v>212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</v>
      </c>
    </row>
    <row r="186" spans="1:18" x14ac:dyDescent="0.35">
      <c r="A186">
        <v>7</v>
      </c>
      <c r="B186" t="s">
        <v>213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</v>
      </c>
    </row>
    <row r="187" spans="1:18" x14ac:dyDescent="0.35">
      <c r="A187">
        <v>7</v>
      </c>
      <c r="B187" t="s">
        <v>214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 s="1">
        <v>0</v>
      </c>
    </row>
    <row r="188" spans="1:18" x14ac:dyDescent="0.35">
      <c r="A188">
        <v>7</v>
      </c>
      <c r="B188" t="s">
        <v>144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 s="1">
        <v>1E-3</v>
      </c>
    </row>
    <row r="189" spans="1:18" x14ac:dyDescent="0.35">
      <c r="A189">
        <v>7</v>
      </c>
      <c r="B189" t="s">
        <v>131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 s="1">
        <v>2E-3</v>
      </c>
    </row>
    <row r="190" spans="1:18" x14ac:dyDescent="0.35">
      <c r="A190">
        <v>7</v>
      </c>
      <c r="B190" t="s">
        <v>133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7</v>
      </c>
      <c r="B191" t="s">
        <v>76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1.0999999999999999E-2</v>
      </c>
    </row>
    <row r="192" spans="1:18" x14ac:dyDescent="0.35">
      <c r="A192">
        <v>7</v>
      </c>
      <c r="B192" t="s">
        <v>136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7.0000000000000001E-3</v>
      </c>
    </row>
    <row r="193" spans="1:18" x14ac:dyDescent="0.35">
      <c r="A193">
        <v>7</v>
      </c>
      <c r="B193" t="s">
        <v>217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v>0</v>
      </c>
    </row>
    <row r="194" spans="1:18" x14ac:dyDescent="0.35">
      <c r="A194">
        <v>7</v>
      </c>
      <c r="B194" t="s">
        <v>155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1E-3</v>
      </c>
    </row>
    <row r="195" spans="1:18" x14ac:dyDescent="0.35">
      <c r="A195">
        <v>7</v>
      </c>
      <c r="B195" t="s">
        <v>218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 s="1">
        <v>0</v>
      </c>
    </row>
    <row r="196" spans="1:18" x14ac:dyDescent="0.35">
      <c r="A196">
        <v>7</v>
      </c>
      <c r="B196" t="s">
        <v>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v>0.11899999999999999</v>
      </c>
    </row>
    <row r="197" spans="1:18" x14ac:dyDescent="0.35">
      <c r="A197">
        <v>7</v>
      </c>
      <c r="B197" t="s">
        <v>237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</v>
      </c>
    </row>
    <row r="198" spans="1:18" x14ac:dyDescent="0.35">
      <c r="A198">
        <v>7</v>
      </c>
      <c r="B198" t="s">
        <v>219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1E-3</v>
      </c>
    </row>
    <row r="199" spans="1:18" x14ac:dyDescent="0.35">
      <c r="A199">
        <v>7</v>
      </c>
      <c r="B199" t="s">
        <v>220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1E-3</v>
      </c>
    </row>
    <row r="200" spans="1:18" x14ac:dyDescent="0.35">
      <c r="A200">
        <v>7</v>
      </c>
      <c r="B200" t="s">
        <v>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0.224</v>
      </c>
    </row>
    <row r="201" spans="1:18" x14ac:dyDescent="0.35">
      <c r="A201">
        <v>7</v>
      </c>
      <c r="B201" t="s">
        <v>221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0</v>
      </c>
    </row>
    <row r="202" spans="1:18" x14ac:dyDescent="0.35">
      <c r="A202">
        <v>7</v>
      </c>
      <c r="B202" t="s">
        <v>222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</row>
    <row r="203" spans="1:18" x14ac:dyDescent="0.35">
      <c r="A203">
        <v>7</v>
      </c>
      <c r="B203" t="s">
        <v>223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</row>
    <row r="204" spans="1:18" x14ac:dyDescent="0.35">
      <c r="A204">
        <v>7</v>
      </c>
      <c r="B204" t="s">
        <v>242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v>0</v>
      </c>
    </row>
    <row r="205" spans="1:18" x14ac:dyDescent="0.35">
      <c r="A205">
        <v>7</v>
      </c>
      <c r="B205" t="s">
        <v>30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0.998</v>
      </c>
    </row>
    <row r="206" spans="1:18" x14ac:dyDescent="0.35">
      <c r="A206">
        <v>7</v>
      </c>
      <c r="B206" t="s">
        <v>130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 s="1">
        <v>5.0000000000000001E-3</v>
      </c>
    </row>
    <row r="207" spans="1:18" x14ac:dyDescent="0.35">
      <c r="A207">
        <v>7</v>
      </c>
      <c r="B207" t="s">
        <v>93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1E-3</v>
      </c>
    </row>
    <row r="208" spans="1:18" x14ac:dyDescent="0.35">
      <c r="A208">
        <v>7</v>
      </c>
      <c r="B208" t="s">
        <v>65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 s="1">
        <v>2E-3</v>
      </c>
    </row>
    <row r="209" spans="1:18" x14ac:dyDescent="0.35">
      <c r="A209">
        <v>7</v>
      </c>
      <c r="B209" t="s">
        <v>75</v>
      </c>
      <c r="C209">
        <v>1</v>
      </c>
      <c r="D209">
        <v>-1</v>
      </c>
      <c r="E209">
        <v>-1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-0.1</v>
      </c>
      <c r="Q209">
        <v>-0.1</v>
      </c>
      <c r="R209" s="1">
        <v>0.16900000000000001</v>
      </c>
    </row>
    <row r="210" spans="1:18" x14ac:dyDescent="0.35">
      <c r="A210">
        <v>7</v>
      </c>
      <c r="B210" t="s">
        <v>78</v>
      </c>
      <c r="C210">
        <v>1</v>
      </c>
      <c r="D210">
        <v>-2</v>
      </c>
      <c r="E210">
        <v>-2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-0.2</v>
      </c>
      <c r="Q210">
        <v>-0.2</v>
      </c>
      <c r="R210" s="1">
        <v>0</v>
      </c>
    </row>
    <row r="211" spans="1:18" x14ac:dyDescent="0.35">
      <c r="A211">
        <v>7</v>
      </c>
      <c r="B211" t="s">
        <v>66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-1.5</v>
      </c>
      <c r="Q211">
        <v>-1.5</v>
      </c>
      <c r="R211" s="1">
        <v>8.9999999999999993E-3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R212"/>
  <sheetViews>
    <sheetView showGridLines="0" workbookViewId="0">
      <selection activeCell="A5" sqref="A5:R212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4" width="6.7265625" bestFit="1" customWidth="1"/>
    <col min="5" max="5" width="6.54296875" bestFit="1" customWidth="1"/>
    <col min="6" max="6" width="5.542968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6.7265625" bestFit="1" customWidth="1"/>
    <col min="11" max="11" width="7.7265625" bestFit="1" customWidth="1"/>
    <col min="12" max="12" width="6.4531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95</v>
      </c>
      <c r="L4" t="s">
        <v>10</v>
      </c>
      <c r="M4" t="s">
        <v>96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x14ac:dyDescent="0.35">
      <c r="A5">
        <v>8</v>
      </c>
      <c r="B5" t="s">
        <v>56</v>
      </c>
      <c r="C5">
        <v>19</v>
      </c>
      <c r="D5">
        <v>80</v>
      </c>
      <c r="E5">
        <v>4.2</v>
      </c>
      <c r="F5">
        <v>10</v>
      </c>
      <c r="G5">
        <v>0</v>
      </c>
      <c r="H5">
        <v>3</v>
      </c>
      <c r="I5">
        <v>2</v>
      </c>
      <c r="J5">
        <v>2</v>
      </c>
      <c r="K5">
        <v>14</v>
      </c>
      <c r="L5">
        <v>7</v>
      </c>
      <c r="M5">
        <v>0</v>
      </c>
      <c r="N5">
        <v>0</v>
      </c>
      <c r="O5">
        <v>1</v>
      </c>
      <c r="P5">
        <v>28.4</v>
      </c>
      <c r="Q5">
        <v>28.4</v>
      </c>
      <c r="R5" s="1">
        <v>0.82099999999999995</v>
      </c>
    </row>
    <row r="6" spans="1:18" x14ac:dyDescent="0.35">
      <c r="A6">
        <v>8</v>
      </c>
      <c r="B6" t="s">
        <v>51</v>
      </c>
      <c r="C6">
        <v>26</v>
      </c>
      <c r="D6">
        <v>152</v>
      </c>
      <c r="E6">
        <v>5.8</v>
      </c>
      <c r="F6">
        <v>27</v>
      </c>
      <c r="G6">
        <v>2</v>
      </c>
      <c r="H6">
        <v>1</v>
      </c>
      <c r="I6">
        <v>5</v>
      </c>
      <c r="J6">
        <v>5</v>
      </c>
      <c r="K6">
        <v>37</v>
      </c>
      <c r="L6">
        <v>7.4</v>
      </c>
      <c r="M6">
        <v>0</v>
      </c>
      <c r="N6">
        <v>0</v>
      </c>
      <c r="O6">
        <v>1</v>
      </c>
      <c r="P6">
        <v>27.4</v>
      </c>
      <c r="Q6">
        <v>27.4</v>
      </c>
      <c r="R6" s="1">
        <v>0.98799999999999999</v>
      </c>
    </row>
    <row r="7" spans="1:18" x14ac:dyDescent="0.35">
      <c r="A7">
        <v>8</v>
      </c>
      <c r="B7" t="s">
        <v>17</v>
      </c>
      <c r="C7">
        <v>12</v>
      </c>
      <c r="D7">
        <v>54</v>
      </c>
      <c r="E7">
        <v>4.5</v>
      </c>
      <c r="F7">
        <v>16</v>
      </c>
      <c r="G7">
        <v>0</v>
      </c>
      <c r="H7">
        <v>1</v>
      </c>
      <c r="I7">
        <v>6</v>
      </c>
      <c r="J7">
        <v>7</v>
      </c>
      <c r="K7">
        <v>64</v>
      </c>
      <c r="L7">
        <v>10.7</v>
      </c>
      <c r="M7">
        <v>1</v>
      </c>
      <c r="N7">
        <v>0</v>
      </c>
      <c r="O7">
        <v>1</v>
      </c>
      <c r="P7">
        <v>26.8</v>
      </c>
      <c r="Q7">
        <v>26.8</v>
      </c>
      <c r="R7" s="1">
        <v>1</v>
      </c>
    </row>
    <row r="8" spans="1:18" x14ac:dyDescent="0.35">
      <c r="A8">
        <v>8</v>
      </c>
      <c r="B8" t="s">
        <v>90</v>
      </c>
      <c r="C8">
        <v>17</v>
      </c>
      <c r="D8">
        <v>59</v>
      </c>
      <c r="E8">
        <v>3.5</v>
      </c>
      <c r="F8">
        <v>16</v>
      </c>
      <c r="G8">
        <v>0</v>
      </c>
      <c r="H8">
        <v>1</v>
      </c>
      <c r="I8">
        <v>4</v>
      </c>
      <c r="J8">
        <v>5</v>
      </c>
      <c r="K8">
        <v>51</v>
      </c>
      <c r="L8">
        <v>12.8</v>
      </c>
      <c r="M8">
        <v>1</v>
      </c>
      <c r="N8">
        <v>0</v>
      </c>
      <c r="O8">
        <v>1</v>
      </c>
      <c r="P8">
        <v>25</v>
      </c>
      <c r="Q8">
        <v>25</v>
      </c>
      <c r="R8" s="1">
        <v>0.98699999999999999</v>
      </c>
    </row>
    <row r="9" spans="1:18" x14ac:dyDescent="0.35">
      <c r="A9">
        <v>8</v>
      </c>
      <c r="B9" t="s">
        <v>21</v>
      </c>
      <c r="C9">
        <v>24</v>
      </c>
      <c r="D9">
        <v>79</v>
      </c>
      <c r="E9">
        <v>3.3</v>
      </c>
      <c r="F9">
        <v>13</v>
      </c>
      <c r="G9">
        <v>0</v>
      </c>
      <c r="H9">
        <v>0</v>
      </c>
      <c r="I9">
        <v>3</v>
      </c>
      <c r="J9">
        <v>6</v>
      </c>
      <c r="K9">
        <v>70</v>
      </c>
      <c r="L9">
        <v>23.3</v>
      </c>
      <c r="M9">
        <v>1</v>
      </c>
      <c r="N9">
        <v>0</v>
      </c>
      <c r="O9">
        <v>1</v>
      </c>
      <c r="P9">
        <v>24.4</v>
      </c>
      <c r="Q9">
        <v>24.4</v>
      </c>
      <c r="R9" s="1">
        <v>0.999</v>
      </c>
    </row>
    <row r="10" spans="1:18" x14ac:dyDescent="0.35">
      <c r="A10">
        <v>8</v>
      </c>
      <c r="B10" t="s">
        <v>18</v>
      </c>
      <c r="C10">
        <v>15</v>
      </c>
      <c r="D10">
        <v>29</v>
      </c>
      <c r="E10">
        <v>1.9</v>
      </c>
      <c r="F10">
        <v>7</v>
      </c>
      <c r="G10">
        <v>0</v>
      </c>
      <c r="H10">
        <v>0</v>
      </c>
      <c r="I10">
        <v>7</v>
      </c>
      <c r="J10">
        <v>8</v>
      </c>
      <c r="K10">
        <v>94</v>
      </c>
      <c r="L10">
        <v>13.4</v>
      </c>
      <c r="M10">
        <v>1</v>
      </c>
      <c r="N10">
        <v>1</v>
      </c>
      <c r="O10">
        <v>1</v>
      </c>
      <c r="P10">
        <v>19.8</v>
      </c>
      <c r="Q10">
        <v>19.8</v>
      </c>
      <c r="R10" s="1">
        <v>1</v>
      </c>
    </row>
    <row r="11" spans="1:18" x14ac:dyDescent="0.35">
      <c r="A11">
        <v>8</v>
      </c>
      <c r="B11" t="s">
        <v>42</v>
      </c>
      <c r="C11">
        <v>16</v>
      </c>
      <c r="D11">
        <v>87</v>
      </c>
      <c r="E11">
        <v>5.4</v>
      </c>
      <c r="F11">
        <v>20</v>
      </c>
      <c r="G11">
        <v>1</v>
      </c>
      <c r="H11">
        <v>1</v>
      </c>
      <c r="I11">
        <v>3</v>
      </c>
      <c r="J11">
        <v>3</v>
      </c>
      <c r="K11">
        <v>23</v>
      </c>
      <c r="L11">
        <v>7.7</v>
      </c>
      <c r="M11">
        <v>0</v>
      </c>
      <c r="N11">
        <v>0</v>
      </c>
      <c r="O11">
        <v>1</v>
      </c>
      <c r="P11">
        <v>18.5</v>
      </c>
      <c r="Q11">
        <v>18.5</v>
      </c>
      <c r="R11" s="1">
        <v>0.98599999999999999</v>
      </c>
    </row>
    <row r="12" spans="1:18" x14ac:dyDescent="0.35">
      <c r="A12">
        <v>8</v>
      </c>
      <c r="B12" t="s">
        <v>24</v>
      </c>
      <c r="C12">
        <v>12</v>
      </c>
      <c r="D12">
        <v>17</v>
      </c>
      <c r="E12">
        <v>1.4</v>
      </c>
      <c r="F12">
        <v>5</v>
      </c>
      <c r="G12">
        <v>0</v>
      </c>
      <c r="H12">
        <v>0</v>
      </c>
      <c r="I12">
        <v>6</v>
      </c>
      <c r="J12">
        <v>9</v>
      </c>
      <c r="K12">
        <v>76</v>
      </c>
      <c r="L12">
        <v>12.7</v>
      </c>
      <c r="M12">
        <v>1</v>
      </c>
      <c r="N12">
        <v>0</v>
      </c>
      <c r="O12">
        <v>1</v>
      </c>
      <c r="P12">
        <v>18.3</v>
      </c>
      <c r="Q12">
        <v>18.3</v>
      </c>
      <c r="R12" s="1">
        <v>0.97499999999999998</v>
      </c>
    </row>
    <row r="13" spans="1:18" x14ac:dyDescent="0.35">
      <c r="A13">
        <v>8</v>
      </c>
      <c r="B13" t="s">
        <v>48</v>
      </c>
      <c r="C13">
        <v>27</v>
      </c>
      <c r="D13">
        <v>85</v>
      </c>
      <c r="E13">
        <v>3.1</v>
      </c>
      <c r="F13">
        <v>15</v>
      </c>
      <c r="G13">
        <v>0</v>
      </c>
      <c r="H13">
        <v>0</v>
      </c>
      <c r="I13">
        <v>3</v>
      </c>
      <c r="J13">
        <v>3</v>
      </c>
      <c r="K13">
        <v>13</v>
      </c>
      <c r="L13">
        <v>4.3</v>
      </c>
      <c r="M13">
        <v>1</v>
      </c>
      <c r="N13">
        <v>0</v>
      </c>
      <c r="O13">
        <v>1</v>
      </c>
      <c r="P13">
        <v>17.3</v>
      </c>
      <c r="Q13">
        <v>17.3</v>
      </c>
      <c r="R13" s="1">
        <v>0.91</v>
      </c>
    </row>
    <row r="14" spans="1:18" x14ac:dyDescent="0.35">
      <c r="A14">
        <v>8</v>
      </c>
      <c r="B14" t="s">
        <v>45</v>
      </c>
      <c r="C14">
        <v>15</v>
      </c>
      <c r="D14">
        <v>61</v>
      </c>
      <c r="E14">
        <v>4.0999999999999996</v>
      </c>
      <c r="F14">
        <v>9</v>
      </c>
      <c r="G14">
        <v>0</v>
      </c>
      <c r="H14">
        <v>1</v>
      </c>
      <c r="I14">
        <v>2</v>
      </c>
      <c r="J14">
        <v>4</v>
      </c>
      <c r="K14">
        <v>27</v>
      </c>
      <c r="L14">
        <v>13.5</v>
      </c>
      <c r="M14">
        <v>0</v>
      </c>
      <c r="N14">
        <v>0</v>
      </c>
      <c r="O14">
        <v>1</v>
      </c>
      <c r="P14">
        <v>15.8</v>
      </c>
      <c r="Q14">
        <v>15.8</v>
      </c>
      <c r="R14" s="1">
        <v>0.997</v>
      </c>
    </row>
    <row r="15" spans="1:18" x14ac:dyDescent="0.35">
      <c r="A15">
        <v>8</v>
      </c>
      <c r="B15" t="s">
        <v>53</v>
      </c>
      <c r="C15">
        <v>9</v>
      </c>
      <c r="D15">
        <v>39</v>
      </c>
      <c r="E15">
        <v>4.3</v>
      </c>
      <c r="F15">
        <v>15</v>
      </c>
      <c r="G15">
        <v>0</v>
      </c>
      <c r="H15">
        <v>0</v>
      </c>
      <c r="I15">
        <v>7</v>
      </c>
      <c r="J15">
        <v>7</v>
      </c>
      <c r="K15">
        <v>70</v>
      </c>
      <c r="L15">
        <v>10</v>
      </c>
      <c r="M15">
        <v>0</v>
      </c>
      <c r="N15">
        <v>0</v>
      </c>
      <c r="O15">
        <v>1</v>
      </c>
      <c r="P15">
        <v>14.4</v>
      </c>
      <c r="Q15">
        <v>14.4</v>
      </c>
      <c r="R15" s="1">
        <v>0.95799999999999996</v>
      </c>
    </row>
    <row r="16" spans="1:18" x14ac:dyDescent="0.35">
      <c r="A16">
        <v>8</v>
      </c>
      <c r="B16" t="s">
        <v>47</v>
      </c>
      <c r="C16">
        <v>36</v>
      </c>
      <c r="D16">
        <v>128</v>
      </c>
      <c r="E16">
        <v>3.6</v>
      </c>
      <c r="F16">
        <v>34</v>
      </c>
      <c r="G16">
        <v>2</v>
      </c>
      <c r="H16">
        <v>0</v>
      </c>
      <c r="I16">
        <v>3</v>
      </c>
      <c r="J16">
        <v>5</v>
      </c>
      <c r="K16">
        <v>0</v>
      </c>
      <c r="L16">
        <v>0</v>
      </c>
      <c r="M16">
        <v>0</v>
      </c>
      <c r="N16">
        <v>0</v>
      </c>
      <c r="O16">
        <v>1</v>
      </c>
      <c r="P16">
        <v>14.3</v>
      </c>
      <c r="Q16">
        <v>14.3</v>
      </c>
      <c r="R16" s="1">
        <v>0.999</v>
      </c>
    </row>
    <row r="17" spans="1:18" x14ac:dyDescent="0.35">
      <c r="A17">
        <v>8</v>
      </c>
      <c r="B17" t="s">
        <v>30</v>
      </c>
      <c r="C17">
        <v>22</v>
      </c>
      <c r="D17">
        <v>101</v>
      </c>
      <c r="E17">
        <v>4.5999999999999996</v>
      </c>
      <c r="F17">
        <v>14</v>
      </c>
      <c r="G17">
        <v>0</v>
      </c>
      <c r="H17">
        <v>0</v>
      </c>
      <c r="I17">
        <v>4</v>
      </c>
      <c r="J17">
        <v>4</v>
      </c>
      <c r="K17">
        <v>21</v>
      </c>
      <c r="L17">
        <v>5.3</v>
      </c>
      <c r="M17">
        <v>0</v>
      </c>
      <c r="N17">
        <v>0</v>
      </c>
      <c r="O17">
        <v>1</v>
      </c>
      <c r="P17">
        <v>14.2</v>
      </c>
      <c r="Q17">
        <v>14.2</v>
      </c>
      <c r="R17" s="1">
        <v>0.998</v>
      </c>
    </row>
    <row r="18" spans="1:18" x14ac:dyDescent="0.35">
      <c r="A18">
        <v>8</v>
      </c>
      <c r="B18" t="s">
        <v>82</v>
      </c>
      <c r="C18">
        <v>11</v>
      </c>
      <c r="D18">
        <v>66</v>
      </c>
      <c r="E18">
        <v>6</v>
      </c>
      <c r="F18">
        <v>41</v>
      </c>
      <c r="G18">
        <v>3</v>
      </c>
      <c r="H18">
        <v>1</v>
      </c>
      <c r="I18">
        <v>1</v>
      </c>
      <c r="J18">
        <v>1</v>
      </c>
      <c r="K18">
        <v>8</v>
      </c>
      <c r="L18">
        <v>8</v>
      </c>
      <c r="M18">
        <v>0</v>
      </c>
      <c r="N18">
        <v>0</v>
      </c>
      <c r="O18">
        <v>1</v>
      </c>
      <c r="P18">
        <v>13.9</v>
      </c>
      <c r="Q18">
        <v>13.9</v>
      </c>
      <c r="R18" s="1">
        <v>0.86899999999999999</v>
      </c>
    </row>
    <row r="19" spans="1:18" x14ac:dyDescent="0.35">
      <c r="A19">
        <v>8</v>
      </c>
      <c r="B19" t="s">
        <v>79</v>
      </c>
      <c r="C19">
        <v>16</v>
      </c>
      <c r="D19">
        <v>57</v>
      </c>
      <c r="E19">
        <v>3.6</v>
      </c>
      <c r="F19">
        <v>9</v>
      </c>
      <c r="G19">
        <v>0</v>
      </c>
      <c r="H19">
        <v>1</v>
      </c>
      <c r="I19">
        <v>2</v>
      </c>
      <c r="J19">
        <v>3</v>
      </c>
      <c r="K19">
        <v>7</v>
      </c>
      <c r="L19">
        <v>3.5</v>
      </c>
      <c r="M19">
        <v>0</v>
      </c>
      <c r="N19">
        <v>0</v>
      </c>
      <c r="O19">
        <v>1</v>
      </c>
      <c r="P19">
        <v>13.4</v>
      </c>
      <c r="Q19">
        <v>13.4</v>
      </c>
      <c r="R19" s="1">
        <v>0.97599999999999998</v>
      </c>
    </row>
    <row r="20" spans="1:18" x14ac:dyDescent="0.35">
      <c r="A20">
        <v>8</v>
      </c>
      <c r="B20" t="s">
        <v>89</v>
      </c>
      <c r="C20">
        <v>14</v>
      </c>
      <c r="D20">
        <v>55</v>
      </c>
      <c r="E20">
        <v>3.9</v>
      </c>
      <c r="F20">
        <v>9</v>
      </c>
      <c r="G20">
        <v>0</v>
      </c>
      <c r="H20">
        <v>1</v>
      </c>
      <c r="I20">
        <v>1</v>
      </c>
      <c r="J20">
        <v>1</v>
      </c>
      <c r="K20">
        <v>12</v>
      </c>
      <c r="L20">
        <v>12</v>
      </c>
      <c r="M20">
        <v>0</v>
      </c>
      <c r="N20">
        <v>0</v>
      </c>
      <c r="O20">
        <v>1</v>
      </c>
      <c r="P20">
        <v>13.2</v>
      </c>
      <c r="Q20">
        <v>13.2</v>
      </c>
      <c r="R20" s="1">
        <v>0.57799999999999996</v>
      </c>
    </row>
    <row r="21" spans="1:18" x14ac:dyDescent="0.35">
      <c r="A21">
        <v>8</v>
      </c>
      <c r="B21" t="s">
        <v>23</v>
      </c>
      <c r="C21">
        <v>11</v>
      </c>
      <c r="D21">
        <v>62</v>
      </c>
      <c r="E21">
        <v>5.6</v>
      </c>
      <c r="F21">
        <v>25</v>
      </c>
      <c r="G21">
        <v>1</v>
      </c>
      <c r="H21">
        <v>1</v>
      </c>
      <c r="I21">
        <v>0</v>
      </c>
      <c r="J21">
        <v>5</v>
      </c>
      <c r="K21">
        <v>0</v>
      </c>
      <c r="L21">
        <v>0</v>
      </c>
      <c r="M21">
        <v>0</v>
      </c>
      <c r="N21">
        <v>0</v>
      </c>
      <c r="O21">
        <v>1</v>
      </c>
      <c r="P21">
        <v>12.2</v>
      </c>
      <c r="Q21">
        <v>12.2</v>
      </c>
      <c r="R21" s="1">
        <v>0.997</v>
      </c>
    </row>
    <row r="22" spans="1:18" x14ac:dyDescent="0.35">
      <c r="A22">
        <v>8</v>
      </c>
      <c r="B22" t="s">
        <v>244</v>
      </c>
      <c r="C22">
        <v>4</v>
      </c>
      <c r="D22">
        <v>18</v>
      </c>
      <c r="E22">
        <v>4.5</v>
      </c>
      <c r="F22">
        <v>11</v>
      </c>
      <c r="G22">
        <v>0</v>
      </c>
      <c r="H22">
        <v>1</v>
      </c>
      <c r="I22">
        <v>3</v>
      </c>
      <c r="J22">
        <v>4</v>
      </c>
      <c r="K22">
        <v>22</v>
      </c>
      <c r="L22">
        <v>7.3</v>
      </c>
      <c r="M22">
        <v>0</v>
      </c>
      <c r="N22">
        <v>0</v>
      </c>
      <c r="O22">
        <v>1</v>
      </c>
      <c r="P22">
        <v>11.5</v>
      </c>
      <c r="Q22">
        <v>11.5</v>
      </c>
      <c r="R22" s="1">
        <v>2E-3</v>
      </c>
    </row>
    <row r="23" spans="1:18" x14ac:dyDescent="0.35">
      <c r="A23">
        <v>8</v>
      </c>
      <c r="B23" t="s">
        <v>32</v>
      </c>
      <c r="C23">
        <v>13</v>
      </c>
      <c r="D23">
        <v>46</v>
      </c>
      <c r="E23">
        <v>3.5</v>
      </c>
      <c r="F23">
        <v>10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10.6</v>
      </c>
      <c r="Q23">
        <v>10.6</v>
      </c>
      <c r="R23" s="1">
        <v>0.97699999999999998</v>
      </c>
    </row>
    <row r="24" spans="1:18" x14ac:dyDescent="0.35">
      <c r="A24">
        <v>8</v>
      </c>
      <c r="B24" t="s">
        <v>216</v>
      </c>
      <c r="C24">
        <v>9</v>
      </c>
      <c r="D24">
        <v>44</v>
      </c>
      <c r="E24">
        <v>4.9000000000000004</v>
      </c>
      <c r="F24">
        <v>10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10.4</v>
      </c>
      <c r="Q24">
        <v>10.4</v>
      </c>
      <c r="R24" s="1">
        <v>0.16300000000000001</v>
      </c>
    </row>
    <row r="25" spans="1:18" x14ac:dyDescent="0.35">
      <c r="A25">
        <v>8</v>
      </c>
      <c r="B25" t="s">
        <v>83</v>
      </c>
      <c r="C25">
        <v>12</v>
      </c>
      <c r="D25">
        <v>95</v>
      </c>
      <c r="E25">
        <v>7.9</v>
      </c>
      <c r="F25">
        <v>42</v>
      </c>
      <c r="G25">
        <v>3</v>
      </c>
      <c r="H25">
        <v>0</v>
      </c>
      <c r="I25">
        <v>1</v>
      </c>
      <c r="J25">
        <v>2</v>
      </c>
      <c r="K25">
        <v>2</v>
      </c>
      <c r="L25">
        <v>2</v>
      </c>
      <c r="M25">
        <v>0</v>
      </c>
      <c r="N25">
        <v>0</v>
      </c>
      <c r="O25">
        <v>1</v>
      </c>
      <c r="P25">
        <v>10.199999999999999</v>
      </c>
      <c r="Q25">
        <v>10.199999999999999</v>
      </c>
      <c r="R25" s="1">
        <v>0.96699999999999997</v>
      </c>
    </row>
    <row r="26" spans="1:18" x14ac:dyDescent="0.35">
      <c r="A26">
        <v>8</v>
      </c>
      <c r="B26" t="s">
        <v>245</v>
      </c>
      <c r="C26">
        <v>12</v>
      </c>
      <c r="D26">
        <v>31</v>
      </c>
      <c r="E26">
        <v>2.6</v>
      </c>
      <c r="F26">
        <v>7</v>
      </c>
      <c r="G26">
        <v>0</v>
      </c>
      <c r="H26">
        <v>0</v>
      </c>
      <c r="I26">
        <v>3</v>
      </c>
      <c r="J26">
        <v>3</v>
      </c>
      <c r="K26">
        <v>54</v>
      </c>
      <c r="L26">
        <v>18</v>
      </c>
      <c r="M26">
        <v>0</v>
      </c>
      <c r="N26">
        <v>0</v>
      </c>
      <c r="O26">
        <v>1</v>
      </c>
      <c r="P26">
        <v>10</v>
      </c>
      <c r="Q26">
        <v>10</v>
      </c>
      <c r="R26" s="1">
        <v>0.13</v>
      </c>
    </row>
    <row r="27" spans="1:18" x14ac:dyDescent="0.35">
      <c r="A27">
        <v>8</v>
      </c>
      <c r="B27" t="s">
        <v>41</v>
      </c>
      <c r="C27">
        <v>9</v>
      </c>
      <c r="D27">
        <v>19</v>
      </c>
      <c r="E27">
        <v>2.1</v>
      </c>
      <c r="F27">
        <v>9</v>
      </c>
      <c r="G27">
        <v>0</v>
      </c>
      <c r="H27">
        <v>1</v>
      </c>
      <c r="I27">
        <v>1</v>
      </c>
      <c r="J27">
        <v>1</v>
      </c>
      <c r="K27">
        <v>6</v>
      </c>
      <c r="L27">
        <v>6</v>
      </c>
      <c r="M27">
        <v>0</v>
      </c>
      <c r="N27">
        <v>0</v>
      </c>
      <c r="O27">
        <v>1</v>
      </c>
      <c r="P27">
        <v>9</v>
      </c>
      <c r="Q27">
        <v>9</v>
      </c>
      <c r="R27" s="1">
        <v>0.218</v>
      </c>
    </row>
    <row r="28" spans="1:18" x14ac:dyDescent="0.35">
      <c r="A28">
        <v>8</v>
      </c>
      <c r="B28" t="s">
        <v>29</v>
      </c>
      <c r="C28">
        <v>10</v>
      </c>
      <c r="D28">
        <v>59</v>
      </c>
      <c r="E28">
        <v>5.9</v>
      </c>
      <c r="F28">
        <v>29</v>
      </c>
      <c r="G28">
        <v>1</v>
      </c>
      <c r="H28">
        <v>0</v>
      </c>
      <c r="I28">
        <v>2</v>
      </c>
      <c r="J28">
        <v>2</v>
      </c>
      <c r="K28">
        <v>20</v>
      </c>
      <c r="L28">
        <v>10</v>
      </c>
      <c r="M28">
        <v>0</v>
      </c>
      <c r="N28">
        <v>0</v>
      </c>
      <c r="O28">
        <v>1</v>
      </c>
      <c r="P28">
        <v>8.9</v>
      </c>
      <c r="Q28">
        <v>8.9</v>
      </c>
      <c r="R28" s="1">
        <v>0.90400000000000003</v>
      </c>
    </row>
    <row r="29" spans="1:18" x14ac:dyDescent="0.35">
      <c r="A29">
        <v>8</v>
      </c>
      <c r="B29" t="s">
        <v>86</v>
      </c>
      <c r="C29">
        <v>10</v>
      </c>
      <c r="D29">
        <v>41</v>
      </c>
      <c r="E29">
        <v>4.0999999999999996</v>
      </c>
      <c r="F29">
        <v>12</v>
      </c>
      <c r="G29">
        <v>0</v>
      </c>
      <c r="H29">
        <v>0</v>
      </c>
      <c r="I29">
        <v>1</v>
      </c>
      <c r="J29">
        <v>1</v>
      </c>
      <c r="K29">
        <v>41</v>
      </c>
      <c r="L29">
        <v>41</v>
      </c>
      <c r="M29">
        <v>0</v>
      </c>
      <c r="N29">
        <v>0</v>
      </c>
      <c r="O29">
        <v>1</v>
      </c>
      <c r="P29">
        <v>8.6999999999999993</v>
      </c>
      <c r="Q29">
        <v>8.6999999999999993</v>
      </c>
      <c r="R29" s="1">
        <v>8.0000000000000002E-3</v>
      </c>
    </row>
    <row r="30" spans="1:18" x14ac:dyDescent="0.35">
      <c r="A30">
        <v>8</v>
      </c>
      <c r="B30" t="s">
        <v>121</v>
      </c>
      <c r="C30">
        <v>20</v>
      </c>
      <c r="D30">
        <v>78</v>
      </c>
      <c r="E30">
        <v>3.9</v>
      </c>
      <c r="F30">
        <v>13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8.4</v>
      </c>
      <c r="Q30">
        <v>8.4</v>
      </c>
      <c r="R30" s="1">
        <v>5.8999999999999997E-2</v>
      </c>
    </row>
    <row r="31" spans="1:18" x14ac:dyDescent="0.35">
      <c r="A31">
        <v>8</v>
      </c>
      <c r="B31" t="s">
        <v>59</v>
      </c>
      <c r="C31">
        <v>7</v>
      </c>
      <c r="D31">
        <v>13</v>
      </c>
      <c r="E31">
        <v>1.9</v>
      </c>
      <c r="F31">
        <v>3</v>
      </c>
      <c r="G31">
        <v>0</v>
      </c>
      <c r="H31">
        <v>0</v>
      </c>
      <c r="I31">
        <v>5</v>
      </c>
      <c r="J31">
        <v>5</v>
      </c>
      <c r="K31">
        <v>42</v>
      </c>
      <c r="L31">
        <v>8.4</v>
      </c>
      <c r="M31">
        <v>0</v>
      </c>
      <c r="N31">
        <v>0</v>
      </c>
      <c r="O31">
        <v>1</v>
      </c>
      <c r="P31">
        <v>8</v>
      </c>
      <c r="Q31">
        <v>8</v>
      </c>
      <c r="R31" s="1">
        <v>0.93799999999999994</v>
      </c>
    </row>
    <row r="32" spans="1:18" x14ac:dyDescent="0.35">
      <c r="A32">
        <v>8</v>
      </c>
      <c r="B32" t="s">
        <v>44</v>
      </c>
      <c r="C32">
        <v>14</v>
      </c>
      <c r="D32">
        <v>67</v>
      </c>
      <c r="E32">
        <v>4.8</v>
      </c>
      <c r="F32">
        <v>18</v>
      </c>
      <c r="G32">
        <v>0</v>
      </c>
      <c r="H32">
        <v>0</v>
      </c>
      <c r="I32">
        <v>1</v>
      </c>
      <c r="J32">
        <v>1</v>
      </c>
      <c r="K32">
        <v>6</v>
      </c>
      <c r="L32">
        <v>6</v>
      </c>
      <c r="M32">
        <v>0</v>
      </c>
      <c r="N32">
        <v>0</v>
      </c>
      <c r="O32">
        <v>1</v>
      </c>
      <c r="P32">
        <v>7.8</v>
      </c>
      <c r="Q32">
        <v>7.8</v>
      </c>
      <c r="R32" s="1">
        <v>0.93799999999999994</v>
      </c>
    </row>
    <row r="33" spans="1:18" x14ac:dyDescent="0.35">
      <c r="A33">
        <v>8</v>
      </c>
      <c r="B33" t="s">
        <v>58</v>
      </c>
      <c r="C33">
        <v>6</v>
      </c>
      <c r="D33">
        <v>11</v>
      </c>
      <c r="E33">
        <v>1.8</v>
      </c>
      <c r="F33">
        <v>7</v>
      </c>
      <c r="G33">
        <v>0</v>
      </c>
      <c r="H33">
        <v>0</v>
      </c>
      <c r="I33">
        <v>5</v>
      </c>
      <c r="J33">
        <v>5</v>
      </c>
      <c r="K33">
        <v>41</v>
      </c>
      <c r="L33">
        <v>8.1999999999999993</v>
      </c>
      <c r="M33">
        <v>0</v>
      </c>
      <c r="N33">
        <v>0</v>
      </c>
      <c r="O33">
        <v>1</v>
      </c>
      <c r="P33">
        <v>7.7</v>
      </c>
      <c r="Q33">
        <v>7.7</v>
      </c>
      <c r="R33" s="1">
        <v>0.68600000000000005</v>
      </c>
    </row>
    <row r="34" spans="1:18" x14ac:dyDescent="0.35">
      <c r="A34">
        <v>8</v>
      </c>
      <c r="B34" t="s">
        <v>31</v>
      </c>
      <c r="C34">
        <v>4</v>
      </c>
      <c r="D34">
        <v>15</v>
      </c>
      <c r="E34">
        <v>3.8</v>
      </c>
      <c r="F34">
        <v>7</v>
      </c>
      <c r="G34">
        <v>0</v>
      </c>
      <c r="H34">
        <v>0</v>
      </c>
      <c r="I34">
        <v>4</v>
      </c>
      <c r="J34">
        <v>4</v>
      </c>
      <c r="K34">
        <v>40</v>
      </c>
      <c r="L34">
        <v>10</v>
      </c>
      <c r="M34">
        <v>0</v>
      </c>
      <c r="N34">
        <v>0</v>
      </c>
      <c r="O34">
        <v>1</v>
      </c>
      <c r="P34">
        <v>7.5</v>
      </c>
      <c r="Q34">
        <v>7.5</v>
      </c>
      <c r="R34" s="1">
        <v>0.13200000000000001</v>
      </c>
    </row>
    <row r="35" spans="1:18" x14ac:dyDescent="0.35">
      <c r="A35">
        <v>8</v>
      </c>
      <c r="B35" t="s">
        <v>43</v>
      </c>
      <c r="C35">
        <v>8</v>
      </c>
      <c r="D35">
        <v>66</v>
      </c>
      <c r="E35">
        <v>8.3000000000000007</v>
      </c>
      <c r="F35">
        <v>45</v>
      </c>
      <c r="G35">
        <v>3</v>
      </c>
      <c r="H35">
        <v>0</v>
      </c>
      <c r="I35">
        <v>1</v>
      </c>
      <c r="J35">
        <v>2</v>
      </c>
      <c r="K35">
        <v>4</v>
      </c>
      <c r="L35">
        <v>4</v>
      </c>
      <c r="M35">
        <v>0</v>
      </c>
      <c r="N35">
        <v>0</v>
      </c>
      <c r="O35">
        <v>1</v>
      </c>
      <c r="P35">
        <v>7.5</v>
      </c>
      <c r="Q35">
        <v>7.5</v>
      </c>
      <c r="R35" s="1">
        <v>0.95799999999999996</v>
      </c>
    </row>
    <row r="36" spans="1:18" x14ac:dyDescent="0.35">
      <c r="A36">
        <v>8</v>
      </c>
      <c r="B36" t="s">
        <v>74</v>
      </c>
      <c r="C36">
        <v>5</v>
      </c>
      <c r="D36">
        <v>53</v>
      </c>
      <c r="E36">
        <v>10.6</v>
      </c>
      <c r="F36">
        <v>21</v>
      </c>
      <c r="G36">
        <v>2</v>
      </c>
      <c r="H36">
        <v>0</v>
      </c>
      <c r="I36">
        <v>2</v>
      </c>
      <c r="J36">
        <v>2</v>
      </c>
      <c r="K36">
        <v>11</v>
      </c>
      <c r="L36">
        <v>5.5</v>
      </c>
      <c r="M36">
        <v>0</v>
      </c>
      <c r="N36">
        <v>0</v>
      </c>
      <c r="O36">
        <v>1</v>
      </c>
      <c r="P36">
        <v>7.4</v>
      </c>
      <c r="Q36">
        <v>7.4</v>
      </c>
      <c r="R36" s="1">
        <v>0.71799999999999997</v>
      </c>
    </row>
    <row r="37" spans="1:18" x14ac:dyDescent="0.35">
      <c r="A37">
        <v>8</v>
      </c>
      <c r="B37" t="s">
        <v>122</v>
      </c>
      <c r="C37">
        <v>14</v>
      </c>
      <c r="D37">
        <v>74</v>
      </c>
      <c r="E37">
        <v>5.3</v>
      </c>
      <c r="F37">
        <v>13</v>
      </c>
      <c r="G37">
        <v>0</v>
      </c>
      <c r="H37">
        <v>0</v>
      </c>
      <c r="I37">
        <v>1</v>
      </c>
      <c r="J37">
        <v>1</v>
      </c>
      <c r="K37">
        <v>12</v>
      </c>
      <c r="L37">
        <v>12</v>
      </c>
      <c r="M37">
        <v>0</v>
      </c>
      <c r="N37">
        <v>1</v>
      </c>
      <c r="O37">
        <v>1</v>
      </c>
      <c r="P37">
        <v>7.1</v>
      </c>
      <c r="Q37">
        <v>7.1</v>
      </c>
      <c r="R37" s="1">
        <v>2.1000000000000001E-2</v>
      </c>
    </row>
    <row r="38" spans="1:18" x14ac:dyDescent="0.35">
      <c r="A38">
        <v>8</v>
      </c>
      <c r="B38" t="s">
        <v>80</v>
      </c>
      <c r="C38">
        <v>2</v>
      </c>
      <c r="D38">
        <v>14</v>
      </c>
      <c r="E38">
        <v>7</v>
      </c>
      <c r="F38">
        <v>8</v>
      </c>
      <c r="G38">
        <v>0</v>
      </c>
      <c r="H38">
        <v>0</v>
      </c>
      <c r="I38">
        <v>5</v>
      </c>
      <c r="J38">
        <v>5</v>
      </c>
      <c r="K38">
        <v>28</v>
      </c>
      <c r="L38">
        <v>5.6</v>
      </c>
      <c r="M38">
        <v>0</v>
      </c>
      <c r="N38">
        <v>0</v>
      </c>
      <c r="O38">
        <v>1</v>
      </c>
      <c r="P38">
        <v>6.7</v>
      </c>
      <c r="Q38">
        <v>6.7</v>
      </c>
      <c r="R38" s="1">
        <v>0.503</v>
      </c>
    </row>
    <row r="39" spans="1:18" x14ac:dyDescent="0.35">
      <c r="A39">
        <v>8</v>
      </c>
      <c r="B39" t="s">
        <v>16</v>
      </c>
      <c r="C39">
        <v>7</v>
      </c>
      <c r="D39">
        <v>29</v>
      </c>
      <c r="E39">
        <v>4.0999999999999996</v>
      </c>
      <c r="F39">
        <v>7</v>
      </c>
      <c r="G39">
        <v>0</v>
      </c>
      <c r="H39">
        <v>0</v>
      </c>
      <c r="I39">
        <v>4</v>
      </c>
      <c r="J39">
        <v>5</v>
      </c>
      <c r="K39">
        <v>17</v>
      </c>
      <c r="L39">
        <v>4.3</v>
      </c>
      <c r="M39">
        <v>0</v>
      </c>
      <c r="N39">
        <v>0</v>
      </c>
      <c r="O39">
        <v>1</v>
      </c>
      <c r="P39">
        <v>6.6</v>
      </c>
      <c r="Q39">
        <v>6.6</v>
      </c>
      <c r="R39" s="1">
        <v>0.92800000000000005</v>
      </c>
    </row>
    <row r="40" spans="1:18" x14ac:dyDescent="0.35">
      <c r="A40">
        <v>8</v>
      </c>
      <c r="B40" t="s">
        <v>46</v>
      </c>
      <c r="C40">
        <v>15</v>
      </c>
      <c r="D40">
        <v>28</v>
      </c>
      <c r="E40">
        <v>1.9</v>
      </c>
      <c r="F40">
        <v>8</v>
      </c>
      <c r="G40">
        <v>0</v>
      </c>
      <c r="H40">
        <v>0</v>
      </c>
      <c r="I40">
        <v>2</v>
      </c>
      <c r="J40">
        <v>2</v>
      </c>
      <c r="K40">
        <v>26</v>
      </c>
      <c r="L40">
        <v>13</v>
      </c>
      <c r="M40">
        <v>0</v>
      </c>
      <c r="N40">
        <v>0</v>
      </c>
      <c r="O40">
        <v>1</v>
      </c>
      <c r="P40">
        <v>6.4</v>
      </c>
      <c r="Q40">
        <v>6.4</v>
      </c>
      <c r="R40" s="1">
        <v>0.63100000000000001</v>
      </c>
    </row>
    <row r="41" spans="1:18" x14ac:dyDescent="0.35">
      <c r="A41">
        <v>8</v>
      </c>
      <c r="B41" t="s">
        <v>34</v>
      </c>
      <c r="C41">
        <v>10</v>
      </c>
      <c r="D41">
        <v>39</v>
      </c>
      <c r="E41">
        <v>3.9</v>
      </c>
      <c r="F41">
        <v>11</v>
      </c>
      <c r="G41">
        <v>0</v>
      </c>
      <c r="H41">
        <v>0</v>
      </c>
      <c r="I41">
        <v>2</v>
      </c>
      <c r="J41">
        <v>4</v>
      </c>
      <c r="K41">
        <v>11</v>
      </c>
      <c r="L41">
        <v>5.5</v>
      </c>
      <c r="M41">
        <v>0</v>
      </c>
      <c r="N41">
        <v>0</v>
      </c>
      <c r="O41">
        <v>1</v>
      </c>
      <c r="P41">
        <v>6</v>
      </c>
      <c r="Q41">
        <v>6</v>
      </c>
      <c r="R41" s="1">
        <v>0.96</v>
      </c>
    </row>
    <row r="42" spans="1:18" x14ac:dyDescent="0.35">
      <c r="A42">
        <v>8</v>
      </c>
      <c r="B42" t="s">
        <v>20</v>
      </c>
      <c r="C42">
        <v>12</v>
      </c>
      <c r="D42">
        <v>53</v>
      </c>
      <c r="E42">
        <v>4.4000000000000004</v>
      </c>
      <c r="F42">
        <v>13</v>
      </c>
      <c r="G42">
        <v>0</v>
      </c>
      <c r="H42">
        <v>0</v>
      </c>
      <c r="I42">
        <v>1</v>
      </c>
      <c r="J42">
        <v>1</v>
      </c>
      <c r="K42">
        <v>2</v>
      </c>
      <c r="L42">
        <v>2</v>
      </c>
      <c r="M42">
        <v>0</v>
      </c>
      <c r="N42">
        <v>0</v>
      </c>
      <c r="O42">
        <v>1</v>
      </c>
      <c r="P42">
        <v>6</v>
      </c>
      <c r="Q42">
        <v>6</v>
      </c>
      <c r="R42" s="1">
        <v>0.998</v>
      </c>
    </row>
    <row r="43" spans="1:18" x14ac:dyDescent="0.35">
      <c r="A43">
        <v>8</v>
      </c>
      <c r="B43" t="s">
        <v>60</v>
      </c>
      <c r="C43">
        <v>5</v>
      </c>
      <c r="D43">
        <v>19</v>
      </c>
      <c r="E43">
        <v>3.8</v>
      </c>
      <c r="F43">
        <v>8</v>
      </c>
      <c r="G43">
        <v>0</v>
      </c>
      <c r="H43">
        <v>0</v>
      </c>
      <c r="I43">
        <v>4</v>
      </c>
      <c r="J43">
        <v>5</v>
      </c>
      <c r="K43">
        <v>19</v>
      </c>
      <c r="L43">
        <v>4.8</v>
      </c>
      <c r="M43">
        <v>0</v>
      </c>
      <c r="N43">
        <v>0</v>
      </c>
      <c r="O43">
        <v>1</v>
      </c>
      <c r="P43">
        <v>5.8</v>
      </c>
      <c r="Q43">
        <v>5.8</v>
      </c>
      <c r="R43" s="1">
        <v>0.83699999999999997</v>
      </c>
    </row>
    <row r="44" spans="1:18" x14ac:dyDescent="0.35">
      <c r="A44">
        <v>8</v>
      </c>
      <c r="B44" t="s">
        <v>71</v>
      </c>
      <c r="C44">
        <v>10</v>
      </c>
      <c r="D44">
        <v>30</v>
      </c>
      <c r="E44">
        <v>3</v>
      </c>
      <c r="F44">
        <v>9</v>
      </c>
      <c r="G44">
        <v>0</v>
      </c>
      <c r="H44">
        <v>0</v>
      </c>
      <c r="I44">
        <v>2</v>
      </c>
      <c r="J44">
        <v>2</v>
      </c>
      <c r="K44">
        <v>13</v>
      </c>
      <c r="L44">
        <v>6.5</v>
      </c>
      <c r="M44">
        <v>0</v>
      </c>
      <c r="N44">
        <v>0</v>
      </c>
      <c r="O44">
        <v>1</v>
      </c>
      <c r="P44">
        <v>5.3</v>
      </c>
      <c r="Q44">
        <v>5.3</v>
      </c>
      <c r="R44" s="1">
        <v>0.79100000000000004</v>
      </c>
    </row>
    <row r="45" spans="1:18" x14ac:dyDescent="0.35">
      <c r="A45">
        <v>8</v>
      </c>
      <c r="B45" t="s">
        <v>49</v>
      </c>
      <c r="C45">
        <v>8</v>
      </c>
      <c r="D45">
        <v>40</v>
      </c>
      <c r="E45">
        <v>5</v>
      </c>
      <c r="F45">
        <v>19</v>
      </c>
      <c r="G45">
        <v>0</v>
      </c>
      <c r="H45">
        <v>0</v>
      </c>
      <c r="I45">
        <v>3</v>
      </c>
      <c r="J45">
        <v>4</v>
      </c>
      <c r="K45">
        <v>-3</v>
      </c>
      <c r="L45">
        <v>-1</v>
      </c>
      <c r="M45">
        <v>0</v>
      </c>
      <c r="N45">
        <v>0</v>
      </c>
      <c r="O45">
        <v>1</v>
      </c>
      <c r="P45">
        <v>5.2</v>
      </c>
      <c r="Q45">
        <v>5.2</v>
      </c>
      <c r="R45" s="1">
        <v>0.96399999999999997</v>
      </c>
    </row>
    <row r="46" spans="1:18" x14ac:dyDescent="0.35">
      <c r="A46">
        <v>8</v>
      </c>
      <c r="B46" t="s">
        <v>63</v>
      </c>
      <c r="C46">
        <v>3</v>
      </c>
      <c r="D46">
        <v>27</v>
      </c>
      <c r="E46">
        <v>9</v>
      </c>
      <c r="F46">
        <v>23</v>
      </c>
      <c r="G46">
        <v>1</v>
      </c>
      <c r="H46">
        <v>0</v>
      </c>
      <c r="I46">
        <v>3</v>
      </c>
      <c r="J46">
        <v>4</v>
      </c>
      <c r="K46">
        <v>9</v>
      </c>
      <c r="L46">
        <v>3</v>
      </c>
      <c r="M46">
        <v>0</v>
      </c>
      <c r="N46">
        <v>0</v>
      </c>
      <c r="O46">
        <v>1</v>
      </c>
      <c r="P46">
        <v>5.0999999999999996</v>
      </c>
      <c r="Q46">
        <v>5.0999999999999996</v>
      </c>
      <c r="R46" s="1">
        <v>0.33100000000000002</v>
      </c>
    </row>
    <row r="47" spans="1:18" x14ac:dyDescent="0.35">
      <c r="A47">
        <v>8</v>
      </c>
      <c r="B47" t="s">
        <v>94</v>
      </c>
      <c r="C47">
        <v>4</v>
      </c>
      <c r="D47">
        <v>33</v>
      </c>
      <c r="E47">
        <v>8.3000000000000007</v>
      </c>
      <c r="F47">
        <v>13</v>
      </c>
      <c r="G47">
        <v>0</v>
      </c>
      <c r="H47">
        <v>0</v>
      </c>
      <c r="I47">
        <v>2</v>
      </c>
      <c r="J47">
        <v>2</v>
      </c>
      <c r="K47">
        <v>6</v>
      </c>
      <c r="L47">
        <v>3</v>
      </c>
      <c r="M47">
        <v>0</v>
      </c>
      <c r="N47">
        <v>0</v>
      </c>
      <c r="O47">
        <v>1</v>
      </c>
      <c r="P47">
        <v>4.9000000000000004</v>
      </c>
      <c r="Q47">
        <v>4.9000000000000004</v>
      </c>
      <c r="R47" s="1">
        <v>0.121</v>
      </c>
    </row>
    <row r="48" spans="1:18" x14ac:dyDescent="0.35">
      <c r="A48">
        <v>8</v>
      </c>
      <c r="B48" t="s">
        <v>215</v>
      </c>
      <c r="C48">
        <v>5</v>
      </c>
      <c r="D48">
        <v>23</v>
      </c>
      <c r="E48">
        <v>4.5999999999999996</v>
      </c>
      <c r="F48">
        <v>11</v>
      </c>
      <c r="G48">
        <v>0</v>
      </c>
      <c r="H48">
        <v>0</v>
      </c>
      <c r="I48">
        <v>2</v>
      </c>
      <c r="J48">
        <v>2</v>
      </c>
      <c r="K48">
        <v>14</v>
      </c>
      <c r="L48">
        <v>7</v>
      </c>
      <c r="M48">
        <v>0</v>
      </c>
      <c r="N48">
        <v>0</v>
      </c>
      <c r="O48">
        <v>1</v>
      </c>
      <c r="P48">
        <v>4.7</v>
      </c>
      <c r="Q48">
        <v>4.7</v>
      </c>
      <c r="R48" s="1">
        <v>0.193</v>
      </c>
    </row>
    <row r="49" spans="1:18" x14ac:dyDescent="0.35">
      <c r="A49">
        <v>8</v>
      </c>
      <c r="B49" t="s">
        <v>54</v>
      </c>
      <c r="C49">
        <v>12</v>
      </c>
      <c r="D49">
        <v>46</v>
      </c>
      <c r="E49">
        <v>3.8</v>
      </c>
      <c r="F49">
        <v>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4.5999999999999996</v>
      </c>
      <c r="Q49">
        <v>4.5999999999999996</v>
      </c>
      <c r="R49" s="1">
        <v>0.66100000000000003</v>
      </c>
    </row>
    <row r="50" spans="1:18" x14ac:dyDescent="0.35">
      <c r="A50">
        <v>8</v>
      </c>
      <c r="B50" t="s">
        <v>27</v>
      </c>
      <c r="C50">
        <v>6</v>
      </c>
      <c r="D50">
        <v>21</v>
      </c>
      <c r="E50">
        <v>3.5</v>
      </c>
      <c r="F50">
        <v>11</v>
      </c>
      <c r="G50">
        <v>0</v>
      </c>
      <c r="H50">
        <v>0</v>
      </c>
      <c r="I50">
        <v>3</v>
      </c>
      <c r="J50">
        <v>4</v>
      </c>
      <c r="K50">
        <v>10</v>
      </c>
      <c r="L50">
        <v>3.3</v>
      </c>
      <c r="M50">
        <v>0</v>
      </c>
      <c r="N50">
        <v>0</v>
      </c>
      <c r="O50">
        <v>1</v>
      </c>
      <c r="P50">
        <v>4.5999999999999996</v>
      </c>
      <c r="Q50">
        <v>4.5999999999999996</v>
      </c>
      <c r="R50" s="1">
        <v>0.20899999999999999</v>
      </c>
    </row>
    <row r="51" spans="1:18" x14ac:dyDescent="0.35">
      <c r="A51">
        <v>8</v>
      </c>
      <c r="B51" t="s">
        <v>69</v>
      </c>
      <c r="C51">
        <v>9</v>
      </c>
      <c r="D51">
        <v>37</v>
      </c>
      <c r="E51">
        <v>4.0999999999999996</v>
      </c>
      <c r="F51">
        <v>12</v>
      </c>
      <c r="G51">
        <v>0</v>
      </c>
      <c r="H51">
        <v>0</v>
      </c>
      <c r="I51">
        <v>1</v>
      </c>
      <c r="J51">
        <v>2</v>
      </c>
      <c r="K51">
        <v>2</v>
      </c>
      <c r="L51">
        <v>2</v>
      </c>
      <c r="M51">
        <v>0</v>
      </c>
      <c r="N51">
        <v>0</v>
      </c>
      <c r="O51">
        <v>1</v>
      </c>
      <c r="P51">
        <v>4.4000000000000004</v>
      </c>
      <c r="Q51">
        <v>4.4000000000000004</v>
      </c>
      <c r="R51" s="1">
        <v>0.87</v>
      </c>
    </row>
    <row r="52" spans="1:18" x14ac:dyDescent="0.35">
      <c r="A52">
        <v>8</v>
      </c>
      <c r="B52" t="s">
        <v>52</v>
      </c>
      <c r="C52">
        <v>6</v>
      </c>
      <c r="D52">
        <v>30</v>
      </c>
      <c r="E52">
        <v>5</v>
      </c>
      <c r="F52">
        <v>10</v>
      </c>
      <c r="G52">
        <v>0</v>
      </c>
      <c r="H52">
        <v>0</v>
      </c>
      <c r="I52">
        <v>1</v>
      </c>
      <c r="J52">
        <v>1</v>
      </c>
      <c r="K52">
        <v>8</v>
      </c>
      <c r="L52">
        <v>8</v>
      </c>
      <c r="M52">
        <v>0</v>
      </c>
      <c r="N52">
        <v>0</v>
      </c>
      <c r="O52">
        <v>1</v>
      </c>
      <c r="P52">
        <v>4.3</v>
      </c>
      <c r="Q52">
        <v>4.3</v>
      </c>
      <c r="R52" s="1">
        <v>0.185</v>
      </c>
    </row>
    <row r="53" spans="1:18" x14ac:dyDescent="0.35">
      <c r="A53">
        <v>8</v>
      </c>
      <c r="B53" t="s">
        <v>146</v>
      </c>
      <c r="C53">
        <v>3</v>
      </c>
      <c r="D53">
        <v>5</v>
      </c>
      <c r="E53">
        <v>1.7</v>
      </c>
      <c r="F53">
        <v>6</v>
      </c>
      <c r="G53">
        <v>0</v>
      </c>
      <c r="H53">
        <v>0</v>
      </c>
      <c r="I53">
        <v>2</v>
      </c>
      <c r="J53">
        <v>2</v>
      </c>
      <c r="K53">
        <v>26</v>
      </c>
      <c r="L53">
        <v>13</v>
      </c>
      <c r="M53">
        <v>0</v>
      </c>
      <c r="N53">
        <v>0</v>
      </c>
      <c r="O53">
        <v>1</v>
      </c>
      <c r="P53">
        <v>4.0999999999999996</v>
      </c>
      <c r="Q53">
        <v>4.0999999999999996</v>
      </c>
      <c r="R53" s="1">
        <v>4.0000000000000001E-3</v>
      </c>
    </row>
    <row r="54" spans="1:18" x14ac:dyDescent="0.35">
      <c r="A54">
        <v>8</v>
      </c>
      <c r="B54" t="s">
        <v>61</v>
      </c>
      <c r="C54">
        <v>9</v>
      </c>
      <c r="D54">
        <v>34</v>
      </c>
      <c r="E54">
        <v>3.8</v>
      </c>
      <c r="F54">
        <v>12</v>
      </c>
      <c r="G54">
        <v>0</v>
      </c>
      <c r="H54">
        <v>0</v>
      </c>
      <c r="I54">
        <v>1</v>
      </c>
      <c r="J54">
        <v>2</v>
      </c>
      <c r="K54">
        <v>2</v>
      </c>
      <c r="L54">
        <v>2</v>
      </c>
      <c r="M54">
        <v>0</v>
      </c>
      <c r="N54">
        <v>0</v>
      </c>
      <c r="O54">
        <v>1</v>
      </c>
      <c r="P54">
        <v>4.0999999999999996</v>
      </c>
      <c r="Q54">
        <v>4.0999999999999996</v>
      </c>
      <c r="R54" s="1">
        <v>0.35099999999999998</v>
      </c>
    </row>
    <row r="55" spans="1:18" x14ac:dyDescent="0.35">
      <c r="A55">
        <v>8</v>
      </c>
      <c r="B55" t="s">
        <v>33</v>
      </c>
      <c r="C55">
        <v>16</v>
      </c>
      <c r="D55">
        <v>31</v>
      </c>
      <c r="E55">
        <v>1.9</v>
      </c>
      <c r="F55">
        <v>10</v>
      </c>
      <c r="G55">
        <v>0</v>
      </c>
      <c r="H55">
        <v>0</v>
      </c>
      <c r="I55">
        <v>1</v>
      </c>
      <c r="J55">
        <v>1</v>
      </c>
      <c r="K55">
        <v>2</v>
      </c>
      <c r="L55">
        <v>2</v>
      </c>
      <c r="M55">
        <v>0</v>
      </c>
      <c r="N55">
        <v>0</v>
      </c>
      <c r="O55">
        <v>1</v>
      </c>
      <c r="P55">
        <v>3.8</v>
      </c>
      <c r="Q55">
        <v>3.8</v>
      </c>
      <c r="R55" s="1">
        <v>0.85599999999999998</v>
      </c>
    </row>
    <row r="56" spans="1:18" x14ac:dyDescent="0.35">
      <c r="A56">
        <v>8</v>
      </c>
      <c r="B56" t="s">
        <v>123</v>
      </c>
      <c r="C56">
        <v>2</v>
      </c>
      <c r="D56">
        <v>1</v>
      </c>
      <c r="E56">
        <v>0.5</v>
      </c>
      <c r="F56">
        <v>2</v>
      </c>
      <c r="G56">
        <v>0</v>
      </c>
      <c r="H56">
        <v>0</v>
      </c>
      <c r="I56">
        <v>4</v>
      </c>
      <c r="J56">
        <v>4</v>
      </c>
      <c r="K56">
        <v>16</v>
      </c>
      <c r="L56">
        <v>4</v>
      </c>
      <c r="M56">
        <v>0</v>
      </c>
      <c r="N56">
        <v>0</v>
      </c>
      <c r="O56">
        <v>1</v>
      </c>
      <c r="P56">
        <v>3.7</v>
      </c>
      <c r="Q56">
        <v>3.7</v>
      </c>
      <c r="R56" s="1">
        <v>1.2E-2</v>
      </c>
    </row>
    <row r="57" spans="1:18" x14ac:dyDescent="0.35">
      <c r="A57">
        <v>8</v>
      </c>
      <c r="B57" t="s">
        <v>57</v>
      </c>
      <c r="C57">
        <v>7</v>
      </c>
      <c r="D57">
        <v>36</v>
      </c>
      <c r="E57">
        <v>5.0999999999999996</v>
      </c>
      <c r="F57">
        <v>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3.6</v>
      </c>
      <c r="Q57">
        <v>3.6</v>
      </c>
      <c r="R57" s="1">
        <v>0.36699999999999999</v>
      </c>
    </row>
    <row r="58" spans="1:18" x14ac:dyDescent="0.35">
      <c r="A58">
        <v>8</v>
      </c>
      <c r="B58" t="s">
        <v>120</v>
      </c>
      <c r="C58">
        <v>5</v>
      </c>
      <c r="D58">
        <v>18</v>
      </c>
      <c r="E58">
        <v>3.6</v>
      </c>
      <c r="F58">
        <v>7</v>
      </c>
      <c r="G58">
        <v>0</v>
      </c>
      <c r="H58">
        <v>0</v>
      </c>
      <c r="I58">
        <v>2</v>
      </c>
      <c r="J58">
        <v>2</v>
      </c>
      <c r="K58">
        <v>7</v>
      </c>
      <c r="L58">
        <v>3.5</v>
      </c>
      <c r="M58">
        <v>0</v>
      </c>
      <c r="N58">
        <v>0</v>
      </c>
      <c r="O58">
        <v>1</v>
      </c>
      <c r="P58">
        <v>3.5</v>
      </c>
      <c r="Q58">
        <v>3.5</v>
      </c>
      <c r="R58" s="1">
        <v>0.11</v>
      </c>
    </row>
    <row r="59" spans="1:18" x14ac:dyDescent="0.35">
      <c r="A59">
        <v>8</v>
      </c>
      <c r="B59" t="s">
        <v>38</v>
      </c>
      <c r="C59">
        <v>1</v>
      </c>
      <c r="D59">
        <v>5</v>
      </c>
      <c r="E59">
        <v>5</v>
      </c>
      <c r="F59">
        <v>5</v>
      </c>
      <c r="G59">
        <v>0</v>
      </c>
      <c r="H59">
        <v>0</v>
      </c>
      <c r="I59">
        <v>2</v>
      </c>
      <c r="J59">
        <v>3</v>
      </c>
      <c r="K59">
        <v>16</v>
      </c>
      <c r="L59">
        <v>8</v>
      </c>
      <c r="M59">
        <v>0</v>
      </c>
      <c r="N59">
        <v>0</v>
      </c>
      <c r="O59">
        <v>1</v>
      </c>
      <c r="P59">
        <v>3.1</v>
      </c>
      <c r="Q59">
        <v>3.1</v>
      </c>
      <c r="R59" s="1">
        <v>0.372</v>
      </c>
    </row>
    <row r="60" spans="1:18" x14ac:dyDescent="0.35">
      <c r="A60">
        <v>8</v>
      </c>
      <c r="B60" t="s">
        <v>76</v>
      </c>
      <c r="C60">
        <v>3</v>
      </c>
      <c r="D60">
        <v>5</v>
      </c>
      <c r="E60">
        <v>1.7</v>
      </c>
      <c r="F60">
        <v>2</v>
      </c>
      <c r="G60">
        <v>0</v>
      </c>
      <c r="H60">
        <v>0</v>
      </c>
      <c r="I60">
        <v>2</v>
      </c>
      <c r="J60">
        <v>3</v>
      </c>
      <c r="K60">
        <v>16</v>
      </c>
      <c r="L60">
        <v>8</v>
      </c>
      <c r="M60">
        <v>0</v>
      </c>
      <c r="N60">
        <v>0</v>
      </c>
      <c r="O60">
        <v>1</v>
      </c>
      <c r="P60">
        <v>3.1</v>
      </c>
      <c r="Q60">
        <v>3.1</v>
      </c>
      <c r="R60" s="1">
        <v>1.0999999999999999E-2</v>
      </c>
    </row>
    <row r="61" spans="1:18" x14ac:dyDescent="0.35">
      <c r="A61">
        <v>8</v>
      </c>
      <c r="B61" t="s">
        <v>19</v>
      </c>
      <c r="C61">
        <v>8</v>
      </c>
      <c r="D61">
        <v>31</v>
      </c>
      <c r="E61">
        <v>3.9</v>
      </c>
      <c r="F61">
        <v>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3.1</v>
      </c>
      <c r="Q61">
        <v>3.1</v>
      </c>
      <c r="R61" s="1">
        <v>0.48699999999999999</v>
      </c>
    </row>
    <row r="62" spans="1:18" x14ac:dyDescent="0.35">
      <c r="A62">
        <v>8</v>
      </c>
      <c r="B62" t="s">
        <v>40</v>
      </c>
      <c r="C62">
        <v>2</v>
      </c>
      <c r="D62">
        <v>-4</v>
      </c>
      <c r="E62">
        <v>-2</v>
      </c>
      <c r="F62">
        <v>0</v>
      </c>
      <c r="G62">
        <v>0</v>
      </c>
      <c r="H62">
        <v>0</v>
      </c>
      <c r="I62">
        <v>5</v>
      </c>
      <c r="J62">
        <v>5</v>
      </c>
      <c r="K62">
        <v>30</v>
      </c>
      <c r="L62">
        <v>6</v>
      </c>
      <c r="M62">
        <v>0</v>
      </c>
      <c r="N62">
        <v>1</v>
      </c>
      <c r="O62">
        <v>1</v>
      </c>
      <c r="P62">
        <v>3.1</v>
      </c>
      <c r="Q62">
        <v>3.1</v>
      </c>
      <c r="R62" s="1">
        <v>0.20599999999999999</v>
      </c>
    </row>
    <row r="63" spans="1:18" x14ac:dyDescent="0.35">
      <c r="A63">
        <v>8</v>
      </c>
      <c r="B63" t="s">
        <v>130</v>
      </c>
      <c r="C63">
        <v>1</v>
      </c>
      <c r="D63">
        <v>7</v>
      </c>
      <c r="E63">
        <v>7</v>
      </c>
      <c r="F63">
        <v>7</v>
      </c>
      <c r="G63">
        <v>0</v>
      </c>
      <c r="H63">
        <v>0</v>
      </c>
      <c r="I63">
        <v>1</v>
      </c>
      <c r="J63">
        <v>1</v>
      </c>
      <c r="K63">
        <v>12</v>
      </c>
      <c r="L63">
        <v>12</v>
      </c>
      <c r="M63">
        <v>0</v>
      </c>
      <c r="N63">
        <v>0</v>
      </c>
      <c r="O63">
        <v>1</v>
      </c>
      <c r="P63">
        <v>2.4</v>
      </c>
      <c r="Q63">
        <v>2.4</v>
      </c>
      <c r="R63" s="1">
        <v>5.0000000000000001E-3</v>
      </c>
    </row>
    <row r="64" spans="1:18" x14ac:dyDescent="0.35">
      <c r="A64">
        <v>8</v>
      </c>
      <c r="B64" t="s">
        <v>87</v>
      </c>
      <c r="C64">
        <v>3</v>
      </c>
      <c r="D64">
        <v>10</v>
      </c>
      <c r="E64">
        <v>3.3</v>
      </c>
      <c r="F64">
        <v>7</v>
      </c>
      <c r="G64">
        <v>0</v>
      </c>
      <c r="H64">
        <v>0</v>
      </c>
      <c r="I64">
        <v>1</v>
      </c>
      <c r="J64">
        <v>1</v>
      </c>
      <c r="K64">
        <v>9</v>
      </c>
      <c r="L64">
        <v>9</v>
      </c>
      <c r="M64">
        <v>0</v>
      </c>
      <c r="N64">
        <v>0</v>
      </c>
      <c r="O64">
        <v>1</v>
      </c>
      <c r="P64">
        <v>2.4</v>
      </c>
      <c r="Q64">
        <v>2.4</v>
      </c>
      <c r="R64" s="1">
        <v>3.6999999999999998E-2</v>
      </c>
    </row>
    <row r="65" spans="1:18" x14ac:dyDescent="0.35">
      <c r="A65">
        <v>8</v>
      </c>
      <c r="B65" t="s">
        <v>73</v>
      </c>
      <c r="C65">
        <v>5</v>
      </c>
      <c r="D65">
        <v>13</v>
      </c>
      <c r="E65">
        <v>2.6</v>
      </c>
      <c r="F65">
        <v>6</v>
      </c>
      <c r="G65">
        <v>0</v>
      </c>
      <c r="H65">
        <v>0</v>
      </c>
      <c r="I65">
        <v>1</v>
      </c>
      <c r="J65">
        <v>1</v>
      </c>
      <c r="K65">
        <v>4</v>
      </c>
      <c r="L65">
        <v>4</v>
      </c>
      <c r="M65">
        <v>0</v>
      </c>
      <c r="N65">
        <v>0</v>
      </c>
      <c r="O65">
        <v>1</v>
      </c>
      <c r="P65">
        <v>2.2000000000000002</v>
      </c>
      <c r="Q65">
        <v>2.2000000000000002</v>
      </c>
      <c r="R65" s="1">
        <v>2.7E-2</v>
      </c>
    </row>
    <row r="66" spans="1:18" x14ac:dyDescent="0.35">
      <c r="A66">
        <v>8</v>
      </c>
      <c r="B66" t="s">
        <v>25</v>
      </c>
      <c r="C66">
        <v>6</v>
      </c>
      <c r="D66">
        <v>21</v>
      </c>
      <c r="E66">
        <v>3.5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2.1</v>
      </c>
      <c r="Q66">
        <v>2.1</v>
      </c>
      <c r="R66" s="1">
        <v>0.12</v>
      </c>
    </row>
    <row r="67" spans="1:18" x14ac:dyDescent="0.35">
      <c r="A67">
        <v>8</v>
      </c>
      <c r="B67" t="s">
        <v>248</v>
      </c>
      <c r="C67">
        <v>2</v>
      </c>
      <c r="D67">
        <v>9</v>
      </c>
      <c r="E67">
        <v>4.5</v>
      </c>
      <c r="F67">
        <v>14</v>
      </c>
      <c r="G67">
        <v>0</v>
      </c>
      <c r="H67">
        <v>0</v>
      </c>
      <c r="I67">
        <v>1</v>
      </c>
      <c r="J67">
        <v>1</v>
      </c>
      <c r="K67">
        <v>7</v>
      </c>
      <c r="L67">
        <v>7</v>
      </c>
      <c r="M67">
        <v>0</v>
      </c>
      <c r="N67">
        <v>0</v>
      </c>
      <c r="O67">
        <v>1</v>
      </c>
      <c r="P67">
        <v>2.1</v>
      </c>
      <c r="Q67">
        <v>2.1</v>
      </c>
      <c r="R67" s="1">
        <v>2.1000000000000001E-2</v>
      </c>
    </row>
    <row r="68" spans="1:18" x14ac:dyDescent="0.35">
      <c r="A68">
        <v>8</v>
      </c>
      <c r="B68" t="s">
        <v>136</v>
      </c>
      <c r="C68">
        <v>1</v>
      </c>
      <c r="D68">
        <v>5</v>
      </c>
      <c r="E68">
        <v>5</v>
      </c>
      <c r="F68">
        <v>5</v>
      </c>
      <c r="G68">
        <v>0</v>
      </c>
      <c r="H68">
        <v>0</v>
      </c>
      <c r="I68">
        <v>1</v>
      </c>
      <c r="J68">
        <v>1</v>
      </c>
      <c r="K68">
        <v>11</v>
      </c>
      <c r="L68">
        <v>11</v>
      </c>
      <c r="M68">
        <v>0</v>
      </c>
      <c r="N68">
        <v>0</v>
      </c>
      <c r="O68">
        <v>1</v>
      </c>
      <c r="P68">
        <v>2.1</v>
      </c>
      <c r="Q68">
        <v>2.1</v>
      </c>
      <c r="R68" s="1">
        <v>7.0000000000000001E-3</v>
      </c>
    </row>
    <row r="69" spans="1:18" x14ac:dyDescent="0.35">
      <c r="A69">
        <v>8</v>
      </c>
      <c r="B69" t="s">
        <v>68</v>
      </c>
      <c r="C69">
        <v>5</v>
      </c>
      <c r="D69">
        <v>7</v>
      </c>
      <c r="E69">
        <v>1.4</v>
      </c>
      <c r="F69">
        <v>5</v>
      </c>
      <c r="G69">
        <v>0</v>
      </c>
      <c r="H69">
        <v>0</v>
      </c>
      <c r="I69">
        <v>1</v>
      </c>
      <c r="J69">
        <v>1</v>
      </c>
      <c r="K69">
        <v>4</v>
      </c>
      <c r="L69">
        <v>4</v>
      </c>
      <c r="M69">
        <v>0</v>
      </c>
      <c r="N69">
        <v>0</v>
      </c>
      <c r="O69">
        <v>1</v>
      </c>
      <c r="P69">
        <v>1.6</v>
      </c>
      <c r="Q69">
        <v>1.6</v>
      </c>
      <c r="R69" s="1">
        <v>0.154</v>
      </c>
    </row>
    <row r="70" spans="1:18" x14ac:dyDescent="0.35">
      <c r="A70">
        <v>8</v>
      </c>
      <c r="B70" t="s">
        <v>252</v>
      </c>
      <c r="C70">
        <v>2</v>
      </c>
      <c r="D70">
        <v>5</v>
      </c>
      <c r="E70">
        <v>2.5</v>
      </c>
      <c r="F70">
        <v>7</v>
      </c>
      <c r="G70">
        <v>0</v>
      </c>
      <c r="H70">
        <v>0</v>
      </c>
      <c r="I70">
        <v>1</v>
      </c>
      <c r="J70">
        <v>1</v>
      </c>
      <c r="K70">
        <v>4</v>
      </c>
      <c r="L70">
        <v>4</v>
      </c>
      <c r="M70">
        <v>0</v>
      </c>
      <c r="N70">
        <v>0</v>
      </c>
      <c r="O70">
        <v>1</v>
      </c>
      <c r="P70">
        <v>1.4</v>
      </c>
      <c r="Q70">
        <v>1.4</v>
      </c>
      <c r="R70" s="1">
        <v>0</v>
      </c>
    </row>
    <row r="71" spans="1:18" x14ac:dyDescent="0.35">
      <c r="A71">
        <v>8</v>
      </c>
      <c r="B71" t="s">
        <v>135</v>
      </c>
      <c r="C71">
        <v>3</v>
      </c>
      <c r="D71">
        <v>3</v>
      </c>
      <c r="E71">
        <v>1</v>
      </c>
      <c r="F71">
        <v>2</v>
      </c>
      <c r="G71">
        <v>0</v>
      </c>
      <c r="H71">
        <v>0</v>
      </c>
      <c r="I71">
        <v>1</v>
      </c>
      <c r="J71">
        <v>1</v>
      </c>
      <c r="K71">
        <v>5</v>
      </c>
      <c r="L71">
        <v>5</v>
      </c>
      <c r="M71">
        <v>0</v>
      </c>
      <c r="N71">
        <v>0</v>
      </c>
      <c r="O71">
        <v>1</v>
      </c>
      <c r="P71">
        <v>1.3</v>
      </c>
      <c r="Q71">
        <v>1.3</v>
      </c>
      <c r="R71" s="1">
        <v>2E-3</v>
      </c>
    </row>
    <row r="72" spans="1:18" x14ac:dyDescent="0.35">
      <c r="A72">
        <v>8</v>
      </c>
      <c r="B72" t="s">
        <v>70</v>
      </c>
      <c r="C72">
        <v>2</v>
      </c>
      <c r="D72">
        <v>-2</v>
      </c>
      <c r="E72">
        <v>-1</v>
      </c>
      <c r="F72">
        <v>1</v>
      </c>
      <c r="G72">
        <v>0</v>
      </c>
      <c r="H72">
        <v>0</v>
      </c>
      <c r="I72">
        <v>1</v>
      </c>
      <c r="J72">
        <v>2</v>
      </c>
      <c r="K72">
        <v>10</v>
      </c>
      <c r="L72">
        <v>10</v>
      </c>
      <c r="M72">
        <v>0</v>
      </c>
      <c r="N72">
        <v>0</v>
      </c>
      <c r="O72">
        <v>1</v>
      </c>
      <c r="P72">
        <v>1.3</v>
      </c>
      <c r="Q72">
        <v>1.3</v>
      </c>
      <c r="R72" s="1">
        <v>0.245</v>
      </c>
    </row>
    <row r="73" spans="1:18" x14ac:dyDescent="0.35">
      <c r="A73">
        <v>8</v>
      </c>
      <c r="B73" t="s">
        <v>132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2</v>
      </c>
      <c r="K73">
        <v>5</v>
      </c>
      <c r="L73">
        <v>5</v>
      </c>
      <c r="M73">
        <v>0</v>
      </c>
      <c r="N73">
        <v>0</v>
      </c>
      <c r="O73">
        <v>1</v>
      </c>
      <c r="P73">
        <v>1</v>
      </c>
      <c r="Q73">
        <v>1</v>
      </c>
      <c r="R73" s="1">
        <v>1E-3</v>
      </c>
    </row>
    <row r="74" spans="1:18" x14ac:dyDescent="0.35">
      <c r="A74">
        <v>8</v>
      </c>
      <c r="B74" t="s">
        <v>131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4</v>
      </c>
      <c r="L74">
        <v>4</v>
      </c>
      <c r="M74">
        <v>0</v>
      </c>
      <c r="N74">
        <v>0</v>
      </c>
      <c r="O74">
        <v>1</v>
      </c>
      <c r="P74">
        <v>0.9</v>
      </c>
      <c r="Q74">
        <v>0.9</v>
      </c>
      <c r="R74" s="1">
        <v>2E-3</v>
      </c>
    </row>
    <row r="75" spans="1:18" x14ac:dyDescent="0.35">
      <c r="A75">
        <v>8</v>
      </c>
      <c r="B75" t="s">
        <v>134</v>
      </c>
      <c r="C75">
        <v>2</v>
      </c>
      <c r="D75">
        <v>8</v>
      </c>
      <c r="E75">
        <v>4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0.8</v>
      </c>
      <c r="Q75">
        <v>0.8</v>
      </c>
      <c r="R75" s="1">
        <v>9.5000000000000001E-2</v>
      </c>
    </row>
    <row r="76" spans="1:18" x14ac:dyDescent="0.35">
      <c r="A76">
        <v>8</v>
      </c>
      <c r="B76" t="s">
        <v>147</v>
      </c>
      <c r="C76">
        <v>2</v>
      </c>
      <c r="D76">
        <v>7</v>
      </c>
      <c r="E76">
        <v>3.5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0.7</v>
      </c>
      <c r="Q76">
        <v>0.7</v>
      </c>
      <c r="R76" s="1">
        <v>0.02</v>
      </c>
    </row>
    <row r="77" spans="1:18" x14ac:dyDescent="0.35">
      <c r="A77">
        <v>8</v>
      </c>
      <c r="B77" t="s">
        <v>144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2</v>
      </c>
      <c r="L77">
        <v>2</v>
      </c>
      <c r="M77">
        <v>0</v>
      </c>
      <c r="N77">
        <v>0</v>
      </c>
      <c r="O77">
        <v>1</v>
      </c>
      <c r="P77">
        <v>0.7</v>
      </c>
      <c r="Q77">
        <v>0.7</v>
      </c>
      <c r="R77" s="1">
        <v>1E-3</v>
      </c>
    </row>
    <row r="78" spans="1:18" x14ac:dyDescent="0.35">
      <c r="A78">
        <v>8</v>
      </c>
      <c r="B78" t="s">
        <v>137</v>
      </c>
      <c r="C78">
        <v>2</v>
      </c>
      <c r="D78">
        <v>6</v>
      </c>
      <c r="E78">
        <v>3</v>
      </c>
      <c r="F78">
        <v>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0.6</v>
      </c>
      <c r="Q78">
        <v>0.6</v>
      </c>
      <c r="R78" s="1">
        <v>7.0000000000000001E-3</v>
      </c>
    </row>
    <row r="79" spans="1:18" x14ac:dyDescent="0.35">
      <c r="A79">
        <v>8</v>
      </c>
      <c r="B79" t="s">
        <v>213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0.5</v>
      </c>
      <c r="Q79">
        <v>0.5</v>
      </c>
      <c r="R79" s="1">
        <v>0</v>
      </c>
    </row>
    <row r="80" spans="1:18" x14ac:dyDescent="0.35">
      <c r="A80">
        <v>8</v>
      </c>
      <c r="B80" t="s">
        <v>50</v>
      </c>
      <c r="C80">
        <v>2</v>
      </c>
      <c r="D80">
        <v>5</v>
      </c>
      <c r="E80">
        <v>2.5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0.5</v>
      </c>
      <c r="Q80">
        <v>0.5</v>
      </c>
      <c r="R80" s="1">
        <v>0.24199999999999999</v>
      </c>
    </row>
    <row r="81" spans="1:18" x14ac:dyDescent="0.35">
      <c r="A81">
        <v>8</v>
      </c>
      <c r="B81" t="s">
        <v>62</v>
      </c>
      <c r="C81">
        <v>1</v>
      </c>
      <c r="D81">
        <v>4</v>
      </c>
      <c r="E81">
        <v>4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0.4</v>
      </c>
      <c r="Q81">
        <v>0.4</v>
      </c>
      <c r="R81" s="1">
        <v>3.7999999999999999E-2</v>
      </c>
    </row>
    <row r="82" spans="1:18" x14ac:dyDescent="0.35">
      <c r="A82">
        <v>8</v>
      </c>
      <c r="B82" t="s">
        <v>129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-2</v>
      </c>
      <c r="L82">
        <v>-2</v>
      </c>
      <c r="M82">
        <v>0</v>
      </c>
      <c r="N82">
        <v>0</v>
      </c>
      <c r="O82">
        <v>1</v>
      </c>
      <c r="P82">
        <v>0.3</v>
      </c>
      <c r="Q82">
        <v>0.3</v>
      </c>
      <c r="R82" s="1">
        <v>0</v>
      </c>
    </row>
    <row r="83" spans="1:18" x14ac:dyDescent="0.35">
      <c r="A83">
        <v>8</v>
      </c>
      <c r="B83" t="s">
        <v>75</v>
      </c>
      <c r="C83">
        <v>3</v>
      </c>
      <c r="D83">
        <v>2</v>
      </c>
      <c r="E83">
        <v>0.7</v>
      </c>
      <c r="F83">
        <v>5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1</v>
      </c>
      <c r="P83">
        <v>0.2</v>
      </c>
      <c r="Q83">
        <v>0.2</v>
      </c>
      <c r="R83" s="1">
        <v>0.16900000000000001</v>
      </c>
    </row>
    <row r="84" spans="1:18" x14ac:dyDescent="0.35">
      <c r="A84">
        <v>8</v>
      </c>
      <c r="B84" t="s">
        <v>241</v>
      </c>
      <c r="C84">
        <v>2</v>
      </c>
      <c r="D84">
        <v>2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0.2</v>
      </c>
      <c r="Q84">
        <v>0.2</v>
      </c>
      <c r="R84" s="1">
        <v>2.1000000000000001E-2</v>
      </c>
    </row>
    <row r="85" spans="1:18" x14ac:dyDescent="0.35">
      <c r="A85">
        <v>8</v>
      </c>
      <c r="B85" t="s">
        <v>140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0.1</v>
      </c>
      <c r="Q85">
        <v>0.1</v>
      </c>
      <c r="R85" s="1">
        <v>3.0000000000000001E-3</v>
      </c>
    </row>
    <row r="86" spans="1:18" x14ac:dyDescent="0.35">
      <c r="A86">
        <v>8</v>
      </c>
      <c r="B86" t="s">
        <v>156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8</v>
      </c>
      <c r="B87" t="s">
        <v>142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 s="1">
        <v>0</v>
      </c>
    </row>
    <row r="88" spans="1:18" x14ac:dyDescent="0.35">
      <c r="A88">
        <v>8</v>
      </c>
      <c r="B88" t="s">
        <v>160</v>
      </c>
      <c r="C88">
        <v>2</v>
      </c>
      <c r="D88">
        <v>1</v>
      </c>
      <c r="E88">
        <v>0.5</v>
      </c>
      <c r="F88">
        <v>1</v>
      </c>
      <c r="G88">
        <v>0</v>
      </c>
      <c r="H88">
        <v>1</v>
      </c>
      <c r="I88">
        <v>1</v>
      </c>
      <c r="J88">
        <v>1</v>
      </c>
      <c r="K88">
        <v>8</v>
      </c>
      <c r="L88">
        <v>8</v>
      </c>
      <c r="M88">
        <v>0</v>
      </c>
      <c r="N88">
        <v>1</v>
      </c>
      <c r="O88">
        <v>1</v>
      </c>
      <c r="P88">
        <v>0</v>
      </c>
      <c r="Q88">
        <v>0</v>
      </c>
      <c r="R88" s="1">
        <v>0</v>
      </c>
    </row>
    <row r="89" spans="1:18" x14ac:dyDescent="0.35">
      <c r="A89">
        <v>8</v>
      </c>
      <c r="B89" t="s">
        <v>84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 s="1">
        <v>0</v>
      </c>
    </row>
    <row r="90" spans="1:18" x14ac:dyDescent="0.35">
      <c r="A90">
        <v>8</v>
      </c>
      <c r="B90" t="s">
        <v>231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8</v>
      </c>
      <c r="B91" t="s">
        <v>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2.5000000000000001E-2</v>
      </c>
    </row>
    <row r="92" spans="1:18" x14ac:dyDescent="0.35">
      <c r="A92">
        <v>8</v>
      </c>
      <c r="B92" t="s">
        <v>149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1E-3</v>
      </c>
    </row>
    <row r="93" spans="1:18" x14ac:dyDescent="0.35">
      <c r="A93">
        <v>8</v>
      </c>
      <c r="B93" t="s">
        <v>158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8</v>
      </c>
      <c r="B94" t="s">
        <v>159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</v>
      </c>
    </row>
    <row r="95" spans="1:18" x14ac:dyDescent="0.35">
      <c r="A95">
        <v>8</v>
      </c>
      <c r="B95" t="s">
        <v>35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0.16400000000000001</v>
      </c>
    </row>
    <row r="96" spans="1:18" x14ac:dyDescent="0.35">
      <c r="A96">
        <v>8</v>
      </c>
      <c r="B96" t="s">
        <v>157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8</v>
      </c>
      <c r="B97" t="s">
        <v>37</v>
      </c>
      <c r="C97">
        <v>2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 s="1">
        <v>0.53</v>
      </c>
    </row>
    <row r="98" spans="1:18" x14ac:dyDescent="0.35">
      <c r="A98">
        <v>8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1E-3</v>
      </c>
    </row>
    <row r="99" spans="1:18" x14ac:dyDescent="0.35">
      <c r="A99">
        <v>8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8</v>
      </c>
      <c r="B100" t="s">
        <v>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0.96</v>
      </c>
    </row>
    <row r="101" spans="1:18" x14ac:dyDescent="0.35">
      <c r="A101">
        <v>8</v>
      </c>
      <c r="B101" t="s">
        <v>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7.1999999999999995E-2</v>
      </c>
    </row>
    <row r="102" spans="1:18" x14ac:dyDescent="0.35">
      <c r="A102">
        <v>8</v>
      </c>
      <c r="B102" t="s">
        <v>253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 s="1">
        <v>0</v>
      </c>
    </row>
    <row r="103" spans="1:18" x14ac:dyDescent="0.35">
      <c r="A103">
        <v>8</v>
      </c>
      <c r="B103" t="s">
        <v>164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8</v>
      </c>
      <c r="B104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 s="1">
        <v>1E-3</v>
      </c>
    </row>
    <row r="105" spans="1:18" x14ac:dyDescent="0.35">
      <c r="A105">
        <v>8</v>
      </c>
      <c r="B105" t="s">
        <v>161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8</v>
      </c>
      <c r="B106" t="s">
        <v>127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 s="1">
        <v>0.25800000000000001</v>
      </c>
    </row>
    <row r="107" spans="1:18" x14ac:dyDescent="0.35">
      <c r="A107">
        <v>8</v>
      </c>
      <c r="B107" t="s">
        <v>72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 s="1">
        <v>1.2999999999999999E-2</v>
      </c>
    </row>
    <row r="108" spans="1:18" x14ac:dyDescent="0.35">
      <c r="A108">
        <v>8</v>
      </c>
      <c r="B108" t="s">
        <v>230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1.2999999999999999E-2</v>
      </c>
    </row>
    <row r="109" spans="1:18" x14ac:dyDescent="0.35">
      <c r="A109">
        <v>8</v>
      </c>
      <c r="B109" t="s">
        <v>232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1E-3</v>
      </c>
    </row>
    <row r="110" spans="1:18" x14ac:dyDescent="0.35">
      <c r="A110">
        <v>8</v>
      </c>
      <c r="B110" t="s">
        <v>168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8</v>
      </c>
      <c r="B111" t="s">
        <v>166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8</v>
      </c>
      <c r="B112" t="s">
        <v>167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8</v>
      </c>
      <c r="B113" t="s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 s="1">
        <v>0</v>
      </c>
    </row>
    <row r="114" spans="1:18" x14ac:dyDescent="0.35">
      <c r="A114">
        <v>8</v>
      </c>
      <c r="B114" t="s">
        <v>243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3.0000000000000001E-3</v>
      </c>
    </row>
    <row r="115" spans="1:18" x14ac:dyDescent="0.35">
      <c r="A115">
        <v>8</v>
      </c>
      <c r="B115" t="s">
        <v>240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1E-3</v>
      </c>
    </row>
    <row r="116" spans="1:18" x14ac:dyDescent="0.35">
      <c r="A116">
        <v>8</v>
      </c>
      <c r="B116" t="s">
        <v>67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8.9999999999999993E-3</v>
      </c>
    </row>
    <row r="117" spans="1:18" x14ac:dyDescent="0.35">
      <c r="A117">
        <v>8</v>
      </c>
      <c r="B117" t="s">
        <v>66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 s="1">
        <v>8.9999999999999993E-3</v>
      </c>
    </row>
    <row r="118" spans="1:18" x14ac:dyDescent="0.35">
      <c r="A118">
        <v>8</v>
      </c>
      <c r="B118" t="s">
        <v>226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6.0000000000000001E-3</v>
      </c>
    </row>
    <row r="119" spans="1:18" x14ac:dyDescent="0.35">
      <c r="A119">
        <v>8</v>
      </c>
      <c r="B119" t="s">
        <v>154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 s="1">
        <v>0</v>
      </c>
    </row>
    <row r="120" spans="1:18" x14ac:dyDescent="0.35">
      <c r="A120">
        <v>8</v>
      </c>
      <c r="B120" t="s">
        <v>169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0</v>
      </c>
    </row>
    <row r="121" spans="1:18" x14ac:dyDescent="0.35">
      <c r="A121">
        <v>8</v>
      </c>
      <c r="B121" t="s">
        <v>171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1E-3</v>
      </c>
    </row>
    <row r="122" spans="1:18" x14ac:dyDescent="0.35">
      <c r="A122">
        <v>8</v>
      </c>
      <c r="B122" t="s">
        <v>85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3.0000000000000001E-3</v>
      </c>
    </row>
    <row r="123" spans="1:18" x14ac:dyDescent="0.35">
      <c r="A123">
        <v>8</v>
      </c>
      <c r="B123" t="s">
        <v>170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0</v>
      </c>
    </row>
    <row r="124" spans="1:18" x14ac:dyDescent="0.35">
      <c r="A124">
        <v>8</v>
      </c>
      <c r="B124" t="s">
        <v>183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0</v>
      </c>
    </row>
    <row r="125" spans="1:18" x14ac:dyDescent="0.35">
      <c r="A125">
        <v>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2E-3</v>
      </c>
    </row>
    <row r="126" spans="1:18" x14ac:dyDescent="0.35">
      <c r="A126">
        <v>8</v>
      </c>
      <c r="B126" t="s">
        <v>172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0</v>
      </c>
    </row>
    <row r="127" spans="1:18" x14ac:dyDescent="0.35">
      <c r="A127">
        <v>8</v>
      </c>
      <c r="B127" t="s">
        <v>173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1E-3</v>
      </c>
    </row>
    <row r="128" spans="1:18" x14ac:dyDescent="0.35">
      <c r="A128">
        <v>8</v>
      </c>
      <c r="B128" t="s">
        <v>138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2E-3</v>
      </c>
    </row>
    <row r="129" spans="1:18" x14ac:dyDescent="0.35">
      <c r="A129">
        <v>8</v>
      </c>
      <c r="B129" t="s">
        <v>174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v>2E-3</v>
      </c>
    </row>
    <row r="130" spans="1:18" x14ac:dyDescent="0.35">
      <c r="A130">
        <v>8</v>
      </c>
      <c r="B130" t="s">
        <v>233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</row>
    <row r="131" spans="1:18" x14ac:dyDescent="0.35">
      <c r="A131">
        <v>8</v>
      </c>
      <c r="B131" t="s">
        <v>175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1E-3</v>
      </c>
    </row>
    <row r="132" spans="1:18" x14ac:dyDescent="0.35">
      <c r="A132">
        <v>8</v>
      </c>
      <c r="B132" t="s">
        <v>145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7.0000000000000001E-3</v>
      </c>
    </row>
    <row r="133" spans="1:18" x14ac:dyDescent="0.35">
      <c r="A133">
        <v>8</v>
      </c>
      <c r="B133" t="s">
        <v>238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</row>
    <row r="134" spans="1:18" x14ac:dyDescent="0.35">
      <c r="A134">
        <v>8</v>
      </c>
      <c r="B134" t="s">
        <v>148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1E-3</v>
      </c>
    </row>
    <row r="135" spans="1:18" x14ac:dyDescent="0.35">
      <c r="A135">
        <v>8</v>
      </c>
      <c r="B135" t="s">
        <v>176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</row>
    <row r="136" spans="1:18" x14ac:dyDescent="0.35">
      <c r="A136">
        <v>8</v>
      </c>
      <c r="B136" t="s">
        <v>126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1E-3</v>
      </c>
    </row>
    <row r="137" spans="1:18" x14ac:dyDescent="0.35">
      <c r="A137">
        <v>8</v>
      </c>
      <c r="B137" t="s">
        <v>177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0</v>
      </c>
    </row>
    <row r="138" spans="1:18" x14ac:dyDescent="0.35">
      <c r="A138">
        <v>8</v>
      </c>
      <c r="B138" t="s">
        <v>178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</row>
    <row r="139" spans="1:18" x14ac:dyDescent="0.35">
      <c r="A139">
        <v>8</v>
      </c>
      <c r="B139" t="s">
        <v>227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</row>
    <row r="140" spans="1:18" x14ac:dyDescent="0.35">
      <c r="A140">
        <v>8</v>
      </c>
      <c r="B140" t="s">
        <v>179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v>0</v>
      </c>
    </row>
    <row r="141" spans="1:18" x14ac:dyDescent="0.35">
      <c r="A141">
        <v>8</v>
      </c>
      <c r="B141" t="s">
        <v>228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</row>
    <row r="142" spans="1:18" x14ac:dyDescent="0.35">
      <c r="A142">
        <v>8</v>
      </c>
      <c r="B142" t="s">
        <v>152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1.2999999999999999E-2</v>
      </c>
    </row>
    <row r="143" spans="1:18" x14ac:dyDescent="0.35">
      <c r="A143">
        <v>8</v>
      </c>
      <c r="B143" t="s">
        <v>180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v>0.43099999999999999</v>
      </c>
    </row>
    <row r="144" spans="1:18" x14ac:dyDescent="0.35">
      <c r="A144">
        <v>8</v>
      </c>
      <c r="B144" t="s">
        <v>181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</v>
      </c>
    </row>
    <row r="145" spans="1:18" x14ac:dyDescent="0.35">
      <c r="A145">
        <v>8</v>
      </c>
      <c r="B145" t="s">
        <v>182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2E-3</v>
      </c>
    </row>
    <row r="146" spans="1:18" x14ac:dyDescent="0.35">
      <c r="A146">
        <v>8</v>
      </c>
      <c r="B146" t="s">
        <v>184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</row>
    <row r="147" spans="1:18" x14ac:dyDescent="0.35">
      <c r="A147">
        <v>8</v>
      </c>
      <c r="B147" t="s">
        <v>185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</row>
    <row r="148" spans="1:18" x14ac:dyDescent="0.35">
      <c r="A148">
        <v>8</v>
      </c>
      <c r="B148" t="s">
        <v>186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</row>
    <row r="149" spans="1:18" x14ac:dyDescent="0.35">
      <c r="A149">
        <v>8</v>
      </c>
      <c r="B149" t="s">
        <v>234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 s="1">
        <v>0</v>
      </c>
    </row>
    <row r="150" spans="1:18" x14ac:dyDescent="0.35">
      <c r="A150">
        <v>8</v>
      </c>
      <c r="B150" t="s">
        <v>187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</v>
      </c>
    </row>
    <row r="151" spans="1:18" x14ac:dyDescent="0.35">
      <c r="A151">
        <v>8</v>
      </c>
      <c r="B151" t="s">
        <v>235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 s="1">
        <v>0</v>
      </c>
    </row>
    <row r="152" spans="1:18" x14ac:dyDescent="0.35">
      <c r="A152">
        <v>8</v>
      </c>
      <c r="B152" t="s">
        <v>188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</row>
    <row r="153" spans="1:18" x14ac:dyDescent="0.35">
      <c r="A153">
        <v>8</v>
      </c>
      <c r="B153" t="s">
        <v>151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 s="1">
        <v>2E-3</v>
      </c>
    </row>
    <row r="154" spans="1:18" x14ac:dyDescent="0.35">
      <c r="A154">
        <v>8</v>
      </c>
      <c r="B154" t="s">
        <v>36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0.61799999999999999</v>
      </c>
    </row>
    <row r="155" spans="1:18" x14ac:dyDescent="0.35">
      <c r="A155">
        <v>8</v>
      </c>
      <c r="B155" t="s">
        <v>239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</row>
    <row r="156" spans="1:18" x14ac:dyDescent="0.35">
      <c r="A156">
        <v>8</v>
      </c>
      <c r="B156" t="s">
        <v>190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8.0000000000000002E-3</v>
      </c>
    </row>
    <row r="157" spans="1:18" x14ac:dyDescent="0.35">
      <c r="A157">
        <v>8</v>
      </c>
      <c r="B157" t="s">
        <v>189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</row>
    <row r="158" spans="1:18" x14ac:dyDescent="0.35">
      <c r="A158">
        <v>8</v>
      </c>
      <c r="B158" t="s">
        <v>191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</row>
    <row r="159" spans="1:18" x14ac:dyDescent="0.35">
      <c r="A159">
        <v>8</v>
      </c>
      <c r="B159" t="s">
        <v>128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3.0000000000000001E-3</v>
      </c>
    </row>
    <row r="160" spans="1:18" x14ac:dyDescent="0.35">
      <c r="A160">
        <v>8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0</v>
      </c>
    </row>
    <row r="161" spans="1:18" x14ac:dyDescent="0.35">
      <c r="A161">
        <v>8</v>
      </c>
      <c r="B161" t="s">
        <v>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0.92300000000000004</v>
      </c>
    </row>
    <row r="162" spans="1:18" x14ac:dyDescent="0.35">
      <c r="A162">
        <v>8</v>
      </c>
      <c r="B162" t="s">
        <v>119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 s="1">
        <v>0.01</v>
      </c>
    </row>
    <row r="163" spans="1:18" x14ac:dyDescent="0.35">
      <c r="A163">
        <v>8</v>
      </c>
      <c r="B163" t="s">
        <v>194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0</v>
      </c>
    </row>
    <row r="164" spans="1:18" x14ac:dyDescent="0.35">
      <c r="A164">
        <v>8</v>
      </c>
      <c r="B164" t="s">
        <v>150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1E-3</v>
      </c>
    </row>
    <row r="165" spans="1:18" x14ac:dyDescent="0.35">
      <c r="A165">
        <v>8</v>
      </c>
      <c r="B165" t="s">
        <v>143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7.0000000000000001E-3</v>
      </c>
    </row>
    <row r="166" spans="1:18" x14ac:dyDescent="0.35">
      <c r="A166">
        <v>8</v>
      </c>
      <c r="B166" t="s">
        <v>77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 s="1">
        <v>1.2E-2</v>
      </c>
    </row>
    <row r="167" spans="1:18" x14ac:dyDescent="0.35">
      <c r="A167">
        <v>8</v>
      </c>
      <c r="B167" t="s">
        <v>193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</row>
    <row r="168" spans="1:18" x14ac:dyDescent="0.35">
      <c r="A168">
        <v>8</v>
      </c>
      <c r="B168" t="s">
        <v>153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2.1000000000000001E-2</v>
      </c>
    </row>
    <row r="169" spans="1:18" x14ac:dyDescent="0.35">
      <c r="A169">
        <v>8</v>
      </c>
      <c r="B169" t="s">
        <v>192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1E-3</v>
      </c>
    </row>
    <row r="170" spans="1:18" x14ac:dyDescent="0.35">
      <c r="A170">
        <v>8</v>
      </c>
      <c r="B170" t="s">
        <v>139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1E-3</v>
      </c>
    </row>
    <row r="171" spans="1:18" x14ac:dyDescent="0.35">
      <c r="A171">
        <v>8</v>
      </c>
      <c r="B171" t="s">
        <v>22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0.94099999999999995</v>
      </c>
    </row>
    <row r="172" spans="1:18" x14ac:dyDescent="0.35">
      <c r="A172">
        <v>8</v>
      </c>
      <c r="B172" t="s">
        <v>195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 s="1">
        <v>7.0000000000000007E-2</v>
      </c>
    </row>
    <row r="173" spans="1:18" x14ac:dyDescent="0.35">
      <c r="A173">
        <v>8</v>
      </c>
      <c r="B173" t="s">
        <v>196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0</v>
      </c>
    </row>
    <row r="174" spans="1:18" x14ac:dyDescent="0.35">
      <c r="A174">
        <v>8</v>
      </c>
      <c r="B174" t="s">
        <v>198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</row>
    <row r="175" spans="1:18" x14ac:dyDescent="0.35">
      <c r="A175">
        <v>8</v>
      </c>
      <c r="B175" t="s">
        <v>197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</row>
    <row r="176" spans="1:18" x14ac:dyDescent="0.35">
      <c r="A176">
        <v>8</v>
      </c>
      <c r="B176" t="s">
        <v>199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</row>
    <row r="177" spans="1:18" x14ac:dyDescent="0.35">
      <c r="A177">
        <v>8</v>
      </c>
      <c r="B177" t="s">
        <v>124</v>
      </c>
      <c r="C177">
        <v>2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 s="1">
        <v>3.0000000000000001E-3</v>
      </c>
    </row>
    <row r="178" spans="1:18" x14ac:dyDescent="0.35">
      <c r="A178">
        <v>8</v>
      </c>
      <c r="B178" t="s">
        <v>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1E-3</v>
      </c>
    </row>
    <row r="179" spans="1:18" x14ac:dyDescent="0.35">
      <c r="A179">
        <v>8</v>
      </c>
      <c r="B179" t="s">
        <v>201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</row>
    <row r="180" spans="1:18" x14ac:dyDescent="0.35">
      <c r="A180">
        <v>8</v>
      </c>
      <c r="B180" t="s">
        <v>202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</row>
    <row r="181" spans="1:18" x14ac:dyDescent="0.35">
      <c r="A181">
        <v>8</v>
      </c>
      <c r="B181" t="s">
        <v>203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0</v>
      </c>
    </row>
    <row r="182" spans="1:18" x14ac:dyDescent="0.35">
      <c r="A182">
        <v>8</v>
      </c>
      <c r="B182" t="s">
        <v>204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v>0</v>
      </c>
    </row>
    <row r="183" spans="1:18" x14ac:dyDescent="0.35">
      <c r="A183">
        <v>8</v>
      </c>
      <c r="B183" t="s">
        <v>206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</row>
    <row r="184" spans="1:18" x14ac:dyDescent="0.35">
      <c r="A184">
        <v>8</v>
      </c>
      <c r="B184" t="s">
        <v>205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</v>
      </c>
    </row>
    <row r="185" spans="1:18" x14ac:dyDescent="0.35">
      <c r="A185">
        <v>8</v>
      </c>
      <c r="B185" t="s">
        <v>207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</v>
      </c>
    </row>
    <row r="186" spans="1:18" x14ac:dyDescent="0.35">
      <c r="A186">
        <v>8</v>
      </c>
      <c r="B186" t="s">
        <v>209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1E-3</v>
      </c>
    </row>
    <row r="187" spans="1:18" x14ac:dyDescent="0.35">
      <c r="A187">
        <v>8</v>
      </c>
      <c r="B187" t="s">
        <v>208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0</v>
      </c>
    </row>
    <row r="188" spans="1:18" x14ac:dyDescent="0.35">
      <c r="A188">
        <v>8</v>
      </c>
      <c r="B188" t="s">
        <v>39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v>0.90200000000000002</v>
      </c>
    </row>
    <row r="189" spans="1:18" x14ac:dyDescent="0.35">
      <c r="A189">
        <v>8</v>
      </c>
      <c r="B189" t="s">
        <v>210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</v>
      </c>
    </row>
    <row r="190" spans="1:18" x14ac:dyDescent="0.35">
      <c r="A190">
        <v>8</v>
      </c>
      <c r="B190" t="s">
        <v>211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</row>
    <row r="191" spans="1:18" x14ac:dyDescent="0.35">
      <c r="A191">
        <v>8</v>
      </c>
      <c r="B191" t="s">
        <v>236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5.8000000000000003E-2</v>
      </c>
    </row>
    <row r="192" spans="1:18" x14ac:dyDescent="0.35">
      <c r="A192">
        <v>8</v>
      </c>
      <c r="B192" t="s">
        <v>212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0</v>
      </c>
    </row>
    <row r="193" spans="1:18" x14ac:dyDescent="0.35">
      <c r="A193">
        <v>8</v>
      </c>
      <c r="B193" t="s">
        <v>214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 s="1">
        <v>0</v>
      </c>
    </row>
    <row r="194" spans="1:18" x14ac:dyDescent="0.35">
      <c r="A194">
        <v>8</v>
      </c>
      <c r="B194" t="s">
        <v>155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1E-3</v>
      </c>
    </row>
    <row r="195" spans="1:18" x14ac:dyDescent="0.35">
      <c r="A195">
        <v>8</v>
      </c>
      <c r="B195" t="s">
        <v>133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 s="1">
        <v>0</v>
      </c>
    </row>
    <row r="196" spans="1:18" x14ac:dyDescent="0.35">
      <c r="A196">
        <v>8</v>
      </c>
      <c r="B196" t="s">
        <v>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 s="1">
        <v>1E-3</v>
      </c>
    </row>
    <row r="197" spans="1:18" x14ac:dyDescent="0.35">
      <c r="A197">
        <v>8</v>
      </c>
      <c r="B197" t="s">
        <v>217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 s="1">
        <v>0</v>
      </c>
    </row>
    <row r="198" spans="1:18" x14ac:dyDescent="0.35">
      <c r="A198">
        <v>8</v>
      </c>
      <c r="B198" t="s">
        <v>218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 s="1">
        <v>0</v>
      </c>
    </row>
    <row r="199" spans="1:18" x14ac:dyDescent="0.35">
      <c r="A199">
        <v>8</v>
      </c>
      <c r="B199" t="s">
        <v>92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0.11899999999999999</v>
      </c>
    </row>
    <row r="200" spans="1:18" x14ac:dyDescent="0.35">
      <c r="A200">
        <v>8</v>
      </c>
      <c r="B200" t="s">
        <v>237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</row>
    <row r="201" spans="1:18" x14ac:dyDescent="0.35">
      <c r="A201">
        <v>8</v>
      </c>
      <c r="B201" t="s">
        <v>219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1E-3</v>
      </c>
    </row>
    <row r="202" spans="1:18" x14ac:dyDescent="0.35">
      <c r="A202">
        <v>8</v>
      </c>
      <c r="B202" t="s">
        <v>220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1E-3</v>
      </c>
    </row>
    <row r="203" spans="1:18" x14ac:dyDescent="0.35">
      <c r="A203">
        <v>8</v>
      </c>
      <c r="B203" t="s">
        <v>26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0.224</v>
      </c>
    </row>
    <row r="204" spans="1:18" x14ac:dyDescent="0.35">
      <c r="A204">
        <v>8</v>
      </c>
      <c r="B204" t="s">
        <v>141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 s="1">
        <v>0</v>
      </c>
    </row>
    <row r="205" spans="1:18" x14ac:dyDescent="0.35">
      <c r="A205">
        <v>8</v>
      </c>
      <c r="B205" t="s">
        <v>221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</row>
    <row r="206" spans="1:18" x14ac:dyDescent="0.35">
      <c r="A206">
        <v>8</v>
      </c>
      <c r="B206" t="s">
        <v>222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v>0</v>
      </c>
    </row>
    <row r="207" spans="1:18" x14ac:dyDescent="0.35">
      <c r="A207">
        <v>8</v>
      </c>
      <c r="B207" t="s">
        <v>223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0</v>
      </c>
    </row>
    <row r="208" spans="1:18" x14ac:dyDescent="0.35">
      <c r="A208">
        <v>8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0</v>
      </c>
    </row>
    <row r="209" spans="1:18" x14ac:dyDescent="0.35">
      <c r="A209">
        <v>8</v>
      </c>
      <c r="B209" t="s">
        <v>93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1">
        <v>1E-3</v>
      </c>
    </row>
    <row r="210" spans="1:18" x14ac:dyDescent="0.35">
      <c r="A210">
        <v>8</v>
      </c>
      <c r="B210" t="s">
        <v>78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 s="1">
        <v>0</v>
      </c>
    </row>
    <row r="211" spans="1:18" x14ac:dyDescent="0.35">
      <c r="A211">
        <v>8</v>
      </c>
      <c r="B211" t="s">
        <v>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 s="1">
        <v>2E-3</v>
      </c>
    </row>
    <row r="212" spans="1:18" x14ac:dyDescent="0.35">
      <c r="A212">
        <v>8</v>
      </c>
      <c r="B212" t="s">
        <v>55</v>
      </c>
      <c r="C212">
        <v>3</v>
      </c>
      <c r="D212">
        <v>9</v>
      </c>
      <c r="E212">
        <v>3</v>
      </c>
      <c r="F212">
        <v>9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-1.1000000000000001</v>
      </c>
      <c r="Q212">
        <v>-1.1000000000000001</v>
      </c>
      <c r="R212" s="1">
        <v>5.5E-2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Weekly</vt:lpstr>
      <vt:lpstr>wk 1</vt:lpstr>
      <vt:lpstr>wk 2</vt:lpstr>
      <vt:lpstr>wk 3</vt:lpstr>
      <vt:lpstr>wk 4</vt:lpstr>
      <vt:lpstr>wk 5</vt:lpstr>
      <vt:lpstr>wk 6</vt:lpstr>
      <vt:lpstr>wk 7</vt:lpstr>
      <vt:lpstr>wk 8</vt:lpstr>
      <vt:lpstr>wk 9</vt:lpstr>
      <vt:lpstr>wk 10</vt:lpstr>
      <vt:lpstr>wk 11</vt:lpstr>
      <vt:lpstr>wk 12</vt:lpstr>
      <vt:lpstr>wk 13</vt:lpstr>
      <vt:lpstr>wk 14</vt:lpstr>
      <vt:lpstr>wk 15</vt:lpstr>
      <vt:lpstr>wk 16</vt:lpstr>
      <vt:lpstr>wk 17</vt:lpstr>
      <vt:lpstr>wk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Hamiltom</dc:creator>
  <cp:lastModifiedBy>Bryan Hamiltom</cp:lastModifiedBy>
  <dcterms:created xsi:type="dcterms:W3CDTF">2023-09-29T16:26:55Z</dcterms:created>
  <dcterms:modified xsi:type="dcterms:W3CDTF">2024-01-30T18:28:23Z</dcterms:modified>
</cp:coreProperties>
</file>