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bhamm\OneDrive\Documents\Fantasy Weekly 23\Fantasy\Fantasy 2023 - Weekly_Excel\"/>
    </mc:Choice>
  </mc:AlternateContent>
  <xr:revisionPtr revIDLastSave="0" documentId="13_ncr:1_{49746A43-4039-480C-BDBA-1191AFC6B5B5}" xr6:coauthVersionLast="47" xr6:coauthVersionMax="47" xr10:uidLastSave="{00000000-0000-0000-0000-000000000000}"/>
  <bookViews>
    <workbookView xWindow="-110" yWindow="-110" windowWidth="19420" windowHeight="11020" tabRatio="863" xr2:uid="{00000000-000D-0000-FFFF-FFFF00000000}"/>
  </bookViews>
  <sheets>
    <sheet name="Weekly" sheetId="8" r:id="rId1"/>
    <sheet name="wk 1" sheetId="1" r:id="rId2"/>
    <sheet name="wk 2" sheetId="2" r:id="rId3"/>
    <sheet name="wk 3" sheetId="4" r:id="rId4"/>
    <sheet name="wk 4" sheetId="5" r:id="rId5"/>
    <sheet name="wk 5" sheetId="6" r:id="rId6"/>
    <sheet name="wk 6" sheetId="10" r:id="rId7"/>
    <sheet name="wk 7" sheetId="11" r:id="rId8"/>
    <sheet name="wk 8" sheetId="23" r:id="rId9"/>
    <sheet name="wk 9" sheetId="24" r:id="rId10"/>
    <sheet name="wk 10" sheetId="25" r:id="rId11"/>
    <sheet name="wk 11" sheetId="28" r:id="rId12"/>
    <sheet name="wk 12" sheetId="26" r:id="rId13"/>
    <sheet name="wk 13" sheetId="31" r:id="rId14"/>
    <sheet name="wk 14" sheetId="32" r:id="rId15"/>
    <sheet name="wk 15" sheetId="33" r:id="rId16"/>
    <sheet name="wk 16" sheetId="34" r:id="rId17"/>
    <sheet name="wk 17" sheetId="35" r:id="rId18"/>
    <sheet name="wk 18" sheetId="3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8" l="1"/>
  <c r="W6" i="8"/>
  <c r="W8" i="8"/>
  <c r="W9" i="8"/>
  <c r="W12" i="8"/>
  <c r="W13" i="8"/>
  <c r="W16" i="8"/>
  <c r="W11" i="8"/>
  <c r="W15" i="8"/>
  <c r="W18" i="8"/>
  <c r="W19" i="8"/>
  <c r="W10" i="8"/>
  <c r="W20" i="8"/>
  <c r="W24" i="8"/>
  <c r="W23" i="8"/>
  <c r="W22" i="8"/>
  <c r="W25" i="8"/>
  <c r="W27" i="8"/>
  <c r="W29" i="8"/>
  <c r="W36" i="8"/>
  <c r="W39" i="8"/>
  <c r="W41" i="8"/>
  <c r="W31" i="8"/>
  <c r="W32" i="8"/>
  <c r="W34" i="8"/>
  <c r="W42" i="8"/>
  <c r="W47" i="8"/>
  <c r="W45" i="8"/>
  <c r="W50" i="8"/>
  <c r="W46" i="8"/>
  <c r="W49" i="8"/>
  <c r="W51" i="8"/>
  <c r="W55" i="8"/>
  <c r="W54" i="8"/>
  <c r="W56" i="8"/>
  <c r="W59" i="8"/>
  <c r="W62" i="8"/>
  <c r="W58" i="8"/>
  <c r="W66" i="8"/>
  <c r="W67" i="8"/>
  <c r="W64" i="8"/>
  <c r="W68" i="8"/>
  <c r="W69" i="8"/>
  <c r="W75" i="8"/>
  <c r="W74" i="8"/>
  <c r="W63" i="8"/>
  <c r="W72" i="8"/>
  <c r="W77" i="8"/>
  <c r="W65" i="8"/>
  <c r="W61" i="8"/>
  <c r="W71" i="8"/>
  <c r="W80" i="8"/>
  <c r="W73" i="8"/>
  <c r="W79" i="8"/>
  <c r="W85" i="8"/>
  <c r="W87" i="8"/>
  <c r="W83" i="8"/>
  <c r="W91" i="8"/>
  <c r="W82" i="8"/>
  <c r="W92" i="8"/>
  <c r="W95" i="8"/>
  <c r="W96" i="8"/>
  <c r="W94" i="8"/>
  <c r="W97" i="8"/>
  <c r="W102" i="8"/>
  <c r="W103" i="8"/>
  <c r="W106" i="8"/>
  <c r="W110" i="8"/>
  <c r="W109" i="8"/>
  <c r="W112" i="8"/>
  <c r="V82" i="8" l="1"/>
  <c r="V27" i="8"/>
  <c r="V22" i="8"/>
  <c r="V100" i="8"/>
  <c r="V101" i="8"/>
  <c r="V72" i="8"/>
  <c r="V109" i="8"/>
  <c r="V70" i="8"/>
  <c r="V46" i="8"/>
  <c r="V59" i="8"/>
  <c r="V76" i="8"/>
  <c r="V34" i="8"/>
  <c r="V71" i="8"/>
  <c r="V86" i="8"/>
  <c r="V15" i="8"/>
  <c r="V95" i="8"/>
  <c r="V88" i="8"/>
  <c r="V87" i="8"/>
  <c r="V94" i="8"/>
  <c r="V37" i="8"/>
  <c r="V50" i="8"/>
  <c r="V20" i="8"/>
  <c r="V85" i="8"/>
  <c r="V31" i="8"/>
  <c r="V91" i="8"/>
  <c r="V65" i="8"/>
  <c r="V73" i="8"/>
  <c r="V96" i="8"/>
  <c r="V42" i="8"/>
  <c r="V78" i="8"/>
  <c r="V64" i="8"/>
  <c r="V13" i="8"/>
  <c r="V33" i="8"/>
  <c r="V74" i="8"/>
  <c r="V97" i="8"/>
  <c r="V79" i="8"/>
  <c r="V35" i="8"/>
  <c r="V69" i="8"/>
  <c r="V51" i="8"/>
  <c r="V80" i="8"/>
  <c r="V45" i="8"/>
  <c r="V16" i="8"/>
  <c r="V47" i="8"/>
  <c r="V75" i="8"/>
  <c r="V81" i="8"/>
  <c r="V10" i="8"/>
  <c r="V49" i="8"/>
  <c r="V39" i="8"/>
  <c r="V24" i="8"/>
  <c r="V58" i="8"/>
  <c r="V19" i="8"/>
  <c r="V5" i="8"/>
  <c r="V53" i="8"/>
  <c r="V54" i="8"/>
  <c r="V26" i="8"/>
  <c r="V63" i="8"/>
  <c r="V57" i="8"/>
  <c r="V40" i="8"/>
  <c r="V25" i="8"/>
  <c r="V30" i="8"/>
  <c r="V6" i="8"/>
  <c r="V38" i="8"/>
  <c r="V8" i="8"/>
  <c r="V32" i="8"/>
  <c r="V9" i="8"/>
  <c r="V12" i="8"/>
  <c r="V68" i="8"/>
  <c r="V11" i="8"/>
  <c r="V41" i="8"/>
  <c r="V112" i="8"/>
  <c r="V103" i="8"/>
  <c r="V105" i="8"/>
  <c r="V18" i="8"/>
  <c r="V23" i="8"/>
  <c r="V29" i="8"/>
  <c r="V56" i="8"/>
  <c r="V92" i="8"/>
  <c r="U41" i="8" l="1"/>
  <c r="U11" i="8"/>
  <c r="U68" i="8"/>
  <c r="U12" i="8"/>
  <c r="U9" i="8"/>
  <c r="U32" i="8"/>
  <c r="U8" i="8"/>
  <c r="U38" i="8"/>
  <c r="U6" i="8"/>
  <c r="U30" i="8"/>
  <c r="U25" i="8"/>
  <c r="U77" i="8"/>
  <c r="U40" i="8"/>
  <c r="U57" i="8"/>
  <c r="U63" i="8"/>
  <c r="U53" i="8"/>
  <c r="U54" i="8"/>
  <c r="U26" i="8"/>
  <c r="U5" i="8"/>
  <c r="U19" i="8"/>
  <c r="U58" i="8"/>
  <c r="U24" i="8"/>
  <c r="U39" i="8"/>
  <c r="U49" i="8"/>
  <c r="U81" i="8"/>
  <c r="U10" i="8"/>
  <c r="U75" i="8"/>
  <c r="U47" i="8"/>
  <c r="U16" i="8"/>
  <c r="U45" i="8"/>
  <c r="U80" i="8"/>
  <c r="U61" i="8"/>
  <c r="U51" i="8"/>
  <c r="U69" i="8"/>
  <c r="U35" i="8"/>
  <c r="U97" i="8"/>
  <c r="U79" i="8"/>
  <c r="U74" i="8"/>
  <c r="U33" i="8"/>
  <c r="U83" i="8"/>
  <c r="U13" i="8"/>
  <c r="U55" i="8"/>
  <c r="U64" i="8"/>
  <c r="U78" i="8"/>
  <c r="U106" i="8"/>
  <c r="U42" i="8"/>
  <c r="U96" i="8"/>
  <c r="U73" i="8"/>
  <c r="U65" i="8"/>
  <c r="U102" i="8"/>
  <c r="U85" i="8"/>
  <c r="U31" i="8"/>
  <c r="U28" i="8"/>
  <c r="U91" i="8"/>
  <c r="U50" i="8"/>
  <c r="U20" i="8"/>
  <c r="U37" i="8"/>
  <c r="U94" i="8"/>
  <c r="U87" i="8"/>
  <c r="U88" i="8"/>
  <c r="U66" i="8"/>
  <c r="U95" i="8"/>
  <c r="U15" i="8"/>
  <c r="U71" i="8"/>
  <c r="U86" i="8"/>
  <c r="U34" i="8"/>
  <c r="U76" i="8"/>
  <c r="U46" i="8"/>
  <c r="U59" i="8"/>
  <c r="U70" i="8"/>
  <c r="U109" i="8"/>
  <c r="U72" i="8"/>
  <c r="U101" i="8"/>
  <c r="U89" i="8"/>
  <c r="U90" i="8"/>
  <c r="U100" i="8"/>
  <c r="U107" i="8"/>
  <c r="U22" i="8"/>
  <c r="U27" i="8"/>
  <c r="U82" i="8"/>
  <c r="T28" i="8"/>
  <c r="T42" i="8"/>
  <c r="T33" i="8"/>
  <c r="T8" i="8"/>
  <c r="T45" i="8"/>
  <c r="T22" i="8"/>
  <c r="T38" i="8"/>
  <c r="T13" i="8"/>
  <c r="T35" i="8"/>
  <c r="T55" i="8"/>
  <c r="T82" i="8"/>
  <c r="T21" i="8"/>
  <c r="T59" i="8"/>
  <c r="T37" i="8"/>
  <c r="T6" i="8"/>
  <c r="T31" i="8"/>
  <c r="T29" i="8"/>
  <c r="T46" i="8"/>
  <c r="T57" i="8"/>
  <c r="T12" i="8"/>
  <c r="T69" i="8"/>
  <c r="T61" i="8"/>
  <c r="T9" i="8"/>
  <c r="T24" i="8"/>
  <c r="T23" i="8"/>
  <c r="T36" i="8"/>
  <c r="T95" i="8"/>
  <c r="T65" i="8"/>
  <c r="T62" i="8"/>
  <c r="T18" i="8"/>
  <c r="T63" i="8"/>
  <c r="T16" i="8"/>
  <c r="T11" i="8"/>
  <c r="T26" i="8"/>
  <c r="T15" i="8"/>
  <c r="T97" i="8"/>
  <c r="T20" i="8"/>
  <c r="T78" i="8"/>
  <c r="T32" i="8"/>
  <c r="T39" i="8"/>
  <c r="T74" i="8"/>
  <c r="T41" i="8"/>
  <c r="T101" i="8"/>
  <c r="T19" i="8"/>
  <c r="T100" i="8"/>
  <c r="T54" i="8"/>
  <c r="T72" i="8"/>
  <c r="T80" i="8"/>
  <c r="T71" i="8"/>
  <c r="T53" i="8"/>
  <c r="T86" i="8"/>
  <c r="T47" i="8"/>
  <c r="T109" i="8"/>
  <c r="T84" i="8"/>
  <c r="T93" i="8"/>
  <c r="T49" i="8"/>
  <c r="T81" i="8"/>
  <c r="T50" i="8"/>
  <c r="T64" i="8"/>
  <c r="T34" i="8"/>
  <c r="T75" i="8"/>
  <c r="T76" i="8"/>
  <c r="T89" i="8"/>
  <c r="T68" i="8"/>
  <c r="T105" i="8"/>
  <c r="T51" i="8"/>
  <c r="T70" i="8"/>
  <c r="T87" i="8"/>
  <c r="T88" i="8"/>
  <c r="T66" i="8"/>
  <c r="T94" i="8"/>
  <c r="T103" i="8"/>
  <c r="T108" i="8"/>
  <c r="T107" i="8"/>
  <c r="T90" i="8"/>
  <c r="T40" i="8"/>
  <c r="T85" i="8"/>
  <c r="T102" i="8"/>
  <c r="T96" i="8"/>
  <c r="T77" i="8"/>
  <c r="T112" i="8"/>
  <c r="S50" i="8"/>
  <c r="S15" i="8"/>
  <c r="S34" i="8"/>
  <c r="S33" i="8"/>
  <c r="S70" i="8"/>
  <c r="S40" i="8"/>
  <c r="S29" i="8"/>
  <c r="S6" i="8"/>
  <c r="S47" i="8"/>
  <c r="S23" i="8"/>
  <c r="S35" i="8"/>
  <c r="S71" i="8"/>
  <c r="S36" i="8"/>
  <c r="S19" i="8"/>
  <c r="S46" i="8"/>
  <c r="S90" i="8"/>
  <c r="S24" i="8"/>
  <c r="S57" i="8"/>
  <c r="S72" i="8"/>
  <c r="S16" i="8"/>
  <c r="S49" i="8"/>
  <c r="S11" i="8"/>
  <c r="S99" i="8"/>
  <c r="S28" i="8"/>
  <c r="S25" i="8"/>
  <c r="S95" i="8"/>
  <c r="S39" i="8"/>
  <c r="S7" i="8"/>
  <c r="S21" i="8"/>
  <c r="S92" i="8"/>
  <c r="S22" i="8"/>
  <c r="S38" i="8"/>
  <c r="S5" i="8"/>
  <c r="S110" i="8"/>
  <c r="S26" i="8"/>
  <c r="S45" i="8"/>
  <c r="S109" i="8"/>
  <c r="S32" i="8"/>
  <c r="S84" i="8"/>
  <c r="S79" i="8"/>
  <c r="S76" i="8"/>
  <c r="S108" i="8"/>
  <c r="S89" i="8"/>
  <c r="S62" i="8"/>
  <c r="S53" i="8"/>
  <c r="S31" i="8"/>
  <c r="S51" i="8"/>
  <c r="S64" i="8"/>
  <c r="S69" i="8"/>
  <c r="S20" i="8"/>
  <c r="S18" i="8"/>
  <c r="S41" i="8"/>
  <c r="S85" i="8"/>
  <c r="S27" i="8"/>
  <c r="S9" i="8"/>
  <c r="S68" i="8"/>
  <c r="S8" i="8"/>
  <c r="S77" i="8"/>
  <c r="S101" i="8"/>
  <c r="S74" i="8"/>
  <c r="S100" i="8"/>
  <c r="S88" i="8"/>
  <c r="S105" i="8"/>
  <c r="S94" i="8"/>
  <c r="S61" i="8"/>
  <c r="S65" i="8"/>
  <c r="S63" i="8"/>
  <c r="S107" i="8"/>
  <c r="S81" i="8"/>
  <c r="S103" i="8"/>
  <c r="S102" i="8"/>
  <c r="S10" i="8"/>
  <c r="S73" i="8"/>
  <c r="S96" i="8"/>
  <c r="S12" i="8"/>
  <c r="S106" i="8"/>
  <c r="S112" i="8"/>
  <c r="S98" i="8"/>
  <c r="S78" i="8"/>
  <c r="S86" i="8"/>
  <c r="R59" i="8"/>
  <c r="R84" i="8"/>
  <c r="R34" i="8"/>
  <c r="R19" i="8"/>
  <c r="R47" i="8"/>
  <c r="R99" i="8"/>
  <c r="R67" i="8"/>
  <c r="R7" i="8"/>
  <c r="R64" i="8"/>
  <c r="R23" i="8"/>
  <c r="R62" i="8"/>
  <c r="R44" i="8"/>
  <c r="R32" i="8"/>
  <c r="R105" i="8"/>
  <c r="R104" i="8"/>
  <c r="R35" i="8"/>
  <c r="R10" i="8"/>
  <c r="R88" i="8"/>
  <c r="R112" i="8"/>
  <c r="R53" i="8"/>
  <c r="R29" i="8"/>
  <c r="R48" i="8"/>
  <c r="R61" i="8"/>
  <c r="R102" i="8"/>
  <c r="R36" i="8"/>
  <c r="R51" i="8"/>
  <c r="R18" i="8"/>
  <c r="R91" i="8"/>
  <c r="R100" i="8"/>
  <c r="Q5" i="8"/>
  <c r="Q40" i="8"/>
  <c r="Q35" i="8"/>
  <c r="Q26" i="8"/>
  <c r="Q10" i="8"/>
  <c r="Q30" i="8"/>
  <c r="Q32" i="8"/>
  <c r="Q13" i="8"/>
  <c r="Q48" i="8"/>
  <c r="Q31" i="8"/>
  <c r="Q15" i="8"/>
  <c r="Q20" i="8"/>
  <c r="Q23" i="8"/>
  <c r="Q7" i="8"/>
  <c r="Q28" i="8"/>
  <c r="Q6" i="8"/>
  <c r="Q51" i="8"/>
  <c r="Q25" i="8"/>
  <c r="Q14" i="8"/>
  <c r="Q59" i="8"/>
  <c r="Q8" i="8"/>
  <c r="Q47" i="8"/>
  <c r="Q29" i="8"/>
  <c r="Q16" i="8"/>
  <c r="Q94" i="8"/>
  <c r="Q19" i="8"/>
  <c r="Q52" i="8"/>
  <c r="Q50" i="8"/>
  <c r="Q44" i="8"/>
  <c r="Q75" i="8"/>
  <c r="Q18" i="8"/>
  <c r="Q22" i="8"/>
  <c r="Q67" i="8"/>
  <c r="Q72" i="8"/>
  <c r="Q100" i="8"/>
  <c r="Q80" i="8"/>
  <c r="Q92" i="8"/>
  <c r="Q66" i="8"/>
  <c r="Q36" i="8"/>
  <c r="Q41" i="8"/>
  <c r="Q46" i="8"/>
  <c r="Q42" i="8"/>
  <c r="Q27" i="8"/>
  <c r="Q64" i="8"/>
  <c r="Q81" i="8"/>
  <c r="Q34" i="8"/>
  <c r="Q73" i="8"/>
  <c r="Q78" i="8"/>
  <c r="Q84" i="8"/>
  <c r="Q45" i="8"/>
  <c r="Q97" i="8"/>
  <c r="Q53" i="8"/>
  <c r="Q69" i="8"/>
  <c r="Q86" i="8"/>
  <c r="Q70" i="8"/>
  <c r="Q68" i="8"/>
  <c r="Q104" i="8"/>
  <c r="Q77" i="8"/>
  <c r="Q88" i="8"/>
  <c r="Q11" i="8"/>
  <c r="Q24" i="8"/>
  <c r="Q71" i="8"/>
  <c r="Q87" i="8"/>
  <c r="Q102" i="8"/>
  <c r="Q49" i="8"/>
  <c r="Q76" i="8"/>
  <c r="Q74" i="8"/>
  <c r="Q96" i="8"/>
  <c r="Q33" i="8"/>
  <c r="Q101" i="8"/>
  <c r="Q91" i="8"/>
  <c r="Q79" i="8"/>
  <c r="Q21" i="8"/>
  <c r="Q63" i="8"/>
  <c r="Q109" i="8"/>
  <c r="Q57" i="8"/>
  <c r="Q65" i="8"/>
  <c r="Q99" i="8"/>
  <c r="Q54" i="8"/>
  <c r="Q90" i="8"/>
  <c r="Q89" i="8"/>
  <c r="Q62" i="8"/>
  <c r="Q95" i="8"/>
  <c r="Q112" i="8"/>
  <c r="Q106" i="8"/>
  <c r="Q39" i="8"/>
  <c r="Q105" i="8"/>
  <c r="Q111" i="8"/>
  <c r="P57" i="8"/>
  <c r="P35" i="8"/>
  <c r="P81" i="8"/>
  <c r="P65" i="8"/>
  <c r="P79" i="8"/>
  <c r="P40" i="8"/>
  <c r="O24" i="8"/>
  <c r="O13" i="8"/>
  <c r="O83" i="8"/>
  <c r="O19" i="8"/>
  <c r="O96" i="8"/>
  <c r="O45" i="8"/>
  <c r="O12" i="8"/>
  <c r="O84" i="8"/>
  <c r="O34" i="8"/>
  <c r="O59" i="8"/>
  <c r="O42" i="8"/>
  <c r="O20" i="8"/>
  <c r="N34" i="8"/>
  <c r="N96" i="8"/>
  <c r="N26" i="8"/>
  <c r="N80" i="8"/>
  <c r="N5" i="8"/>
  <c r="N67" i="8"/>
  <c r="N33" i="8"/>
  <c r="N37" i="8"/>
  <c r="N73" i="8"/>
  <c r="N70" i="8"/>
  <c r="N75" i="8"/>
  <c r="L49" i="8"/>
  <c r="L85" i="8"/>
  <c r="L28" i="8"/>
  <c r="L57" i="8"/>
  <c r="L88" i="8"/>
  <c r="L64" i="8"/>
  <c r="L8" i="8"/>
  <c r="L94" i="8"/>
  <c r="L76" i="8"/>
  <c r="L50" i="8"/>
  <c r="K109" i="8"/>
  <c r="K63" i="8"/>
  <c r="K39" i="8"/>
  <c r="K68" i="8"/>
  <c r="K13" i="8"/>
  <c r="J41" i="8"/>
  <c r="J25" i="8"/>
  <c r="J111" i="8"/>
  <c r="J9" i="8"/>
  <c r="J11" i="8"/>
  <c r="J32" i="8"/>
  <c r="J6" i="8"/>
  <c r="J30" i="8"/>
  <c r="J100" i="8"/>
  <c r="J39" i="8"/>
  <c r="J68" i="8"/>
  <c r="P32" i="8"/>
  <c r="R106" i="8"/>
  <c r="F42" i="8"/>
  <c r="G42" i="8"/>
  <c r="H42" i="8"/>
  <c r="I42" i="8"/>
  <c r="J42" i="8"/>
  <c r="K42" i="8"/>
  <c r="L42" i="8"/>
  <c r="M42" i="8"/>
  <c r="N42" i="8"/>
  <c r="P42" i="8"/>
  <c r="S13" i="8"/>
  <c r="R57" i="8"/>
  <c r="R72" i="8"/>
  <c r="R21" i="8"/>
  <c r="R12" i="8"/>
  <c r="R78" i="8"/>
  <c r="R46" i="8"/>
  <c r="R5" i="8"/>
  <c r="R50" i="8"/>
  <c r="R66" i="8"/>
  <c r="R69" i="8"/>
  <c r="R38" i="8"/>
  <c r="Q12" i="8"/>
  <c r="P72" i="8"/>
  <c r="P21" i="8"/>
  <c r="P12" i="8"/>
  <c r="P95" i="8"/>
  <c r="P74" i="8"/>
  <c r="P8" i="8"/>
  <c r="P15" i="8"/>
  <c r="P78" i="8"/>
  <c r="P5" i="8"/>
  <c r="P66" i="8"/>
  <c r="O72" i="8"/>
  <c r="O21" i="8"/>
  <c r="O95" i="8"/>
  <c r="O74" i="8"/>
  <c r="O53" i="8"/>
  <c r="O40" i="8"/>
  <c r="O87" i="8"/>
  <c r="O106" i="8"/>
  <c r="O8" i="8"/>
  <c r="O94" i="8"/>
  <c r="O102" i="8"/>
  <c r="N21" i="8"/>
  <c r="N12" i="8"/>
  <c r="N95" i="8"/>
  <c r="N81" i="8"/>
  <c r="N61" i="8"/>
  <c r="N79" i="8"/>
  <c r="M88" i="8"/>
  <c r="M21" i="8"/>
  <c r="M77" i="8"/>
  <c r="M40" i="8"/>
  <c r="M5" i="8"/>
  <c r="M55" i="8"/>
  <c r="M53" i="8"/>
  <c r="M72" i="8"/>
  <c r="M71" i="8"/>
  <c r="M106" i="8"/>
  <c r="L21" i="8"/>
  <c r="L77" i="8"/>
  <c r="L40" i="8"/>
  <c r="L5" i="8"/>
  <c r="L20" i="8"/>
  <c r="L55" i="8"/>
  <c r="L11" i="8"/>
  <c r="L70" i="8"/>
  <c r="K21" i="8"/>
  <c r="K38" i="8"/>
  <c r="K77" i="8"/>
  <c r="K40" i="8"/>
  <c r="K5" i="8"/>
  <c r="K15" i="8"/>
  <c r="K20" i="8"/>
  <c r="K72" i="8"/>
  <c r="K50" i="8"/>
  <c r="K87" i="8"/>
  <c r="J63" i="8"/>
  <c r="J77" i="8"/>
  <c r="J40" i="8"/>
  <c r="J53" i="8"/>
  <c r="J26" i="8"/>
  <c r="J5" i="8"/>
  <c r="J54" i="8"/>
  <c r="I91" i="8"/>
  <c r="I28" i="8"/>
  <c r="I72" i="8"/>
  <c r="I51" i="8"/>
  <c r="I59" i="8"/>
  <c r="I71" i="8"/>
  <c r="I63" i="8"/>
  <c r="I77" i="8"/>
  <c r="I21" i="8"/>
  <c r="I45" i="8"/>
  <c r="I40" i="8"/>
  <c r="H108" i="8"/>
  <c r="H99" i="8"/>
  <c r="H101" i="8"/>
  <c r="H96" i="8"/>
  <c r="H69" i="8"/>
  <c r="H110" i="8"/>
  <c r="H107" i="8"/>
  <c r="H95" i="8"/>
  <c r="H58" i="8"/>
  <c r="H112" i="8"/>
  <c r="H51" i="8"/>
  <c r="H98" i="8"/>
  <c r="H66" i="8"/>
  <c r="H38" i="8"/>
  <c r="H100" i="8"/>
  <c r="H50" i="8"/>
  <c r="H105" i="8"/>
  <c r="H103" i="8"/>
  <c r="H10" i="8"/>
  <c r="H26" i="8"/>
  <c r="H86" i="8"/>
  <c r="H93" i="8"/>
  <c r="H111" i="8"/>
  <c r="H32" i="8"/>
  <c r="H88" i="8"/>
  <c r="H79" i="8"/>
  <c r="H81" i="8"/>
  <c r="H104" i="8"/>
  <c r="H34" i="8"/>
  <c r="H59" i="8"/>
  <c r="H74" i="8"/>
  <c r="H61" i="8"/>
  <c r="H43" i="8"/>
  <c r="H49" i="8"/>
  <c r="H76" i="8"/>
  <c r="H47" i="8"/>
  <c r="H94" i="8"/>
  <c r="H29" i="8"/>
  <c r="H60" i="8"/>
  <c r="H27" i="8"/>
  <c r="H6" i="8"/>
  <c r="H35" i="8"/>
  <c r="H83" i="8"/>
  <c r="H41" i="8"/>
  <c r="H56" i="8"/>
  <c r="H64" i="8"/>
  <c r="H11" i="8"/>
  <c r="H30" i="8"/>
  <c r="H65" i="8"/>
  <c r="H15" i="8"/>
  <c r="H31" i="8"/>
  <c r="H90" i="8"/>
  <c r="H23" i="8"/>
  <c r="H55" i="8"/>
  <c r="H44" i="8"/>
  <c r="H106" i="8"/>
  <c r="H87" i="8"/>
  <c r="H24" i="8"/>
  <c r="H25" i="8"/>
  <c r="H12" i="8"/>
  <c r="H52" i="8"/>
  <c r="H36" i="8"/>
  <c r="H20" i="8"/>
  <c r="H8" i="8"/>
  <c r="H102" i="8"/>
  <c r="H67" i="8"/>
  <c r="H68" i="8"/>
  <c r="H16" i="8"/>
  <c r="H18" i="8"/>
  <c r="H17" i="8"/>
  <c r="H14" i="8"/>
  <c r="H9" i="8"/>
  <c r="H39" i="8"/>
  <c r="H22" i="8"/>
  <c r="H7" i="8"/>
  <c r="H71" i="8"/>
  <c r="H80" i="8"/>
  <c r="H53" i="8"/>
  <c r="H73" i="8"/>
  <c r="H97" i="8"/>
  <c r="H5" i="8"/>
  <c r="H63" i="8"/>
  <c r="H77" i="8"/>
  <c r="H21" i="8"/>
  <c r="H45" i="8"/>
  <c r="H13" i="8"/>
  <c r="H40" i="8"/>
  <c r="H54" i="8"/>
  <c r="G90" i="8"/>
  <c r="G80" i="8"/>
  <c r="G95" i="8"/>
  <c r="G106" i="8"/>
  <c r="G87" i="8"/>
  <c r="G68" i="8"/>
  <c r="G112" i="8"/>
  <c r="G105" i="8"/>
  <c r="G96" i="8"/>
  <c r="G55" i="8"/>
  <c r="G35" i="8"/>
  <c r="G101" i="8"/>
  <c r="G93" i="8"/>
  <c r="G82" i="8"/>
  <c r="G66" i="8"/>
  <c r="G88" i="8"/>
  <c r="G103" i="8"/>
  <c r="G53" i="8"/>
  <c r="G65" i="8"/>
  <c r="G111" i="8"/>
  <c r="G100" i="8"/>
  <c r="G32" i="8"/>
  <c r="G59" i="8"/>
  <c r="G16" i="8"/>
  <c r="G43" i="8"/>
  <c r="G99" i="8"/>
  <c r="G18" i="8"/>
  <c r="G64" i="8"/>
  <c r="G81" i="8"/>
  <c r="G19" i="8"/>
  <c r="G69" i="8"/>
  <c r="G34" i="8"/>
  <c r="G108" i="8"/>
  <c r="G56" i="8"/>
  <c r="G98" i="8"/>
  <c r="G73" i="8"/>
  <c r="G74" i="8"/>
  <c r="G97" i="8"/>
  <c r="G60" i="8"/>
  <c r="G36" i="8"/>
  <c r="G23" i="8"/>
  <c r="G84" i="8"/>
  <c r="G20" i="8"/>
  <c r="G86" i="8"/>
  <c r="G28" i="8"/>
  <c r="G24" i="8"/>
  <c r="G61" i="8"/>
  <c r="G8" i="8"/>
  <c r="G25" i="8"/>
  <c r="G67" i="8"/>
  <c r="G92" i="8"/>
  <c r="G5" i="8"/>
  <c r="G17" i="8"/>
  <c r="G94" i="8"/>
  <c r="G15" i="8"/>
  <c r="G52" i="8"/>
  <c r="G104" i="8"/>
  <c r="G27" i="8"/>
  <c r="G79" i="8"/>
  <c r="G50" i="8"/>
  <c r="G44" i="8"/>
  <c r="G14" i="8"/>
  <c r="G39" i="8"/>
  <c r="G22" i="8"/>
  <c r="G29" i="8"/>
  <c r="G30" i="8"/>
  <c r="G102" i="8"/>
  <c r="G9" i="8"/>
  <c r="G58" i="8"/>
  <c r="G6" i="8"/>
  <c r="G41" i="8"/>
  <c r="G72" i="8"/>
  <c r="G26" i="8"/>
  <c r="G49" i="8"/>
  <c r="G11" i="8"/>
  <c r="G10" i="8"/>
  <c r="G38" i="8"/>
  <c r="G12" i="8"/>
  <c r="G7" i="8"/>
  <c r="G63" i="8"/>
  <c r="G77" i="8"/>
  <c r="G70" i="8"/>
  <c r="G21" i="8"/>
  <c r="G45" i="8"/>
  <c r="G76" i="8"/>
  <c r="G13" i="8"/>
  <c r="G47" i="8"/>
  <c r="G40" i="8"/>
  <c r="G54" i="8"/>
  <c r="F104" i="8"/>
  <c r="F108" i="8"/>
  <c r="F111" i="8"/>
  <c r="F55" i="8"/>
  <c r="F92" i="8"/>
  <c r="F88" i="8"/>
  <c r="F44" i="8"/>
  <c r="F90" i="8"/>
  <c r="F102" i="8"/>
  <c r="F95" i="8"/>
  <c r="F74" i="8"/>
  <c r="F49" i="8"/>
  <c r="F39" i="8"/>
  <c r="F94" i="8"/>
  <c r="F100" i="8"/>
  <c r="F69" i="8"/>
  <c r="F56" i="8"/>
  <c r="F63" i="8"/>
  <c r="F51" i="8"/>
  <c r="F37" i="8"/>
  <c r="F15" i="8"/>
  <c r="F58" i="8"/>
  <c r="F30" i="8"/>
  <c r="F64" i="8"/>
  <c r="F98" i="8"/>
  <c r="F77" i="8"/>
  <c r="F70" i="8"/>
  <c r="F14" i="8"/>
  <c r="F101" i="8"/>
  <c r="F21" i="8"/>
  <c r="F99" i="8"/>
  <c r="F81" i="8"/>
  <c r="F29" i="8"/>
  <c r="F93" i="8"/>
  <c r="F103" i="8"/>
  <c r="F105" i="8"/>
  <c r="F87" i="8"/>
  <c r="F80" i="8"/>
  <c r="F109" i="8"/>
  <c r="F41" i="8"/>
  <c r="F46" i="8"/>
  <c r="F17" i="8"/>
  <c r="F66" i="8"/>
  <c r="F18" i="8"/>
  <c r="F106" i="8"/>
  <c r="F52" i="8"/>
  <c r="F45" i="8"/>
  <c r="F76" i="8"/>
  <c r="F96" i="8"/>
  <c r="F84" i="8"/>
  <c r="F59" i="8"/>
  <c r="F60" i="8"/>
  <c r="F86" i="8"/>
  <c r="F13" i="8"/>
  <c r="F22" i="8"/>
  <c r="F6" i="8"/>
  <c r="F28" i="8"/>
  <c r="F72" i="8"/>
  <c r="F34" i="8"/>
  <c r="F35" i="8"/>
  <c r="F10" i="8"/>
  <c r="F36" i="8"/>
  <c r="F7" i="8"/>
  <c r="F16" i="8"/>
  <c r="F47" i="8"/>
  <c r="F24" i="8"/>
  <c r="F40" i="8"/>
  <c r="F89" i="8"/>
  <c r="F62" i="8"/>
  <c r="F27" i="8"/>
  <c r="F26" i="8"/>
  <c r="F67" i="8"/>
  <c r="F25" i="8"/>
  <c r="F12" i="8"/>
  <c r="F8" i="8"/>
  <c r="F54" i="8"/>
  <c r="F53" i="8"/>
  <c r="F11" i="8"/>
  <c r="F9" i="8"/>
  <c r="F23" i="8"/>
  <c r="F32" i="8"/>
  <c r="F20" i="8"/>
  <c r="F43" i="8"/>
  <c r="F31" i="8"/>
  <c r="F19" i="8"/>
  <c r="F5" i="8"/>
  <c r="B101" i="8"/>
  <c r="B89" i="8"/>
  <c r="B90" i="8"/>
  <c r="B100" i="8"/>
  <c r="B107" i="8"/>
  <c r="B22" i="8"/>
  <c r="B27" i="8"/>
  <c r="B82" i="8"/>
  <c r="B108" i="8"/>
  <c r="B67" i="8"/>
  <c r="B111" i="8"/>
  <c r="B52" i="8"/>
  <c r="B18" i="8"/>
  <c r="B84" i="8"/>
  <c r="B92" i="8"/>
  <c r="B23" i="8"/>
  <c r="B14" i="8"/>
  <c r="B56" i="8"/>
  <c r="B112" i="8"/>
  <c r="B29" i="8"/>
  <c r="B104" i="8"/>
  <c r="B48" i="8"/>
  <c r="B7" i="8"/>
  <c r="B110" i="8"/>
  <c r="B98" i="8"/>
  <c r="B62" i="8"/>
  <c r="B17" i="8"/>
  <c r="B99" i="8"/>
  <c r="B105" i="8"/>
  <c r="B103" i="8"/>
  <c r="B93" i="8"/>
  <c r="B44" i="8"/>
  <c r="B43" i="8"/>
  <c r="B36" i="8"/>
  <c r="B60" i="8"/>
  <c r="I89" i="8"/>
  <c r="I90" i="8"/>
  <c r="I107" i="8"/>
  <c r="I22" i="8"/>
  <c r="I108" i="8"/>
  <c r="I67" i="8"/>
  <c r="I111" i="8"/>
  <c r="I52" i="8"/>
  <c r="I18" i="8"/>
  <c r="I84" i="8"/>
  <c r="I92" i="8"/>
  <c r="I23" i="8"/>
  <c r="I14" i="8"/>
  <c r="I56" i="8"/>
  <c r="I112" i="8"/>
  <c r="I29" i="8"/>
  <c r="I104" i="8"/>
  <c r="I48" i="8"/>
  <c r="I7" i="8"/>
  <c r="I110" i="8"/>
  <c r="I99" i="8"/>
  <c r="I105" i="8"/>
  <c r="I103" i="8"/>
  <c r="I93" i="8"/>
  <c r="I44" i="8"/>
  <c r="I43" i="8"/>
  <c r="I36" i="8"/>
  <c r="I60" i="8"/>
  <c r="J101" i="8"/>
  <c r="J90" i="8"/>
  <c r="J107" i="8"/>
  <c r="J22" i="8"/>
  <c r="J27" i="8"/>
  <c r="J82" i="8"/>
  <c r="J108" i="8"/>
  <c r="J67" i="8"/>
  <c r="J52" i="8"/>
  <c r="J18" i="8"/>
  <c r="J84" i="8"/>
  <c r="J92" i="8"/>
  <c r="J23" i="8"/>
  <c r="J14" i="8"/>
  <c r="J56" i="8"/>
  <c r="J112" i="8"/>
  <c r="J29" i="8"/>
  <c r="J104" i="8"/>
  <c r="J48" i="8"/>
  <c r="J98" i="8"/>
  <c r="J62" i="8"/>
  <c r="J99" i="8"/>
  <c r="J105" i="8"/>
  <c r="J103" i="8"/>
  <c r="J93" i="8"/>
  <c r="J44" i="8"/>
  <c r="J43" i="8"/>
  <c r="J36" i="8"/>
  <c r="J60" i="8"/>
  <c r="K101" i="8"/>
  <c r="K89" i="8"/>
  <c r="K90" i="8"/>
  <c r="K100" i="8"/>
  <c r="K22" i="8"/>
  <c r="K27" i="8"/>
  <c r="K82" i="8"/>
  <c r="K108" i="8"/>
  <c r="K67" i="8"/>
  <c r="K52" i="8"/>
  <c r="K18" i="8"/>
  <c r="K84" i="8"/>
  <c r="K23" i="8"/>
  <c r="K56" i="8"/>
  <c r="K104" i="8"/>
  <c r="K7" i="8"/>
  <c r="K110" i="8"/>
  <c r="K98" i="8"/>
  <c r="K103" i="8"/>
  <c r="K93" i="8"/>
  <c r="K44" i="8"/>
  <c r="K43" i="8"/>
  <c r="K36" i="8"/>
  <c r="K60" i="8"/>
  <c r="L101" i="8"/>
  <c r="L89" i="8"/>
  <c r="L107" i="8"/>
  <c r="L22" i="8"/>
  <c r="L27" i="8"/>
  <c r="L82" i="8"/>
  <c r="L108" i="8"/>
  <c r="L67" i="8"/>
  <c r="L52" i="8"/>
  <c r="L92" i="8"/>
  <c r="L23" i="8"/>
  <c r="L56" i="8"/>
  <c r="L29" i="8"/>
  <c r="L104" i="8"/>
  <c r="L48" i="8"/>
  <c r="L7" i="8"/>
  <c r="L105" i="8"/>
  <c r="L103" i="8"/>
  <c r="L44" i="8"/>
  <c r="L43" i="8"/>
  <c r="L36" i="8"/>
  <c r="L60" i="8"/>
  <c r="M101" i="8"/>
  <c r="M89" i="8"/>
  <c r="M90" i="8"/>
  <c r="M100" i="8"/>
  <c r="M107" i="8"/>
  <c r="M22" i="8"/>
  <c r="M27" i="8"/>
  <c r="M108" i="8"/>
  <c r="M67" i="8"/>
  <c r="M52" i="8"/>
  <c r="M18" i="8"/>
  <c r="M84" i="8"/>
  <c r="M23" i="8"/>
  <c r="M14" i="8"/>
  <c r="M56" i="8"/>
  <c r="M29" i="8"/>
  <c r="M104" i="8"/>
  <c r="M48" i="8"/>
  <c r="M7" i="8"/>
  <c r="M98" i="8"/>
  <c r="M99" i="8"/>
  <c r="M105" i="8"/>
  <c r="M103" i="8"/>
  <c r="M93" i="8"/>
  <c r="M44" i="8"/>
  <c r="M43" i="8"/>
  <c r="M36" i="8"/>
  <c r="M60" i="8"/>
  <c r="N101" i="8"/>
  <c r="N89" i="8"/>
  <c r="N90" i="8"/>
  <c r="N100" i="8"/>
  <c r="N107" i="8"/>
  <c r="N22" i="8"/>
  <c r="N27" i="8"/>
  <c r="N82" i="8"/>
  <c r="N108" i="8"/>
  <c r="N111" i="8"/>
  <c r="N52" i="8"/>
  <c r="N18" i="8"/>
  <c r="N84" i="8"/>
  <c r="N23" i="8"/>
  <c r="N14" i="8"/>
  <c r="N112" i="8"/>
  <c r="N29" i="8"/>
  <c r="N104" i="8"/>
  <c r="N48" i="8"/>
  <c r="N7" i="8"/>
  <c r="N98" i="8"/>
  <c r="N99" i="8"/>
  <c r="N105" i="8"/>
  <c r="N93" i="8"/>
  <c r="O101" i="8"/>
  <c r="O89" i="8"/>
  <c r="O90" i="8"/>
  <c r="O100" i="8"/>
  <c r="O22" i="8"/>
  <c r="O27" i="8"/>
  <c r="O82" i="8"/>
  <c r="O111" i="8"/>
  <c r="O52" i="8"/>
  <c r="O18" i="8"/>
  <c r="O23" i="8"/>
  <c r="O14" i="8"/>
  <c r="O56" i="8"/>
  <c r="O112" i="8"/>
  <c r="O29" i="8"/>
  <c r="O48" i="8"/>
  <c r="O7" i="8"/>
  <c r="O99" i="8"/>
  <c r="O93" i="8"/>
  <c r="O44" i="8"/>
  <c r="O36" i="8"/>
  <c r="O60" i="8"/>
  <c r="P101" i="8"/>
  <c r="P89" i="8"/>
  <c r="P90" i="8"/>
  <c r="P100" i="8"/>
  <c r="P22" i="8"/>
  <c r="P27" i="8"/>
  <c r="P82" i="8"/>
  <c r="P108" i="8"/>
  <c r="P67" i="8"/>
  <c r="P52" i="8"/>
  <c r="P18" i="8"/>
  <c r="P84" i="8"/>
  <c r="P92" i="8"/>
  <c r="P14" i="8"/>
  <c r="P112" i="8"/>
  <c r="P29" i="8"/>
  <c r="P104" i="8"/>
  <c r="P48" i="8"/>
  <c r="P7" i="8"/>
  <c r="P62" i="8"/>
  <c r="P44" i="8"/>
  <c r="P36" i="8"/>
  <c r="T27" i="8"/>
  <c r="U21" i="8"/>
  <c r="E60" i="8" l="1"/>
  <c r="D92" i="8"/>
  <c r="E62" i="8"/>
  <c r="E56" i="8"/>
  <c r="D43" i="8"/>
  <c r="E43" i="8"/>
  <c r="E105" i="8"/>
  <c r="D105" i="8"/>
  <c r="E17" i="8"/>
  <c r="D17" i="8"/>
  <c r="E110" i="8"/>
  <c r="D110" i="8"/>
  <c r="D104" i="8"/>
  <c r="E104" i="8"/>
  <c r="D84" i="8"/>
  <c r="E84" i="8"/>
  <c r="D111" i="8"/>
  <c r="E111" i="8"/>
  <c r="D60" i="8"/>
  <c r="E36" i="8"/>
  <c r="D36" i="8"/>
  <c r="E44" i="8"/>
  <c r="D44" i="8"/>
  <c r="D93" i="8"/>
  <c r="E93" i="8"/>
  <c r="E98" i="8"/>
  <c r="E7" i="8"/>
  <c r="D7" i="8"/>
  <c r="E48" i="8"/>
  <c r="D48" i="8"/>
  <c r="D29" i="8"/>
  <c r="E29" i="8"/>
  <c r="E92" i="8"/>
  <c r="D18" i="8"/>
  <c r="E18" i="8"/>
  <c r="D52" i="8"/>
  <c r="E52" i="8"/>
  <c r="E67" i="8"/>
  <c r="D67" i="8"/>
  <c r="D98" i="8"/>
  <c r="D103" i="8"/>
  <c r="D62" i="8"/>
  <c r="D56" i="8"/>
  <c r="D14" i="8"/>
  <c r="E14" i="8"/>
  <c r="D23" i="8"/>
  <c r="E23" i="8"/>
  <c r="D27" i="8"/>
  <c r="E27" i="8"/>
  <c r="D100" i="8"/>
  <c r="E100" i="8"/>
  <c r="D101" i="8"/>
  <c r="E101" i="8"/>
  <c r="D99" i="8"/>
  <c r="E99" i="8"/>
  <c r="D112" i="8"/>
  <c r="E112" i="8"/>
  <c r="D107" i="8"/>
  <c r="E107" i="8"/>
  <c r="D90" i="8"/>
  <c r="E90" i="8"/>
  <c r="E103" i="8"/>
  <c r="D108" i="8"/>
  <c r="E108" i="8"/>
  <c r="D82" i="8"/>
  <c r="E82" i="8"/>
  <c r="D22" i="8"/>
  <c r="E22" i="8"/>
  <c r="D89" i="8"/>
  <c r="E89" i="8"/>
  <c r="B38" i="8"/>
  <c r="B5" i="8"/>
  <c r="I38" i="8"/>
  <c r="I5" i="8"/>
  <c r="M38" i="8"/>
  <c r="N38" i="8"/>
  <c r="B46" i="8"/>
  <c r="L46" i="8"/>
  <c r="M46" i="8"/>
  <c r="N46" i="8"/>
  <c r="O46" i="8"/>
  <c r="P46" i="8"/>
  <c r="B77" i="8"/>
  <c r="N77" i="8"/>
  <c r="P77" i="8"/>
  <c r="B21" i="8"/>
  <c r="B72" i="8"/>
  <c r="J72" i="8"/>
  <c r="L72" i="8"/>
  <c r="B12" i="8"/>
  <c r="I12" i="8"/>
  <c r="K12" i="8"/>
  <c r="L12" i="8"/>
  <c r="M12" i="8"/>
  <c r="E38" i="8" l="1"/>
  <c r="E5" i="8"/>
  <c r="D5" i="8"/>
  <c r="D38" i="8"/>
  <c r="D46" i="8"/>
  <c r="D21" i="8"/>
  <c r="E46" i="8"/>
  <c r="D77" i="8"/>
  <c r="E77" i="8"/>
  <c r="D72" i="8"/>
  <c r="E21" i="8"/>
  <c r="E72" i="8"/>
  <c r="D12" i="8"/>
  <c r="E12" i="8"/>
  <c r="K78" i="8" l="1"/>
  <c r="R24" i="8" l="1"/>
  <c r="R94" i="8"/>
  <c r="R75" i="8"/>
  <c r="R13" i="8"/>
  <c r="R65" i="8"/>
  <c r="R68" i="8"/>
  <c r="R97" i="8"/>
  <c r="R76" i="8"/>
  <c r="R26" i="8"/>
  <c r="R33" i="8"/>
  <c r="R28" i="8"/>
  <c r="R87" i="8"/>
  <c r="R39" i="8"/>
  <c r="R41" i="8"/>
  <c r="R95" i="8"/>
  <c r="R109" i="8"/>
  <c r="R74" i="8"/>
  <c r="R16" i="8"/>
  <c r="R11" i="8"/>
  <c r="R25" i="8"/>
  <c r="R45" i="8"/>
  <c r="R6" i="8"/>
  <c r="R96" i="8"/>
  <c r="R49" i="8"/>
  <c r="R8" i="8"/>
  <c r="P71" i="8" l="1"/>
  <c r="P10" i="8"/>
  <c r="P59" i="8"/>
  <c r="P28" i="8"/>
  <c r="P49" i="8"/>
  <c r="P19" i="8"/>
  <c r="P6" i="8"/>
  <c r="P85" i="8"/>
  <c r="P76" i="8"/>
  <c r="P86" i="8"/>
  <c r="P34" i="8"/>
  <c r="P96" i="8"/>
  <c r="P26" i="8"/>
  <c r="P70" i="8"/>
  <c r="P13" i="8"/>
  <c r="P109" i="8"/>
  <c r="P94" i="8"/>
  <c r="P75" i="8"/>
  <c r="P33" i="8"/>
  <c r="P20" i="8"/>
  <c r="P16" i="8"/>
  <c r="P45" i="8"/>
  <c r="P47" i="8"/>
  <c r="P24" i="8"/>
  <c r="P51" i="8"/>
  <c r="P91" i="8"/>
  <c r="P102" i="8"/>
  <c r="P53" i="8"/>
  <c r="P39" i="8"/>
  <c r="P63" i="8"/>
  <c r="P11" i="8"/>
  <c r="P73" i="8"/>
  <c r="P41" i="8"/>
  <c r="P61" i="8"/>
  <c r="P87" i="8"/>
  <c r="P31" i="8"/>
  <c r="O64" i="8"/>
  <c r="O71" i="8"/>
  <c r="O49" i="8"/>
  <c r="O54" i="8"/>
  <c r="O25" i="8"/>
  <c r="O6" i="8"/>
  <c r="O76" i="8"/>
  <c r="O86" i="8"/>
  <c r="O37" i="8"/>
  <c r="O80" i="8"/>
  <c r="O70" i="8"/>
  <c r="O109" i="8"/>
  <c r="O50" i="8"/>
  <c r="O88" i="8"/>
  <c r="O65" i="8"/>
  <c r="O47" i="8"/>
  <c r="O51" i="8"/>
  <c r="O91" i="8"/>
  <c r="O15" i="8"/>
  <c r="O78" i="8"/>
  <c r="O39" i="8"/>
  <c r="O63" i="8"/>
  <c r="O30" i="8"/>
  <c r="O73" i="8"/>
  <c r="O32" i="8"/>
  <c r="O41" i="8"/>
  <c r="O61" i="8"/>
  <c r="O31" i="8"/>
  <c r="N40" i="8"/>
  <c r="N64" i="8"/>
  <c r="N71" i="8"/>
  <c r="N106" i="8"/>
  <c r="N10" i="8"/>
  <c r="N28" i="8"/>
  <c r="N74" i="8"/>
  <c r="N49" i="8"/>
  <c r="N54" i="8"/>
  <c r="N25" i="8"/>
  <c r="N6" i="8"/>
  <c r="N85" i="8"/>
  <c r="N76" i="8"/>
  <c r="N109" i="8"/>
  <c r="N57" i="8"/>
  <c r="N35" i="8"/>
  <c r="N20" i="8"/>
  <c r="N68" i="8"/>
  <c r="N16" i="8"/>
  <c r="N45" i="8"/>
  <c r="N47" i="8"/>
  <c r="N24" i="8"/>
  <c r="N51" i="8"/>
  <c r="N15" i="8"/>
  <c r="N66" i="8"/>
  <c r="N53" i="8"/>
  <c r="N39" i="8"/>
  <c r="N63" i="8"/>
  <c r="N11" i="8"/>
  <c r="N41" i="8"/>
  <c r="N87" i="8"/>
  <c r="N31" i="8"/>
  <c r="M64" i="8"/>
  <c r="M81" i="8"/>
  <c r="M10" i="8"/>
  <c r="M59" i="8"/>
  <c r="M28" i="8"/>
  <c r="M74" i="8"/>
  <c r="M49" i="8"/>
  <c r="M19" i="8"/>
  <c r="M54" i="8"/>
  <c r="M8" i="8"/>
  <c r="M25" i="8"/>
  <c r="M6" i="8"/>
  <c r="M85" i="8"/>
  <c r="M76" i="8"/>
  <c r="M34" i="8"/>
  <c r="M96" i="8"/>
  <c r="M26" i="8"/>
  <c r="M37" i="8"/>
  <c r="M80" i="8"/>
  <c r="M109" i="8"/>
  <c r="M94" i="8"/>
  <c r="M50" i="8"/>
  <c r="M65" i="8"/>
  <c r="M35" i="8"/>
  <c r="M33" i="8"/>
  <c r="M20" i="8"/>
  <c r="M68" i="8"/>
  <c r="M16" i="8"/>
  <c r="M45" i="8"/>
  <c r="M47" i="8"/>
  <c r="M24" i="8"/>
  <c r="M97" i="8"/>
  <c r="M51" i="8"/>
  <c r="M91" i="8"/>
  <c r="M102" i="8"/>
  <c r="M15" i="8"/>
  <c r="M95" i="8"/>
  <c r="M66" i="8"/>
  <c r="M78" i="8"/>
  <c r="M39" i="8"/>
  <c r="M63" i="8"/>
  <c r="M30" i="8"/>
  <c r="M11" i="8"/>
  <c r="M73" i="8"/>
  <c r="M32" i="8"/>
  <c r="M41" i="8"/>
  <c r="M61" i="8"/>
  <c r="M87" i="8"/>
  <c r="M31" i="8"/>
  <c r="L79" i="8"/>
  <c r="L71" i="8"/>
  <c r="L106" i="8"/>
  <c r="L59" i="8"/>
  <c r="L19" i="8"/>
  <c r="L54" i="8"/>
  <c r="L25" i="8"/>
  <c r="L96" i="8"/>
  <c r="L26" i="8"/>
  <c r="L80" i="8"/>
  <c r="L65" i="8"/>
  <c r="L35" i="8"/>
  <c r="L33" i="8"/>
  <c r="L16" i="8"/>
  <c r="L45" i="8"/>
  <c r="L97" i="8"/>
  <c r="L102" i="8"/>
  <c r="L15" i="8"/>
  <c r="L95" i="8"/>
  <c r="L66" i="8"/>
  <c r="L53" i="8"/>
  <c r="L63" i="8"/>
  <c r="L30" i="8"/>
  <c r="L73" i="8"/>
  <c r="L32" i="8"/>
  <c r="L41" i="8"/>
  <c r="L61" i="8"/>
  <c r="L87" i="8"/>
  <c r="L31" i="8"/>
  <c r="L69" i="8"/>
  <c r="K79" i="8"/>
  <c r="K64" i="8"/>
  <c r="K71" i="8"/>
  <c r="K10" i="8"/>
  <c r="K59" i="8"/>
  <c r="K28" i="8"/>
  <c r="K74" i="8"/>
  <c r="K49" i="8"/>
  <c r="K19" i="8"/>
  <c r="K54" i="8"/>
  <c r="K8" i="8"/>
  <c r="K25" i="8"/>
  <c r="K6" i="8"/>
  <c r="K76" i="8"/>
  <c r="K86" i="8"/>
  <c r="K34" i="8"/>
  <c r="K96" i="8"/>
  <c r="K26" i="8"/>
  <c r="K37" i="8"/>
  <c r="K70" i="8"/>
  <c r="K94" i="8"/>
  <c r="K88" i="8"/>
  <c r="K65" i="8"/>
  <c r="K35" i="8"/>
  <c r="K33" i="8"/>
  <c r="K16" i="8"/>
  <c r="K45" i="8"/>
  <c r="K47" i="8"/>
  <c r="K24" i="8"/>
  <c r="K97" i="8"/>
  <c r="K51" i="8"/>
  <c r="K30" i="8"/>
  <c r="K11" i="8"/>
  <c r="K55" i="8"/>
  <c r="K73" i="8"/>
  <c r="K32" i="8"/>
  <c r="K31" i="8"/>
  <c r="J79" i="8"/>
  <c r="J64" i="8"/>
  <c r="J71" i="8"/>
  <c r="J81" i="8"/>
  <c r="J10" i="8"/>
  <c r="J59" i="8"/>
  <c r="J28" i="8"/>
  <c r="J74" i="8"/>
  <c r="J19" i="8"/>
  <c r="J58" i="8"/>
  <c r="J85" i="8"/>
  <c r="J86" i="8"/>
  <c r="J34" i="8"/>
  <c r="J80" i="8"/>
  <c r="J70" i="8"/>
  <c r="J13" i="8"/>
  <c r="J109" i="8"/>
  <c r="J94" i="8"/>
  <c r="J50" i="8"/>
  <c r="J88" i="8"/>
  <c r="J65" i="8"/>
  <c r="J35" i="8"/>
  <c r="J33" i="8"/>
  <c r="J20" i="8"/>
  <c r="J16" i="8"/>
  <c r="J47" i="8"/>
  <c r="J97" i="8"/>
  <c r="J51" i="8"/>
  <c r="J91" i="8"/>
  <c r="J102" i="8"/>
  <c r="J15" i="8"/>
  <c r="J66" i="8"/>
  <c r="J78" i="8"/>
  <c r="J73" i="8"/>
  <c r="J61" i="8"/>
  <c r="J87" i="8"/>
  <c r="J31" i="8"/>
  <c r="I79" i="8"/>
  <c r="I64" i="8"/>
  <c r="I106" i="8"/>
  <c r="I81" i="8"/>
  <c r="I10" i="8"/>
  <c r="I74" i="8"/>
  <c r="I49" i="8"/>
  <c r="I19" i="8"/>
  <c r="I54" i="8"/>
  <c r="I58" i="8"/>
  <c r="I8" i="8"/>
  <c r="I25" i="8"/>
  <c r="I6" i="8"/>
  <c r="I85" i="8"/>
  <c r="I76" i="8"/>
  <c r="I86" i="8"/>
  <c r="I34" i="8"/>
  <c r="I96" i="8"/>
  <c r="I26" i="8"/>
  <c r="I80" i="8"/>
  <c r="I13" i="8"/>
  <c r="I109" i="8"/>
  <c r="I94" i="8"/>
  <c r="I50" i="8"/>
  <c r="I88" i="8"/>
  <c r="I65" i="8"/>
  <c r="I35" i="8"/>
  <c r="I83" i="8"/>
  <c r="I20" i="8"/>
  <c r="I68" i="8"/>
  <c r="I16" i="8"/>
  <c r="I47" i="8"/>
  <c r="I24" i="8"/>
  <c r="I97" i="8"/>
  <c r="I102" i="8"/>
  <c r="I15" i="8"/>
  <c r="I95" i="8"/>
  <c r="I66" i="8"/>
  <c r="I53" i="8"/>
  <c r="I39" i="8"/>
  <c r="I30" i="8"/>
  <c r="I11" i="8"/>
  <c r="I9" i="8"/>
  <c r="I55" i="8"/>
  <c r="I32" i="8"/>
  <c r="I41" i="8"/>
  <c r="I31" i="8"/>
  <c r="B9" i="8"/>
  <c r="B25" i="8"/>
  <c r="B45" i="8"/>
  <c r="B106" i="8"/>
  <c r="B6" i="8"/>
  <c r="B96" i="8"/>
  <c r="B66" i="8"/>
  <c r="B86" i="8"/>
  <c r="B54" i="8"/>
  <c r="B49" i="8"/>
  <c r="B8" i="8"/>
  <c r="B57" i="8"/>
  <c r="B78" i="8"/>
  <c r="E78" i="8" l="1"/>
  <c r="D78" i="8"/>
  <c r="D86" i="8"/>
  <c r="D25" i="8"/>
  <c r="E86" i="8"/>
  <c r="D54" i="8"/>
  <c r="E54" i="8"/>
  <c r="D9" i="8"/>
  <c r="E9" i="8"/>
  <c r="D66" i="8"/>
  <c r="E66" i="8"/>
  <c r="D96" i="8"/>
  <c r="D49" i="8"/>
  <c r="E49" i="8"/>
  <c r="D6" i="8"/>
  <c r="E6" i="8"/>
  <c r="E57" i="8"/>
  <c r="D57" i="8"/>
  <c r="E8" i="8"/>
  <c r="D8" i="8"/>
  <c r="D106" i="8"/>
  <c r="E106" i="8"/>
  <c r="D45" i="8"/>
  <c r="E45" i="8"/>
  <c r="E25" i="8"/>
  <c r="E96" i="8"/>
  <c r="B79" i="8"/>
  <c r="B39" i="8"/>
  <c r="B59" i="8"/>
  <c r="B28" i="8"/>
  <c r="B71" i="8"/>
  <c r="B109" i="8"/>
  <c r="B30" i="8"/>
  <c r="B87" i="8"/>
  <c r="B88" i="8"/>
  <c r="B51" i="8"/>
  <c r="B16" i="8"/>
  <c r="P69" i="8"/>
  <c r="O69" i="8"/>
  <c r="N69" i="8"/>
  <c r="M69" i="8"/>
  <c r="K69" i="8"/>
  <c r="I69" i="8"/>
  <c r="D30" i="8" l="1"/>
  <c r="E88" i="8"/>
  <c r="D88" i="8"/>
  <c r="E79" i="8"/>
  <c r="D79" i="8"/>
  <c r="D16" i="8"/>
  <c r="E16" i="8"/>
  <c r="D51" i="8"/>
  <c r="E51" i="8"/>
  <c r="E30" i="8"/>
  <c r="D109" i="8"/>
  <c r="D87" i="8"/>
  <c r="E87" i="8"/>
  <c r="D28" i="8"/>
  <c r="E28" i="8"/>
  <c r="D39" i="8"/>
  <c r="E39" i="8"/>
  <c r="D71" i="8"/>
  <c r="E71" i="8"/>
  <c r="D59" i="8"/>
  <c r="E59" i="8"/>
  <c r="E109" i="8"/>
  <c r="B11" i="8" l="1"/>
  <c r="B83" i="8"/>
  <c r="B94" i="8"/>
  <c r="B68" i="8"/>
  <c r="B10" i="8"/>
  <c r="B75" i="8"/>
  <c r="B13" i="8"/>
  <c r="B15" i="8"/>
  <c r="B34" i="8"/>
  <c r="B37" i="8"/>
  <c r="B61" i="8"/>
  <c r="B81" i="8"/>
  <c r="E61" i="8" l="1"/>
  <c r="E75" i="8"/>
  <c r="E68" i="8"/>
  <c r="D94" i="8"/>
  <c r="D11" i="8"/>
  <c r="D61" i="8"/>
  <c r="D34" i="8"/>
  <c r="D75" i="8"/>
  <c r="D68" i="8"/>
  <c r="D37" i="8"/>
  <c r="D15" i="8"/>
  <c r="D13" i="8"/>
  <c r="D83" i="8"/>
  <c r="E13" i="8"/>
  <c r="D10" i="8"/>
  <c r="E37" i="8"/>
  <c r="E15" i="8"/>
  <c r="E94" i="8"/>
  <c r="E83" i="8"/>
  <c r="E11" i="8"/>
  <c r="E34" i="8"/>
  <c r="E10" i="8"/>
  <c r="D81" i="8"/>
  <c r="E81" i="8"/>
  <c r="B95" i="8" l="1"/>
  <c r="B24" i="8"/>
  <c r="B65" i="8"/>
  <c r="B35" i="8"/>
  <c r="E24" i="8" l="1"/>
  <c r="E65" i="8"/>
  <c r="E95" i="8"/>
  <c r="D24" i="8"/>
  <c r="D65" i="8"/>
  <c r="D95" i="8"/>
  <c r="B31" i="8"/>
  <c r="B91" i="8"/>
  <c r="E31" i="8" l="1"/>
  <c r="E91" i="8"/>
  <c r="D31" i="8"/>
  <c r="D91" i="8"/>
  <c r="B20" i="8" l="1"/>
  <c r="E20" i="8" l="1"/>
  <c r="D20" i="8"/>
  <c r="B33" i="8" l="1"/>
  <c r="B76" i="8"/>
  <c r="B40" i="8"/>
  <c r="B32" i="8"/>
  <c r="B64" i="8"/>
  <c r="B73" i="8"/>
  <c r="B85" i="8"/>
  <c r="B53" i="8"/>
  <c r="B74" i="8"/>
  <c r="B47" i="8"/>
  <c r="B102" i="8"/>
  <c r="B41" i="8"/>
  <c r="B80" i="8"/>
  <c r="B58" i="8"/>
  <c r="B63" i="8"/>
  <c r="B26" i="8"/>
  <c r="B50" i="8"/>
  <c r="B70" i="8"/>
  <c r="B55" i="8"/>
  <c r="B97" i="8"/>
  <c r="B69" i="8"/>
  <c r="B42" i="8"/>
  <c r="B19" i="8"/>
  <c r="E64" i="8" l="1"/>
  <c r="E50" i="8"/>
  <c r="E69" i="8"/>
  <c r="E74" i="8"/>
  <c r="E97" i="8"/>
  <c r="E32" i="8" l="1"/>
  <c r="E41" i="8"/>
  <c r="E47" i="8"/>
  <c r="E40" i="8"/>
  <c r="E55" i="8"/>
  <c r="E70" i="8"/>
  <c r="E76" i="8"/>
  <c r="E33" i="8"/>
  <c r="E19" i="8"/>
  <c r="E73" i="8"/>
  <c r="E102" i="8"/>
  <c r="E85" i="8"/>
  <c r="E58" i="8"/>
  <c r="E26" i="8"/>
  <c r="E53" i="8"/>
  <c r="E63" i="8"/>
  <c r="E80" i="8"/>
  <c r="D26" i="8"/>
  <c r="D102" i="8"/>
  <c r="D53" i="8"/>
  <c r="D74" i="8"/>
  <c r="D64" i="8"/>
  <c r="D76" i="8"/>
  <c r="D19" i="8"/>
  <c r="D69" i="8"/>
  <c r="D97" i="8"/>
  <c r="D55" i="8"/>
  <c r="D58" i="8"/>
  <c r="D73" i="8"/>
  <c r="D85" i="8"/>
  <c r="D33" i="8"/>
  <c r="D50" i="8"/>
  <c r="D41" i="8"/>
  <c r="D47" i="8"/>
  <c r="D40" i="8"/>
  <c r="D70" i="8"/>
  <c r="D63" i="8"/>
  <c r="D80" i="8"/>
  <c r="D32" i="8"/>
  <c r="E35" i="8" l="1"/>
  <c r="D35" i="8"/>
  <c r="D42" i="8"/>
  <c r="E42" i="8"/>
</calcChain>
</file>

<file path=xl/sharedStrings.xml><?xml version="1.0" encoding="utf-8"?>
<sst xmlns="http://schemas.openxmlformats.org/spreadsheetml/2006/main" count="6843" uniqueCount="388">
  <si>
    <t>Player</t>
  </si>
  <si>
    <t>REC</t>
  </si>
  <si>
    <t>TGT</t>
  </si>
  <si>
    <t>YDS</t>
  </si>
  <si>
    <t>Y/R</t>
  </si>
  <si>
    <t>LG</t>
  </si>
  <si>
    <t>20+</t>
  </si>
  <si>
    <t>TD</t>
  </si>
  <si>
    <t>ATT</t>
  </si>
  <si>
    <t>FL</t>
  </si>
  <si>
    <t>G</t>
  </si>
  <si>
    <t>FPTS</t>
  </si>
  <si>
    <t>FPTS/G</t>
  </si>
  <si>
    <t>ROST</t>
  </si>
  <si>
    <t>Tyreek Hill (MIA)</t>
  </si>
  <si>
    <t>Brandon Aiyuk (SF)</t>
  </si>
  <si>
    <t>Jakobi Meyers (LV)</t>
  </si>
  <si>
    <t>Kendrick Bourne (NE)</t>
  </si>
  <si>
    <t>Stefon Diggs (BUF)</t>
  </si>
  <si>
    <t>Calvin Ridley (JAC)</t>
  </si>
  <si>
    <t>Michael Pittman Jr. (IND)</t>
  </si>
  <si>
    <t>Justin Jefferson (MIN)</t>
  </si>
  <si>
    <t>Puka Nacua (LAR)</t>
  </si>
  <si>
    <t>Romeo Doubs (GB)</t>
  </si>
  <si>
    <t>Rashid Shaheed (NO)</t>
  </si>
  <si>
    <t>Amon-Ra St. Brown (DET)</t>
  </si>
  <si>
    <t>Mike Evans (TB)</t>
  </si>
  <si>
    <t>Chris Olave (NO)</t>
  </si>
  <si>
    <t>Tutu Atwell (LAR)</t>
  </si>
  <si>
    <t>DeVonta Smith (PHI)</t>
  </si>
  <si>
    <t>Jordan Addison (MIN)</t>
  </si>
  <si>
    <t>Zay Jones (JAC)</t>
  </si>
  <si>
    <t>Darnell Mooney (CHI)</t>
  </si>
  <si>
    <t>Zay Flowers (BAL)</t>
  </si>
  <si>
    <t>DK Metcalf (SEA)</t>
  </si>
  <si>
    <t>Garrett Wilson (NYJ)</t>
  </si>
  <si>
    <t>River Cracraft (MIA)</t>
  </si>
  <si>
    <t>A.J. Brown (PHI)</t>
  </si>
  <si>
    <t>Courtland Sutton (DEN)</t>
  </si>
  <si>
    <t>Keenan Allen (LAC)</t>
  </si>
  <si>
    <t>Nico Collins (HOU)</t>
  </si>
  <si>
    <t>Rashee Rice (KC)</t>
  </si>
  <si>
    <t>DeAndre Hopkins (TEN)</t>
  </si>
  <si>
    <t>Josh Reynolds (DET)</t>
  </si>
  <si>
    <t>Jaylen Waddle (MIA)</t>
  </si>
  <si>
    <t>CeeDee Lamb (DAL)</t>
  </si>
  <si>
    <t>Davante Adams (LV)</t>
  </si>
  <si>
    <t>KaVontae Turpin (DAL)</t>
  </si>
  <si>
    <t>Allen Robinson II (PIT)</t>
  </si>
  <si>
    <t>Deebo Samuel (SF)</t>
  </si>
  <si>
    <t>Robert Woods (HOU)</t>
  </si>
  <si>
    <t>Michael Thomas (NO)</t>
  </si>
  <si>
    <t>Curtis Samuel (WAS)</t>
  </si>
  <si>
    <t>Nick Westbrook-Ikhine (TEN)</t>
  </si>
  <si>
    <t>Elijah Moore (CLE)</t>
  </si>
  <si>
    <t>Chris Godwin (TB)</t>
  </si>
  <si>
    <t>Marquise Brown (ARI)</t>
  </si>
  <si>
    <t>Calvin Austin III (PIT)</t>
  </si>
  <si>
    <t>Ja'Marr Chase (CIN)</t>
  </si>
  <si>
    <t>Jahan Dotson (WAS)</t>
  </si>
  <si>
    <t>Mike Williams (LAC)</t>
  </si>
  <si>
    <t>Diontae Johnson (PIT)</t>
  </si>
  <si>
    <t>George Pickens (PIT)</t>
  </si>
  <si>
    <t>Rondale Moore (ARI)</t>
  </si>
  <si>
    <t>Demario Douglas (NE)</t>
  </si>
  <si>
    <t>Marquez Valdes-Scantling (KC)</t>
  </si>
  <si>
    <t>Braxton Berrios (MIA)</t>
  </si>
  <si>
    <t>Jayden Reed (GB)</t>
  </si>
  <si>
    <t>Allen Lazard (NYJ)</t>
  </si>
  <si>
    <t>Justin Watson (KC)</t>
  </si>
  <si>
    <t>JuJu Smith-Schuster (NE)</t>
  </si>
  <si>
    <t>Amari Cooper (CLE)</t>
  </si>
  <si>
    <t>Rashod Bateman (BAL)</t>
  </si>
  <si>
    <t>Tank Dell (HOU)</t>
  </si>
  <si>
    <t>Odell Beckham Jr. (BAL)</t>
  </si>
  <si>
    <t>Mack Hollins (ATL)</t>
  </si>
  <si>
    <t>K.J. Osborn (MIN)</t>
  </si>
  <si>
    <t>Josh Downs (IND)</t>
  </si>
  <si>
    <t>Gabe Davis (BUF)</t>
  </si>
  <si>
    <t>Brandon Johnson (DEN)</t>
  </si>
  <si>
    <t>Terry McLaurin (WAS)</t>
  </si>
  <si>
    <t>Treylon Burks (TEN)</t>
  </si>
  <si>
    <t>DJ Moore (CHI)</t>
  </si>
  <si>
    <t>Brandin Cooks (DAL)</t>
  </si>
  <si>
    <t>Darius Slayton (NYG)</t>
  </si>
  <si>
    <t>Michael Wilson (ARI)</t>
  </si>
  <si>
    <t>Jaxon Smith-Njigba (SEA)</t>
  </si>
  <si>
    <t>Jonathan Mingo (CAR)</t>
  </si>
  <si>
    <t>Kalif Raymond (DET)</t>
  </si>
  <si>
    <t>Adam Thielen (CAR)</t>
  </si>
  <si>
    <t>Tyler Boyd (CIN)</t>
  </si>
  <si>
    <t>Tyler Lockett (SEA)</t>
  </si>
  <si>
    <t>Marvin Mims Jr. (DEN)</t>
  </si>
  <si>
    <t>Quentin Johnston (LAC)</t>
  </si>
  <si>
    <t>Michael Gallup (DAL)</t>
  </si>
  <si>
    <t>Christian Kirk (JAC)</t>
  </si>
  <si>
    <t>Justyn Ross (KC)</t>
  </si>
  <si>
    <t>Alec Pierce (IND)</t>
  </si>
  <si>
    <t>Joshua Palmer (LAC)</t>
  </si>
  <si>
    <t>Isaiah Hodgins (NYG)</t>
  </si>
  <si>
    <t>Parris Campbell (NYG)</t>
  </si>
  <si>
    <t>Kadarius Toney (KC)</t>
  </si>
  <si>
    <t>Skyy Moore (KC)</t>
  </si>
  <si>
    <t>Scott Miller (ATL)</t>
  </si>
  <si>
    <t>Hunter Renfrow (LV)</t>
  </si>
  <si>
    <t>KhaDarel Hodge (ATL)</t>
  </si>
  <si>
    <t>Jauan Jennings (SF)</t>
  </si>
  <si>
    <t>Devin Duvernay (BAL)</t>
  </si>
  <si>
    <t>Tee Higgins (CIN)</t>
  </si>
  <si>
    <t>Jerry Jeudy (DEN)</t>
  </si>
  <si>
    <t>Jalin Hyatt (NYG)</t>
  </si>
  <si>
    <t>John Metchie III (HOU)</t>
  </si>
  <si>
    <t>Wan'Dale Robinson (NYG)</t>
  </si>
  <si>
    <t>Christian Watson (GB)</t>
  </si>
  <si>
    <t>Khalil Shakir (BUF)</t>
  </si>
  <si>
    <t>Jameson Williams (DET)</t>
  </si>
  <si>
    <t>Drake London (ATL)</t>
  </si>
  <si>
    <t>Cooper Kupp (LAR)</t>
  </si>
  <si>
    <t>DJ Chark Jr. (CAR)</t>
  </si>
  <si>
    <t>Byron Pringle (WAS)</t>
  </si>
  <si>
    <t>Cedrick Wilson Jr. (MIA)</t>
  </si>
  <si>
    <t>Nelson Agholor (BAL)</t>
  </si>
  <si>
    <t>DeVante Parker (NE)</t>
  </si>
  <si>
    <t>Jamison Crowder (WAS)</t>
  </si>
  <si>
    <t>Jamal Agnew (JAC)</t>
  </si>
  <si>
    <t>YDS2</t>
  </si>
  <si>
    <t>TD3</t>
  </si>
  <si>
    <t>Team</t>
  </si>
  <si>
    <t>Total</t>
  </si>
  <si>
    <t>Average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</si>
  <si>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</si>
  <si>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</si>
  <si>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</si>
  <si>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</si>
  <si>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</si>
  <si>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</si>
  <si>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</si>
  <si>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</si>
  <si>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</si>
  <si>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</si>
  <si>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</si>
  <si>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</si>
  <si>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</si>
  <si>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</si>
  <si>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</si>
  <si>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</si>
  <si>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</si>
  <si>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</si>
  <si>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Trends</t>
  </si>
  <si>
    <t>Tre Tucker (LV)</t>
  </si>
  <si>
    <t>Deonte Harty (BUF)</t>
  </si>
  <si>
    <t>Andrei Iosivas (CIN)</t>
  </si>
  <si>
    <t>Trey Palmer (TB)</t>
  </si>
  <si>
    <t>Jake Bobo (SEA)</t>
  </si>
  <si>
    <t>Noah Brown (HOU)</t>
  </si>
  <si>
    <t>Brandon Powell (MIN)</t>
  </si>
  <si>
    <t>Isaiah McKenzie (IND)</t>
  </si>
  <si>
    <t>Ray-Ray McCloud III (SF)</t>
  </si>
  <si>
    <t>Laviska Shenault Jr. (CAR)</t>
  </si>
  <si>
    <t>Marquise Goodwin (CLE)</t>
  </si>
  <si>
    <t>Velus Jones Jr. (CHI)</t>
  </si>
  <si>
    <t>Tyler Scott (CHI)</t>
  </si>
  <si>
    <t>Randall Cobb (NYJ)</t>
  </si>
  <si>
    <t>Xavier Gipson (NYJ)</t>
  </si>
  <si>
    <t>Xavier Hutchinson (HOU)</t>
  </si>
  <si>
    <t>Deven Thompkins (TB)</t>
  </si>
  <si>
    <t>David Bell (CLE)</t>
  </si>
  <si>
    <t>Chris Moore (TEN)</t>
  </si>
  <si>
    <t>Tyquan Thornton (NE)</t>
  </si>
  <si>
    <t>Olamide Zaccheaus (PHI)</t>
  </si>
  <si>
    <t>Dez Fitzpatrick (PIT)</t>
  </si>
  <si>
    <t>Dyami Brown (WAS)</t>
  </si>
  <si>
    <t>Ihmir Smith-Marsette (CAR)</t>
  </si>
  <si>
    <t>Seth Williams (JAC)</t>
  </si>
  <si>
    <t>Andre Baccellia (ARI)</t>
  </si>
  <si>
    <t>Shi Smith (TEN)</t>
  </si>
  <si>
    <t>Lil'Jordan Humphrey (DEN)</t>
  </si>
  <si>
    <t>Greg Dortch (ARI)</t>
  </si>
  <si>
    <t>Keelan Doss (LAC)</t>
  </si>
  <si>
    <t>Cody Thompson (SEA)</t>
  </si>
  <si>
    <t>Andy Isabella (BUF)</t>
  </si>
  <si>
    <t>Trenton Irwin (CIN)</t>
  </si>
  <si>
    <t>Ashton Dulin (IND)</t>
  </si>
  <si>
    <t>Miles Boykin (PIT)</t>
  </si>
  <si>
    <t>Tyler Johnson (LAR)</t>
  </si>
  <si>
    <t>Chase Claypool (MIA)</t>
  </si>
  <si>
    <t>Stanley Morgan Jr. (CIN)</t>
  </si>
  <si>
    <t>Collin Johnson (CHI)</t>
  </si>
  <si>
    <t>Mason Kinsey (TEN)</t>
  </si>
  <si>
    <t>Tylan Wallace (BAL)</t>
  </si>
  <si>
    <t>Freddie Swain (MIA)</t>
  </si>
  <si>
    <t>Quez Watkins (PHI)</t>
  </si>
  <si>
    <t>Lawrence Cager (NYG)</t>
  </si>
  <si>
    <t>Trishton Jackson (MIN)</t>
  </si>
  <si>
    <t>Lynn Bowden Jr. (NO)</t>
  </si>
  <si>
    <t>Easop Winston Jr. (SEA)</t>
  </si>
  <si>
    <t>Kristian Wilkerson (LV)</t>
  </si>
  <si>
    <t>Jaylon Moore (JAC)</t>
  </si>
  <si>
    <t>Van Jefferson (ATL)</t>
  </si>
  <si>
    <t>D.J. Montgomery (IND)</t>
  </si>
  <si>
    <t>Steven Sims Jr. (HOU)</t>
  </si>
  <si>
    <t>Jalen Guyton (LAC)</t>
  </si>
  <si>
    <t>Nsimba Webster (CHI)</t>
  </si>
  <si>
    <t>Malik Taylor (NYJ)</t>
  </si>
  <si>
    <t>Quintez Cephus (DET)</t>
  </si>
  <si>
    <t>Denzel Mims (PIT)</t>
  </si>
  <si>
    <t>KJ Hamler (IND)</t>
  </si>
  <si>
    <t>Jalen Reagor (NE)</t>
  </si>
  <si>
    <t>Irvin Charles (NYJ)</t>
  </si>
  <si>
    <t>Kaden Davis (ARI)</t>
  </si>
  <si>
    <t>Rodney Williams (PIT)</t>
  </si>
  <si>
    <t>Kwamie Lassiter II (CIN)</t>
  </si>
  <si>
    <t>Kendric Pryor (CIN)</t>
  </si>
  <si>
    <t>Maurice Alexander (DET)</t>
  </si>
  <si>
    <t>Bryce Ford-Wheaton (NYG)</t>
  </si>
  <si>
    <t>Charlie Jones (CIN)</t>
  </si>
  <si>
    <t>Derius Davis (LAC)</t>
  </si>
  <si>
    <t>Cedric Tillman (CLE)</t>
  </si>
  <si>
    <t>Josh Ali (ATL)</t>
  </si>
  <si>
    <t>Jesse Matthews (HOU)</t>
  </si>
  <si>
    <t>Mitchell Tinsley (WAS)</t>
  </si>
  <si>
    <t>Britain Covey (PHI)</t>
  </si>
  <si>
    <t>A.T. Perry (NO)</t>
  </si>
  <si>
    <t>Dontayvion Wicks (GB)</t>
  </si>
  <si>
    <t>Jontre Kirklin (NO)</t>
  </si>
  <si>
    <t>Derek Wright (CAR)</t>
  </si>
  <si>
    <t>Devon Allen (PHI)</t>
  </si>
  <si>
    <t>Montrell Washington (KC)</t>
  </si>
  <si>
    <t>Dareke Young (SEA)</t>
  </si>
  <si>
    <t>Jalen Cropper (DAL)</t>
  </si>
  <si>
    <t>Sean Ryan (BAL)</t>
  </si>
  <si>
    <t>Ryan Miller (TB)</t>
  </si>
  <si>
    <t>Tre'Shaun Harrison (TEN)</t>
  </si>
  <si>
    <t>Lucky Jackson (MIN)</t>
  </si>
  <si>
    <t>Bryan Thompson (BUF)</t>
  </si>
  <si>
    <t>David Durden (DAL)</t>
  </si>
  <si>
    <t>John Stephens Jr. (DAL)</t>
  </si>
  <si>
    <t>Tyrell Shavers (BUF)</t>
  </si>
  <si>
    <t>Terrell Bynum (LAC)</t>
  </si>
  <si>
    <t>Shaquan Davis (NO)</t>
  </si>
  <si>
    <t>Cephus Johnson III (TB)</t>
  </si>
  <si>
    <t>Malik Knowles (MIN)</t>
  </si>
  <si>
    <t>Thayer Thomas (MIN)</t>
  </si>
  <si>
    <t>Jared Wayne (HOU)</t>
  </si>
  <si>
    <t>Grant DuBose (GB)</t>
  </si>
  <si>
    <t>Jalen Brooks (DAL)</t>
  </si>
  <si>
    <t>Colton Dowell (TEN)</t>
  </si>
  <si>
    <t>Antoine Green (DET)</t>
  </si>
  <si>
    <t>Matt Landers (CAR)</t>
  </si>
  <si>
    <t>Kazmeir Allen (WAS)</t>
  </si>
  <si>
    <t>Elijah Cooks (JAC)</t>
  </si>
  <si>
    <t>Shedrick Jackson (CIN)</t>
  </si>
  <si>
    <t>Jason Brownlee (NYJ)</t>
  </si>
  <si>
    <t>Isaiah Winstead (SF)</t>
  </si>
  <si>
    <t>T.J. Luther (NE)</t>
  </si>
  <si>
    <t>Chase Cota (KC)</t>
  </si>
  <si>
    <t>Xavier Smith (LAR)</t>
  </si>
  <si>
    <t>Brycen Tremayne (WAS)</t>
  </si>
  <si>
    <t>Duece Watts (PIT)</t>
  </si>
  <si>
    <t>Malik Heath (GB)</t>
  </si>
  <si>
    <t>Johnny Johnson III (HOU)</t>
  </si>
  <si>
    <t>Frank Darby (ATL)</t>
  </si>
  <si>
    <t>Jaelon Darden (CLE)</t>
  </si>
  <si>
    <t>Chris Blair (ATL)</t>
  </si>
  <si>
    <t>Dee Eskridge (SEA)</t>
  </si>
  <si>
    <t>Austin Watkins Jr. (CLE)</t>
  </si>
  <si>
    <t>Dax Milne (WAS)</t>
  </si>
  <si>
    <t>Cade Johnson (SEA)</t>
  </si>
  <si>
    <t>Cornell Powell (KC)</t>
  </si>
  <si>
    <t>Ben Skowronek (LAR)</t>
  </si>
  <si>
    <t>Jacob Copeland (PIT)</t>
  </si>
  <si>
    <t>Ronnie Bell (SF)</t>
  </si>
  <si>
    <t>Rakim Jarrett (TB)</t>
  </si>
  <si>
    <t>Kearis Jackson (TEN)</t>
  </si>
  <si>
    <t>Kayshon Boutte (NE)</t>
  </si>
  <si>
    <t>Braylon Sanders (MIA)</t>
  </si>
  <si>
    <t>Michael Woods II (CLE)</t>
  </si>
  <si>
    <t>Samori Toure (GB)</t>
  </si>
  <si>
    <t>Joseph Ngata (PHI)</t>
  </si>
  <si>
    <t>Erik Ezukanma (MIA)</t>
  </si>
  <si>
    <t>Danny Gray (SF)</t>
  </si>
  <si>
    <t>Jalen Virgil (DEN)</t>
  </si>
  <si>
    <t>Jalen Nailor (MIN)</t>
  </si>
  <si>
    <t>Tay Martin (SF)</t>
  </si>
  <si>
    <t>Bo Melton (GB)</t>
  </si>
  <si>
    <t>Justin Shorter (BUF)</t>
  </si>
  <si>
    <t>Parker Washington (JAC)</t>
  </si>
  <si>
    <t>Mike Strachan (CAR)</t>
  </si>
  <si>
    <t>DJ Turner (LV)</t>
  </si>
  <si>
    <t>Tim Jones (JAC)</t>
  </si>
  <si>
    <t>Simi Fehoko (LAC)</t>
  </si>
  <si>
    <t>Terrace Marshall Jr. (CAR)</t>
  </si>
  <si>
    <t>Jacob Harris (JAC)</t>
  </si>
  <si>
    <t>Tre Nixon (NE)</t>
  </si>
  <si>
    <t>Eron Riley (NYJ)</t>
  </si>
  <si>
    <t>Demario Ballard (DET)</t>
  </si>
  <si>
    <t>Patrick Edwards (DET)</t>
  </si>
  <si>
    <t>Willie Snead IV (SF)</t>
  </si>
  <si>
    <t>Mike Furrey (WAS)</t>
  </si>
  <si>
    <t>Maurice Purify (CIN)</t>
  </si>
  <si>
    <t>Matthew Slater (NE)</t>
  </si>
  <si>
    <t>Marko Mitchell (MIN)</t>
  </si>
  <si>
    <t>Kenny McKinley (DEN)</t>
  </si>
  <si>
    <t>Lance Long (SF)</t>
  </si>
  <si>
    <t>Bobby Wade (WAS)</t>
  </si>
  <si>
    <t>Chris Henry (CIN)</t>
  </si>
  <si>
    <t>Onrea Jones (CHI)</t>
  </si>
  <si>
    <t>Taj Smith (IND)</t>
  </si>
  <si>
    <t>Sam Giguere (NYG)</t>
  </si>
  <si>
    <t>Nate Hughes (JAC)</t>
  </si>
  <si>
    <t>Rod Harper (PHI)</t>
  </si>
  <si>
    <t>Trent Taylor (CHI)</t>
  </si>
  <si>
    <t>Tim Patrick (DEN)</t>
  </si>
  <si>
    <t>Justin Hardee (NYJ)</t>
  </si>
  <si>
    <t>Keelan Cole Sr. (LV)</t>
  </si>
  <si>
    <t>David Moore (TB)</t>
  </si>
  <si>
    <t>Equanimeous St. Brown (CHI)</t>
  </si>
  <si>
    <t>Daurice Fountain (DET)</t>
  </si>
  <si>
    <t>Tre'Quan Smith (DEN)</t>
  </si>
  <si>
    <t>Richie James Jr. (KC)</t>
  </si>
  <si>
    <t>Keith Kirkwood (NO)</t>
  </si>
  <si>
    <t>Trent Sherfield (BUF)</t>
  </si>
  <si>
    <t>Russell Gage (TB)</t>
  </si>
  <si>
    <t>Zach Pascal (ARI)</t>
  </si>
  <si>
    <t>Ty Montgomery II (NE)</t>
  </si>
  <si>
    <t>Phillip Dorsett II (DEN)</t>
  </si>
  <si>
    <t>DeAndre Carter (LV)</t>
  </si>
  <si>
    <t>Chris Conley (SF)</t>
  </si>
  <si>
    <t>Jakeem Grant Sr. (CLE)</t>
  </si>
  <si>
    <t>Demarcus Robinson (LAR)</t>
  </si>
  <si>
    <t>Sterling Shepard (NYG)</t>
  </si>
  <si>
    <t>Laquon Treadwell (BAL)</t>
  </si>
  <si>
    <t>Robbie Chosen (MIA)</t>
  </si>
  <si>
    <t>Alex Erickson (LAC)</t>
  </si>
  <si>
    <t>Kyle Philips (TEN)</t>
  </si>
  <si>
    <t>Austin Trammell (LAR)</t>
  </si>
  <si>
    <t>Jalen Tolbert (DAL)</t>
  </si>
  <si>
    <t>Mecole Hardman Jr. (KC)</t>
  </si>
  <si>
    <t>Julio Jones (PHI)</t>
  </si>
  <si>
    <t>Quinton Bell (MIA)</t>
  </si>
  <si>
    <t>Juwann Winfree (IND)</t>
  </si>
  <si>
    <t>Cody White (SEA)</t>
  </si>
  <si>
    <t>Tyrie Cleveland (IND)</t>
  </si>
  <si>
    <t>Gunner Olszewski (NYG)</t>
  </si>
  <si>
    <t>Zavier Scott (IND)</t>
  </si>
  <si>
    <t>Donovan Peoples-Jones (DET)</t>
  </si>
  <si>
    <t>James Proche II (CLE)</t>
  </si>
  <si>
    <t>Lance McCutcheon (NYJ)</t>
  </si>
  <si>
    <t>Michael Bandy (DEN)</t>
  </si>
  <si>
    <t>Jordan Matthews (CAR)</t>
  </si>
  <si>
    <t>Tyron Billy-Johnson (DAL)</t>
  </si>
  <si>
    <t>Daniel Arias (ARI)</t>
  </si>
  <si>
    <t xml:space="preserve">      BYE</t>
  </si>
  <si>
    <t>Anthony Schwartz (MIA)</t>
  </si>
  <si>
    <t>David Sills (DEN)</t>
  </si>
  <si>
    <t>Alex Bachman (HOU)</t>
  </si>
  <si>
    <t>Martavis Bryant (DAL)</t>
  </si>
  <si>
    <t>Scotty Washington (BAL)</t>
  </si>
  <si>
    <t>Dan Chisena (ARI)</t>
  </si>
  <si>
    <t>Marquez Callaway (NO)</t>
  </si>
  <si>
    <t>Raleigh Webb (TB)</t>
  </si>
  <si>
    <t>Daylen Baldwin (MIN)</t>
  </si>
  <si>
    <t>Cam Sims (PHI)</t>
  </si>
  <si>
    <t>Tom Kennedy (DET)</t>
  </si>
  <si>
    <t>Ethan Fernea (IND)</t>
  </si>
  <si>
    <t>Dylan Drummond (NYG)</t>
  </si>
  <si>
    <t>Marvin Jones Jr. (FA)</t>
  </si>
  <si>
    <t>Kirk Merritt (FA)</t>
  </si>
  <si>
    <t>Amari Rodgers (FA)</t>
  </si>
  <si>
    <t>N'Keal Harry (FA)</t>
  </si>
  <si>
    <t>Damiere Byrd (FA)</t>
  </si>
  <si>
    <t>Davion Davis (HOU)</t>
  </si>
  <si>
    <t>N'Keal Harry (MIN)</t>
  </si>
  <si>
    <t>Jeff Smith (ARI)</t>
  </si>
  <si>
    <t>Cam Sims (CAR)</t>
  </si>
  <si>
    <t>Tarik Black (BAL)</t>
  </si>
  <si>
    <t>Jalen Camp (CAR)</t>
  </si>
  <si>
    <t>Greg Ward (PHI)</t>
  </si>
  <si>
    <t>Ty Montgomery II (FA)</t>
  </si>
  <si>
    <t>Chris Pierce Jr. (CAR)</t>
  </si>
  <si>
    <t>Thyrick Pitts (GB)</t>
  </si>
  <si>
    <t>Chase Cota (HOU)</t>
  </si>
  <si>
    <t>Jaydon Mickens (IND)</t>
  </si>
  <si>
    <t xml:space="preserve">          --</t>
  </si>
  <si>
    <t>Dennis Houston (NYG)</t>
  </si>
  <si>
    <t>Week</t>
  </si>
  <si>
    <t>Davion Davis (WAS)</t>
  </si>
  <si>
    <t>Racey McMath (DAL)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</si>
</sst>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1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17972</xdr:colOff>
      <xdr:row>2</xdr:row>
      <xdr:rowOff>9525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434016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Wide Receiver Weekly</a:t>
          </a:r>
          <a:r>
            <a:rPr lang="en-US" sz="2000" b="1" baseline="0"/>
            <a:t> </a:t>
          </a:r>
          <a:r>
            <a:rPr lang="en-US" sz="2000" b="1"/>
            <a:t>Totals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0" y="0"/>
          <a:ext cx="284797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Wide Receiver Week</a:t>
          </a:r>
          <a:r>
            <a:rPr lang="en-US" sz="2000" b="1" baseline="0"/>
            <a:t> 9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0" y="0"/>
          <a:ext cx="286702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Wide Receiver Week</a:t>
          </a:r>
          <a:r>
            <a:rPr lang="en-US" sz="2000" b="1" baseline="0"/>
            <a:t> 10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0" y="0"/>
          <a:ext cx="286702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Wide Receiver Week</a:t>
          </a:r>
          <a:r>
            <a:rPr lang="en-US" sz="2000" b="1" baseline="0"/>
            <a:t> 11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0" y="0"/>
          <a:ext cx="286702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Wide Receiver Week</a:t>
          </a:r>
          <a:r>
            <a:rPr lang="en-US" sz="2000" b="1" baseline="0"/>
            <a:t> 12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9525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0" y="0"/>
          <a:ext cx="28575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Wide Receiver Week</a:t>
          </a:r>
          <a:r>
            <a:rPr lang="en-US" sz="2000" b="1" baseline="0"/>
            <a:t> 13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9525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0" y="0"/>
          <a:ext cx="28575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Wide Receiver Week</a:t>
          </a:r>
          <a:r>
            <a:rPr lang="en-US" sz="2000" b="1" baseline="0"/>
            <a:t> 14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0" y="0"/>
          <a:ext cx="286702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Wide Receiver Week</a:t>
          </a:r>
          <a:r>
            <a:rPr lang="en-US" sz="2000" b="1" baseline="0"/>
            <a:t> 15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0" y="0"/>
          <a:ext cx="286702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Wide Receiver Week</a:t>
          </a:r>
          <a:r>
            <a:rPr lang="en-US" sz="2000" b="1" baseline="0"/>
            <a:t> 16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0" y="0"/>
          <a:ext cx="286702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Wide Receiver Week</a:t>
          </a:r>
          <a:r>
            <a:rPr lang="en-US" sz="2000" b="1" baseline="0"/>
            <a:t> 17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0" y="0"/>
          <a:ext cx="286702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Wide Receiver Week</a:t>
          </a:r>
          <a:r>
            <a:rPr lang="en-US" sz="2000" b="1" baseline="0"/>
            <a:t> 18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28575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Wide Receiver Week</a:t>
          </a:r>
          <a:r>
            <a:rPr lang="en-US" sz="2000" b="1" baseline="0"/>
            <a:t> 1</a:t>
          </a:r>
          <a:endParaRPr lang="en-US" sz="20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9524</xdr:colOff>
      <xdr:row>2</xdr:row>
      <xdr:rowOff>5931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0"/>
          <a:ext cx="2857499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Wide Receiver Week</a:t>
          </a:r>
          <a:r>
            <a:rPr lang="en-US" sz="2000" b="1" baseline="0"/>
            <a:t> 2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28575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287655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Wide Receiver Week</a:t>
          </a:r>
          <a:r>
            <a:rPr lang="en-US" sz="2000" b="1" baseline="0"/>
            <a:t> 3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28575</xdr:colOff>
      <xdr:row>2</xdr:row>
      <xdr:rowOff>5931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0"/>
          <a:ext cx="287655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Wide Receiver Week</a:t>
          </a:r>
          <a:r>
            <a:rPr lang="en-US" sz="2000" b="1" baseline="0"/>
            <a:t> 4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9525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0" y="0"/>
          <a:ext cx="28575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Wide Receiver Week</a:t>
          </a:r>
          <a:r>
            <a:rPr lang="en-US" sz="2000" b="1" baseline="0"/>
            <a:t> 5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286702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Wide Receiver Week</a:t>
          </a:r>
          <a:r>
            <a:rPr lang="en-US" sz="2000" b="1" baseline="0"/>
            <a:t> 6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9525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0" y="0"/>
          <a:ext cx="28575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Wide Receiver Week</a:t>
          </a:r>
          <a:r>
            <a:rPr lang="en-US" sz="2000" b="1" baseline="0"/>
            <a:t> 7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9525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0" y="0"/>
          <a:ext cx="28575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Wide Receiver Week</a:t>
          </a:r>
          <a:r>
            <a:rPr lang="en-US" sz="2000" b="1" baseline="0"/>
            <a:t> 8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bl_wr_wkly" displayName="tbl_wr_wkly" ref="A4:W112" totalsRowShown="0">
  <autoFilter ref="A4:W112" xr:uid="{00000000-0009-0000-0100-000006000000}"/>
  <sortState xmlns:xlrd2="http://schemas.microsoft.com/office/spreadsheetml/2017/richdata2" ref="A5:W112">
    <sortCondition descending="1" ref="E4:E112"/>
  </sortState>
  <tableColumns count="23">
    <tableColumn id="1" xr3:uid="{00000000-0010-0000-0000-000001000000}" name="Player" dataDxfId="512"/>
    <tableColumn id="23" xr3:uid="{00000000-0010-0000-0000-000017000000}" name="Team" dataDxfId="511">
      <calculatedColumnFormula>MID(tbl_wr_wkly[[#This Row],[Player]], FIND("(", tbl_wr_wkly[[#This Row],[Player]]) + 1, FIND(")", tbl_wr_wkly[[#This Row],[Player]] tbl_wr_wkly[[#This Row],[Player]])- FIND("(", tbl_wr_wkly[[#This Row],[Player]]) - 1)</calculatedColumnFormula>
    </tableColumn>
    <tableColumn id="28" xr3:uid="{00000000-0010-0000-0000-00001C000000}" name="Trends" dataDxfId="510"/>
    <tableColumn id="2" xr3:uid="{00000000-0010-0000-0000-000002000000}" name="Total" dataDxfId="509">
      <calculatedColumnFormula>SUM(tbl_wr_wkly[[#This Row],[Week 1]:[Week 18]])</calculatedColumnFormula>
    </tableColumn>
    <tableColumn id="3" xr3:uid="{00000000-0010-0000-0000-000003000000}" name="Average" dataDxfId="508">
      <calculatedColumnFormula>ROUND(AVERAGE(tbl_wr_wkly[[#This Row],[Week 1]:[Week 18]]),2)</calculatedColumnFormula>
    </tableColumn>
    <tableColumn id="5" xr3:uid="{00000000-0010-0000-0000-000005000000}" name="Week 1" dataDxfId="507">
      <calculatedColumnFormula>IFERROR(VLOOKUP(tbl_wr_wkly[[#This Row],[Player]],tbl_wr_wk1[[Player]:[FPTS/G]],14,0),"          --")</calculatedColumnFormula>
    </tableColumn>
    <tableColumn id="6" xr3:uid="{00000000-0010-0000-0000-000006000000}" name="Week 2" dataDxfId="506">
      <calculatedColumnFormula>IFERROR(VLOOKUP(tbl_wr_wkly[[#This Row],[Player]],tbl_wr_wk2[[Player]:[FPTS/G]],14,0),"          --")</calculatedColumnFormula>
    </tableColumn>
    <tableColumn id="7" xr3:uid="{00000000-0010-0000-0000-000007000000}" name="Week 3" dataDxfId="505">
      <calculatedColumnFormula>IFERROR(VLOOKUP(tbl_wr_wkly[[#This Row],[Player]],tbl_wr_wk3[[Player]:[FPTS/G]],14,0),"          --")</calculatedColumnFormula>
    </tableColumn>
    <tableColumn id="8" xr3:uid="{00000000-0010-0000-0000-000008000000}" name="Week 4" dataDxfId="504">
      <calculatedColumnFormula>IFERROR(VLOOKUP(tbl_wr_wkly[[#This Row],[Player]],tbl_wr_wk4[[Player]:[FPTS/G]],14,0),"          --")</calculatedColumnFormula>
    </tableColumn>
    <tableColumn id="9" xr3:uid="{00000000-0010-0000-0000-000009000000}" name="Week 5" dataDxfId="503">
      <calculatedColumnFormula>IFERROR(VLOOKUP(tbl_wr_wkly[[#This Row],[Player]],tbl_wr_wk5[[Player]:[FPTS/G]],14,0),"          --")</calculatedColumnFormula>
    </tableColumn>
    <tableColumn id="10" xr3:uid="{00000000-0010-0000-0000-00000A000000}" name="Week 6" dataDxfId="502">
      <calculatedColumnFormula>IFERROR(VLOOKUP(tbl_wr_wkly[[#This Row],[Player]],tbl_wr_wk6[[Player]:[FPTS/G]],14,0),"          --")</calculatedColumnFormula>
    </tableColumn>
    <tableColumn id="11" xr3:uid="{00000000-0010-0000-0000-00000B000000}" name="Week 7" dataDxfId="501">
      <calculatedColumnFormula>IFERROR(VLOOKUP(tbl_wr_wkly[[#This Row],[Player]],tbl_wr_wk7[[Player]:[FPTS/G]],14,0),"          --")</calculatedColumnFormula>
    </tableColumn>
    <tableColumn id="12" xr3:uid="{00000000-0010-0000-0000-00000C000000}" name="Week 8" dataDxfId="500">
      <calculatedColumnFormula>IFERROR(VLOOKUP(tbl_wr_wkly[[#This Row],[Player]],tbl_wr_wk8[[Player]:[FPTS/G]],14,0),"          --")</calculatedColumnFormula>
    </tableColumn>
    <tableColumn id="13" xr3:uid="{00000000-0010-0000-0000-00000D000000}" name="Week 9" dataDxfId="499">
      <calculatedColumnFormula>IFERROR(VLOOKUP(tbl_wr_wkly[[#This Row],[Player]],tbl_wr_wk9[[Player]:[FPTS/G]],14,0),"          --")</calculatedColumnFormula>
    </tableColumn>
    <tableColumn id="14" xr3:uid="{00000000-0010-0000-0000-00000E000000}" name="Week 10" dataDxfId="498">
      <calculatedColumnFormula>IFERROR(VLOOKUP(tbl_wr_wkly[[#This Row],[Player]],tbl_wr_wk10[[Player]:[FPTS/G]],14,0),"          --")</calculatedColumnFormula>
    </tableColumn>
    <tableColumn id="15" xr3:uid="{00000000-0010-0000-0000-00000F000000}" name="Week 11" dataDxfId="497">
      <calculatedColumnFormula>IFERROR(VLOOKUP(tbl_wr_wkly[[#This Row],[Player]],tbl_wr_wk11[[Player]:[FPTS/G]],14,0),"          --")</calculatedColumnFormula>
    </tableColumn>
    <tableColumn id="16" xr3:uid="{00000000-0010-0000-0000-000010000000}" name="Week 12" dataDxfId="496">
      <calculatedColumnFormula>IFERROR(VLOOKUP(tbl_wr_wkly[[#This Row],[Player]],tbl_wr_wk12[[Player]:[FPTS/G]],14,0),"          --")</calculatedColumnFormula>
    </tableColumn>
    <tableColumn id="17" xr3:uid="{00000000-0010-0000-0000-000011000000}" name="Week 13" dataDxfId="495"/>
    <tableColumn id="18" xr3:uid="{00000000-0010-0000-0000-000012000000}" name="Week 14" dataDxfId="494">
      <calculatedColumnFormula>IFERROR(VLOOKUP(tbl_wr_wkly[[#This Row],[Player]],tbl_wr_wk14[[Player]:[FPTS/G]],14,0),"          --")</calculatedColumnFormula>
    </tableColumn>
    <tableColumn id="19" xr3:uid="{00000000-0010-0000-0000-000013000000}" name="Week 15" dataDxfId="493">
      <calculatedColumnFormula>IFERROR(VLOOKUP(tbl_wr_wkly[[#This Row],[Player]],tbl_wr_wk15[[Player]:[FPTS/G]],14,0),"          --")</calculatedColumnFormula>
    </tableColumn>
    <tableColumn id="20" xr3:uid="{00000000-0010-0000-0000-000014000000}" name="Week 16" dataDxfId="492">
      <calculatedColumnFormula>IFERROR(VLOOKUP(tbl_wr_wkly[[#This Row],[Player]],tbl_wr_wk16[[Player]:[FPTS/G]],14,0),"          --")</calculatedColumnFormula>
    </tableColumn>
    <tableColumn id="21" xr3:uid="{00000000-0010-0000-0000-000015000000}" name="Week 17" dataDxfId="491">
      <calculatedColumnFormula>IFERROR(VLOOKUP(tbl_wr_wkly[[#This Row],[Player]],tbl_wr_wk17[[Player]:[FPTS/G]],14,0),"          --")</calculatedColumnFormula>
    </tableColumn>
    <tableColumn id="22" xr3:uid="{00000000-0010-0000-0000-000016000000}" name="Week 18" dataDxfId="490">
      <calculatedColumnFormula>IFERROR(VLOOKUP(tbl_wr_wkly[[#This Row],[Player]],tbl_wr_wk18[[Player]:[FPTS/G]],14,0),"          --")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bl_wr_wk9" displayName="tbl_wr_wk9" ref="A4:Q333" totalsRowShown="0" dataDxfId="409" tableBorderDxfId="408">
  <autoFilter ref="A4:Q333" xr:uid="{00000000-0009-0000-0100-00000B000000}"/>
  <tableColumns count="17">
    <tableColumn id="1" xr3:uid="{00000000-0010-0000-0900-000001000000}" name="Week" dataDxfId="407"/>
    <tableColumn id="2" xr3:uid="{00000000-0010-0000-0900-000002000000}" name="Player" dataDxfId="406"/>
    <tableColumn id="5" xr3:uid="{00000000-0010-0000-0900-000005000000}" name="REC" dataDxfId="405"/>
    <tableColumn id="6" xr3:uid="{00000000-0010-0000-0900-000006000000}" name="TGT" dataDxfId="404"/>
    <tableColumn id="7" xr3:uid="{00000000-0010-0000-0900-000007000000}" name="YDS" dataDxfId="403"/>
    <tableColumn id="8" xr3:uid="{00000000-0010-0000-0900-000008000000}" name="Y/R" dataDxfId="402"/>
    <tableColumn id="9" xr3:uid="{00000000-0010-0000-0900-000009000000}" name="LG" dataDxfId="401"/>
    <tableColumn id="10" xr3:uid="{00000000-0010-0000-0900-00000A000000}" name="20+" dataDxfId="400"/>
    <tableColumn id="11" xr3:uid="{00000000-0010-0000-0900-00000B000000}" name="TD" dataDxfId="399"/>
    <tableColumn id="12" xr3:uid="{00000000-0010-0000-0900-00000C000000}" name="ATT" dataDxfId="398"/>
    <tableColumn id="13" xr3:uid="{00000000-0010-0000-0900-00000D000000}" name="YDS2" dataDxfId="397"/>
    <tableColumn id="14" xr3:uid="{00000000-0010-0000-0900-00000E000000}" name="TD3" dataDxfId="396"/>
    <tableColumn id="15" xr3:uid="{00000000-0010-0000-0900-00000F000000}" name="FL" dataDxfId="395"/>
    <tableColumn id="16" xr3:uid="{00000000-0010-0000-0900-000010000000}" name="G" dataDxfId="394"/>
    <tableColumn id="17" xr3:uid="{00000000-0010-0000-0900-000011000000}" name="FPTS" dataDxfId="393"/>
    <tableColumn id="18" xr3:uid="{00000000-0010-0000-0900-000012000000}" name="FPTS/G" dataDxfId="392"/>
    <tableColumn id="19" xr3:uid="{00000000-0010-0000-0900-000013000000}" name="ROST" dataDxfId="39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bl_wr_wk10" displayName="tbl_wr_wk10" ref="A4:Q332" totalsRowShown="0" dataDxfId="390" tableBorderDxfId="389">
  <autoFilter ref="A4:Q332" xr:uid="{00000000-0009-0000-0100-00000C000000}"/>
  <tableColumns count="17">
    <tableColumn id="1" xr3:uid="{00000000-0010-0000-0A00-000001000000}" name="Week" dataDxfId="388"/>
    <tableColumn id="2" xr3:uid="{00000000-0010-0000-0A00-000002000000}" name="Player" dataDxfId="387"/>
    <tableColumn id="5" xr3:uid="{00000000-0010-0000-0A00-000005000000}" name="REC" dataDxfId="386"/>
    <tableColumn id="6" xr3:uid="{00000000-0010-0000-0A00-000006000000}" name="TGT" dataDxfId="385"/>
    <tableColumn id="7" xr3:uid="{00000000-0010-0000-0A00-000007000000}" name="YDS" dataDxfId="384"/>
    <tableColumn id="8" xr3:uid="{00000000-0010-0000-0A00-000008000000}" name="Y/R" dataDxfId="383"/>
    <tableColumn id="9" xr3:uid="{00000000-0010-0000-0A00-000009000000}" name="LG" dataDxfId="382"/>
    <tableColumn id="10" xr3:uid="{00000000-0010-0000-0A00-00000A000000}" name="20+" dataDxfId="381"/>
    <tableColumn id="11" xr3:uid="{00000000-0010-0000-0A00-00000B000000}" name="TD" dataDxfId="380"/>
    <tableColumn id="12" xr3:uid="{00000000-0010-0000-0A00-00000C000000}" name="ATT" dataDxfId="379"/>
    <tableColumn id="13" xr3:uid="{00000000-0010-0000-0A00-00000D000000}" name="YDS2" dataDxfId="378"/>
    <tableColumn id="14" xr3:uid="{00000000-0010-0000-0A00-00000E000000}" name="TD3" dataDxfId="377"/>
    <tableColumn id="15" xr3:uid="{00000000-0010-0000-0A00-00000F000000}" name="FL" dataDxfId="376"/>
    <tableColumn id="16" xr3:uid="{00000000-0010-0000-0A00-000010000000}" name="G" dataDxfId="375"/>
    <tableColumn id="17" xr3:uid="{00000000-0010-0000-0A00-000011000000}" name="FPTS" dataDxfId="374"/>
    <tableColumn id="18" xr3:uid="{00000000-0010-0000-0A00-000012000000}" name="FPTS/G" dataDxfId="373"/>
    <tableColumn id="19" xr3:uid="{00000000-0010-0000-0A00-000013000000}" name="ROST" dataDxfId="37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tbl_wr_wk11" displayName="tbl_wr_wk11" ref="A4:Q332" totalsRowShown="0" dataDxfId="371" tableBorderDxfId="370">
  <autoFilter ref="A4:Q332" xr:uid="{00000000-0009-0000-0100-00000F000000}"/>
  <sortState xmlns:xlrd2="http://schemas.microsoft.com/office/spreadsheetml/2017/richdata2" ref="A5:Q330">
    <sortCondition ref="A4:A330"/>
  </sortState>
  <tableColumns count="17">
    <tableColumn id="1" xr3:uid="{00000000-0010-0000-0B00-000001000000}" name="Week" dataDxfId="369"/>
    <tableColumn id="2" xr3:uid="{00000000-0010-0000-0B00-000002000000}" name="Player" dataDxfId="368"/>
    <tableColumn id="5" xr3:uid="{00000000-0010-0000-0B00-000005000000}" name="REC" dataDxfId="367"/>
    <tableColumn id="6" xr3:uid="{00000000-0010-0000-0B00-000006000000}" name="TGT" dataDxfId="366"/>
    <tableColumn id="7" xr3:uid="{00000000-0010-0000-0B00-000007000000}" name="YDS" dataDxfId="365"/>
    <tableColumn id="8" xr3:uid="{00000000-0010-0000-0B00-000008000000}" name="Y/R" dataDxfId="364"/>
    <tableColumn id="9" xr3:uid="{00000000-0010-0000-0B00-000009000000}" name="LG" dataDxfId="363"/>
    <tableColumn id="10" xr3:uid="{00000000-0010-0000-0B00-00000A000000}" name="20+" dataDxfId="362"/>
    <tableColumn id="11" xr3:uid="{00000000-0010-0000-0B00-00000B000000}" name="TD" dataDxfId="361"/>
    <tableColumn id="12" xr3:uid="{00000000-0010-0000-0B00-00000C000000}" name="ATT" dataDxfId="360"/>
    <tableColumn id="13" xr3:uid="{00000000-0010-0000-0B00-00000D000000}" name="YDS2" dataDxfId="359"/>
    <tableColumn id="14" xr3:uid="{00000000-0010-0000-0B00-00000E000000}" name="TD3" dataDxfId="358"/>
    <tableColumn id="15" xr3:uid="{00000000-0010-0000-0B00-00000F000000}" name="FL" dataDxfId="357"/>
    <tableColumn id="16" xr3:uid="{00000000-0010-0000-0B00-000010000000}" name="G" dataDxfId="356"/>
    <tableColumn id="17" xr3:uid="{00000000-0010-0000-0B00-000011000000}" name="FPTS" dataDxfId="355"/>
    <tableColumn id="18" xr3:uid="{00000000-0010-0000-0B00-000012000000}" name="FPTS/G" dataDxfId="354"/>
    <tableColumn id="19" xr3:uid="{00000000-0010-0000-0B00-000013000000}" name="ROST" dataDxfId="35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bl_wr_wk12" displayName="tbl_wr_wk12" ref="A4:Q332" totalsRowShown="0" dataDxfId="352" tableBorderDxfId="351">
  <autoFilter ref="A4:Q332" xr:uid="{00000000-0009-0000-0100-00000D000000}"/>
  <tableColumns count="17">
    <tableColumn id="1" xr3:uid="{00000000-0010-0000-0C00-000001000000}" name="Week" dataDxfId="350"/>
    <tableColumn id="2" xr3:uid="{00000000-0010-0000-0C00-000002000000}" name="Player" dataDxfId="349"/>
    <tableColumn id="5" xr3:uid="{00000000-0010-0000-0C00-000005000000}" name="REC" dataDxfId="348"/>
    <tableColumn id="6" xr3:uid="{00000000-0010-0000-0C00-000006000000}" name="TGT" dataDxfId="347"/>
    <tableColumn id="7" xr3:uid="{00000000-0010-0000-0C00-000007000000}" name="YDS" dataDxfId="346"/>
    <tableColumn id="8" xr3:uid="{00000000-0010-0000-0C00-000008000000}" name="Y/R" dataDxfId="345"/>
    <tableColumn id="9" xr3:uid="{00000000-0010-0000-0C00-000009000000}" name="LG" dataDxfId="344"/>
    <tableColumn id="10" xr3:uid="{00000000-0010-0000-0C00-00000A000000}" name="20+" dataDxfId="343"/>
    <tableColumn id="11" xr3:uid="{00000000-0010-0000-0C00-00000B000000}" name="TD" dataDxfId="342"/>
    <tableColumn id="12" xr3:uid="{00000000-0010-0000-0C00-00000C000000}" name="ATT" dataDxfId="341"/>
    <tableColumn id="13" xr3:uid="{00000000-0010-0000-0C00-00000D000000}" name="YDS2" dataDxfId="340"/>
    <tableColumn id="14" xr3:uid="{00000000-0010-0000-0C00-00000E000000}" name="TD3" dataDxfId="339"/>
    <tableColumn id="15" xr3:uid="{00000000-0010-0000-0C00-00000F000000}" name="FL" dataDxfId="338"/>
    <tableColumn id="16" xr3:uid="{00000000-0010-0000-0C00-000010000000}" name="G" dataDxfId="337"/>
    <tableColumn id="17" xr3:uid="{00000000-0010-0000-0C00-000011000000}" name="FPTS" dataDxfId="336"/>
    <tableColumn id="18" xr3:uid="{00000000-0010-0000-0C00-000012000000}" name="FPTS/G" dataDxfId="335"/>
    <tableColumn id="19" xr3:uid="{00000000-0010-0000-0C00-000013000000}" name="ROST" dataDxfId="33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D000000}" name="tbl_wr_wk13" displayName="tbl_wr_wk13" ref="A4:Q335" totalsRowShown="0" dataDxfId="333" tableBorderDxfId="332">
  <autoFilter ref="A4:Q335" xr:uid="{00000000-0009-0000-0100-000010000000}"/>
  <tableColumns count="17">
    <tableColumn id="1" xr3:uid="{00000000-0010-0000-0D00-000001000000}" name="Week" dataDxfId="331"/>
    <tableColumn id="2" xr3:uid="{00000000-0010-0000-0D00-000002000000}" name="Player" dataDxfId="330"/>
    <tableColumn id="5" xr3:uid="{00000000-0010-0000-0D00-000005000000}" name="REC" dataDxfId="329"/>
    <tableColumn id="6" xr3:uid="{00000000-0010-0000-0D00-000006000000}" name="TGT" dataDxfId="328"/>
    <tableColumn id="7" xr3:uid="{00000000-0010-0000-0D00-000007000000}" name="YDS" dataDxfId="327"/>
    <tableColumn id="8" xr3:uid="{00000000-0010-0000-0D00-000008000000}" name="Y/R" dataDxfId="326"/>
    <tableColumn id="9" xr3:uid="{00000000-0010-0000-0D00-000009000000}" name="LG" dataDxfId="325"/>
    <tableColumn id="10" xr3:uid="{00000000-0010-0000-0D00-00000A000000}" name="20+" dataDxfId="324"/>
    <tableColumn id="11" xr3:uid="{00000000-0010-0000-0D00-00000B000000}" name="TD" dataDxfId="323"/>
    <tableColumn id="12" xr3:uid="{00000000-0010-0000-0D00-00000C000000}" name="ATT" dataDxfId="322"/>
    <tableColumn id="13" xr3:uid="{00000000-0010-0000-0D00-00000D000000}" name="YDS2" dataDxfId="321"/>
    <tableColumn id="14" xr3:uid="{00000000-0010-0000-0D00-00000E000000}" name="TD3" dataDxfId="320"/>
    <tableColumn id="15" xr3:uid="{00000000-0010-0000-0D00-00000F000000}" name="FL" dataDxfId="319"/>
    <tableColumn id="16" xr3:uid="{00000000-0010-0000-0D00-000010000000}" name="G" dataDxfId="318"/>
    <tableColumn id="17" xr3:uid="{00000000-0010-0000-0D00-000011000000}" name="FPTS" dataDxfId="317"/>
    <tableColumn id="18" xr3:uid="{00000000-0010-0000-0D00-000012000000}" name="FPTS/G" dataDxfId="316"/>
    <tableColumn id="19" xr3:uid="{00000000-0010-0000-0D00-000013000000}" name="ROST" dataDxfId="3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E000000}" name="tbl_wr_wk14" displayName="tbl_wr_wk14" ref="A4:Q335" totalsRowShown="0" dataDxfId="314" tableBorderDxfId="313">
  <autoFilter ref="A4:Q335" xr:uid="{00000000-0009-0000-0100-000011000000}"/>
  <tableColumns count="17">
    <tableColumn id="1" xr3:uid="{00000000-0010-0000-0E00-000001000000}" name="Week" dataDxfId="312"/>
    <tableColumn id="2" xr3:uid="{00000000-0010-0000-0E00-000002000000}" name="Player" dataDxfId="311"/>
    <tableColumn id="5" xr3:uid="{00000000-0010-0000-0E00-000005000000}" name="REC" dataDxfId="310"/>
    <tableColumn id="6" xr3:uid="{00000000-0010-0000-0E00-000006000000}" name="TGT" dataDxfId="309"/>
    <tableColumn id="7" xr3:uid="{00000000-0010-0000-0E00-000007000000}" name="YDS" dataDxfId="308"/>
    <tableColumn id="8" xr3:uid="{00000000-0010-0000-0E00-000008000000}" name="Y/R" dataDxfId="307"/>
    <tableColumn id="9" xr3:uid="{00000000-0010-0000-0E00-000009000000}" name="LG" dataDxfId="306"/>
    <tableColumn id="10" xr3:uid="{00000000-0010-0000-0E00-00000A000000}" name="20+" dataDxfId="305"/>
    <tableColumn id="11" xr3:uid="{00000000-0010-0000-0E00-00000B000000}" name="TD" dataDxfId="304"/>
    <tableColumn id="12" xr3:uid="{00000000-0010-0000-0E00-00000C000000}" name="ATT" dataDxfId="303"/>
    <tableColumn id="13" xr3:uid="{00000000-0010-0000-0E00-00000D000000}" name="YDS2" dataDxfId="302"/>
    <tableColumn id="14" xr3:uid="{00000000-0010-0000-0E00-00000E000000}" name="TD3" dataDxfId="301"/>
    <tableColumn id="15" xr3:uid="{00000000-0010-0000-0E00-00000F000000}" name="FL" dataDxfId="300"/>
    <tableColumn id="16" xr3:uid="{00000000-0010-0000-0E00-000010000000}" name="G" dataDxfId="299"/>
    <tableColumn id="17" xr3:uid="{00000000-0010-0000-0E00-000011000000}" name="FPTS" dataDxfId="298"/>
    <tableColumn id="18" xr3:uid="{00000000-0010-0000-0E00-000012000000}" name="FPTS/G" dataDxfId="297"/>
    <tableColumn id="19" xr3:uid="{00000000-0010-0000-0E00-000013000000}" name="ROST" dataDxfId="29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tbl_wr_wk15" displayName="tbl_wr_wk15" ref="A4:Q335" totalsRowShown="0" dataDxfId="295" tableBorderDxfId="294">
  <autoFilter ref="A4:Q335" xr:uid="{00000000-0009-0000-0100-000012000000}"/>
  <tableColumns count="17">
    <tableColumn id="1" xr3:uid="{00000000-0010-0000-0F00-000001000000}" name="Week" dataDxfId="293"/>
    <tableColumn id="2" xr3:uid="{00000000-0010-0000-0F00-000002000000}" name="Player" dataDxfId="292"/>
    <tableColumn id="5" xr3:uid="{00000000-0010-0000-0F00-000005000000}" name="REC" dataDxfId="291"/>
    <tableColumn id="6" xr3:uid="{00000000-0010-0000-0F00-000006000000}" name="TGT" dataDxfId="290"/>
    <tableColumn id="7" xr3:uid="{00000000-0010-0000-0F00-000007000000}" name="YDS" dataDxfId="289"/>
    <tableColumn id="8" xr3:uid="{00000000-0010-0000-0F00-000008000000}" name="Y/R" dataDxfId="288"/>
    <tableColumn id="9" xr3:uid="{00000000-0010-0000-0F00-000009000000}" name="LG" dataDxfId="287"/>
    <tableColumn id="10" xr3:uid="{00000000-0010-0000-0F00-00000A000000}" name="20+" dataDxfId="286"/>
    <tableColumn id="11" xr3:uid="{00000000-0010-0000-0F00-00000B000000}" name="TD" dataDxfId="285"/>
    <tableColumn id="12" xr3:uid="{00000000-0010-0000-0F00-00000C000000}" name="ATT" dataDxfId="284"/>
    <tableColumn id="13" xr3:uid="{00000000-0010-0000-0F00-00000D000000}" name="YDS2" dataDxfId="283"/>
    <tableColumn id="14" xr3:uid="{00000000-0010-0000-0F00-00000E000000}" name="TD3" dataDxfId="282"/>
    <tableColumn id="15" xr3:uid="{00000000-0010-0000-0F00-00000F000000}" name="FL" dataDxfId="281"/>
    <tableColumn id="16" xr3:uid="{00000000-0010-0000-0F00-000010000000}" name="G" dataDxfId="280"/>
    <tableColumn id="17" xr3:uid="{00000000-0010-0000-0F00-000011000000}" name="FPTS" dataDxfId="279"/>
    <tableColumn id="18" xr3:uid="{00000000-0010-0000-0F00-000012000000}" name="FPTS/G" dataDxfId="278"/>
    <tableColumn id="19" xr3:uid="{00000000-0010-0000-0F00-000013000000}" name="ROST" dataDxfId="27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0000000}" name="tbl_wr_wk16" displayName="tbl_wr_wk16" ref="A4:Q335" totalsRowShown="0" dataDxfId="276" tableBorderDxfId="275">
  <autoFilter ref="A4:Q335" xr:uid="{00000000-0009-0000-0100-00000E000000}"/>
  <sortState xmlns:xlrd2="http://schemas.microsoft.com/office/spreadsheetml/2017/richdata2" ref="A5:Q335">
    <sortCondition ref="B4:B335"/>
  </sortState>
  <tableColumns count="17">
    <tableColumn id="1" xr3:uid="{00000000-0010-0000-1000-000001000000}" name="Week" dataDxfId="274"/>
    <tableColumn id="2" xr3:uid="{00000000-0010-0000-1000-000002000000}" name="Player" dataDxfId="273"/>
    <tableColumn id="5" xr3:uid="{00000000-0010-0000-1000-000005000000}" name="REC" dataDxfId="272"/>
    <tableColumn id="6" xr3:uid="{00000000-0010-0000-1000-000006000000}" name="TGT" dataDxfId="271"/>
    <tableColumn id="7" xr3:uid="{00000000-0010-0000-1000-000007000000}" name="YDS" dataDxfId="270"/>
    <tableColumn id="8" xr3:uid="{00000000-0010-0000-1000-000008000000}" name="Y/R" dataDxfId="269"/>
    <tableColumn id="9" xr3:uid="{00000000-0010-0000-1000-000009000000}" name="LG" dataDxfId="268"/>
    <tableColumn id="10" xr3:uid="{00000000-0010-0000-1000-00000A000000}" name="20+" dataDxfId="267"/>
    <tableColumn id="11" xr3:uid="{00000000-0010-0000-1000-00000B000000}" name="TD" dataDxfId="266"/>
    <tableColumn id="12" xr3:uid="{00000000-0010-0000-1000-00000C000000}" name="ATT" dataDxfId="265"/>
    <tableColumn id="13" xr3:uid="{00000000-0010-0000-1000-00000D000000}" name="YDS2" dataDxfId="264"/>
    <tableColumn id="14" xr3:uid="{00000000-0010-0000-1000-00000E000000}" name="TD3" dataDxfId="263"/>
    <tableColumn id="15" xr3:uid="{00000000-0010-0000-1000-00000F000000}" name="FL" dataDxfId="262"/>
    <tableColumn id="16" xr3:uid="{00000000-0010-0000-1000-000010000000}" name="G" dataDxfId="261"/>
    <tableColumn id="17" xr3:uid="{00000000-0010-0000-1000-000011000000}" name="FPTS" dataDxfId="260"/>
    <tableColumn id="18" xr3:uid="{00000000-0010-0000-1000-000012000000}" name="FPTS/G" dataDxfId="259"/>
    <tableColumn id="19" xr3:uid="{00000000-0010-0000-1000-000013000000}" name="ROST" dataDxfId="25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1000000}" name="tbl_wr_wk17" displayName="tbl_wr_wk17" ref="A4:Q335" totalsRowShown="0" dataDxfId="257" tableBorderDxfId="256">
  <autoFilter ref="A4:Q335" xr:uid="{00000000-0009-0000-0100-000013000000}"/>
  <tableColumns count="17">
    <tableColumn id="1" xr3:uid="{00000000-0010-0000-1100-000001000000}" name="Week" dataDxfId="255"/>
    <tableColumn id="2" xr3:uid="{00000000-0010-0000-1100-000002000000}" name="Player" dataDxfId="254"/>
    <tableColumn id="5" xr3:uid="{00000000-0010-0000-1100-000005000000}" name="REC" dataDxfId="253"/>
    <tableColumn id="6" xr3:uid="{00000000-0010-0000-1100-000006000000}" name="TGT" dataDxfId="252"/>
    <tableColumn id="7" xr3:uid="{00000000-0010-0000-1100-000007000000}" name="YDS" dataDxfId="251"/>
    <tableColumn id="8" xr3:uid="{00000000-0010-0000-1100-000008000000}" name="Y/R" dataDxfId="250"/>
    <tableColumn id="9" xr3:uid="{00000000-0010-0000-1100-000009000000}" name="LG" dataDxfId="249"/>
    <tableColumn id="10" xr3:uid="{00000000-0010-0000-1100-00000A000000}" name="20+" dataDxfId="248"/>
    <tableColumn id="11" xr3:uid="{00000000-0010-0000-1100-00000B000000}" name="TD" dataDxfId="247"/>
    <tableColumn id="12" xr3:uid="{00000000-0010-0000-1100-00000C000000}" name="ATT" dataDxfId="246"/>
    <tableColumn id="13" xr3:uid="{00000000-0010-0000-1100-00000D000000}" name="YDS2" dataDxfId="245"/>
    <tableColumn id="14" xr3:uid="{00000000-0010-0000-1100-00000E000000}" name="TD3" dataDxfId="244"/>
    <tableColumn id="15" xr3:uid="{00000000-0010-0000-1100-00000F000000}" name="FL" dataDxfId="243"/>
    <tableColumn id="16" xr3:uid="{00000000-0010-0000-1100-000010000000}" name="G" dataDxfId="242"/>
    <tableColumn id="17" xr3:uid="{00000000-0010-0000-1100-000011000000}" name="FPTS" dataDxfId="241"/>
    <tableColumn id="18" xr3:uid="{00000000-0010-0000-1100-000012000000}" name="FPTS/G" dataDxfId="240"/>
    <tableColumn id="19" xr3:uid="{00000000-0010-0000-1100-000013000000}" name="ROST" dataDxfId="23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2000000}" name="tbl_wr_wk18" displayName="tbl_wr_wk18" ref="A4:Q335" totalsRowShown="0" dataDxfId="238" tableBorderDxfId="237">
  <autoFilter ref="A4:Q335" xr:uid="{00000000-0009-0000-0100-000014000000}"/>
  <tableColumns count="17">
    <tableColumn id="1" xr3:uid="{00000000-0010-0000-1200-000001000000}" name="Week" dataDxfId="236"/>
    <tableColumn id="2" xr3:uid="{00000000-0010-0000-1200-000002000000}" name="Player" dataDxfId="235"/>
    <tableColumn id="5" xr3:uid="{00000000-0010-0000-1200-000005000000}" name="REC" dataDxfId="234"/>
    <tableColumn id="6" xr3:uid="{00000000-0010-0000-1200-000006000000}" name="TGT" dataDxfId="233"/>
    <tableColumn id="7" xr3:uid="{00000000-0010-0000-1200-000007000000}" name="YDS" dataDxfId="232"/>
    <tableColumn id="8" xr3:uid="{00000000-0010-0000-1200-000008000000}" name="Y/R" dataDxfId="231"/>
    <tableColumn id="9" xr3:uid="{00000000-0010-0000-1200-000009000000}" name="LG" dataDxfId="230"/>
    <tableColumn id="10" xr3:uid="{00000000-0010-0000-1200-00000A000000}" name="20+" dataDxfId="229"/>
    <tableColumn id="11" xr3:uid="{00000000-0010-0000-1200-00000B000000}" name="TD" dataDxfId="228"/>
    <tableColumn id="12" xr3:uid="{00000000-0010-0000-1200-00000C000000}" name="ATT" dataDxfId="227"/>
    <tableColumn id="13" xr3:uid="{00000000-0010-0000-1200-00000D000000}" name="YDS2" dataDxfId="226"/>
    <tableColumn id="14" xr3:uid="{00000000-0010-0000-1200-00000E000000}" name="TD3" dataDxfId="225"/>
    <tableColumn id="15" xr3:uid="{00000000-0010-0000-1200-00000F000000}" name="FL" dataDxfId="224"/>
    <tableColumn id="16" xr3:uid="{00000000-0010-0000-1200-000010000000}" name="G" dataDxfId="223"/>
    <tableColumn id="17" xr3:uid="{00000000-0010-0000-1200-000011000000}" name="FPTS" dataDxfId="222"/>
    <tableColumn id="18" xr3:uid="{00000000-0010-0000-1200-000012000000}" name="FPTS/G" dataDxfId="221"/>
    <tableColumn id="19" xr3:uid="{00000000-0010-0000-1200-000013000000}" name="ROST" dataDxfId="2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wr_wk1" displayName="tbl_wr_wk1" ref="A4:Q332" totalsRowShown="0">
  <autoFilter ref="A4:Q332" xr:uid="{00000000-0009-0000-0100-000001000000}"/>
  <sortState xmlns:xlrd2="http://schemas.microsoft.com/office/spreadsheetml/2017/richdata2" ref="A5:Q95">
    <sortCondition ref="A4:A95"/>
  </sortState>
  <tableColumns count="17">
    <tableColumn id="1" xr3:uid="{00000000-0010-0000-0100-000001000000}" name="Week"/>
    <tableColumn id="2" xr3:uid="{00000000-0010-0000-0100-000002000000}" name="Player"/>
    <tableColumn id="3" xr3:uid="{00000000-0010-0000-0100-000003000000}" name="REC"/>
    <tableColumn id="4" xr3:uid="{00000000-0010-0000-0100-000004000000}" name="TGT"/>
    <tableColumn id="5" xr3:uid="{00000000-0010-0000-0100-000005000000}" name="YDS"/>
    <tableColumn id="6" xr3:uid="{00000000-0010-0000-0100-000006000000}" name="Y/R"/>
    <tableColumn id="7" xr3:uid="{00000000-0010-0000-0100-000007000000}" name="LG"/>
    <tableColumn id="8" xr3:uid="{00000000-0010-0000-0100-000008000000}" name="20+"/>
    <tableColumn id="9" xr3:uid="{00000000-0010-0000-0100-000009000000}" name="TD"/>
    <tableColumn id="10" xr3:uid="{00000000-0010-0000-0100-00000A000000}" name="ATT"/>
    <tableColumn id="11" xr3:uid="{00000000-0010-0000-0100-00000B000000}" name="YDS2"/>
    <tableColumn id="12" xr3:uid="{00000000-0010-0000-0100-00000C000000}" name="TD3"/>
    <tableColumn id="13" xr3:uid="{00000000-0010-0000-0100-00000D000000}" name="FL"/>
    <tableColumn id="14" xr3:uid="{00000000-0010-0000-0100-00000E000000}" name="G"/>
    <tableColumn id="15" xr3:uid="{00000000-0010-0000-0100-00000F000000}" name="FPTS"/>
    <tableColumn id="16" xr3:uid="{00000000-0010-0000-0100-000010000000}" name="FPTS/G"/>
    <tableColumn id="17" xr3:uid="{00000000-0010-0000-0100-000011000000}" name="ROST" dataDxfId="48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_wr_wk2" displayName="tbl_wr_wk2" ref="A4:Q333" totalsRowShown="0">
  <autoFilter ref="A4:Q333" xr:uid="{00000000-0009-0000-0100-000002000000}"/>
  <sortState xmlns:xlrd2="http://schemas.microsoft.com/office/spreadsheetml/2017/richdata2" ref="A5:Q104">
    <sortCondition ref="A4:A104"/>
  </sortState>
  <tableColumns count="17">
    <tableColumn id="1" xr3:uid="{00000000-0010-0000-0200-000001000000}" name="Week"/>
    <tableColumn id="2" xr3:uid="{00000000-0010-0000-0200-000002000000}" name="Player"/>
    <tableColumn id="3" xr3:uid="{00000000-0010-0000-0200-000003000000}" name="REC"/>
    <tableColumn id="4" xr3:uid="{00000000-0010-0000-0200-000004000000}" name="TGT"/>
    <tableColumn id="5" xr3:uid="{00000000-0010-0000-0200-000005000000}" name="YDS"/>
    <tableColumn id="6" xr3:uid="{00000000-0010-0000-0200-000006000000}" name="Y/R"/>
    <tableColumn id="7" xr3:uid="{00000000-0010-0000-0200-000007000000}" name="LG"/>
    <tableColumn id="8" xr3:uid="{00000000-0010-0000-0200-000008000000}" name="20+"/>
    <tableColumn id="9" xr3:uid="{00000000-0010-0000-0200-000009000000}" name="TD"/>
    <tableColumn id="10" xr3:uid="{00000000-0010-0000-0200-00000A000000}" name="ATT"/>
    <tableColumn id="11" xr3:uid="{00000000-0010-0000-0200-00000B000000}" name="YDS2"/>
    <tableColumn id="12" xr3:uid="{00000000-0010-0000-0200-00000C000000}" name="TD3"/>
    <tableColumn id="13" xr3:uid="{00000000-0010-0000-0200-00000D000000}" name="FL"/>
    <tableColumn id="14" xr3:uid="{00000000-0010-0000-0200-00000E000000}" name="G"/>
    <tableColumn id="15" xr3:uid="{00000000-0010-0000-0200-00000F000000}" name="FPTS"/>
    <tableColumn id="16" xr3:uid="{00000000-0010-0000-0200-000010000000}" name="FPTS/G"/>
    <tableColumn id="17" xr3:uid="{00000000-0010-0000-0200-000011000000}" name="ROST" dataDxfId="4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bl_wr_wk3" displayName="tbl_wr_wk3" ref="A4:Q332" totalsRowShown="0">
  <autoFilter ref="A4:Q332" xr:uid="{00000000-0009-0000-0100-000003000000}"/>
  <sortState xmlns:xlrd2="http://schemas.microsoft.com/office/spreadsheetml/2017/richdata2" ref="A5:Q84">
    <sortCondition ref="A4:A84"/>
  </sortState>
  <tableColumns count="17">
    <tableColumn id="1" xr3:uid="{00000000-0010-0000-0300-000001000000}" name="Week"/>
    <tableColumn id="2" xr3:uid="{00000000-0010-0000-0300-000002000000}" name="Player"/>
    <tableColumn id="3" xr3:uid="{00000000-0010-0000-0300-000003000000}" name="REC"/>
    <tableColumn id="4" xr3:uid="{00000000-0010-0000-0300-000004000000}" name="TGT"/>
    <tableColumn id="5" xr3:uid="{00000000-0010-0000-0300-000005000000}" name="YDS"/>
    <tableColumn id="6" xr3:uid="{00000000-0010-0000-0300-000006000000}" name="Y/R"/>
    <tableColumn id="7" xr3:uid="{00000000-0010-0000-0300-000007000000}" name="LG"/>
    <tableColumn id="8" xr3:uid="{00000000-0010-0000-0300-000008000000}" name="20+"/>
    <tableColumn id="9" xr3:uid="{00000000-0010-0000-0300-000009000000}" name="TD"/>
    <tableColumn id="10" xr3:uid="{00000000-0010-0000-0300-00000A000000}" name="ATT"/>
    <tableColumn id="11" xr3:uid="{00000000-0010-0000-0300-00000B000000}" name="YDS2"/>
    <tableColumn id="12" xr3:uid="{00000000-0010-0000-0300-00000C000000}" name="TD3"/>
    <tableColumn id="13" xr3:uid="{00000000-0010-0000-0300-00000D000000}" name="FL"/>
    <tableColumn id="14" xr3:uid="{00000000-0010-0000-0300-00000E000000}" name="G"/>
    <tableColumn id="15" xr3:uid="{00000000-0010-0000-0300-00000F000000}" name="FPTS"/>
    <tableColumn id="16" xr3:uid="{00000000-0010-0000-0300-000010000000}" name="FPTS/G"/>
    <tableColumn id="17" xr3:uid="{00000000-0010-0000-0300-000011000000}" name="ROST" dataDxfId="48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bl_wr_wk4" displayName="tbl_wr_wk4" ref="A4:Q333" totalsRowShown="0">
  <autoFilter ref="A4:Q333" xr:uid="{00000000-0009-0000-0100-000004000000}"/>
  <sortState xmlns:xlrd2="http://schemas.microsoft.com/office/spreadsheetml/2017/richdata2" ref="A5:Q89">
    <sortCondition ref="A4:A89"/>
  </sortState>
  <tableColumns count="17">
    <tableColumn id="1" xr3:uid="{00000000-0010-0000-0400-000001000000}" name="Week"/>
    <tableColumn id="2" xr3:uid="{00000000-0010-0000-0400-000002000000}" name="Player"/>
    <tableColumn id="3" xr3:uid="{00000000-0010-0000-0400-000003000000}" name="REC"/>
    <tableColumn id="4" xr3:uid="{00000000-0010-0000-0400-000004000000}" name="TGT"/>
    <tableColumn id="5" xr3:uid="{00000000-0010-0000-0400-000005000000}" name="YDS"/>
    <tableColumn id="6" xr3:uid="{00000000-0010-0000-0400-000006000000}" name="Y/R"/>
    <tableColumn id="7" xr3:uid="{00000000-0010-0000-0400-000007000000}" name="LG"/>
    <tableColumn id="8" xr3:uid="{00000000-0010-0000-0400-000008000000}" name="20+"/>
    <tableColumn id="9" xr3:uid="{00000000-0010-0000-0400-000009000000}" name="TD"/>
    <tableColumn id="10" xr3:uid="{00000000-0010-0000-0400-00000A000000}" name="ATT"/>
    <tableColumn id="11" xr3:uid="{00000000-0010-0000-0400-00000B000000}" name="YDS2"/>
    <tableColumn id="12" xr3:uid="{00000000-0010-0000-0400-00000C000000}" name="TD3"/>
    <tableColumn id="13" xr3:uid="{00000000-0010-0000-0400-00000D000000}" name="FL"/>
    <tableColumn id="14" xr3:uid="{00000000-0010-0000-0400-00000E000000}" name="G"/>
    <tableColumn id="15" xr3:uid="{00000000-0010-0000-0400-00000F000000}" name="FPTS"/>
    <tableColumn id="16" xr3:uid="{00000000-0010-0000-0400-000010000000}" name="FPTS/G"/>
    <tableColumn id="17" xr3:uid="{00000000-0010-0000-0400-000011000000}" name="ROST" dataDxfId="48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bl_wr_wk5" displayName="tbl_wr_wk5" ref="A4:Q334" totalsRowShown="0" dataDxfId="485" tableBorderDxfId="484">
  <autoFilter ref="A4:Q334" xr:uid="{00000000-0009-0000-0100-000005000000}"/>
  <sortState xmlns:xlrd2="http://schemas.microsoft.com/office/spreadsheetml/2017/richdata2" ref="A5:S86">
    <sortCondition descending="1" ref="O4:O86"/>
  </sortState>
  <tableColumns count="17">
    <tableColumn id="1" xr3:uid="{00000000-0010-0000-0500-000001000000}" name="Week" dataDxfId="483"/>
    <tableColumn id="2" xr3:uid="{00000000-0010-0000-0500-000002000000}" name="Player" dataDxfId="482"/>
    <tableColumn id="5" xr3:uid="{00000000-0010-0000-0500-000005000000}" name="REC" dataDxfId="481"/>
    <tableColumn id="6" xr3:uid="{00000000-0010-0000-0500-000006000000}" name="TGT" dataDxfId="480"/>
    <tableColumn id="7" xr3:uid="{00000000-0010-0000-0500-000007000000}" name="YDS" dataDxfId="479"/>
    <tableColumn id="8" xr3:uid="{00000000-0010-0000-0500-000008000000}" name="Y/R" dataDxfId="478"/>
    <tableColumn id="9" xr3:uid="{00000000-0010-0000-0500-000009000000}" name="LG" dataDxfId="477"/>
    <tableColumn id="10" xr3:uid="{00000000-0010-0000-0500-00000A000000}" name="20+" dataDxfId="476"/>
    <tableColumn id="11" xr3:uid="{00000000-0010-0000-0500-00000B000000}" name="TD" dataDxfId="475"/>
    <tableColumn id="12" xr3:uid="{00000000-0010-0000-0500-00000C000000}" name="ATT" dataDxfId="474"/>
    <tableColumn id="13" xr3:uid="{00000000-0010-0000-0500-00000D000000}" name="YDS2" dataDxfId="473"/>
    <tableColumn id="14" xr3:uid="{00000000-0010-0000-0500-00000E000000}" name="TD3" dataDxfId="472"/>
    <tableColumn id="15" xr3:uid="{00000000-0010-0000-0500-00000F000000}" name="FL" dataDxfId="471"/>
    <tableColumn id="16" xr3:uid="{00000000-0010-0000-0500-000010000000}" name="G" dataDxfId="470"/>
    <tableColumn id="17" xr3:uid="{00000000-0010-0000-0500-000011000000}" name="FPTS" dataDxfId="469"/>
    <tableColumn id="18" xr3:uid="{00000000-0010-0000-0500-000012000000}" name="FPTS/G" dataDxfId="468"/>
    <tableColumn id="19" xr3:uid="{00000000-0010-0000-0500-000013000000}" name="ROST" dataDxfId="46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bl_wr_wk6" displayName="tbl_wr_wk6" ref="A4:Q334" totalsRowShown="0" dataDxfId="466" tableBorderDxfId="465">
  <autoFilter ref="A4:Q334" xr:uid="{00000000-0009-0000-0100-000008000000}"/>
  <sortState xmlns:xlrd2="http://schemas.microsoft.com/office/spreadsheetml/2017/richdata2" ref="A5:S325">
    <sortCondition ref="A4:A325"/>
  </sortState>
  <tableColumns count="17">
    <tableColumn id="1" xr3:uid="{00000000-0010-0000-0600-000001000000}" name="Week" dataDxfId="464"/>
    <tableColumn id="2" xr3:uid="{00000000-0010-0000-0600-000002000000}" name="Player" dataDxfId="463"/>
    <tableColumn id="5" xr3:uid="{00000000-0010-0000-0600-000005000000}" name="REC" dataDxfId="462"/>
    <tableColumn id="6" xr3:uid="{00000000-0010-0000-0600-000006000000}" name="TGT" dataDxfId="461"/>
    <tableColumn id="7" xr3:uid="{00000000-0010-0000-0600-000007000000}" name="YDS" dataDxfId="460"/>
    <tableColumn id="8" xr3:uid="{00000000-0010-0000-0600-000008000000}" name="Y/R" dataDxfId="459"/>
    <tableColumn id="9" xr3:uid="{00000000-0010-0000-0600-000009000000}" name="LG" dataDxfId="458"/>
    <tableColumn id="10" xr3:uid="{00000000-0010-0000-0600-00000A000000}" name="20+" dataDxfId="457"/>
    <tableColumn id="11" xr3:uid="{00000000-0010-0000-0600-00000B000000}" name="TD" dataDxfId="456"/>
    <tableColumn id="12" xr3:uid="{00000000-0010-0000-0600-00000C000000}" name="ATT" dataDxfId="455"/>
    <tableColumn id="13" xr3:uid="{00000000-0010-0000-0600-00000D000000}" name="YDS2" dataDxfId="454"/>
    <tableColumn id="14" xr3:uid="{00000000-0010-0000-0600-00000E000000}" name="TD3" dataDxfId="453"/>
    <tableColumn id="15" xr3:uid="{00000000-0010-0000-0600-00000F000000}" name="FL" dataDxfId="452"/>
    <tableColumn id="16" xr3:uid="{00000000-0010-0000-0600-000010000000}" name="G" dataDxfId="451"/>
    <tableColumn id="17" xr3:uid="{00000000-0010-0000-0600-000011000000}" name="FPTS" dataDxfId="450"/>
    <tableColumn id="18" xr3:uid="{00000000-0010-0000-0600-000012000000}" name="FPTS/G" dataDxfId="449"/>
    <tableColumn id="19" xr3:uid="{00000000-0010-0000-0600-000013000000}" name="ROST" dataDxfId="44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bl_wr_wk7" displayName="tbl_wr_wk7" ref="A4:Q332" totalsRowShown="0" dataDxfId="447" tableBorderDxfId="446">
  <autoFilter ref="A4:Q332" xr:uid="{00000000-0009-0000-0100-00000A000000}"/>
  <tableColumns count="17">
    <tableColumn id="1" xr3:uid="{00000000-0010-0000-0700-000001000000}" name="Week" dataDxfId="445"/>
    <tableColumn id="2" xr3:uid="{00000000-0010-0000-0700-000002000000}" name="Player" dataDxfId="444"/>
    <tableColumn id="5" xr3:uid="{00000000-0010-0000-0700-000005000000}" name="REC" dataDxfId="443"/>
    <tableColumn id="6" xr3:uid="{00000000-0010-0000-0700-000006000000}" name="TGT" dataDxfId="442"/>
    <tableColumn id="7" xr3:uid="{00000000-0010-0000-0700-000007000000}" name="YDS" dataDxfId="441"/>
    <tableColumn id="8" xr3:uid="{00000000-0010-0000-0700-000008000000}" name="Y/R" dataDxfId="440"/>
    <tableColumn id="9" xr3:uid="{00000000-0010-0000-0700-000009000000}" name="LG" dataDxfId="439"/>
    <tableColumn id="10" xr3:uid="{00000000-0010-0000-0700-00000A000000}" name="20+" dataDxfId="438"/>
    <tableColumn id="11" xr3:uid="{00000000-0010-0000-0700-00000B000000}" name="TD" dataDxfId="437"/>
    <tableColumn id="12" xr3:uid="{00000000-0010-0000-0700-00000C000000}" name="ATT" dataDxfId="436"/>
    <tableColumn id="13" xr3:uid="{00000000-0010-0000-0700-00000D000000}" name="YDS2" dataDxfId="435"/>
    <tableColumn id="14" xr3:uid="{00000000-0010-0000-0700-00000E000000}" name="TD3" dataDxfId="434"/>
    <tableColumn id="15" xr3:uid="{00000000-0010-0000-0700-00000F000000}" name="FL" dataDxfId="433"/>
    <tableColumn id="16" xr3:uid="{00000000-0010-0000-0700-000010000000}" name="G" dataDxfId="432"/>
    <tableColumn id="17" xr3:uid="{00000000-0010-0000-0700-000011000000}" name="FPTS" dataDxfId="431"/>
    <tableColumn id="18" xr3:uid="{00000000-0010-0000-0700-000012000000}" name="FPTS/G" dataDxfId="430"/>
    <tableColumn id="19" xr3:uid="{00000000-0010-0000-0700-000013000000}" name="ROST" dataDxfId="42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bl_wr_wk8" displayName="tbl_wr_wk8" ref="A4:Q332" totalsRowShown="0" dataDxfId="428" tableBorderDxfId="427">
  <autoFilter ref="A4:Q332" xr:uid="{00000000-0009-0000-0100-000009000000}"/>
  <tableColumns count="17">
    <tableColumn id="1" xr3:uid="{00000000-0010-0000-0800-000001000000}" name="Week" dataDxfId="426"/>
    <tableColumn id="2" xr3:uid="{00000000-0010-0000-0800-000002000000}" name="Player" dataDxfId="425"/>
    <tableColumn id="5" xr3:uid="{00000000-0010-0000-0800-000005000000}" name="REC" dataDxfId="424"/>
    <tableColumn id="6" xr3:uid="{00000000-0010-0000-0800-000006000000}" name="TGT" dataDxfId="423"/>
    <tableColumn id="7" xr3:uid="{00000000-0010-0000-0800-000007000000}" name="YDS" dataDxfId="422"/>
    <tableColumn id="8" xr3:uid="{00000000-0010-0000-0800-000008000000}" name="Y/R" dataDxfId="421"/>
    <tableColumn id="9" xr3:uid="{00000000-0010-0000-0800-000009000000}" name="LG" dataDxfId="420"/>
    <tableColumn id="10" xr3:uid="{00000000-0010-0000-0800-00000A000000}" name="20+" dataDxfId="419"/>
    <tableColumn id="11" xr3:uid="{00000000-0010-0000-0800-00000B000000}" name="TD" dataDxfId="418"/>
    <tableColumn id="12" xr3:uid="{00000000-0010-0000-0800-00000C000000}" name="ATT" dataDxfId="417"/>
    <tableColumn id="13" xr3:uid="{00000000-0010-0000-0800-00000D000000}" name="YDS2" dataDxfId="416"/>
    <tableColumn id="14" xr3:uid="{00000000-0010-0000-0800-00000E000000}" name="TD3" dataDxfId="415"/>
    <tableColumn id="15" xr3:uid="{00000000-0010-0000-0800-00000F000000}" name="FL" dataDxfId="414"/>
    <tableColumn id="16" xr3:uid="{00000000-0010-0000-0800-000010000000}" name="G" dataDxfId="413"/>
    <tableColumn id="17" xr3:uid="{00000000-0010-0000-0800-000011000000}" name="FPTS" dataDxfId="412"/>
    <tableColumn id="18" xr3:uid="{00000000-0010-0000-0800-000012000000}" name="FPTS/G" dataDxfId="411"/>
    <tableColumn id="19" xr3:uid="{00000000-0010-0000-0800-000013000000}" name="ROST" dataDxfId="4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W112"/>
  <sheetViews>
    <sheetView showGridLines="0" tabSelected="1" zoomScale="106" zoomScaleNormal="106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3" sqref="G3"/>
    </sheetView>
  </sheetViews>
  <sheetFormatPr defaultRowHeight="14.5" x14ac:dyDescent="0.35"/>
  <cols>
    <col min="1" max="1" width="28.54296875" bestFit="1" customWidth="1"/>
    <col min="2" max="2" width="8.1796875" customWidth="1"/>
    <col min="3" max="3" width="25.1796875" customWidth="1"/>
    <col min="4" max="4" width="7.7265625" customWidth="1"/>
    <col min="5" max="5" width="10.54296875" customWidth="1"/>
    <col min="6" max="14" width="10" bestFit="1" customWidth="1"/>
    <col min="15" max="23" width="11" bestFit="1" customWidth="1"/>
  </cols>
  <sheetData>
    <row r="4" spans="1:23" x14ac:dyDescent="0.35">
      <c r="A4" t="s">
        <v>0</v>
      </c>
      <c r="B4" t="s">
        <v>127</v>
      </c>
      <c r="C4" t="s">
        <v>148</v>
      </c>
      <c r="D4" t="s">
        <v>128</v>
      </c>
      <c r="E4" t="s">
        <v>129</v>
      </c>
      <c r="F4" t="s">
        <v>130</v>
      </c>
      <c r="G4" t="s">
        <v>131</v>
      </c>
      <c r="H4" t="s">
        <v>132</v>
      </c>
      <c r="I4" t="s">
        <v>133</v>
      </c>
      <c r="J4" t="s">
        <v>134</v>
      </c>
      <c r="K4" t="s">
        <v>135</v>
      </c>
      <c r="L4" t="s">
        <v>136</v>
      </c>
      <c r="M4" t="s">
        <v>137</v>
      </c>
      <c r="N4" t="s">
        <v>138</v>
      </c>
      <c r="O4" t="s">
        <v>139</v>
      </c>
      <c r="P4" t="s">
        <v>140</v>
      </c>
      <c r="Q4" t="s">
        <v>141</v>
      </c>
      <c r="R4" t="s">
        <v>142</v>
      </c>
      <c r="S4" t="s">
        <v>143</v>
      </c>
      <c r="T4" t="s">
        <v>144</v>
      </c>
      <c r="U4" t="s">
        <v>145</v>
      </c>
      <c r="V4" t="s">
        <v>146</v>
      </c>
      <c r="W4" t="s">
        <v>147</v>
      </c>
    </row>
    <row r="5" spans="1:23" x14ac:dyDescent="0.35">
      <c r="A5" t="s">
        <v>14</v>
      </c>
      <c r="B5" t="str">
        <f>MID(tbl_wr_wkly[[#This Row],[Player]], FIND("(", tbl_wr_wkly[[#This Row],[Player]]) + 1, FIND(")", tbl_wr_wkly[[#This Row],[Player]] tbl_wr_wkly[[#This Row],[Player]])- FIND("(", tbl_wr_wkly[[#This Row],[Player]]) - 1)</f>
        <v>MIA</v>
      </c>
      <c r="D5">
        <f>SUM(tbl_wr_wkly[[#This Row],[Week 1]:[Week 18]])</f>
        <v>316.90000000000003</v>
      </c>
      <c r="E5">
        <f>ROUND(AVERAGE(tbl_wr_wkly[[#This Row],[Week 1]:[Week 18]]),2)</f>
        <v>19.809999999999999</v>
      </c>
      <c r="F5">
        <f>IFERROR(VLOOKUP(tbl_wr_wkly[[#This Row],[Player]],tbl_wr_wk1[[Player]:[FPTS/G]],14,0),"          --")</f>
        <v>39</v>
      </c>
      <c r="G5">
        <f>IFERROR(VLOOKUP(tbl_wr_wkly[[#This Row],[Player]],tbl_wr_wk2[[Player]:[FPTS/G]],14,0),"          --")</f>
        <v>12.5</v>
      </c>
      <c r="H5">
        <f>IFERROR(VLOOKUP(tbl_wr_wkly[[#This Row],[Player]],tbl_wr_wk3[[Player]:[FPTS/G]],14,0),"          --")</f>
        <v>26.2</v>
      </c>
      <c r="I5">
        <f>IFERROR(VLOOKUP(tbl_wr_wkly[[#This Row],[Player]],tbl_wr_wk4[[Player]:[FPTS/G]],14,0),"          --")</f>
        <v>8.6999999999999993</v>
      </c>
      <c r="J5">
        <f>IFERROR(VLOOKUP(tbl_wr_wkly[[#This Row],[Player]],tbl_wr_wk5[[Player]:[FPTS/G]],14,0),"          --")</f>
        <v>28.1</v>
      </c>
      <c r="K5">
        <f>IFERROR(VLOOKUP(tbl_wr_wkly[[#This Row],[Player]],tbl_wr_wk6[[Player]:[FPTS/G]],14,0),"          --")</f>
        <v>25.3</v>
      </c>
      <c r="L5">
        <f>IFERROR(VLOOKUP(tbl_wr_wkly[[#This Row],[Player]],tbl_wr_wk7[[Player]:[FPTS/G]],14,0),"          --")</f>
        <v>20.3</v>
      </c>
      <c r="M5">
        <f>IFERROR(VLOOKUP(tbl_wr_wkly[[#This Row],[Player]],tbl_wr_wk8[[Player]:[FPTS/G]],14,0),"          --")</f>
        <v>21.2</v>
      </c>
      <c r="N5">
        <f>IFERROR(VLOOKUP(tbl_wr_wkly[[#This Row],[Player]],tbl_wr_wk9[[Player]:[FPTS/G]],14,0),"          --")</f>
        <v>8.5</v>
      </c>
      <c r="O5" t="s">
        <v>352</v>
      </c>
      <c r="P5">
        <f>IFERROR(VLOOKUP(tbl_wr_wkly[[#This Row],[Player]],tbl_wr_wk11[[Player]:[FPTS/G]],14,0),"          --")</f>
        <v>25.6</v>
      </c>
      <c r="Q5">
        <f>IFERROR(VLOOKUP(tbl_wr_wkly[[#This Row],[Player]],tbl_wr_wk12[[Player]:[FPTS/G]],14,0),"          --")</f>
        <v>20.9</v>
      </c>
      <c r="R5">
        <f>IFERROR(VLOOKUP(tbl_wr_wkly[[#This Row],[Player]],tbl_wr_wk13[[Player]:[FPTS/G]],14,0),"          --")</f>
        <v>29.8</v>
      </c>
      <c r="S5">
        <f>IFERROR(VLOOKUP(tbl_wr_wkly[[#This Row],[Player]],tbl_wr_wk14[[Player]:[FPTS/G]],14,0),"          --")</f>
        <v>8.1</v>
      </c>
      <c r="T5" t="s">
        <v>383</v>
      </c>
      <c r="U5">
        <f>IFERROR(VLOOKUP(tbl_wr_wkly[[#This Row],[Player]],tbl_wr_wk16[[Player]:[FPTS/G]],14,0),"          --")</f>
        <v>14.4</v>
      </c>
      <c r="V5">
        <f>IFERROR(VLOOKUP(tbl_wr_wkly[[#This Row],[Player]],tbl_wr_wk17[[Player]:[FPTS/G]],14,0),"          --")</f>
        <v>10.6</v>
      </c>
      <c r="W5">
        <f>IFERROR(VLOOKUP(tbl_wr_wkly[[#This Row],[Player]],tbl_wr_wk18[[Player]:[FPTS/G]],14,0),"          --")</f>
        <v>17.7</v>
      </c>
    </row>
    <row r="6" spans="1:23" x14ac:dyDescent="0.35">
      <c r="A6" t="s">
        <v>45</v>
      </c>
      <c r="B6" s="3" t="str">
        <f>MID(tbl_wr_wkly[[#This Row],[Player]], FIND("(", tbl_wr_wkly[[#This Row],[Player]]) + 1, FIND(")", tbl_wr_wkly[[#This Row],[Player]] tbl_wr_wkly[[#This Row],[Player]])- FIND("(", tbl_wr_wkly[[#This Row],[Player]]) - 1)</f>
        <v>DAL</v>
      </c>
      <c r="C6" s="3"/>
      <c r="D6">
        <f>SUM(tbl_wr_wkly[[#This Row],[Week 1]:[Week 18]])</f>
        <v>335.7</v>
      </c>
      <c r="E6">
        <f>ROUND(AVERAGE(tbl_wr_wkly[[#This Row],[Week 1]:[Week 18]]),2)</f>
        <v>19.75</v>
      </c>
      <c r="F6">
        <f>IFERROR(VLOOKUP(tbl_wr_wkly[[#This Row],[Player]],tbl_wr_wk1[[Player]:[FPTS/G]],14,0),"          --")</f>
        <v>9.6999999999999993</v>
      </c>
      <c r="G6">
        <f>IFERROR(VLOOKUP(tbl_wr_wkly[[#This Row],[Player]],tbl_wr_wk2[[Player]:[FPTS/G]],14,0),"          --")</f>
        <v>19.8</v>
      </c>
      <c r="H6">
        <f>IFERROR(VLOOKUP(tbl_wr_wkly[[#This Row],[Player]],tbl_wr_wk3[[Player]:[FPTS/G]],14,0),"          --")</f>
        <v>8.1999999999999993</v>
      </c>
      <c r="I6">
        <f>IFERROR(VLOOKUP(tbl_wr_wkly[[#This Row],[Player]],tbl_wr_wk4[[Player]:[FPTS/G]],14,0),"          --")</f>
        <v>12.8</v>
      </c>
      <c r="J6">
        <f>IFERROR(VLOOKUP(tbl_wr_wkly[[#This Row],[Player]],tbl_wr_wk5[[Player]:[FPTS/G]],14,0),"          --")</f>
        <v>6.9</v>
      </c>
      <c r="K6">
        <f>IFERROR(VLOOKUP(tbl_wr_wkly[[#This Row],[Player]],tbl_wr_wk6[[Player]:[FPTS/G]],14,0),"          --")</f>
        <v>15.2</v>
      </c>
      <c r="L6" t="s">
        <v>352</v>
      </c>
      <c r="M6">
        <f>IFERROR(VLOOKUP(tbl_wr_wkly[[#This Row],[Player]],tbl_wr_wk8[[Player]:[FPTS/G]],14,0),"          --")</f>
        <v>35</v>
      </c>
      <c r="N6">
        <f>IFERROR(VLOOKUP(tbl_wr_wkly[[#This Row],[Player]],tbl_wr_wk9[[Player]:[FPTS/G]],14,0),"          --")</f>
        <v>22.6</v>
      </c>
      <c r="O6">
        <f>IFERROR(VLOOKUP(tbl_wr_wkly[[#This Row],[Player]],tbl_wr_wk10[[Player]:[FPTS/G]],14,0),"          --")</f>
        <v>34</v>
      </c>
      <c r="P6">
        <f>IFERROR(VLOOKUP(tbl_wr_wkly[[#This Row],[Player]],tbl_wr_wk11[[Player]:[FPTS/G]],14,0),"          --")</f>
        <v>13.5</v>
      </c>
      <c r="Q6">
        <f>IFERROR(VLOOKUP(tbl_wr_wkly[[#This Row],[Player]],tbl_wr_wk12[[Player]:[FPTS/G]],14,0),"          --")</f>
        <v>15.3</v>
      </c>
      <c r="R6">
        <f>IFERROR(VLOOKUP(tbl_wr_wkly[[#This Row],[Player]],tbl_wr_wk13[[Player]:[FPTS/G]],14,0),"          --")</f>
        <v>26.6</v>
      </c>
      <c r="S6">
        <f>IFERROR(VLOOKUP(tbl_wr_wkly[[#This Row],[Player]],tbl_wr_wk14[[Player]:[FPTS/G]],14,0),"          --")</f>
        <v>16.100000000000001</v>
      </c>
      <c r="T6">
        <f>IFERROR(VLOOKUP(tbl_wr_wkly[[#This Row],[Player]],tbl_wr_wk15[[Player]:[FPTS/G]],14,0),"          --")</f>
        <v>15.1</v>
      </c>
      <c r="U6">
        <f>IFERROR(VLOOKUP(tbl_wr_wkly[[#This Row],[Player]],tbl_wr_wk16[[Player]:[FPTS/G]],14,0),"          --")</f>
        <v>22.2</v>
      </c>
      <c r="V6">
        <f>IFERROR(VLOOKUP(tbl_wr_wkly[[#This Row],[Player]],tbl_wr_wk17[[Player]:[FPTS/G]],14,0),"          --")</f>
        <v>33.700000000000003</v>
      </c>
      <c r="W6">
        <f>IFERROR(VLOOKUP(tbl_wr_wkly[[#This Row],[Player]],tbl_wr_wk18[[Player]:[FPTS/G]],14,0),"          --")</f>
        <v>29</v>
      </c>
    </row>
    <row r="7" spans="1:23" x14ac:dyDescent="0.35">
      <c r="A7" t="s">
        <v>39</v>
      </c>
      <c r="B7" s="4" t="str">
        <f>MID(tbl_wr_wkly[[#This Row],[Player]], FIND("(", tbl_wr_wkly[[#This Row],[Player]]) + 1, FIND(")", tbl_wr_wkly[[#This Row],[Player]] tbl_wr_wkly[[#This Row],[Player]])- FIND("(", tbl_wr_wkly[[#This Row],[Player]]) - 1)</f>
        <v>LAC</v>
      </c>
      <c r="C7" s="4"/>
      <c r="D7">
        <f>SUM(tbl_wr_wkly[[#This Row],[Week 1]:[Week 18]])</f>
        <v>224.9</v>
      </c>
      <c r="E7">
        <f>ROUND(AVERAGE(tbl_wr_wkly[[#This Row],[Week 1]:[Week 18]]),2)</f>
        <v>17.3</v>
      </c>
      <c r="F7">
        <f>IFERROR(VLOOKUP(tbl_wr_wkly[[#This Row],[Player]],tbl_wr_wk1[[Player]:[FPTS/G]],14,0),"          --")</f>
        <v>11.2</v>
      </c>
      <c r="G7">
        <f>IFERROR(VLOOKUP(tbl_wr_wkly[[#This Row],[Player]],tbl_wr_wk2[[Player]:[FPTS/G]],14,0),"          --")</f>
        <v>27.1</v>
      </c>
      <c r="H7">
        <f>IFERROR(VLOOKUP(tbl_wr_wkly[[#This Row],[Player]],tbl_wr_wk3[[Player]:[FPTS/G]],14,0),"          --")</f>
        <v>36.5</v>
      </c>
      <c r="I7">
        <f>IFERROR(VLOOKUP(tbl_wr_wkly[[#This Row],[Player]],tbl_wr_wk4[[Player]:[FPTS/G]],14,0),"          --")</f>
        <v>10.7</v>
      </c>
      <c r="J7" t="s">
        <v>352</v>
      </c>
      <c r="K7">
        <f>IFERROR(VLOOKUP(tbl_wr_wkly[[#This Row],[Player]],tbl_wr_wk6[[Player]:[FPTS/G]],14,0),"          --")</f>
        <v>18</v>
      </c>
      <c r="L7">
        <f>IFERROR(VLOOKUP(tbl_wr_wkly[[#This Row],[Player]],tbl_wr_wk7[[Player]:[FPTS/G]],14,0),"          --")</f>
        <v>7.5</v>
      </c>
      <c r="M7">
        <f>IFERROR(VLOOKUP(tbl_wr_wkly[[#This Row],[Player]],tbl_wr_wk8[[Player]:[FPTS/G]],14,0),"          --")</f>
        <v>10.9</v>
      </c>
      <c r="N7">
        <f>IFERROR(VLOOKUP(tbl_wr_wkly[[#This Row],[Player]],tbl_wr_wk9[[Player]:[FPTS/G]],14,0),"          --")</f>
        <v>11.7</v>
      </c>
      <c r="O7">
        <f>IFERROR(VLOOKUP(tbl_wr_wkly[[#This Row],[Player]],tbl_wr_wk10[[Player]:[FPTS/G]],14,0),"          --")</f>
        <v>35</v>
      </c>
      <c r="P7">
        <f>IFERROR(VLOOKUP(tbl_wr_wkly[[#This Row],[Player]],tbl_wr_wk11[[Player]:[FPTS/G]],14,0),"          --")</f>
        <v>22.6</v>
      </c>
      <c r="Q7">
        <f>IFERROR(VLOOKUP(tbl_wr_wkly[[#This Row],[Player]],tbl_wr_wk12[[Player]:[FPTS/G]],14,0),"          --")</f>
        <v>15.6</v>
      </c>
      <c r="R7">
        <f>IFERROR(VLOOKUP(tbl_wr_wkly[[#This Row],[Player]],tbl_wr_wk13[[Player]:[FPTS/G]],14,0),"          --")</f>
        <v>8.3000000000000007</v>
      </c>
      <c r="S7">
        <f>IFERROR(VLOOKUP(tbl_wr_wkly[[#This Row],[Player]],tbl_wr_wk14[[Player]:[FPTS/G]],14,0),"          --")</f>
        <v>9.8000000000000007</v>
      </c>
      <c r="T7" t="s">
        <v>383</v>
      </c>
      <c r="U7" t="s">
        <v>383</v>
      </c>
      <c r="V7" t="s">
        <v>383</v>
      </c>
      <c r="W7" t="s">
        <v>383</v>
      </c>
    </row>
    <row r="8" spans="1:23" x14ac:dyDescent="0.35">
      <c r="A8" t="s">
        <v>25</v>
      </c>
      <c r="B8" s="3" t="str">
        <f>MID(tbl_wr_wkly[[#This Row],[Player]], FIND("(", tbl_wr_wkly[[#This Row],[Player]]) + 1, FIND(")", tbl_wr_wkly[[#This Row],[Player]] tbl_wr_wkly[[#This Row],[Player]])- FIND("(", tbl_wr_wkly[[#This Row],[Player]]) - 1)</f>
        <v>DET</v>
      </c>
      <c r="C8" s="3"/>
      <c r="D8">
        <f>SUM(tbl_wr_wkly[[#This Row],[Week 1]:[Week 18]])</f>
        <v>271.39999999999998</v>
      </c>
      <c r="E8">
        <f>ROUND(AVERAGE(tbl_wr_wkly[[#This Row],[Week 1]:[Week 18]]),2)</f>
        <v>16.96</v>
      </c>
      <c r="F8">
        <f>IFERROR(VLOOKUP(tbl_wr_wkly[[#This Row],[Player]],tbl_wr_wk1[[Player]:[FPTS/G]],14,0),"          --")</f>
        <v>16.100000000000001</v>
      </c>
      <c r="G8">
        <f>IFERROR(VLOOKUP(tbl_wr_wkly[[#This Row],[Player]],tbl_wr_wk2[[Player]:[FPTS/G]],14,0),"          --")</f>
        <v>11.2</v>
      </c>
      <c r="H8">
        <f>IFERROR(VLOOKUP(tbl_wr_wkly[[#This Row],[Player]],tbl_wr_wk3[[Player]:[FPTS/G]],14,0),"          --")</f>
        <v>15.1</v>
      </c>
      <c r="I8">
        <f>IFERROR(VLOOKUP(tbl_wr_wkly[[#This Row],[Player]],tbl_wr_wk4[[Player]:[FPTS/G]],14,0),"          --")</f>
        <v>14.1</v>
      </c>
      <c r="J8" t="s">
        <v>383</v>
      </c>
      <c r="K8">
        <f>IFERROR(VLOOKUP(tbl_wr_wkly[[#This Row],[Player]],tbl_wr_wk6[[Player]:[FPTS/G]],14,0),"          --")</f>
        <v>24.4</v>
      </c>
      <c r="L8">
        <f>IFERROR(VLOOKUP(tbl_wr_wkly[[#This Row],[Player]],tbl_wr_wk7[[Player]:[FPTS/G]],14,0),"          --")</f>
        <v>16.7</v>
      </c>
      <c r="M8">
        <f>IFERROR(VLOOKUP(tbl_wr_wkly[[#This Row],[Player]],tbl_wr_wk8[[Player]:[FPTS/G]],14,0),"          --")</f>
        <v>13.8</v>
      </c>
      <c r="N8" t="s">
        <v>352</v>
      </c>
      <c r="O8">
        <f>IFERROR(VLOOKUP(tbl_wr_wkly[[#This Row],[Player]],tbl_wr_wk10[[Player]:[FPTS/G]],14,0),"          --")</f>
        <v>26.5</v>
      </c>
      <c r="P8">
        <f>IFERROR(VLOOKUP(tbl_wr_wkly[[#This Row],[Player]],tbl_wr_wk11[[Player]:[FPTS/G]],14,0),"          --")</f>
        <v>17.7</v>
      </c>
      <c r="Q8">
        <f>IFERROR(VLOOKUP(tbl_wr_wkly[[#This Row],[Player]],tbl_wr_wk12[[Player]:[FPTS/G]],14,0),"          --")</f>
        <v>14</v>
      </c>
      <c r="R8">
        <f>IFERROR(VLOOKUP(tbl_wr_wkly[[#This Row],[Player]],tbl_wr_wk13[[Player]:[FPTS/G]],14,0),"          --")</f>
        <v>11.9</v>
      </c>
      <c r="S8">
        <f>IFERROR(VLOOKUP(tbl_wr_wkly[[#This Row],[Player]],tbl_wr_wk14[[Player]:[FPTS/G]],14,0),"          --")</f>
        <v>3.6</v>
      </c>
      <c r="T8">
        <f>IFERROR(VLOOKUP(tbl_wr_wkly[[#This Row],[Player]],tbl_wr_wk15[[Player]:[FPTS/G]],14,0),"          --")</f>
        <v>20.7</v>
      </c>
      <c r="U8">
        <f>IFERROR(VLOOKUP(tbl_wr_wkly[[#This Row],[Player]],tbl_wr_wk16[[Player]:[FPTS/G]],14,0),"          --")</f>
        <v>22.6</v>
      </c>
      <c r="V8">
        <f>IFERROR(VLOOKUP(tbl_wr_wkly[[#This Row],[Player]],tbl_wr_wk17[[Player]:[FPTS/G]],14,0),"          --")</f>
        <v>19.100000000000001</v>
      </c>
      <c r="W8">
        <f>IFERROR(VLOOKUP(tbl_wr_wkly[[#This Row],[Player]],tbl_wr_wk18[[Player]:[FPTS/G]],14,0),"          --")</f>
        <v>23.9</v>
      </c>
    </row>
    <row r="9" spans="1:23" x14ac:dyDescent="0.35">
      <c r="A9" t="s">
        <v>21</v>
      </c>
      <c r="B9" s="3" t="str">
        <f>MID(tbl_wr_wkly[[#This Row],[Player]], FIND("(", tbl_wr_wkly[[#This Row],[Player]]) + 1, FIND(")", tbl_wr_wkly[[#This Row],[Player]] tbl_wr_wkly[[#This Row],[Player]])- FIND("(", tbl_wr_wkly[[#This Row],[Player]]) - 1)</f>
        <v>MIN</v>
      </c>
      <c r="C9" s="3"/>
      <c r="D9">
        <f>SUM(tbl_wr_wkly[[#This Row],[Week 1]:[Week 18]])</f>
        <v>168.20000000000002</v>
      </c>
      <c r="E9">
        <f>ROUND(AVERAGE(tbl_wr_wkly[[#This Row],[Week 1]:[Week 18]]),2)</f>
        <v>16.82</v>
      </c>
      <c r="F9">
        <f>IFERROR(VLOOKUP(tbl_wr_wkly[[#This Row],[Player]],tbl_wr_wk1[[Player]:[FPTS/G]],14,0),"          --")</f>
        <v>19.5</v>
      </c>
      <c r="G9">
        <f>IFERROR(VLOOKUP(tbl_wr_wkly[[#This Row],[Player]],tbl_wr_wk2[[Player]:[FPTS/G]],14,0),"          --")</f>
        <v>19.399999999999999</v>
      </c>
      <c r="H9">
        <f>IFERROR(VLOOKUP(tbl_wr_wkly[[#This Row],[Player]],tbl_wr_wk3[[Player]:[FPTS/G]],14,0),"          --")</f>
        <v>24.4</v>
      </c>
      <c r="I9">
        <f>IFERROR(VLOOKUP(tbl_wr_wkly[[#This Row],[Player]],tbl_wr_wk4[[Player]:[FPTS/G]],14,0),"          --")</f>
        <v>23.5</v>
      </c>
      <c r="J9">
        <f>IFERROR(VLOOKUP(tbl_wr_wkly[[#This Row],[Player]],tbl_wr_wk5[[Player]:[FPTS/G]],14,0),"          --")</f>
        <v>4.3</v>
      </c>
      <c r="K9" t="s">
        <v>383</v>
      </c>
      <c r="L9" t="s">
        <v>383</v>
      </c>
      <c r="M9" t="s">
        <v>383</v>
      </c>
      <c r="N9" t="s">
        <v>383</v>
      </c>
      <c r="O9" t="s">
        <v>383</v>
      </c>
      <c r="P9" t="s">
        <v>383</v>
      </c>
      <c r="Q9" t="s">
        <v>383</v>
      </c>
      <c r="R9" t="s">
        <v>383</v>
      </c>
      <c r="S9">
        <f>IFERROR(VLOOKUP(tbl_wr_wkly[[#This Row],[Player]],tbl_wr_wk14[[Player]:[FPTS/G]],14,0),"          --")</f>
        <v>3.7</v>
      </c>
      <c r="T9">
        <f>IFERROR(VLOOKUP(tbl_wr_wkly[[#This Row],[Player]],tbl_wr_wk15[[Player]:[FPTS/G]],14,0),"          --")</f>
        <v>11.9</v>
      </c>
      <c r="U9">
        <f>IFERROR(VLOOKUP(tbl_wr_wkly[[#This Row],[Player]],tbl_wr_wk16[[Player]:[FPTS/G]],14,0),"          --")</f>
        <v>23.1</v>
      </c>
      <c r="V9">
        <f>IFERROR(VLOOKUP(tbl_wr_wkly[[#This Row],[Player]],tbl_wr_wk17[[Player]:[FPTS/G]],14,0),"          --")</f>
        <v>8.4</v>
      </c>
      <c r="W9">
        <f>IFERROR(VLOOKUP(tbl_wr_wkly[[#This Row],[Player]],tbl_wr_wk18[[Player]:[FPTS/G]],14,0),"          --")</f>
        <v>30</v>
      </c>
    </row>
    <row r="10" spans="1:23" x14ac:dyDescent="0.35">
      <c r="A10" t="s">
        <v>40</v>
      </c>
      <c r="B10" s="2" t="str">
        <f>MID(tbl_wr_wkly[[#This Row],[Player]], FIND("(", tbl_wr_wkly[[#This Row],[Player]]) + 1, FIND(")", tbl_wr_wkly[[#This Row],[Player]] tbl_wr_wkly[[#This Row],[Player]])- FIND("(", tbl_wr_wkly[[#This Row],[Player]]) - 1)</f>
        <v>HOU</v>
      </c>
      <c r="C10" s="2"/>
      <c r="D10">
        <f>SUM(tbl_wr_wkly[[#This Row],[Week 1]:[Week 18]])</f>
        <v>220.4</v>
      </c>
      <c r="E10">
        <f>ROUND(AVERAGE(tbl_wr_wkly[[#This Row],[Week 1]:[Week 18]]),2)</f>
        <v>14.69</v>
      </c>
      <c r="F10">
        <f>IFERROR(VLOOKUP(tbl_wr_wkly[[#This Row],[Player]],tbl_wr_wk1[[Player]:[FPTS/G]],14,0),"          --")</f>
        <v>11</v>
      </c>
      <c r="G10">
        <f>IFERROR(VLOOKUP(tbl_wr_wkly[[#This Row],[Player]],tbl_wr_wk2[[Player]:[FPTS/G]],14,0),"          --")</f>
        <v>24.1</v>
      </c>
      <c r="H10">
        <f>IFERROR(VLOOKUP(tbl_wr_wkly[[#This Row],[Player]],tbl_wr_wk3[[Player]:[FPTS/G]],14,0),"          --")</f>
        <v>4.4000000000000004</v>
      </c>
      <c r="I10">
        <f>IFERROR(VLOOKUP(tbl_wr_wkly[[#This Row],[Player]],tbl_wr_wk4[[Player]:[FPTS/G]],14,0),"          --")</f>
        <v>32.299999999999997</v>
      </c>
      <c r="J10">
        <f>IFERROR(VLOOKUP(tbl_wr_wkly[[#This Row],[Player]],tbl_wr_wk5[[Player]:[FPTS/G]],14,0),"          --")</f>
        <v>5.4</v>
      </c>
      <c r="K10">
        <f>IFERROR(VLOOKUP(tbl_wr_wkly[[#This Row],[Player]],tbl_wr_wk6[[Player]:[FPTS/G]],14,0),"          --")</f>
        <v>10</v>
      </c>
      <c r="L10" t="s">
        <v>352</v>
      </c>
      <c r="M10">
        <f>IFERROR(VLOOKUP(tbl_wr_wkly[[#This Row],[Player]],tbl_wr_wk8[[Player]:[FPTS/G]],14,0),"          --")</f>
        <v>5</v>
      </c>
      <c r="N10">
        <f>IFERROR(VLOOKUP(tbl_wr_wkly[[#This Row],[Player]],tbl_wr_wk9[[Player]:[FPTS/G]],14,0),"          --")</f>
        <v>12.9</v>
      </c>
      <c r="O10" t="s">
        <v>383</v>
      </c>
      <c r="P10">
        <f>IFERROR(VLOOKUP(tbl_wr_wkly[[#This Row],[Player]],tbl_wr_wk11[[Player]:[FPTS/G]],14,0),"          --")</f>
        <v>10</v>
      </c>
      <c r="Q10">
        <f>IFERROR(VLOOKUP(tbl_wr_wkly[[#This Row],[Player]],tbl_wr_wk12[[Player]:[FPTS/G]],14,0),"          --")</f>
        <v>19.899999999999999</v>
      </c>
      <c r="R10">
        <f>IFERROR(VLOOKUP(tbl_wr_wkly[[#This Row],[Player]],tbl_wr_wk13[[Player]:[FPTS/G]],14,0),"          --")</f>
        <v>29.6</v>
      </c>
      <c r="S10">
        <f>IFERROR(VLOOKUP(tbl_wr_wkly[[#This Row],[Player]],tbl_wr_wk14[[Player]:[FPTS/G]],14,0),"          --")</f>
        <v>1.8</v>
      </c>
      <c r="T10" t="s">
        <v>383</v>
      </c>
      <c r="U10">
        <f>IFERROR(VLOOKUP(tbl_wr_wkly[[#This Row],[Player]],tbl_wr_wk16[[Player]:[FPTS/G]],14,0),"          --")</f>
        <v>11.8</v>
      </c>
      <c r="V10">
        <f>IFERROR(VLOOKUP(tbl_wr_wkly[[#This Row],[Player]],tbl_wr_wk17[[Player]:[FPTS/G]],14,0),"          --")</f>
        <v>12.2</v>
      </c>
      <c r="W10">
        <f>IFERROR(VLOOKUP(tbl_wr_wkly[[#This Row],[Player]],tbl_wr_wk18[[Player]:[FPTS/G]],14,0),"          --")</f>
        <v>30</v>
      </c>
    </row>
    <row r="11" spans="1:23" x14ac:dyDescent="0.35">
      <c r="A11" t="s">
        <v>22</v>
      </c>
      <c r="B11" t="str">
        <f>MID(tbl_wr_wkly[[#This Row],[Player]], FIND("(", tbl_wr_wkly[[#This Row],[Player]]) + 1, FIND(")", tbl_wr_wkly[[#This Row],[Player]] tbl_wr_wkly[[#This Row],[Player]])- FIND("(", tbl_wr_wkly[[#This Row],[Player]]) - 1)</f>
        <v>LAR</v>
      </c>
      <c r="D11">
        <f>SUM(tbl_wr_wkly[[#This Row],[Week 1]:[Week 18]])</f>
        <v>245.99999999999997</v>
      </c>
      <c r="E11">
        <f>ROUND(AVERAGE(tbl_wr_wkly[[#This Row],[Week 1]:[Week 18]]),2)</f>
        <v>14.47</v>
      </c>
      <c r="F11">
        <f>IFERROR(VLOOKUP(tbl_wr_wkly[[#This Row],[Player]],tbl_wr_wk1[[Player]:[FPTS/G]],14,0),"          --")</f>
        <v>16.899999999999999</v>
      </c>
      <c r="G11">
        <f>IFERROR(VLOOKUP(tbl_wr_wkly[[#This Row],[Player]],tbl_wr_wk2[[Player]:[FPTS/G]],14,0),"          --")</f>
        <v>22.6</v>
      </c>
      <c r="H11">
        <f>IFERROR(VLOOKUP(tbl_wr_wkly[[#This Row],[Player]],tbl_wr_wk3[[Player]:[FPTS/G]],14,0),"          --")</f>
        <v>9.6999999999999993</v>
      </c>
      <c r="I11">
        <f>IFERROR(VLOOKUP(tbl_wr_wkly[[#This Row],[Player]],tbl_wr_wk4[[Player]:[FPTS/G]],14,0),"          --")</f>
        <v>26.8</v>
      </c>
      <c r="J11">
        <f>IFERROR(VLOOKUP(tbl_wr_wkly[[#This Row],[Player]],tbl_wr_wk5[[Player]:[FPTS/G]],14,0),"          --")</f>
        <v>16.600000000000001</v>
      </c>
      <c r="K11">
        <f>IFERROR(VLOOKUP(tbl_wr_wkly[[#This Row],[Player]],tbl_wr_wk6[[Player]:[FPTS/G]],14,0),"          --")</f>
        <v>4.5999999999999996</v>
      </c>
      <c r="L11">
        <f>IFERROR(VLOOKUP(tbl_wr_wkly[[#This Row],[Player]],tbl_wr_wk7[[Player]:[FPTS/G]],14,0),"          --")</f>
        <v>19.399999999999999</v>
      </c>
      <c r="M11">
        <f>IFERROR(VLOOKUP(tbl_wr_wkly[[#This Row],[Player]],tbl_wr_wk8[[Player]:[FPTS/G]],14,0),"          --")</f>
        <v>5.8</v>
      </c>
      <c r="N11">
        <f>IFERROR(VLOOKUP(tbl_wr_wkly[[#This Row],[Player]],tbl_wr_wk9[[Player]:[FPTS/G]],14,0),"          --")</f>
        <v>4.7</v>
      </c>
      <c r="O11" t="s">
        <v>352</v>
      </c>
      <c r="P11">
        <f>IFERROR(VLOOKUP(tbl_wr_wkly[[#This Row],[Player]],tbl_wr_wk11[[Player]:[FPTS/G]],14,0),"          --")</f>
        <v>16.2</v>
      </c>
      <c r="Q11">
        <f>IFERROR(VLOOKUP(tbl_wr_wkly[[#This Row],[Player]],tbl_wr_wk12[[Player]:[FPTS/G]],14,0),"          --")</f>
        <v>4.7</v>
      </c>
      <c r="R11">
        <f>IFERROR(VLOOKUP(tbl_wr_wkly[[#This Row],[Player]],tbl_wr_wk13[[Player]:[FPTS/G]],14,0),"          --")</f>
        <v>21.9</v>
      </c>
      <c r="S11">
        <f>IFERROR(VLOOKUP(tbl_wr_wkly[[#This Row],[Player]],tbl_wr_wk14[[Player]:[FPTS/G]],14,0),"          --")</f>
        <v>11.5</v>
      </c>
      <c r="T11">
        <f>IFERROR(VLOOKUP(tbl_wr_wkly[[#This Row],[Player]],tbl_wr_wk15[[Player]:[FPTS/G]],14,0),"          --")</f>
        <v>7.8</v>
      </c>
      <c r="U11">
        <f>IFERROR(VLOOKUP(tbl_wr_wkly[[#This Row],[Player]],tbl_wr_wk16[[Player]:[FPTS/G]],14,0),"          --")</f>
        <v>28.5</v>
      </c>
      <c r="V11">
        <f>IFERROR(VLOOKUP(tbl_wr_wkly[[#This Row],[Player]],tbl_wr_wk17[[Player]:[FPTS/G]],14,0),"          --")</f>
        <v>16.2</v>
      </c>
      <c r="W11">
        <f>IFERROR(VLOOKUP(tbl_wr_wkly[[#This Row],[Player]],tbl_wr_wk18[[Player]:[FPTS/G]],14,0),"          --")</f>
        <v>12.1</v>
      </c>
    </row>
    <row r="12" spans="1:23" x14ac:dyDescent="0.35">
      <c r="A12" t="s">
        <v>26</v>
      </c>
      <c r="B12" t="str">
        <f>MID(tbl_wr_wkly[[#This Row],[Player]], FIND("(", tbl_wr_wkly[[#This Row],[Player]]) + 1, FIND(")", tbl_wr_wkly[[#This Row],[Player]] tbl_wr_wkly[[#This Row],[Player]])- FIND("(", tbl_wr_wkly[[#This Row],[Player]]) - 1)</f>
        <v>TB</v>
      </c>
      <c r="D12">
        <f>SUM(tbl_wr_wkly[[#This Row],[Week 1]:[Week 18]])</f>
        <v>243</v>
      </c>
      <c r="E12">
        <f>ROUND(AVERAGE(tbl_wr_wkly[[#This Row],[Week 1]:[Week 18]]),2)</f>
        <v>14.29</v>
      </c>
      <c r="F12">
        <f>IFERROR(VLOOKUP(tbl_wr_wkly[[#This Row],[Player]],tbl_wr_wk1[[Player]:[FPTS/G]],14,0),"          --")</f>
        <v>15.6</v>
      </c>
      <c r="G12">
        <f>IFERROR(VLOOKUP(tbl_wr_wkly[[#This Row],[Player]],tbl_wr_wk2[[Player]:[FPTS/G]],14,0),"          --")</f>
        <v>26.1</v>
      </c>
      <c r="H12">
        <f>IFERROR(VLOOKUP(tbl_wr_wkly[[#This Row],[Player]],tbl_wr_wk3[[Player]:[FPTS/G]],14,0),"          --")</f>
        <v>14.5</v>
      </c>
      <c r="I12">
        <f>IFERROR(VLOOKUP(tbl_wr_wkly[[#This Row],[Player]],tbl_wr_wk4[[Player]:[FPTS/G]],14,0),"          --")</f>
        <v>5.5</v>
      </c>
      <c r="J12" t="s">
        <v>352</v>
      </c>
      <c r="K12">
        <f>IFERROR(VLOOKUP(tbl_wr_wkly[[#This Row],[Player]],tbl_wr_wk6[[Player]:[FPTS/G]],14,0),"          --")</f>
        <v>6.9</v>
      </c>
      <c r="L12">
        <f>IFERROR(VLOOKUP(tbl_wr_wkly[[#This Row],[Player]],tbl_wr_wk7[[Player]:[FPTS/G]],14,0),"          --")</f>
        <v>17.2</v>
      </c>
      <c r="M12">
        <f>IFERROR(VLOOKUP(tbl_wr_wkly[[#This Row],[Player]],tbl_wr_wk8[[Player]:[FPTS/G]],14,0),"          --")</f>
        <v>11.4</v>
      </c>
      <c r="N12">
        <f>IFERROR(VLOOKUP(tbl_wr_wkly[[#This Row],[Player]],tbl_wr_wk9[[Player]:[FPTS/G]],14,0),"          --")</f>
        <v>10.7</v>
      </c>
      <c r="O12">
        <f>IFERROR(VLOOKUP(tbl_wr_wkly[[#This Row],[Player]],tbl_wr_wk10[[Player]:[FPTS/G]],14,0),"          --")</f>
        <v>23.3</v>
      </c>
      <c r="P12">
        <f>IFERROR(VLOOKUP(tbl_wr_wkly[[#This Row],[Player]],tbl_wr_wk11[[Player]:[FPTS/G]],14,0),"          --")</f>
        <v>12.8</v>
      </c>
      <c r="Q12">
        <f>IFERROR(VLOOKUP(tbl_wr_wkly[[#This Row],[Player]],tbl_wr_wk12[[Player]:[FPTS/G]],14,0),"          --")</f>
        <v>22</v>
      </c>
      <c r="R12">
        <f>IFERROR(VLOOKUP(tbl_wr_wkly[[#This Row],[Player]],tbl_wr_wk13[[Player]:[FPTS/G]],14,0),"          --")</f>
        <v>25.7</v>
      </c>
      <c r="S12">
        <f>IFERROR(VLOOKUP(tbl_wr_wkly[[#This Row],[Player]],tbl_wr_wk14[[Player]:[FPTS/G]],14,0),"          --")</f>
        <v>1.3</v>
      </c>
      <c r="T12">
        <f>IFERROR(VLOOKUP(tbl_wr_wkly[[#This Row],[Player]],tbl_wr_wk15[[Player]:[FPTS/G]],14,0),"          --")</f>
        <v>13.7</v>
      </c>
      <c r="U12">
        <f>IFERROR(VLOOKUP(tbl_wr_wkly[[#This Row],[Player]],tbl_wr_wk16[[Player]:[FPTS/G]],14,0),"          --")</f>
        <v>24.1</v>
      </c>
      <c r="V12">
        <f>IFERROR(VLOOKUP(tbl_wr_wkly[[#This Row],[Player]],tbl_wr_wk17[[Player]:[FPTS/G]],14,0),"          --")</f>
        <v>8.5</v>
      </c>
      <c r="W12">
        <f>IFERROR(VLOOKUP(tbl_wr_wkly[[#This Row],[Player]],tbl_wr_wk18[[Player]:[FPTS/G]],14,0),"          --")</f>
        <v>3.7</v>
      </c>
    </row>
    <row r="13" spans="1:23" x14ac:dyDescent="0.35">
      <c r="A13" t="s">
        <v>49</v>
      </c>
      <c r="B13" s="2" t="str">
        <f>MID(tbl_wr_wkly[[#This Row],[Player]], FIND("(", tbl_wr_wkly[[#This Row],[Player]]) + 1, FIND(")", tbl_wr_wkly[[#This Row],[Player]] tbl_wr_wkly[[#This Row],[Player]])- FIND("(", tbl_wr_wkly[[#This Row],[Player]]) - 1)</f>
        <v>SF</v>
      </c>
      <c r="C13" s="2"/>
      <c r="D13">
        <f>SUM(tbl_wr_wkly[[#This Row],[Week 1]:[Week 18]])</f>
        <v>213.7</v>
      </c>
      <c r="E13">
        <f>ROUND(AVERAGE(tbl_wr_wkly[[#This Row],[Week 1]:[Week 18]]),2)</f>
        <v>14.25</v>
      </c>
      <c r="F13">
        <f>IFERROR(VLOOKUP(tbl_wr_wkly[[#This Row],[Player]],tbl_wr_wk1[[Player]:[FPTS/G]],14,0),"          --")</f>
        <v>8.8000000000000007</v>
      </c>
      <c r="G13">
        <f>IFERROR(VLOOKUP(tbl_wr_wkly[[#This Row],[Player]],tbl_wr_wk2[[Player]:[FPTS/G]],14,0),"          --")</f>
        <v>19.100000000000001</v>
      </c>
      <c r="H13">
        <f>IFERROR(VLOOKUP(tbl_wr_wkly[[#This Row],[Player]],tbl_wr_wk3[[Player]:[FPTS/G]],14,0),"          --")</f>
        <v>22.1</v>
      </c>
      <c r="I13">
        <f>IFERROR(VLOOKUP(tbl_wr_wkly[[#This Row],[Player]],tbl_wr_wk4[[Player]:[FPTS/G]],14,0),"          --")</f>
        <v>0.6</v>
      </c>
      <c r="J13">
        <f>IFERROR(VLOOKUP(tbl_wr_wkly[[#This Row],[Player]],tbl_wr_wk5[[Player]:[FPTS/G]],14,0),"          --")</f>
        <v>10</v>
      </c>
      <c r="K13">
        <f>IFERROR(VLOOKUP(tbl_wr_wkly[[#This Row],[Player]],tbl_wr_wk6[[Player]:[FPTS/G]],14,0),"          --")</f>
        <v>1.1000000000000001</v>
      </c>
      <c r="L13" t="s">
        <v>383</v>
      </c>
      <c r="M13" t="s">
        <v>383</v>
      </c>
      <c r="N13" t="s">
        <v>352</v>
      </c>
      <c r="O13">
        <f>IFERROR(VLOOKUP(tbl_wr_wkly[[#This Row],[Player]],tbl_wr_wk10[[Player]:[FPTS/G]],14,0),"          --")</f>
        <v>13.9</v>
      </c>
      <c r="P13">
        <f>IFERROR(VLOOKUP(tbl_wr_wkly[[#This Row],[Player]],tbl_wr_wk11[[Player]:[FPTS/G]],14,0),"          --")</f>
        <v>7.7</v>
      </c>
      <c r="Q13">
        <f>IFERROR(VLOOKUP(tbl_wr_wkly[[#This Row],[Player]],tbl_wr_wk12[[Player]:[FPTS/G]],14,0),"          --")</f>
        <v>18.899999999999999</v>
      </c>
      <c r="R13">
        <f>IFERROR(VLOOKUP(tbl_wr_wkly[[#This Row],[Player]],tbl_wr_wk13[[Player]:[FPTS/G]],14,0),"          --")</f>
        <v>33.799999999999997</v>
      </c>
      <c r="S13">
        <f>IFERROR(VLOOKUP(tbl_wr_wkly[[#This Row],[Player]],tbl_wr_wk14[[Player]:[FPTS/G]],14,0),"          --")</f>
        <v>30.5</v>
      </c>
      <c r="T13">
        <f>IFERROR(VLOOKUP(tbl_wr_wkly[[#This Row],[Player]],tbl_wr_wk15[[Player]:[FPTS/G]],14,0),"          --")</f>
        <v>19.899999999999999</v>
      </c>
      <c r="U13">
        <f>IFERROR(VLOOKUP(tbl_wr_wkly[[#This Row],[Player]],tbl_wr_wk16[[Player]:[FPTS/G]],14,0),"          --")</f>
        <v>7.4</v>
      </c>
      <c r="V13">
        <f>IFERROR(VLOOKUP(tbl_wr_wkly[[#This Row],[Player]],tbl_wr_wk17[[Player]:[FPTS/G]],14,0),"          --")</f>
        <v>15.7</v>
      </c>
      <c r="W13">
        <f>IFERROR(VLOOKUP(tbl_wr_wkly[[#This Row],[Player]],tbl_wr_wk18[[Player]:[FPTS/G]],14,0),"          --")</f>
        <v>4.2</v>
      </c>
    </row>
    <row r="14" spans="1:23" x14ac:dyDescent="0.35">
      <c r="A14" t="s">
        <v>73</v>
      </c>
      <c r="B14" s="4" t="str">
        <f>MID(tbl_wr_wkly[[#This Row],[Player]], FIND("(", tbl_wr_wkly[[#This Row],[Player]]) + 1, FIND(")", tbl_wr_wkly[[#This Row],[Player]] tbl_wr_wkly[[#This Row],[Player]])- FIND("(", tbl_wr_wkly[[#This Row],[Player]]) - 1)</f>
        <v>HOU</v>
      </c>
      <c r="C14" s="4"/>
      <c r="D14">
        <f>SUM(tbl_wr_wkly[[#This Row],[Week 1]:[Week 18]])</f>
        <v>141.5</v>
      </c>
      <c r="E14">
        <f>ROUND(AVERAGE(tbl_wr_wkly[[#This Row],[Week 1]:[Week 18]]),2)</f>
        <v>14.15</v>
      </c>
      <c r="F14">
        <f>IFERROR(VLOOKUP(tbl_wr_wkly[[#This Row],[Player]],tbl_wr_wk1[[Player]:[FPTS/G]],14,0),"          --")</f>
        <v>4.9000000000000004</v>
      </c>
      <c r="G14">
        <f>IFERROR(VLOOKUP(tbl_wr_wkly[[#This Row],[Player]],tbl_wr_wk2[[Player]:[FPTS/G]],14,0),"          --")</f>
        <v>16.7</v>
      </c>
      <c r="H14">
        <f>IFERROR(VLOOKUP(tbl_wr_wkly[[#This Row],[Player]],tbl_wr_wk3[[Player]:[FPTS/G]],14,0),"          --")</f>
        <v>23</v>
      </c>
      <c r="I14">
        <f>IFERROR(VLOOKUP(tbl_wr_wkly[[#This Row],[Player]],tbl_wr_wk4[[Player]:[FPTS/G]],14,0),"          --")</f>
        <v>3.4</v>
      </c>
      <c r="J14">
        <f>IFERROR(VLOOKUP(tbl_wr_wkly[[#This Row],[Player]],tbl_wr_wk5[[Player]:[FPTS/G]],14,0),"          --")</f>
        <v>6.8</v>
      </c>
      <c r="K14" t="s">
        <v>383</v>
      </c>
      <c r="L14" t="s">
        <v>352</v>
      </c>
      <c r="M14">
        <f>IFERROR(VLOOKUP(tbl_wr_wkly[[#This Row],[Player]],tbl_wr_wk8[[Player]:[FPTS/G]],14,0),"          --")</f>
        <v>4.5999999999999996</v>
      </c>
      <c r="N14">
        <f>IFERROR(VLOOKUP(tbl_wr_wkly[[#This Row],[Player]],tbl_wr_wk9[[Player]:[FPTS/G]],14,0),"          --")</f>
        <v>26.6</v>
      </c>
      <c r="O14">
        <f>IFERROR(VLOOKUP(tbl_wr_wkly[[#This Row],[Player]],tbl_wr_wk10[[Player]:[FPTS/G]],14,0),"          --")</f>
        <v>15.9</v>
      </c>
      <c r="P14">
        <f>IFERROR(VLOOKUP(tbl_wr_wkly[[#This Row],[Player]],tbl_wr_wk11[[Player]:[FPTS/G]],14,0),"          --")</f>
        <v>24.9</v>
      </c>
      <c r="Q14">
        <f>IFERROR(VLOOKUP(tbl_wr_wkly[[#This Row],[Player]],tbl_wr_wk12[[Player]:[FPTS/G]],14,0),"          --")</f>
        <v>14.7</v>
      </c>
      <c r="R14" t="s">
        <v>383</v>
      </c>
      <c r="S14" t="s">
        <v>383</v>
      </c>
      <c r="T14" t="s">
        <v>383</v>
      </c>
      <c r="U14" t="s">
        <v>383</v>
      </c>
      <c r="V14" t="s">
        <v>383</v>
      </c>
      <c r="W14" t="s">
        <v>383</v>
      </c>
    </row>
    <row r="15" spans="1:23" x14ac:dyDescent="0.35">
      <c r="A15" t="s">
        <v>82</v>
      </c>
      <c r="B15" t="str">
        <f>MID(tbl_wr_wkly[[#This Row],[Player]], FIND("(", tbl_wr_wkly[[#This Row],[Player]]) + 1, FIND(")", tbl_wr_wkly[[#This Row],[Player]] tbl_wr_wkly[[#This Row],[Player]])- FIND("(", tbl_wr_wkly[[#This Row],[Player]]) - 1)</f>
        <v>CHI</v>
      </c>
      <c r="D15">
        <f>SUM(tbl_wr_wkly[[#This Row],[Week 1]:[Week 18]])</f>
        <v>238.50000000000003</v>
      </c>
      <c r="E15">
        <f>ROUND(AVERAGE(tbl_wr_wkly[[#This Row],[Week 1]:[Week 18]]),2)</f>
        <v>14.03</v>
      </c>
      <c r="F15">
        <f>IFERROR(VLOOKUP(tbl_wr_wkly[[#This Row],[Player]],tbl_wr_wk1[[Player]:[FPTS/G]],14,0),"          --")</f>
        <v>3.5</v>
      </c>
      <c r="G15">
        <f>IFERROR(VLOOKUP(tbl_wr_wkly[[#This Row],[Player]],tbl_wr_wk2[[Player]:[FPTS/G]],14,0),"          --")</f>
        <v>13.4</v>
      </c>
      <c r="H15">
        <f>IFERROR(VLOOKUP(tbl_wr_wkly[[#This Row],[Player]],tbl_wr_wk3[[Player]:[FPTS/G]],14,0),"          --")</f>
        <v>11.6</v>
      </c>
      <c r="I15">
        <f>IFERROR(VLOOKUP(tbl_wr_wkly[[#This Row],[Player]],tbl_wr_wk4[[Player]:[FPTS/G]],14,0),"          --")</f>
        <v>23.1</v>
      </c>
      <c r="J15">
        <f>IFERROR(VLOOKUP(tbl_wr_wkly[[#This Row],[Player]],tbl_wr_wk5[[Player]:[FPTS/G]],14,0),"          --")</f>
        <v>45</v>
      </c>
      <c r="K15">
        <f>IFERROR(VLOOKUP(tbl_wr_wkly[[#This Row],[Player]],tbl_wr_wk6[[Player]:[FPTS/G]],14,0),"          --")</f>
        <v>7.6</v>
      </c>
      <c r="L15">
        <f>IFERROR(VLOOKUP(tbl_wr_wkly[[#This Row],[Player]],tbl_wr_wk7[[Player]:[FPTS/G]],14,0),"          --")</f>
        <v>9.4</v>
      </c>
      <c r="M15">
        <f>IFERROR(VLOOKUP(tbl_wr_wkly[[#This Row],[Player]],tbl_wr_wk8[[Player]:[FPTS/G]],14,0),"          --")</f>
        <v>7.5</v>
      </c>
      <c r="N15">
        <f>IFERROR(VLOOKUP(tbl_wr_wkly[[#This Row],[Player]],tbl_wr_wk9[[Player]:[FPTS/G]],14,0),"          --")</f>
        <v>3.9</v>
      </c>
      <c r="O15">
        <f>IFERROR(VLOOKUP(tbl_wr_wkly[[#This Row],[Player]],tbl_wr_wk10[[Player]:[FPTS/G]],14,0),"          --")</f>
        <v>8.4</v>
      </c>
      <c r="P15">
        <f>IFERROR(VLOOKUP(tbl_wr_wkly[[#This Row],[Player]],tbl_wr_wk11[[Player]:[FPTS/G]],14,0),"          --")</f>
        <v>19.100000000000001</v>
      </c>
      <c r="Q15">
        <f>IFERROR(VLOOKUP(tbl_wr_wkly[[#This Row],[Player]],tbl_wr_wk12[[Player]:[FPTS/G]],14,0),"          --")</f>
        <v>16.899999999999999</v>
      </c>
      <c r="R15" t="s">
        <v>352</v>
      </c>
      <c r="S15">
        <f>IFERROR(VLOOKUP(tbl_wr_wkly[[#This Row],[Player]],tbl_wr_wk14[[Player]:[FPTS/G]],14,0),"          --")</f>
        <v>23.8</v>
      </c>
      <c r="T15">
        <f>IFERROR(VLOOKUP(tbl_wr_wkly[[#This Row],[Player]],tbl_wr_wk15[[Player]:[FPTS/G]],14,0),"          --")</f>
        <v>7.2</v>
      </c>
      <c r="U15">
        <f>IFERROR(VLOOKUP(tbl_wr_wkly[[#This Row],[Player]],tbl_wr_wk16[[Player]:[FPTS/G]],14,0),"          --")</f>
        <v>3.3</v>
      </c>
      <c r="V15">
        <f>IFERROR(VLOOKUP(tbl_wr_wkly[[#This Row],[Player]],tbl_wr_wk17[[Player]:[FPTS/G]],14,0),"          --")</f>
        <v>26.4</v>
      </c>
      <c r="W15">
        <f>IFERROR(VLOOKUP(tbl_wr_wkly[[#This Row],[Player]],tbl_wr_wk18[[Player]:[FPTS/G]],14,0),"          --")</f>
        <v>8.4</v>
      </c>
    </row>
    <row r="16" spans="1:23" x14ac:dyDescent="0.35">
      <c r="A16" t="s">
        <v>37</v>
      </c>
      <c r="B16" s="3" t="str">
        <f>MID(tbl_wr_wkly[[#This Row],[Player]], FIND("(", tbl_wr_wkly[[#This Row],[Player]]) + 1, FIND(")", tbl_wr_wkly[[#This Row],[Player]] tbl_wr_wkly[[#This Row],[Player]])- FIND("(", tbl_wr_wkly[[#This Row],[Player]]) - 1)</f>
        <v>PHI</v>
      </c>
      <c r="C16" s="3"/>
      <c r="D16">
        <f>SUM(tbl_wr_wkly[[#This Row],[Week 1]:[Week 18]])</f>
        <v>236.60000000000005</v>
      </c>
      <c r="E16">
        <f>ROUND(AVERAGE(tbl_wr_wkly[[#This Row],[Week 1]:[Week 18]]),2)</f>
        <v>13.92</v>
      </c>
      <c r="F16">
        <f>IFERROR(VLOOKUP(tbl_wr_wkly[[#This Row],[Player]],tbl_wr_wk1[[Player]:[FPTS/G]],14,0),"          --")</f>
        <v>11.4</v>
      </c>
      <c r="G16">
        <f>IFERROR(VLOOKUP(tbl_wr_wkly[[#This Row],[Player]],tbl_wr_wk2[[Player]:[FPTS/G]],14,0),"          --")</f>
        <v>4.9000000000000004</v>
      </c>
      <c r="H16">
        <f>IFERROR(VLOOKUP(tbl_wr_wkly[[#This Row],[Player]],tbl_wr_wk3[[Player]:[FPTS/G]],14,0),"          --")</f>
        <v>17.600000000000001</v>
      </c>
      <c r="I16">
        <f>IFERROR(VLOOKUP(tbl_wr_wkly[[#This Row],[Player]],tbl_wr_wk4[[Player]:[FPTS/G]],14,0),"          --")</f>
        <v>34</v>
      </c>
      <c r="J16">
        <f>IFERROR(VLOOKUP(tbl_wr_wkly[[#This Row],[Player]],tbl_wr_wk5[[Player]:[FPTS/G]],14,0),"          --")</f>
        <v>15.7</v>
      </c>
      <c r="K16">
        <f>IFERROR(VLOOKUP(tbl_wr_wkly[[#This Row],[Player]],tbl_wr_wk6[[Player]:[FPTS/G]],14,0),"          --")</f>
        <v>16.600000000000001</v>
      </c>
      <c r="L16">
        <f>IFERROR(VLOOKUP(tbl_wr_wkly[[#This Row],[Player]],tbl_wr_wk7[[Player]:[FPTS/G]],14,0),"          --")</f>
        <v>24.7</v>
      </c>
      <c r="M16">
        <f>IFERROR(VLOOKUP(tbl_wr_wkly[[#This Row],[Player]],tbl_wr_wk8[[Player]:[FPTS/G]],14,0),"          --")</f>
        <v>29</v>
      </c>
      <c r="N16">
        <f>IFERROR(VLOOKUP(tbl_wr_wkly[[#This Row],[Player]],tbl_wr_wk9[[Player]:[FPTS/G]],14,0),"          --")</f>
        <v>16.100000000000001</v>
      </c>
      <c r="O16" t="s">
        <v>352</v>
      </c>
      <c r="P16">
        <f>IFERROR(VLOOKUP(tbl_wr_wkly[[#This Row],[Player]],tbl_wr_wk11[[Player]:[FPTS/G]],14,0),"          --")</f>
        <v>1.3</v>
      </c>
      <c r="Q16">
        <f>IFERROR(VLOOKUP(tbl_wr_wkly[[#This Row],[Player]],tbl_wr_wk12[[Player]:[FPTS/G]],14,0),"          --")</f>
        <v>12.2</v>
      </c>
      <c r="R16">
        <f>IFERROR(VLOOKUP(tbl_wr_wkly[[#This Row],[Player]],tbl_wr_wk13[[Player]:[FPTS/G]],14,0),"          --")</f>
        <v>15.4</v>
      </c>
      <c r="S16">
        <f>IFERROR(VLOOKUP(tbl_wr_wkly[[#This Row],[Player]],tbl_wr_wk14[[Player]:[FPTS/G]],14,0),"          --")</f>
        <v>11.9</v>
      </c>
      <c r="T16">
        <f>IFERROR(VLOOKUP(tbl_wr_wkly[[#This Row],[Player]],tbl_wr_wk15[[Player]:[FPTS/G]],14,0),"          --")</f>
        <v>8.1</v>
      </c>
      <c r="U16">
        <f>IFERROR(VLOOKUP(tbl_wr_wkly[[#This Row],[Player]],tbl_wr_wk16[[Player]:[FPTS/G]],14,0),"          --")</f>
        <v>11</v>
      </c>
      <c r="V16">
        <f>IFERROR(VLOOKUP(tbl_wr_wkly[[#This Row],[Player]],tbl_wr_wk17[[Player]:[FPTS/G]],14,0),"          --")</f>
        <v>7.3</v>
      </c>
      <c r="W16">
        <f>IFERROR(VLOOKUP(tbl_wr_wkly[[#This Row],[Player]],tbl_wr_wk18[[Player]:[FPTS/G]],14,0),"          --")</f>
        <v>-0.6</v>
      </c>
    </row>
    <row r="17" spans="1:23" x14ac:dyDescent="0.35">
      <c r="A17" t="s">
        <v>60</v>
      </c>
      <c r="B17" s="4" t="str">
        <f>MID(tbl_wr_wkly[[#This Row],[Player]], FIND("(", tbl_wr_wkly[[#This Row],[Player]]) + 1, FIND(")", tbl_wr_wkly[[#This Row],[Player]] tbl_wr_wkly[[#This Row],[Player]])- FIND("(", tbl_wr_wkly[[#This Row],[Player]]) - 1)</f>
        <v>LAC</v>
      </c>
      <c r="C17" s="4"/>
      <c r="D17">
        <f>SUM(tbl_wr_wkly[[#This Row],[Week 1]:[Week 18]])</f>
        <v>40.700000000000003</v>
      </c>
      <c r="E17">
        <f>ROUND(AVERAGE(tbl_wr_wkly[[#This Row],[Week 1]:[Week 18]]),2)</f>
        <v>13.57</v>
      </c>
      <c r="F17">
        <f>IFERROR(VLOOKUP(tbl_wr_wkly[[#This Row],[Player]],tbl_wr_wk1[[Player]:[FPTS/G]],14,0),"          --")</f>
        <v>6.5</v>
      </c>
      <c r="G17">
        <f>IFERROR(VLOOKUP(tbl_wr_wkly[[#This Row],[Player]],tbl_wr_wk2[[Player]:[FPTS/G]],14,0),"          --")</f>
        <v>12.6</v>
      </c>
      <c r="H17">
        <f>IFERROR(VLOOKUP(tbl_wr_wkly[[#This Row],[Player]],tbl_wr_wk3[[Player]:[FPTS/G]],14,0),"          --")</f>
        <v>21.6</v>
      </c>
      <c r="I17" t="s">
        <v>383</v>
      </c>
      <c r="J17" t="s">
        <v>352</v>
      </c>
      <c r="K17" t="s">
        <v>383</v>
      </c>
      <c r="L17" t="s">
        <v>383</v>
      </c>
      <c r="M17" t="s">
        <v>383</v>
      </c>
      <c r="N17" t="s">
        <v>383</v>
      </c>
      <c r="O17" t="s">
        <v>383</v>
      </c>
      <c r="P17" t="s">
        <v>383</v>
      </c>
      <c r="Q17" t="s">
        <v>383</v>
      </c>
      <c r="R17" t="s">
        <v>383</v>
      </c>
      <c r="S17" t="s">
        <v>383</v>
      </c>
      <c r="T17" t="s">
        <v>383</v>
      </c>
      <c r="U17" t="s">
        <v>383</v>
      </c>
      <c r="V17" t="s">
        <v>383</v>
      </c>
      <c r="W17" t="s">
        <v>383</v>
      </c>
    </row>
    <row r="18" spans="1:23" x14ac:dyDescent="0.35">
      <c r="A18" t="s">
        <v>58</v>
      </c>
      <c r="B18" s="4" t="str">
        <f>MID(tbl_wr_wkly[[#This Row],[Player]], FIND("(", tbl_wr_wkly[[#This Row],[Player]]) + 1, FIND(")", tbl_wr_wkly[[#This Row],[Player]] tbl_wr_wkly[[#This Row],[Player]])- FIND("(", tbl_wr_wkly[[#This Row],[Player]]) - 1)</f>
        <v>CIN</v>
      </c>
      <c r="C18" s="4"/>
      <c r="D18">
        <f>SUM(tbl_wr_wkly[[#This Row],[Week 1]:[Week 18]])</f>
        <v>212.7</v>
      </c>
      <c r="E18">
        <f>ROUND(AVERAGE(tbl_wr_wkly[[#This Row],[Week 1]:[Week 18]]),2)</f>
        <v>13.29</v>
      </c>
      <c r="F18">
        <f>IFERROR(VLOOKUP(tbl_wr_wkly[[#This Row],[Player]],tbl_wr_wk1[[Player]:[FPTS/G]],14,0),"          --")</f>
        <v>6.6</v>
      </c>
      <c r="G18">
        <f>IFERROR(VLOOKUP(tbl_wr_wkly[[#This Row],[Player]],tbl_wr_wk2[[Player]:[FPTS/G]],14,0),"          --")</f>
        <v>5.6</v>
      </c>
      <c r="H18">
        <f>IFERROR(VLOOKUP(tbl_wr_wkly[[#This Row],[Player]],tbl_wr_wk3[[Player]:[FPTS/G]],14,0),"          --")</f>
        <v>20.100000000000001</v>
      </c>
      <c r="I18">
        <f>IFERROR(VLOOKUP(tbl_wr_wkly[[#This Row],[Player]],tbl_wr_wk4[[Player]:[FPTS/G]],14,0),"          --")</f>
        <v>10.8</v>
      </c>
      <c r="J18">
        <f>IFERROR(VLOOKUP(tbl_wr_wkly[[#This Row],[Player]],tbl_wr_wk5[[Player]:[FPTS/G]],14,0),"          --")</f>
        <v>44.7</v>
      </c>
      <c r="K18">
        <f>IFERROR(VLOOKUP(tbl_wr_wkly[[#This Row],[Player]],tbl_wr_wk6[[Player]:[FPTS/G]],14,0),"          --")</f>
        <v>11</v>
      </c>
      <c r="L18" t="s">
        <v>352</v>
      </c>
      <c r="M18">
        <f>IFERROR(VLOOKUP(tbl_wr_wkly[[#This Row],[Player]],tbl_wr_wk8[[Player]:[FPTS/G]],14,0),"          --")</f>
        <v>20.2</v>
      </c>
      <c r="N18">
        <f>IFERROR(VLOOKUP(tbl_wr_wkly[[#This Row],[Player]],tbl_wr_wk9[[Player]:[FPTS/G]],14,0),"          --")</f>
        <v>6.1</v>
      </c>
      <c r="O18">
        <f>IFERROR(VLOOKUP(tbl_wr_wkly[[#This Row],[Player]],tbl_wr_wk10[[Player]:[FPTS/G]],14,0),"          --")</f>
        <v>20.9</v>
      </c>
      <c r="P18">
        <f>IFERROR(VLOOKUP(tbl_wr_wkly[[#This Row],[Player]],tbl_wr_wk11[[Player]:[FPTS/G]],14,0),"          --")</f>
        <v>8.1999999999999993</v>
      </c>
      <c r="Q18">
        <f>IFERROR(VLOOKUP(tbl_wr_wkly[[#This Row],[Player]],tbl_wr_wk12[[Player]:[FPTS/G]],14,0),"          --")</f>
        <v>10.1</v>
      </c>
      <c r="R18">
        <f>IFERROR(VLOOKUP(tbl_wr_wkly[[#This Row],[Player]],tbl_wr_wk13[[Player]:[FPTS/G]],14,0),"          --")</f>
        <v>26.1</v>
      </c>
      <c r="S18">
        <f>IFERROR(VLOOKUP(tbl_wr_wkly[[#This Row],[Player]],tbl_wr_wk14[[Player]:[FPTS/G]],14,0),"          --")</f>
        <v>4.4000000000000004</v>
      </c>
      <c r="T18">
        <f>IFERROR(VLOOKUP(tbl_wr_wkly[[#This Row],[Player]],tbl_wr_wk15[[Player]:[FPTS/G]],14,0),"          --")</f>
        <v>8.4</v>
      </c>
      <c r="U18" t="s">
        <v>383</v>
      </c>
      <c r="V18">
        <f>IFERROR(VLOOKUP(tbl_wr_wkly[[#This Row],[Player]],tbl_wr_wk17[[Player]:[FPTS/G]],14,0),"          --")</f>
        <v>5.6</v>
      </c>
      <c r="W18">
        <f>IFERROR(VLOOKUP(tbl_wr_wkly[[#This Row],[Player]],tbl_wr_wk18[[Player]:[FPTS/G]],14,0),"          --")</f>
        <v>3.9</v>
      </c>
    </row>
    <row r="19" spans="1:23" x14ac:dyDescent="0.35">
      <c r="A19" t="s">
        <v>15</v>
      </c>
      <c r="B19" t="str">
        <f>MID(tbl_wr_wkly[[#This Row],[Player]], FIND("(", tbl_wr_wkly[[#This Row],[Player]]) + 1, FIND(")", tbl_wr_wkly[[#This Row],[Player]] tbl_wr_wkly[[#This Row],[Player]])- FIND("(", tbl_wr_wkly[[#This Row],[Player]]) - 1)</f>
        <v>SF</v>
      </c>
      <c r="D19">
        <f>SUM(tbl_wr_wkly[[#This Row],[Week 1]:[Week 18]])</f>
        <v>211.7</v>
      </c>
      <c r="E19">
        <f>ROUND(AVERAGE(tbl_wr_wkly[[#This Row],[Week 1]:[Week 18]]),2)</f>
        <v>13.23</v>
      </c>
      <c r="F19">
        <f>IFERROR(VLOOKUP(tbl_wr_wkly[[#This Row],[Player]],tbl_wr_wk1[[Player]:[FPTS/G]],14,0),"          --")</f>
        <v>28.9</v>
      </c>
      <c r="G19">
        <f>IFERROR(VLOOKUP(tbl_wr_wkly[[#This Row],[Player]],tbl_wr_wk2[[Player]:[FPTS/G]],14,0),"          --")</f>
        <v>5.8</v>
      </c>
      <c r="H19" t="s">
        <v>383</v>
      </c>
      <c r="I19">
        <f>IFERROR(VLOOKUP(tbl_wr_wkly[[#This Row],[Player]],tbl_wr_wk4[[Player]:[FPTS/G]],14,0),"          --")</f>
        <v>17.8</v>
      </c>
      <c r="J19">
        <f>IFERROR(VLOOKUP(tbl_wr_wkly[[#This Row],[Player]],tbl_wr_wk5[[Player]:[FPTS/G]],14,0),"          --")</f>
        <v>7.8</v>
      </c>
      <c r="K19">
        <f>IFERROR(VLOOKUP(tbl_wr_wkly[[#This Row],[Player]],tbl_wr_wk6[[Player]:[FPTS/G]],14,0),"          --")</f>
        <v>9.6</v>
      </c>
      <c r="L19">
        <f>IFERROR(VLOOKUP(tbl_wr_wkly[[#This Row],[Player]],tbl_wr_wk7[[Player]:[FPTS/G]],14,0),"          --")</f>
        <v>8.1999999999999993</v>
      </c>
      <c r="M19">
        <f>IFERROR(VLOOKUP(tbl_wr_wkly[[#This Row],[Player]],tbl_wr_wk8[[Player]:[FPTS/G]],14,0),"          --")</f>
        <v>13.4</v>
      </c>
      <c r="N19" t="s">
        <v>352</v>
      </c>
      <c r="O19">
        <f>IFERROR(VLOOKUP(tbl_wr_wkly[[#This Row],[Player]],tbl_wr_wk10[[Player]:[FPTS/G]],14,0),"          --")</f>
        <v>13</v>
      </c>
      <c r="P19">
        <f>IFERROR(VLOOKUP(tbl_wr_wkly[[#This Row],[Player]],tbl_wr_wk11[[Player]:[FPTS/G]],14,0),"          --")</f>
        <v>24.1</v>
      </c>
      <c r="Q19">
        <f>IFERROR(VLOOKUP(tbl_wr_wkly[[#This Row],[Player]],tbl_wr_wk12[[Player]:[FPTS/G]],14,0),"          --")</f>
        <v>12</v>
      </c>
      <c r="R19">
        <f>IFERROR(VLOOKUP(tbl_wr_wkly[[#This Row],[Player]],tbl_wr_wk13[[Player]:[FPTS/G]],14,0),"          --")</f>
        <v>13.1</v>
      </c>
      <c r="S19">
        <f>IFERROR(VLOOKUP(tbl_wr_wkly[[#This Row],[Player]],tbl_wr_wk14[[Player]:[FPTS/G]],14,0),"          --")</f>
        <v>13.6</v>
      </c>
      <c r="T19">
        <f>IFERROR(VLOOKUP(tbl_wr_wkly[[#This Row],[Player]],tbl_wr_wk15[[Player]:[FPTS/G]],14,0),"          --")</f>
        <v>5.2</v>
      </c>
      <c r="U19">
        <f>IFERROR(VLOOKUP(tbl_wr_wkly[[#This Row],[Player]],tbl_wr_wk16[[Player]:[FPTS/G]],14,0),"          --")</f>
        <v>14.3</v>
      </c>
      <c r="V19">
        <f>IFERROR(VLOOKUP(tbl_wr_wkly[[#This Row],[Player]],tbl_wr_wk17[[Player]:[FPTS/G]],14,0),"          --")</f>
        <v>20.9</v>
      </c>
      <c r="W19">
        <f>IFERROR(VLOOKUP(tbl_wr_wkly[[#This Row],[Player]],tbl_wr_wk18[[Player]:[FPTS/G]],14,0),"          --")</f>
        <v>4</v>
      </c>
    </row>
    <row r="20" spans="1:23" x14ac:dyDescent="0.35">
      <c r="A20" t="s">
        <v>18</v>
      </c>
      <c r="B20" s="2" t="str">
        <f>MID(tbl_wr_wkly[[#This Row],[Player]], FIND("(", tbl_wr_wkly[[#This Row],[Player]]) + 1, FIND(")", tbl_wr_wkly[[#This Row],[Player]] tbl_wr_wkly[[#This Row],[Player]])- FIND("(", tbl_wr_wkly[[#This Row],[Player]]) - 1)</f>
        <v>BUF</v>
      </c>
      <c r="C20" s="2"/>
      <c r="D20">
        <f>SUM(tbl_wr_wkly[[#This Row],[Week 1]:[Week 18]])</f>
        <v>220.3</v>
      </c>
      <c r="E20">
        <f>ROUND(AVERAGE(tbl_wr_wkly[[#This Row],[Week 1]:[Week 18]]),2)</f>
        <v>12.96</v>
      </c>
      <c r="F20">
        <f>IFERROR(VLOOKUP(tbl_wr_wkly[[#This Row],[Player]],tbl_wr_wk1[[Player]:[FPTS/G]],14,0),"          --")</f>
        <v>21.2</v>
      </c>
      <c r="G20">
        <f>IFERROR(VLOOKUP(tbl_wr_wkly[[#This Row],[Player]],tbl_wr_wk2[[Player]:[FPTS/G]],14,0),"          --")</f>
        <v>10.1</v>
      </c>
      <c r="H20">
        <f>IFERROR(VLOOKUP(tbl_wr_wkly[[#This Row],[Player]],tbl_wr_wk3[[Player]:[FPTS/G]],14,0),"          --")</f>
        <v>15.1</v>
      </c>
      <c r="I20">
        <f>IFERROR(VLOOKUP(tbl_wr_wkly[[#This Row],[Player]],tbl_wr_wk4[[Player]:[FPTS/G]],14,0),"          --")</f>
        <v>33</v>
      </c>
      <c r="J20">
        <f>IFERROR(VLOOKUP(tbl_wr_wkly[[#This Row],[Player]],tbl_wr_wk5[[Player]:[FPTS/G]],14,0),"          --")</f>
        <v>20.100000000000001</v>
      </c>
      <c r="K20">
        <f>IFERROR(VLOOKUP(tbl_wr_wkly[[#This Row],[Player]],tbl_wr_wk6[[Player]:[FPTS/G]],14,0),"          --")</f>
        <v>15</v>
      </c>
      <c r="L20">
        <f>IFERROR(VLOOKUP(tbl_wr_wkly[[#This Row],[Player]],tbl_wr_wk7[[Player]:[FPTS/G]],14,0),"          --")</f>
        <v>14.8</v>
      </c>
      <c r="M20">
        <f>IFERROR(VLOOKUP(tbl_wr_wkly[[#This Row],[Player]],tbl_wr_wk8[[Player]:[FPTS/G]],14,0),"          --")</f>
        <v>11.5</v>
      </c>
      <c r="N20">
        <f>IFERROR(VLOOKUP(tbl_wr_wkly[[#This Row],[Player]],tbl_wr_wk9[[Player]:[FPTS/G]],14,0),"          --")</f>
        <v>19.600000000000001</v>
      </c>
      <c r="O20">
        <f>IFERROR(VLOOKUP(tbl_wr_wkly[[#This Row],[Player]],tbl_wr_wk10[[Player]:[FPTS/G]],14,0),"          --")</f>
        <v>4.9000000000000004</v>
      </c>
      <c r="P20">
        <f>IFERROR(VLOOKUP(tbl_wr_wkly[[#This Row],[Player]],tbl_wr_wk11[[Player]:[FPTS/G]],14,0),"          --")</f>
        <v>4.7</v>
      </c>
      <c r="Q20">
        <f>IFERROR(VLOOKUP(tbl_wr_wkly[[#This Row],[Player]],tbl_wr_wk12[[Player]:[FPTS/G]],14,0),"          --")</f>
        <v>16.399999999999999</v>
      </c>
      <c r="R20" t="s">
        <v>352</v>
      </c>
      <c r="S20">
        <f>IFERROR(VLOOKUP(tbl_wr_wkly[[#This Row],[Player]],tbl_wr_wk14[[Player]:[FPTS/G]],14,0),"          --")</f>
        <v>4.4000000000000004</v>
      </c>
      <c r="T20">
        <f>IFERROR(VLOOKUP(tbl_wr_wkly[[#This Row],[Player]],tbl_wr_wk15[[Player]:[FPTS/G]],14,0),"          --")</f>
        <v>6.8</v>
      </c>
      <c r="U20">
        <f>IFERROR(VLOOKUP(tbl_wr_wkly[[#This Row],[Player]],tbl_wr_wk16[[Player]:[FPTS/G]],14,0),"          --")</f>
        <v>5.4</v>
      </c>
      <c r="V20">
        <f>IFERROR(VLOOKUP(tbl_wr_wkly[[#This Row],[Player]],tbl_wr_wk17[[Player]:[FPTS/G]],14,0),"          --")</f>
        <v>5.0999999999999996</v>
      </c>
      <c r="W20">
        <f>IFERROR(VLOOKUP(tbl_wr_wkly[[#This Row],[Player]],tbl_wr_wk18[[Player]:[FPTS/G]],14,0),"          --")</f>
        <v>12.2</v>
      </c>
    </row>
    <row r="21" spans="1:23" x14ac:dyDescent="0.35">
      <c r="A21" t="s">
        <v>71</v>
      </c>
      <c r="B21" t="str">
        <f>MID(tbl_wr_wkly[[#This Row],[Player]], FIND("(", tbl_wr_wkly[[#This Row],[Player]]) + 1, FIND(")", tbl_wr_wkly[[#This Row],[Player]] tbl_wr_wkly[[#This Row],[Player]])- FIND("(", tbl_wr_wkly[[#This Row],[Player]]) - 1)</f>
        <v>CLE</v>
      </c>
      <c r="D21">
        <f>SUM(tbl_wr_wkly[[#This Row],[Week 1]:[Week 18]])</f>
        <v>191.00000000000003</v>
      </c>
      <c r="E21">
        <f>ROUND(AVERAGE(tbl_wr_wkly[[#This Row],[Week 1]:[Week 18]]),2)</f>
        <v>12.73</v>
      </c>
      <c r="F21">
        <f>IFERROR(VLOOKUP(tbl_wr_wkly[[#This Row],[Player]],tbl_wr_wk1[[Player]:[FPTS/G]],14,0),"          --")</f>
        <v>5.2</v>
      </c>
      <c r="G21">
        <f>IFERROR(VLOOKUP(tbl_wr_wkly[[#This Row],[Player]],tbl_wr_wk2[[Player]:[FPTS/G]],14,0),"          --")</f>
        <v>12.5</v>
      </c>
      <c r="H21">
        <f>IFERROR(VLOOKUP(tbl_wr_wkly[[#This Row],[Player]],tbl_wr_wk3[[Player]:[FPTS/G]],14,0),"          --")</f>
        <v>21.1</v>
      </c>
      <c r="I21">
        <f>IFERROR(VLOOKUP(tbl_wr_wkly[[#This Row],[Player]],tbl_wr_wk4[[Player]:[FPTS/G]],14,0),"          --")</f>
        <v>2.1</v>
      </c>
      <c r="J21" t="s">
        <v>352</v>
      </c>
      <c r="K21">
        <f>IFERROR(VLOOKUP(tbl_wr_wkly[[#This Row],[Player]],tbl_wr_wk6[[Player]:[FPTS/G]],14,0),"          --")</f>
        <v>12.8</v>
      </c>
      <c r="L21">
        <f>IFERROR(VLOOKUP(tbl_wr_wkly[[#This Row],[Player]],tbl_wr_wk7[[Player]:[FPTS/G]],14,0),"          --")</f>
        <v>3.2</v>
      </c>
      <c r="M21">
        <f>IFERROR(VLOOKUP(tbl_wr_wkly[[#This Row],[Player]],tbl_wr_wk8[[Player]:[FPTS/G]],14,0),"          --")</f>
        <v>11.9</v>
      </c>
      <c r="N21">
        <f>IFERROR(VLOOKUP(tbl_wr_wkly[[#This Row],[Player]],tbl_wr_wk9[[Player]:[FPTS/G]],14,0),"          --")</f>
        <v>22.4</v>
      </c>
      <c r="O21">
        <f>IFERROR(VLOOKUP(tbl_wr_wkly[[#This Row],[Player]],tbl_wr_wk10[[Player]:[FPTS/G]],14,0),"          --")</f>
        <v>12.8</v>
      </c>
      <c r="P21">
        <f>IFERROR(VLOOKUP(tbl_wr_wkly[[#This Row],[Player]],tbl_wr_wk11[[Player]:[FPTS/G]],14,0),"          --")</f>
        <v>5.4</v>
      </c>
      <c r="Q21">
        <f>IFERROR(VLOOKUP(tbl_wr_wkly[[#This Row],[Player]],tbl_wr_wk12[[Player]:[FPTS/G]],14,0),"          --")</f>
        <v>2.6</v>
      </c>
      <c r="R21">
        <f>IFERROR(VLOOKUP(tbl_wr_wkly[[#This Row],[Player]],tbl_wr_wk13[[Player]:[FPTS/G]],14,0),"          --")</f>
        <v>4.9000000000000004</v>
      </c>
      <c r="S21">
        <f>IFERROR(VLOOKUP(tbl_wr_wkly[[#This Row],[Player]],tbl_wr_wk14[[Player]:[FPTS/G]],14,0),"          --")</f>
        <v>9.1999999999999993</v>
      </c>
      <c r="T21">
        <f>IFERROR(VLOOKUP(tbl_wr_wkly[[#This Row],[Player]],tbl_wr_wk15[[Player]:[FPTS/G]],14,0),"          --")</f>
        <v>18.899999999999999</v>
      </c>
      <c r="U21">
        <f>IFERROR(VLOOKUP(tbl_wr_wkly[[#This Row],[Player]],tbl_wr_wk16[[Player]:[FPTS/G]],14,0),"          --")</f>
        <v>46</v>
      </c>
      <c r="V21" t="s">
        <v>383</v>
      </c>
      <c r="W21" t="s">
        <v>383</v>
      </c>
    </row>
    <row r="22" spans="1:23" x14ac:dyDescent="0.35">
      <c r="A22" t="s">
        <v>46</v>
      </c>
      <c r="B22" s="4" t="str">
        <f>MID(tbl_wr_wkly[[#This Row],[Player]], FIND("(", tbl_wr_wkly[[#This Row],[Player]]) + 1, FIND(")", tbl_wr_wkly[[#This Row],[Player]] tbl_wr_wkly[[#This Row],[Player]])- FIND("(", tbl_wr_wkly[[#This Row],[Player]]) - 1)</f>
        <v>LV</v>
      </c>
      <c r="C22" s="4"/>
      <c r="D22">
        <f>SUM(tbl_wr_wkly[[#This Row],[Week 1]:[Week 18]])</f>
        <v>213.9</v>
      </c>
      <c r="E22">
        <f>ROUND(AVERAGE(tbl_wr_wkly[[#This Row],[Week 1]:[Week 18]]),2)</f>
        <v>12.58</v>
      </c>
      <c r="F22">
        <f>IFERROR(VLOOKUP(tbl_wr_wkly[[#This Row],[Player]],tbl_wr_wk1[[Player]:[FPTS/G]],14,0),"          --")</f>
        <v>9.6</v>
      </c>
      <c r="G22">
        <f>IFERROR(VLOOKUP(tbl_wr_wkly[[#This Row],[Player]],tbl_wr_wk2[[Player]:[FPTS/G]],14,0),"          --")</f>
        <v>17.399999999999999</v>
      </c>
      <c r="H22">
        <f>IFERROR(VLOOKUP(tbl_wr_wkly[[#This Row],[Player]],tbl_wr_wk3[[Player]:[FPTS/G]],14,0),"          --")</f>
        <v>35.700000000000003</v>
      </c>
      <c r="I22">
        <f>IFERROR(VLOOKUP(tbl_wr_wkly[[#This Row],[Player]],tbl_wr_wk4[[Player]:[FPTS/G]],14,0),"          --")</f>
        <v>11.5</v>
      </c>
      <c r="J22">
        <f>IFERROR(VLOOKUP(tbl_wr_wkly[[#This Row],[Player]],tbl_wr_wk5[[Player]:[FPTS/G]],14,0),"          --")</f>
        <v>6.5</v>
      </c>
      <c r="K22">
        <f>IFERROR(VLOOKUP(tbl_wr_wkly[[#This Row],[Player]],tbl_wr_wk6[[Player]:[FPTS/G]],14,0),"          --")</f>
        <v>3.9</v>
      </c>
      <c r="L22">
        <f>IFERROR(VLOOKUP(tbl_wr_wkly[[#This Row],[Player]],tbl_wr_wk7[[Player]:[FPTS/G]],14,0),"          --")</f>
        <v>9.1999999999999993</v>
      </c>
      <c r="M22">
        <f>IFERROR(VLOOKUP(tbl_wr_wkly[[#This Row],[Player]],tbl_wr_wk8[[Player]:[FPTS/G]],14,0),"          --")</f>
        <v>1.6</v>
      </c>
      <c r="N22">
        <f>IFERROR(VLOOKUP(tbl_wr_wkly[[#This Row],[Player]],tbl_wr_wk9[[Player]:[FPTS/G]],14,0),"          --")</f>
        <v>5.4</v>
      </c>
      <c r="O22">
        <f>IFERROR(VLOOKUP(tbl_wr_wkly[[#This Row],[Player]],tbl_wr_wk10[[Player]:[FPTS/G]],14,0),"          --")</f>
        <v>11.6</v>
      </c>
      <c r="P22">
        <f>IFERROR(VLOOKUP(tbl_wr_wkly[[#This Row],[Player]],tbl_wr_wk11[[Player]:[FPTS/G]],14,0),"          --")</f>
        <v>17.7</v>
      </c>
      <c r="Q22">
        <f>IFERROR(VLOOKUP(tbl_wr_wkly[[#This Row],[Player]],tbl_wr_wk12[[Player]:[FPTS/G]],14,0),"          --")</f>
        <v>9.8000000000000007</v>
      </c>
      <c r="R22" t="s">
        <v>352</v>
      </c>
      <c r="S22">
        <f>IFERROR(VLOOKUP(tbl_wr_wkly[[#This Row],[Player]],tbl_wr_wk14[[Player]:[FPTS/G]],14,0),"          --")</f>
        <v>8.8000000000000007</v>
      </c>
      <c r="T22">
        <f>IFERROR(VLOOKUP(tbl_wr_wkly[[#This Row],[Player]],tbl_wr_wk15[[Player]:[FPTS/G]],14,0),"          --")</f>
        <v>20.100000000000001</v>
      </c>
      <c r="U22">
        <f>IFERROR(VLOOKUP(tbl_wr_wkly[[#This Row],[Player]],tbl_wr_wk16[[Player]:[FPTS/G]],14,0),"          --")</f>
        <v>0.9</v>
      </c>
      <c r="V22">
        <f>IFERROR(VLOOKUP(tbl_wr_wkly[[#This Row],[Player]],tbl_wr_wk17[[Player]:[FPTS/G]],14,0),"          --")</f>
        <v>31.1</v>
      </c>
      <c r="W22">
        <f>IFERROR(VLOOKUP(tbl_wr_wkly[[#This Row],[Player]],tbl_wr_wk18[[Player]:[FPTS/G]],14,0),"          --")</f>
        <v>13.1</v>
      </c>
    </row>
    <row r="23" spans="1:23" x14ac:dyDescent="0.35">
      <c r="A23" t="s">
        <v>20</v>
      </c>
      <c r="B23" s="4" t="str">
        <f>MID(tbl_wr_wkly[[#This Row],[Player]], FIND("(", tbl_wr_wkly[[#This Row],[Player]]) + 1, FIND(")", tbl_wr_wkly[[#This Row],[Player]] tbl_wr_wkly[[#This Row],[Player]])- FIND("(", tbl_wr_wkly[[#This Row],[Player]]) - 1)</f>
        <v>IND</v>
      </c>
      <c r="C23" s="4"/>
      <c r="D23">
        <f>SUM(tbl_wr_wkly[[#This Row],[Week 1]:[Week 18]])</f>
        <v>195.70000000000002</v>
      </c>
      <c r="E23">
        <f>ROUND(AVERAGE(tbl_wr_wkly[[#This Row],[Week 1]:[Week 18]]),2)</f>
        <v>12.23</v>
      </c>
      <c r="F23">
        <f>IFERROR(VLOOKUP(tbl_wr_wkly[[#This Row],[Player]],tbl_wr_wk1[[Player]:[FPTS/G]],14,0),"          --")</f>
        <v>19.7</v>
      </c>
      <c r="G23">
        <f>IFERROR(VLOOKUP(tbl_wr_wkly[[#This Row],[Player]],tbl_wr_wk2[[Player]:[FPTS/G]],14,0),"          --")</f>
        <v>9.6</v>
      </c>
      <c r="H23">
        <f>IFERROR(VLOOKUP(tbl_wr_wkly[[#This Row],[Player]],tbl_wr_wk3[[Player]:[FPTS/G]],14,0),"          --")</f>
        <v>12.2</v>
      </c>
      <c r="I23">
        <f>IFERROR(VLOOKUP(tbl_wr_wkly[[#This Row],[Player]],tbl_wr_wk4[[Player]:[FPTS/G]],14,0),"          --")</f>
        <v>4</v>
      </c>
      <c r="J23">
        <f>IFERROR(VLOOKUP(tbl_wr_wkly[[#This Row],[Player]],tbl_wr_wk5[[Player]:[FPTS/G]],14,0),"          --")</f>
        <v>7.7</v>
      </c>
      <c r="K23">
        <f>IFERROR(VLOOKUP(tbl_wr_wkly[[#This Row],[Player]],tbl_wr_wk6[[Player]:[FPTS/G]],14,0),"          --")</f>
        <v>15.4</v>
      </c>
      <c r="L23">
        <f>IFERROR(VLOOKUP(tbl_wr_wkly[[#This Row],[Player]],tbl_wr_wk7[[Player]:[FPTS/G]],14,0),"          --")</f>
        <v>15.3</v>
      </c>
      <c r="M23">
        <f>IFERROR(VLOOKUP(tbl_wr_wkly[[#This Row],[Player]],tbl_wr_wk8[[Player]:[FPTS/G]],14,0),"          --")</f>
        <v>14</v>
      </c>
      <c r="N23">
        <f>IFERROR(VLOOKUP(tbl_wr_wkly[[#This Row],[Player]],tbl_wr_wk9[[Player]:[FPTS/G]],14,0),"          --")</f>
        <v>10.4</v>
      </c>
      <c r="O23">
        <f>IFERROR(VLOOKUP(tbl_wr_wkly[[#This Row],[Player]],tbl_wr_wk10[[Player]:[FPTS/G]],14,0),"          --")</f>
        <v>12.4</v>
      </c>
      <c r="P23" t="s">
        <v>352</v>
      </c>
      <c r="Q23">
        <f>IFERROR(VLOOKUP(tbl_wr_wkly[[#This Row],[Player]],tbl_wr_wk12[[Player]:[FPTS/G]],14,0),"          --")</f>
        <v>15.7</v>
      </c>
      <c r="R23">
        <f>IFERROR(VLOOKUP(tbl_wr_wkly[[#This Row],[Player]],tbl_wr_wk13[[Player]:[FPTS/G]],14,0),"          --")</f>
        <v>22</v>
      </c>
      <c r="S23">
        <f>IFERROR(VLOOKUP(tbl_wr_wkly[[#This Row],[Player]],tbl_wr_wk14[[Player]:[FPTS/G]],14,0),"          --")</f>
        <v>15.5</v>
      </c>
      <c r="T23">
        <f>IFERROR(VLOOKUP(tbl_wr_wkly[[#This Row],[Player]],tbl_wr_wk15[[Player]:[FPTS/G]],14,0),"          --")</f>
        <v>9.8000000000000007</v>
      </c>
      <c r="U23" t="s">
        <v>383</v>
      </c>
      <c r="V23">
        <f>IFERROR(VLOOKUP(tbl_wr_wkly[[#This Row],[Player]],tbl_wr_wk17[[Player]:[FPTS/G]],14,0),"          --")</f>
        <v>7.1</v>
      </c>
      <c r="W23">
        <f>IFERROR(VLOOKUP(tbl_wr_wkly[[#This Row],[Player]],tbl_wr_wk18[[Player]:[FPTS/G]],14,0),"          --")</f>
        <v>4.9000000000000004</v>
      </c>
    </row>
    <row r="24" spans="1:23" x14ac:dyDescent="0.35">
      <c r="A24" t="s">
        <v>34</v>
      </c>
      <c r="B24" s="2" t="str">
        <f>MID(tbl_wr_wkly[[#This Row],[Player]], FIND("(", tbl_wr_wkly[[#This Row],[Player]]) + 1, FIND(")", tbl_wr_wkly[[#This Row],[Player]] tbl_wr_wkly[[#This Row],[Player]])- FIND("(", tbl_wr_wkly[[#This Row],[Player]]) - 1)</f>
        <v>SEA</v>
      </c>
      <c r="C24" s="2"/>
      <c r="D24">
        <f>SUM(tbl_wr_wkly[[#This Row],[Week 1]:[Week 18]])</f>
        <v>192.39999999999998</v>
      </c>
      <c r="E24">
        <f>ROUND(AVERAGE(tbl_wr_wkly[[#This Row],[Week 1]:[Week 18]]),2)</f>
        <v>12.03</v>
      </c>
      <c r="F24">
        <f>IFERROR(VLOOKUP(tbl_wr_wkly[[#This Row],[Player]],tbl_wr_wk1[[Player]:[FPTS/G]],14,0),"          --")</f>
        <v>12.2</v>
      </c>
      <c r="G24">
        <f>IFERROR(VLOOKUP(tbl_wr_wkly[[#This Row],[Player]],tbl_wr_wk2[[Player]:[FPTS/G]],14,0),"          --")</f>
        <v>10.5</v>
      </c>
      <c r="H24">
        <f>IFERROR(VLOOKUP(tbl_wr_wkly[[#This Row],[Player]],tbl_wr_wk3[[Player]:[FPTS/G]],14,0),"          --")</f>
        <v>14.2</v>
      </c>
      <c r="I24">
        <f>IFERROR(VLOOKUP(tbl_wr_wkly[[#This Row],[Player]],tbl_wr_wk4[[Player]:[FPTS/G]],14,0),"          --")</f>
        <v>10.9</v>
      </c>
      <c r="J24" t="s">
        <v>352</v>
      </c>
      <c r="K24">
        <f>IFERROR(VLOOKUP(tbl_wr_wkly[[#This Row],[Player]],tbl_wr_wk6[[Player]:[FPTS/G]],14,0),"          --")</f>
        <v>8.9</v>
      </c>
      <c r="L24" t="s">
        <v>383</v>
      </c>
      <c r="M24">
        <f>IFERROR(VLOOKUP(tbl_wr_wkly[[#This Row],[Player]],tbl_wr_wk8[[Player]:[FPTS/G]],14,0),"          --")</f>
        <v>9.1999999999999993</v>
      </c>
      <c r="N24">
        <f>IFERROR(VLOOKUP(tbl_wr_wkly[[#This Row],[Player]],tbl_wr_wk9[[Player]:[FPTS/G]],14,0),"          --")</f>
        <v>5.5</v>
      </c>
      <c r="O24">
        <f>IFERROR(VLOOKUP(tbl_wr_wkly[[#This Row],[Player]],tbl_wr_wk10[[Player]:[FPTS/G]],14,0),"          --")</f>
        <v>13.3</v>
      </c>
      <c r="P24">
        <f>IFERROR(VLOOKUP(tbl_wr_wkly[[#This Row],[Player]],tbl_wr_wk11[[Player]:[FPTS/G]],14,0),"          --")</f>
        <v>17.899999999999999</v>
      </c>
      <c r="Q24">
        <f>IFERROR(VLOOKUP(tbl_wr_wkly[[#This Row],[Player]],tbl_wr_wk12[[Player]:[FPTS/G]],14,0),"          --")</f>
        <v>4.7</v>
      </c>
      <c r="R24">
        <f>IFERROR(VLOOKUP(tbl_wr_wkly[[#This Row],[Player]],tbl_wr_wk13[[Player]:[FPTS/G]],14,0),"          --")</f>
        <v>34.4</v>
      </c>
      <c r="S24">
        <f>IFERROR(VLOOKUP(tbl_wr_wkly[[#This Row],[Player]],tbl_wr_wk14[[Player]:[FPTS/G]],14,0),"          --")</f>
        <v>12.2</v>
      </c>
      <c r="T24">
        <f>IFERROR(VLOOKUP(tbl_wr_wkly[[#This Row],[Player]],tbl_wr_wk15[[Player]:[FPTS/G]],14,0),"          --")</f>
        <v>10.3</v>
      </c>
      <c r="U24">
        <f>IFERROR(VLOOKUP(tbl_wr_wkly[[#This Row],[Player]],tbl_wr_wk16[[Player]:[FPTS/G]],14,0),"          --")</f>
        <v>13.6</v>
      </c>
      <c r="V24">
        <f>IFERROR(VLOOKUP(tbl_wr_wkly[[#This Row],[Player]],tbl_wr_wk17[[Player]:[FPTS/G]],14,0),"          --")</f>
        <v>13.1</v>
      </c>
      <c r="W24">
        <f>IFERROR(VLOOKUP(tbl_wr_wkly[[#This Row],[Player]],tbl_wr_wk18[[Player]:[FPTS/G]],14,0),"          --")</f>
        <v>1.5</v>
      </c>
    </row>
    <row r="25" spans="1:23" x14ac:dyDescent="0.35">
      <c r="A25" t="s">
        <v>27</v>
      </c>
      <c r="B25" s="3" t="str">
        <f>MID(tbl_wr_wkly[[#This Row],[Player]], FIND("(", tbl_wr_wkly[[#This Row],[Player]]) + 1, FIND(")", tbl_wr_wkly[[#This Row],[Player]] tbl_wr_wkly[[#This Row],[Player]])- FIND("(", tbl_wr_wkly[[#This Row],[Player]]) - 1)</f>
        <v>NO</v>
      </c>
      <c r="C25" s="3"/>
      <c r="D25">
        <f>SUM(tbl_wr_wkly[[#This Row],[Week 1]:[Week 18]])</f>
        <v>187.8</v>
      </c>
      <c r="E25">
        <f>ROUND(AVERAGE(tbl_wr_wkly[[#This Row],[Week 1]:[Week 18]]),2)</f>
        <v>11.74</v>
      </c>
      <c r="F25">
        <f>IFERROR(VLOOKUP(tbl_wr_wkly[[#This Row],[Player]],tbl_wr_wk1[[Player]:[FPTS/G]],14,0),"          --")</f>
        <v>15.2</v>
      </c>
      <c r="G25">
        <f>IFERROR(VLOOKUP(tbl_wr_wkly[[#This Row],[Player]],tbl_wr_wk2[[Player]:[FPTS/G]],14,0),"          --")</f>
        <v>11.6</v>
      </c>
      <c r="H25">
        <f>IFERROR(VLOOKUP(tbl_wr_wkly[[#This Row],[Player]],tbl_wr_wk3[[Player]:[FPTS/G]],14,0),"          --")</f>
        <v>14.4</v>
      </c>
      <c r="I25">
        <f>IFERROR(VLOOKUP(tbl_wr_wkly[[#This Row],[Player]],tbl_wr_wk4[[Player]:[FPTS/G]],14,0),"          --")</f>
        <v>0.9</v>
      </c>
      <c r="J25">
        <f>IFERROR(VLOOKUP(tbl_wr_wkly[[#This Row],[Player]],tbl_wr_wk5[[Player]:[FPTS/G]],14,0),"          --")</f>
        <v>8.1999999999999993</v>
      </c>
      <c r="K25">
        <f>IFERROR(VLOOKUP(tbl_wr_wkly[[#This Row],[Player]],tbl_wr_wk6[[Player]:[FPTS/G]],14,0),"          --")</f>
        <v>13.1</v>
      </c>
      <c r="L25">
        <f>IFERROR(VLOOKUP(tbl_wr_wkly[[#This Row],[Player]],tbl_wr_wk7[[Player]:[FPTS/G]],14,0),"          --")</f>
        <v>9.1999999999999993</v>
      </c>
      <c r="M25">
        <f>IFERROR(VLOOKUP(tbl_wr_wkly[[#This Row],[Player]],tbl_wr_wk8[[Player]:[FPTS/G]],14,0),"          --")</f>
        <v>7.1</v>
      </c>
      <c r="N25">
        <f>IFERROR(VLOOKUP(tbl_wr_wkly[[#This Row],[Player]],tbl_wr_wk9[[Player]:[FPTS/G]],14,0),"          --")</f>
        <v>13.6</v>
      </c>
      <c r="O25">
        <f>IFERROR(VLOOKUP(tbl_wr_wkly[[#This Row],[Player]],tbl_wr_wk10[[Player]:[FPTS/G]],14,0),"          --")</f>
        <v>18.399999999999999</v>
      </c>
      <c r="P25" t="s">
        <v>352</v>
      </c>
      <c r="Q25">
        <f>IFERROR(VLOOKUP(tbl_wr_wkly[[#This Row],[Player]],tbl_wr_wk12[[Player]:[FPTS/G]],14,0),"          --")</f>
        <v>14.9</v>
      </c>
      <c r="R25">
        <f>IFERROR(VLOOKUP(tbl_wr_wkly[[#This Row],[Player]],tbl_wr_wk13[[Player]:[FPTS/G]],14,0),"          --")</f>
        <v>14.4</v>
      </c>
      <c r="S25">
        <f>IFERROR(VLOOKUP(tbl_wr_wkly[[#This Row],[Player]],tbl_wr_wk14[[Player]:[FPTS/G]],14,0),"          --")</f>
        <v>10.8</v>
      </c>
      <c r="T25" t="s">
        <v>383</v>
      </c>
      <c r="U25">
        <f>IFERROR(VLOOKUP(tbl_wr_wkly[[#This Row],[Player]],tbl_wr_wk16[[Player]:[FPTS/G]],14,0),"          --")</f>
        <v>18.8</v>
      </c>
      <c r="V25">
        <f>IFERROR(VLOOKUP(tbl_wr_wkly[[#This Row],[Player]],tbl_wr_wk17[[Player]:[FPTS/G]],14,0),"          --")</f>
        <v>4.0999999999999996</v>
      </c>
      <c r="W25">
        <f>IFERROR(VLOOKUP(tbl_wr_wkly[[#This Row],[Player]],tbl_wr_wk18[[Player]:[FPTS/G]],14,0),"          --")</f>
        <v>13.1</v>
      </c>
    </row>
    <row r="26" spans="1:23" x14ac:dyDescent="0.35">
      <c r="A26" t="s">
        <v>29</v>
      </c>
      <c r="B26" t="str">
        <f>MID(tbl_wr_wkly[[#This Row],[Player]], FIND("(", tbl_wr_wkly[[#This Row],[Player]]) + 1, FIND(")", tbl_wr_wkly[[#This Row],[Player]] tbl_wr_wkly[[#This Row],[Player]])- FIND("(", tbl_wr_wkly[[#This Row],[Player]]) - 1)</f>
        <v>PHI</v>
      </c>
      <c r="D26">
        <f>SUM(tbl_wr_wkly[[#This Row],[Week 1]:[Week 18]])</f>
        <v>187.1</v>
      </c>
      <c r="E26">
        <f>ROUND(AVERAGE(tbl_wr_wkly[[#This Row],[Week 1]:[Week 18]]),2)</f>
        <v>11.69</v>
      </c>
      <c r="F26">
        <f>IFERROR(VLOOKUP(tbl_wr_wkly[[#This Row],[Player]],tbl_wr_wk1[[Player]:[FPTS/G]],14,0),"          --")</f>
        <v>14.2</v>
      </c>
      <c r="G26">
        <f>IFERROR(VLOOKUP(tbl_wr_wkly[[#This Row],[Player]],tbl_wr_wk2[[Player]:[FPTS/G]],14,0),"          --")</f>
        <v>21.1</v>
      </c>
      <c r="H26">
        <f>IFERROR(VLOOKUP(tbl_wr_wkly[[#This Row],[Player]],tbl_wr_wk3[[Player]:[FPTS/G]],14,0),"          --")</f>
        <v>4.8</v>
      </c>
      <c r="I26">
        <f>IFERROR(VLOOKUP(tbl_wr_wkly[[#This Row],[Player]],tbl_wr_wk4[[Player]:[FPTS/G]],14,0),"          --")</f>
        <v>11.3</v>
      </c>
      <c r="J26">
        <f>IFERROR(VLOOKUP(tbl_wr_wkly[[#This Row],[Player]],tbl_wr_wk5[[Player]:[FPTS/G]],14,0),"          --")</f>
        <v>1.1000000000000001</v>
      </c>
      <c r="K26">
        <f>IFERROR(VLOOKUP(tbl_wr_wkly[[#This Row],[Player]],tbl_wr_wk6[[Player]:[FPTS/G]],14,0),"          --")</f>
        <v>6.9</v>
      </c>
      <c r="L26">
        <f>IFERROR(VLOOKUP(tbl_wr_wkly[[#This Row],[Player]],tbl_wr_wk7[[Player]:[FPTS/G]],14,0),"          --")</f>
        <v>6.9</v>
      </c>
      <c r="M26">
        <f>IFERROR(VLOOKUP(tbl_wr_wkly[[#This Row],[Player]],tbl_wr_wk8[[Player]:[FPTS/G]],14,0),"          --")</f>
        <v>19.399999999999999</v>
      </c>
      <c r="N26">
        <f>IFERROR(VLOOKUP(tbl_wr_wkly[[#This Row],[Player]],tbl_wr_wk9[[Player]:[FPTS/G]],14,0),"          --")</f>
        <v>12.6</v>
      </c>
      <c r="O26" t="s">
        <v>352</v>
      </c>
      <c r="P26">
        <f>IFERROR(VLOOKUP(tbl_wr_wkly[[#This Row],[Player]],tbl_wr_wk11[[Player]:[FPTS/G]],14,0),"          --")</f>
        <v>12.9</v>
      </c>
      <c r="Q26">
        <f>IFERROR(VLOOKUP(tbl_wr_wkly[[#This Row],[Player]],tbl_wr_wk12[[Player]:[FPTS/G]],14,0),"          --")</f>
        <v>20.100000000000001</v>
      </c>
      <c r="R26">
        <f>IFERROR(VLOOKUP(tbl_wr_wkly[[#This Row],[Player]],tbl_wr_wk13[[Player]:[FPTS/G]],14,0),"          --")</f>
        <v>20.100000000000001</v>
      </c>
      <c r="S26">
        <f>IFERROR(VLOOKUP(tbl_wr_wkly[[#This Row],[Player]],tbl_wr_wk14[[Player]:[FPTS/G]],14,0),"          --")</f>
        <v>7.8</v>
      </c>
      <c r="T26">
        <f>IFERROR(VLOOKUP(tbl_wr_wkly[[#This Row],[Player]],tbl_wr_wk15[[Player]:[FPTS/G]],14,0),"          --")</f>
        <v>7.5</v>
      </c>
      <c r="U26">
        <f>IFERROR(VLOOKUP(tbl_wr_wkly[[#This Row],[Player]],tbl_wr_wk16[[Player]:[FPTS/G]],14,0),"          --")</f>
        <v>15.9</v>
      </c>
      <c r="V26">
        <f>IFERROR(VLOOKUP(tbl_wr_wkly[[#This Row],[Player]],tbl_wr_wk17[[Player]:[FPTS/G]],14,0),"          --")</f>
        <v>4.5</v>
      </c>
      <c r="W26" t="s">
        <v>383</v>
      </c>
    </row>
    <row r="27" spans="1:23" x14ac:dyDescent="0.35">
      <c r="A27" t="s">
        <v>30</v>
      </c>
      <c r="B27" s="4" t="str">
        <f>MID(tbl_wr_wkly[[#This Row],[Player]], FIND("(", tbl_wr_wkly[[#This Row],[Player]]) + 1, FIND(")", tbl_wr_wkly[[#This Row],[Player]] tbl_wr_wkly[[#This Row],[Player]])- FIND("(", tbl_wr_wkly[[#This Row],[Player]]) - 1)</f>
        <v>MIN</v>
      </c>
      <c r="C27" s="4"/>
      <c r="D27">
        <f>SUM(tbl_wr_wkly[[#This Row],[Week 1]:[Week 18]])</f>
        <v>186.29999999999998</v>
      </c>
      <c r="E27">
        <f>ROUND(AVERAGE(tbl_wr_wkly[[#This Row],[Week 1]:[Week 18]]),2)</f>
        <v>11.64</v>
      </c>
      <c r="F27">
        <f>IFERROR(VLOOKUP(tbl_wr_wkly[[#This Row],[Player]],tbl_wr_wk1[[Player]:[FPTS/G]],14,0),"          --")</f>
        <v>14.1</v>
      </c>
      <c r="G27">
        <f>IFERROR(VLOOKUP(tbl_wr_wkly[[#This Row],[Player]],tbl_wr_wk2[[Player]:[FPTS/G]],14,0),"          --")</f>
        <v>14.7</v>
      </c>
      <c r="H27">
        <f>IFERROR(VLOOKUP(tbl_wr_wkly[[#This Row],[Player]],tbl_wr_wk3[[Player]:[FPTS/G]],14,0),"          --")</f>
        <v>8.1999999999999993</v>
      </c>
      <c r="I27" t="s">
        <v>383</v>
      </c>
      <c r="J27">
        <f>IFERROR(VLOOKUP(tbl_wr_wkly[[#This Row],[Player]],tbl_wr_wk5[[Player]:[FPTS/G]],14,0),"          --")</f>
        <v>15.4</v>
      </c>
      <c r="K27">
        <f>IFERROR(VLOOKUP(tbl_wr_wkly[[#This Row],[Player]],tbl_wr_wk6[[Player]:[FPTS/G]],14,0),"          --")</f>
        <v>10.3</v>
      </c>
      <c r="L27">
        <f>IFERROR(VLOOKUP(tbl_wr_wkly[[#This Row],[Player]],tbl_wr_wk7[[Player]:[FPTS/G]],14,0),"          --")</f>
        <v>27.8</v>
      </c>
      <c r="M27">
        <f>IFERROR(VLOOKUP(tbl_wr_wkly[[#This Row],[Player]],tbl_wr_wk8[[Player]:[FPTS/G]],14,0),"          --")</f>
        <v>17.899999999999999</v>
      </c>
      <c r="N27">
        <f>IFERROR(VLOOKUP(tbl_wr_wkly[[#This Row],[Player]],tbl_wr_wk9[[Player]:[FPTS/G]],14,0),"          --")</f>
        <v>7.7</v>
      </c>
      <c r="O27">
        <f>IFERROR(VLOOKUP(tbl_wr_wkly[[#This Row],[Player]],tbl_wr_wk10[[Player]:[FPTS/G]],14,0),"          --")</f>
        <v>8.9</v>
      </c>
      <c r="P27">
        <f>IFERROR(VLOOKUP(tbl_wr_wkly[[#This Row],[Player]],tbl_wr_wk11[[Player]:[FPTS/G]],14,0),"          --")</f>
        <v>5.9</v>
      </c>
      <c r="Q27">
        <f>IFERROR(VLOOKUP(tbl_wr_wkly[[#This Row],[Player]],tbl_wr_wk12[[Player]:[FPTS/G]],14,0),"          --")</f>
        <v>6.9</v>
      </c>
      <c r="R27" t="s">
        <v>352</v>
      </c>
      <c r="S27">
        <f>IFERROR(VLOOKUP(tbl_wr_wkly[[#This Row],[Player]],tbl_wr_wk14[[Player]:[FPTS/G]],14,0),"          --")</f>
        <v>3.7</v>
      </c>
      <c r="T27">
        <f>IFERROR(VLOOKUP(tbl_wr_wkly[[#This Row],[Player]],tbl_wr_wk15[[Player]:[FPTS/G]],14,0),"          --")</f>
        <v>26.1</v>
      </c>
      <c r="U27">
        <f>IFERROR(VLOOKUP(tbl_wr_wkly[[#This Row],[Player]],tbl_wr_wk16[[Player]:[FPTS/G]],14,0),"          --")</f>
        <v>0.7</v>
      </c>
      <c r="V27">
        <f>IFERROR(VLOOKUP(tbl_wr_wkly[[#This Row],[Player]],tbl_wr_wk17[[Player]:[FPTS/G]],14,0),"          --")</f>
        <v>4.3</v>
      </c>
      <c r="W27">
        <f>IFERROR(VLOOKUP(tbl_wr_wkly[[#This Row],[Player]],tbl_wr_wk18[[Player]:[FPTS/G]],14,0),"          --")</f>
        <v>13.7</v>
      </c>
    </row>
    <row r="28" spans="1:23" x14ac:dyDescent="0.35">
      <c r="A28" t="s">
        <v>44</v>
      </c>
      <c r="B28" s="3" t="str">
        <f>MID(tbl_wr_wkly[[#This Row],[Player]], FIND("(", tbl_wr_wkly[[#This Row],[Player]]) + 1, FIND(")", tbl_wr_wkly[[#This Row],[Player]] tbl_wr_wkly[[#This Row],[Player]])- FIND("(", tbl_wr_wkly[[#This Row],[Player]]) - 1)</f>
        <v>MIA</v>
      </c>
      <c r="C28" s="3"/>
      <c r="D28">
        <f>SUM(tbl_wr_wkly[[#This Row],[Week 1]:[Week 18]])</f>
        <v>162.6</v>
      </c>
      <c r="E28">
        <f>ROUND(AVERAGE(tbl_wr_wkly[[#This Row],[Week 1]:[Week 18]]),2)</f>
        <v>11.61</v>
      </c>
      <c r="F28">
        <f>IFERROR(VLOOKUP(tbl_wr_wkly[[#This Row],[Player]],tbl_wr_wk1[[Player]:[FPTS/G]],14,0),"          --")</f>
        <v>9.8000000000000007</v>
      </c>
      <c r="G28">
        <f>IFERROR(VLOOKUP(tbl_wr_wkly[[#This Row],[Player]],tbl_wr_wk2[[Player]:[FPTS/G]],14,0),"          --")</f>
        <v>10.4</v>
      </c>
      <c r="H28" t="s">
        <v>383</v>
      </c>
      <c r="I28">
        <f>IFERROR(VLOOKUP(tbl_wr_wkly[[#This Row],[Player]],tbl_wr_wk4[[Player]:[FPTS/G]],14,0),"          --")</f>
        <v>6.6</v>
      </c>
      <c r="J28">
        <f>IFERROR(VLOOKUP(tbl_wr_wkly[[#This Row],[Player]],tbl_wr_wk5[[Player]:[FPTS/G]],14,0),"          --")</f>
        <v>12</v>
      </c>
      <c r="K28">
        <f>IFERROR(VLOOKUP(tbl_wr_wkly[[#This Row],[Player]],tbl_wr_wk6[[Player]:[FPTS/G]],14,0),"          --")</f>
        <v>14.6</v>
      </c>
      <c r="L28">
        <f>IFERROR(VLOOKUP(tbl_wr_wkly[[#This Row],[Player]],tbl_wr_wk7[[Player]:[FPTS/G]],14,0),"          --")</f>
        <v>9.3000000000000007</v>
      </c>
      <c r="M28">
        <f>IFERROR(VLOOKUP(tbl_wr_wkly[[#This Row],[Player]],tbl_wr_wk8[[Player]:[FPTS/G]],14,0),"          --")</f>
        <v>21.6</v>
      </c>
      <c r="N28">
        <f>IFERROR(VLOOKUP(tbl_wr_wkly[[#This Row],[Player]],tbl_wr_wk9[[Player]:[FPTS/G]],14,0),"          --")</f>
        <v>6.9</v>
      </c>
      <c r="O28" t="s">
        <v>352</v>
      </c>
      <c r="P28">
        <f>IFERROR(VLOOKUP(tbl_wr_wkly[[#This Row],[Player]],tbl_wr_wk11[[Player]:[FPTS/G]],14,0),"          --")</f>
        <v>7.5</v>
      </c>
      <c r="Q28">
        <f>IFERROR(VLOOKUP(tbl_wr_wkly[[#This Row],[Player]],tbl_wr_wk12[[Player]:[FPTS/G]],14,0),"          --")</f>
        <v>15.4</v>
      </c>
      <c r="R28">
        <f>IFERROR(VLOOKUP(tbl_wr_wkly[[#This Row],[Player]],tbl_wr_wk13[[Player]:[FPTS/G]],14,0),"          --")</f>
        <v>7.7</v>
      </c>
      <c r="S28">
        <f>IFERROR(VLOOKUP(tbl_wr_wkly[[#This Row],[Player]],tbl_wr_wk14[[Player]:[FPTS/G]],14,0),"          --")</f>
        <v>10.9</v>
      </c>
      <c r="T28">
        <f>IFERROR(VLOOKUP(tbl_wr_wkly[[#This Row],[Player]],tbl_wr_wk15[[Player]:[FPTS/G]],14,0),"          --")</f>
        <v>24.2</v>
      </c>
      <c r="U28">
        <f>IFERROR(VLOOKUP(tbl_wr_wkly[[#This Row],[Player]],tbl_wr_wk16[[Player]:[FPTS/G]],14,0),"          --")</f>
        <v>5.7</v>
      </c>
      <c r="V28" t="s">
        <v>383</v>
      </c>
      <c r="W28" t="s">
        <v>383</v>
      </c>
    </row>
    <row r="29" spans="1:23" x14ac:dyDescent="0.35">
      <c r="A29" t="s">
        <v>67</v>
      </c>
      <c r="B29" s="4" t="str">
        <f>MID(tbl_wr_wkly[[#This Row],[Player]], FIND("(", tbl_wr_wkly[[#This Row],[Player]]) + 1, FIND(")", tbl_wr_wkly[[#This Row],[Player]] tbl_wr_wkly[[#This Row],[Player]])- FIND("(", tbl_wr_wkly[[#This Row],[Player]]) - 1)</f>
        <v>GB</v>
      </c>
      <c r="C29" s="4"/>
      <c r="D29">
        <f>SUM(tbl_wr_wkly[[#This Row],[Week 1]:[Week 18]])</f>
        <v>185.19999999999996</v>
      </c>
      <c r="E29">
        <f>ROUND(AVERAGE(tbl_wr_wkly[[#This Row],[Week 1]:[Week 18]]),2)</f>
        <v>11.58</v>
      </c>
      <c r="F29">
        <f>IFERROR(VLOOKUP(tbl_wr_wkly[[#This Row],[Player]],tbl_wr_wk1[[Player]:[FPTS/G]],14,0),"          --")</f>
        <v>5.6</v>
      </c>
      <c r="G29">
        <f>IFERROR(VLOOKUP(tbl_wr_wkly[[#This Row],[Player]],tbl_wr_wk2[[Player]:[FPTS/G]],14,0),"          --")</f>
        <v>17.7</v>
      </c>
      <c r="H29">
        <f>IFERROR(VLOOKUP(tbl_wr_wkly[[#This Row],[Player]],tbl_wr_wk3[[Player]:[FPTS/G]],14,0),"          --")</f>
        <v>7.8</v>
      </c>
      <c r="I29">
        <f>IFERROR(VLOOKUP(tbl_wr_wkly[[#This Row],[Player]],tbl_wr_wk4[[Player]:[FPTS/G]],14,0),"          --")</f>
        <v>9</v>
      </c>
      <c r="J29">
        <f>IFERROR(VLOOKUP(tbl_wr_wkly[[#This Row],[Player]],tbl_wr_wk5[[Player]:[FPTS/G]],14,0),"          --")</f>
        <v>1.2</v>
      </c>
      <c r="K29" t="s">
        <v>352</v>
      </c>
      <c r="L29">
        <f>IFERROR(VLOOKUP(tbl_wr_wkly[[#This Row],[Player]],tbl_wr_wk7[[Player]:[FPTS/G]],14,0),"          --")</f>
        <v>9.6</v>
      </c>
      <c r="M29">
        <f>IFERROR(VLOOKUP(tbl_wr_wkly[[#This Row],[Player]],tbl_wr_wk8[[Player]:[FPTS/G]],14,0),"          --")</f>
        <v>10.3</v>
      </c>
      <c r="N29">
        <f>IFERROR(VLOOKUP(tbl_wr_wkly[[#This Row],[Player]],tbl_wr_wk9[[Player]:[FPTS/G]],14,0),"          --")</f>
        <v>5.5</v>
      </c>
      <c r="O29">
        <f>IFERROR(VLOOKUP(tbl_wr_wkly[[#This Row],[Player]],tbl_wr_wk10[[Player]:[FPTS/G]],14,0),"          --")</f>
        <v>16.899999999999999</v>
      </c>
      <c r="P29">
        <f>IFERROR(VLOOKUP(tbl_wr_wkly[[#This Row],[Player]],tbl_wr_wk11[[Player]:[FPTS/G]],14,0),"          --")</f>
        <v>17.2</v>
      </c>
      <c r="Q29">
        <f>IFERROR(VLOOKUP(tbl_wr_wkly[[#This Row],[Player]],tbl_wr_wk12[[Player]:[FPTS/G]],14,0),"          --")</f>
        <v>13</v>
      </c>
      <c r="R29">
        <f>IFERROR(VLOOKUP(tbl_wr_wkly[[#This Row],[Player]],tbl_wr_wk13[[Player]:[FPTS/G]],14,0),"          --")</f>
        <v>3.6</v>
      </c>
      <c r="S29">
        <f>IFERROR(VLOOKUP(tbl_wr_wkly[[#This Row],[Player]],tbl_wr_wk14[[Player]:[FPTS/G]],14,0),"          --")</f>
        <v>16.5</v>
      </c>
      <c r="T29">
        <f>IFERROR(VLOOKUP(tbl_wr_wkly[[#This Row],[Player]],tbl_wr_wk15[[Player]:[FPTS/G]],14,0),"          --")</f>
        <v>14.2</v>
      </c>
      <c r="U29" t="s">
        <v>383</v>
      </c>
      <c r="V29">
        <f>IFERROR(VLOOKUP(tbl_wr_wkly[[#This Row],[Player]],tbl_wr_wk17[[Player]:[FPTS/G]],14,0),"          --")</f>
        <v>23.9</v>
      </c>
      <c r="W29">
        <f>IFERROR(VLOOKUP(tbl_wr_wkly[[#This Row],[Player]],tbl_wr_wk18[[Player]:[FPTS/G]],14,0),"          --")</f>
        <v>13.2</v>
      </c>
    </row>
    <row r="30" spans="1:23" x14ac:dyDescent="0.35">
      <c r="A30" t="s">
        <v>78</v>
      </c>
      <c r="B30" s="3" t="str">
        <f>MID(tbl_wr_wkly[[#This Row],[Player]], FIND("(", tbl_wr_wkly[[#This Row],[Player]]) + 1, FIND(")", tbl_wr_wkly[[#This Row],[Player]] tbl_wr_wkly[[#This Row],[Player]])- FIND("(", tbl_wr_wkly[[#This Row],[Player]]) - 1)</f>
        <v>BUF</v>
      </c>
      <c r="C30" s="3"/>
      <c r="D30">
        <f>SUM(tbl_wr_wkly[[#This Row],[Week 1]:[Week 18]])</f>
        <v>138.9</v>
      </c>
      <c r="E30">
        <f>ROUND(AVERAGE(tbl_wr_wkly[[#This Row],[Week 1]:[Week 18]]),2)</f>
        <v>11.58</v>
      </c>
      <c r="F30">
        <f>IFERROR(VLOOKUP(tbl_wr_wkly[[#This Row],[Player]],tbl_wr_wk1[[Player]:[FPTS/G]],14,0),"          --")</f>
        <v>4.2</v>
      </c>
      <c r="G30">
        <f>IFERROR(VLOOKUP(tbl_wr_wkly[[#This Row],[Player]],tbl_wr_wk2[[Player]:[FPTS/G]],14,0),"          --")</f>
        <v>18.2</v>
      </c>
      <c r="H30">
        <f>IFERROR(VLOOKUP(tbl_wr_wkly[[#This Row],[Player]],tbl_wr_wk3[[Player]:[FPTS/G]],14,0),"          --")</f>
        <v>9.8000000000000007</v>
      </c>
      <c r="I30">
        <f>IFERROR(VLOOKUP(tbl_wr_wkly[[#This Row],[Player]],tbl_wr_wk4[[Player]:[FPTS/G]],14,0),"          --")</f>
        <v>13.6</v>
      </c>
      <c r="J30">
        <f>IFERROR(VLOOKUP(tbl_wr_wkly[[#This Row],[Player]],tbl_wr_wk5[[Player]:[FPTS/G]],14,0),"          --")</f>
        <v>19</v>
      </c>
      <c r="K30">
        <f>IFERROR(VLOOKUP(tbl_wr_wkly[[#This Row],[Player]],tbl_wr_wk6[[Player]:[FPTS/G]],14,0),"          --")</f>
        <v>1.6</v>
      </c>
      <c r="L30">
        <f>IFERROR(VLOOKUP(tbl_wr_wkly[[#This Row],[Player]],tbl_wr_wk7[[Player]:[FPTS/G]],14,0),"          --")</f>
        <v>1.1000000000000001</v>
      </c>
      <c r="M30">
        <f>IFERROR(VLOOKUP(tbl_wr_wkly[[#This Row],[Player]],tbl_wr_wk8[[Player]:[FPTS/G]],14,0),"          --")</f>
        <v>19.2</v>
      </c>
      <c r="N30" t="s">
        <v>383</v>
      </c>
      <c r="O30">
        <f>IFERROR(VLOOKUP(tbl_wr_wkly[[#This Row],[Player]],tbl_wr_wk10[[Player]:[FPTS/G]],14,0),"          --")</f>
        <v>8.6</v>
      </c>
      <c r="P30" t="s">
        <v>383</v>
      </c>
      <c r="Q30">
        <f>IFERROR(VLOOKUP(tbl_wr_wkly[[#This Row],[Player]],tbl_wr_wk12[[Player]:[FPTS/G]],14,0),"          --")</f>
        <v>19.5</v>
      </c>
      <c r="R30" t="s">
        <v>352</v>
      </c>
      <c r="S30" t="s">
        <v>383</v>
      </c>
      <c r="T30" t="s">
        <v>383</v>
      </c>
      <c r="U30">
        <f>IFERROR(VLOOKUP(tbl_wr_wkly[[#This Row],[Player]],tbl_wr_wk16[[Player]:[FPTS/G]],14,0),"          --")</f>
        <v>21</v>
      </c>
      <c r="V30">
        <f>IFERROR(VLOOKUP(tbl_wr_wkly[[#This Row],[Player]],tbl_wr_wk17[[Player]:[FPTS/G]],14,0),"          --")</f>
        <v>3.1</v>
      </c>
      <c r="W30" t="s">
        <v>383</v>
      </c>
    </row>
    <row r="31" spans="1:23" x14ac:dyDescent="0.35">
      <c r="A31" t="s">
        <v>16</v>
      </c>
      <c r="B31" s="2" t="str">
        <f>MID(tbl_wr_wkly[[#This Row],[Player]], FIND("(", tbl_wr_wkly[[#This Row],[Player]]) + 1, FIND(")", tbl_wr_wkly[[#This Row],[Player]] tbl_wr_wkly[[#This Row],[Player]])- FIND("(", tbl_wr_wkly[[#This Row],[Player]]) - 1)</f>
        <v>LV</v>
      </c>
      <c r="C31" s="2"/>
      <c r="D31">
        <f>SUM(tbl_wr_wkly[[#This Row],[Week 1]:[Week 18]])</f>
        <v>183.09999999999997</v>
      </c>
      <c r="E31">
        <f>ROUND(AVERAGE(tbl_wr_wkly[[#This Row],[Week 1]:[Week 18]]),2)</f>
        <v>11.44</v>
      </c>
      <c r="F31">
        <f>IFERROR(VLOOKUP(tbl_wr_wkly[[#This Row],[Player]],tbl_wr_wk1[[Player]:[FPTS/G]],14,0),"          --")</f>
        <v>24.6</v>
      </c>
      <c r="G31" t="s">
        <v>383</v>
      </c>
      <c r="H31">
        <f>IFERROR(VLOOKUP(tbl_wr_wkly[[#This Row],[Player]],tbl_wr_wk3[[Player]:[FPTS/G]],14,0),"          --")</f>
        <v>12</v>
      </c>
      <c r="I31">
        <f>IFERROR(VLOOKUP(tbl_wr_wkly[[#This Row],[Player]],tbl_wr_wk4[[Player]:[FPTS/G]],14,0),"          --")</f>
        <v>4.3</v>
      </c>
      <c r="J31">
        <f>IFERROR(VLOOKUP(tbl_wr_wkly[[#This Row],[Player]],tbl_wr_wk5[[Player]:[FPTS/G]],14,0),"          --")</f>
        <v>17</v>
      </c>
      <c r="K31">
        <f>IFERROR(VLOOKUP(tbl_wr_wkly[[#This Row],[Player]],tbl_wr_wk6[[Player]:[FPTS/G]],14,0),"          --")</f>
        <v>14.6</v>
      </c>
      <c r="L31">
        <f>IFERROR(VLOOKUP(tbl_wr_wkly[[#This Row],[Player]],tbl_wr_wk7[[Player]:[FPTS/G]],14,0),"          --")</f>
        <v>14.5</v>
      </c>
      <c r="M31">
        <f>IFERROR(VLOOKUP(tbl_wr_wkly[[#This Row],[Player]],tbl_wr_wk8[[Player]:[FPTS/G]],14,0),"          --")</f>
        <v>2.4</v>
      </c>
      <c r="N31">
        <f>IFERROR(VLOOKUP(tbl_wr_wkly[[#This Row],[Player]],tbl_wr_wk9[[Player]:[FPTS/G]],14,0),"          --")</f>
        <v>12.5</v>
      </c>
      <c r="O31">
        <f>IFERROR(VLOOKUP(tbl_wr_wkly[[#This Row],[Player]],tbl_wr_wk10[[Player]:[FPTS/G]],14,0),"          --")</f>
        <v>3.1</v>
      </c>
      <c r="P31">
        <f>IFERROR(VLOOKUP(tbl_wr_wkly[[#This Row],[Player]],tbl_wr_wk11[[Player]:[FPTS/G]],14,0),"          --")</f>
        <v>6.9</v>
      </c>
      <c r="Q31">
        <f>IFERROR(VLOOKUP(tbl_wr_wkly[[#This Row],[Player]],tbl_wr_wk12[[Player]:[FPTS/G]],14,0),"          --")</f>
        <v>17.100000000000001</v>
      </c>
      <c r="R31" t="s">
        <v>352</v>
      </c>
      <c r="S31">
        <f>IFERROR(VLOOKUP(tbl_wr_wkly[[#This Row],[Player]],tbl_wr_wk14[[Player]:[FPTS/G]],14,0),"          --")</f>
        <v>5</v>
      </c>
      <c r="T31">
        <f>IFERROR(VLOOKUP(tbl_wr_wkly[[#This Row],[Player]],tbl_wr_wk15[[Player]:[FPTS/G]],14,0),"          --")</f>
        <v>14.7</v>
      </c>
      <c r="U31">
        <f>IFERROR(VLOOKUP(tbl_wr_wkly[[#This Row],[Player]],tbl_wr_wk16[[Player]:[FPTS/G]],14,0),"          --")</f>
        <v>5.7</v>
      </c>
      <c r="V31">
        <f>IFERROR(VLOOKUP(tbl_wr_wkly[[#This Row],[Player]],tbl_wr_wk17[[Player]:[FPTS/G]],14,0),"          --")</f>
        <v>8.6</v>
      </c>
      <c r="W31">
        <f>IFERROR(VLOOKUP(tbl_wr_wkly[[#This Row],[Player]],tbl_wr_wk18[[Player]:[FPTS/G]],14,0),"          --")</f>
        <v>20.100000000000001</v>
      </c>
    </row>
    <row r="32" spans="1:23" x14ac:dyDescent="0.35">
      <c r="A32" t="s">
        <v>19</v>
      </c>
      <c r="B32" t="str">
        <f>MID(tbl_wr_wkly[[#This Row],[Player]], FIND("(", tbl_wr_wkly[[#This Row],[Player]]) + 1, FIND(")", tbl_wr_wkly[[#This Row],[Player]] tbl_wr_wkly[[#This Row],[Player]])- FIND("(", tbl_wr_wkly[[#This Row],[Player]]) - 1)</f>
        <v>JAC</v>
      </c>
      <c r="D32">
        <f>SUM(tbl_wr_wkly[[#This Row],[Week 1]:[Week 18]])</f>
        <v>191.90000000000006</v>
      </c>
      <c r="E32">
        <f>ROUND(AVERAGE(tbl_wr_wkly[[#This Row],[Week 1]:[Week 18]]),2)</f>
        <v>11.29</v>
      </c>
      <c r="F32">
        <f>IFERROR(VLOOKUP(tbl_wr_wkly[[#This Row],[Player]],tbl_wr_wk1[[Player]:[FPTS/G]],14,0),"          --")</f>
        <v>20.100000000000001</v>
      </c>
      <c r="G32">
        <f>IFERROR(VLOOKUP(tbl_wr_wkly[[#This Row],[Player]],tbl_wr_wk2[[Player]:[FPTS/G]],14,0),"          --")</f>
        <v>4.2</v>
      </c>
      <c r="H32">
        <f>IFERROR(VLOOKUP(tbl_wr_wkly[[#This Row],[Player]],tbl_wr_wk3[[Player]:[FPTS/G]],14,0),"          --")</f>
        <v>5.5</v>
      </c>
      <c r="I32">
        <f>IFERROR(VLOOKUP(tbl_wr_wkly[[#This Row],[Player]],tbl_wr_wk4[[Player]:[FPTS/G]],14,0),"          --")</f>
        <v>10.8</v>
      </c>
      <c r="J32">
        <f>IFERROR(VLOOKUP(tbl_wr_wkly[[#This Row],[Player]],tbl_wr_wk5[[Player]:[FPTS/G]],14,0),"          --")</f>
        <v>17.100000000000001</v>
      </c>
      <c r="K32">
        <f>IFERROR(VLOOKUP(tbl_wr_wkly[[#This Row],[Player]],tbl_wr_wk6[[Player]:[FPTS/G]],14,0),"          --")</f>
        <v>4.5999999999999996</v>
      </c>
      <c r="L32">
        <f>IFERROR(VLOOKUP(tbl_wr_wkly[[#This Row],[Player]],tbl_wr_wk7[[Player]:[FPTS/G]],14,0),"          --")</f>
        <v>1</v>
      </c>
      <c r="M32">
        <f>IFERROR(VLOOKUP(tbl_wr_wkly[[#This Row],[Player]],tbl_wr_wk8[[Player]:[FPTS/G]],14,0),"          --")</f>
        <v>11.3</v>
      </c>
      <c r="N32" t="s">
        <v>352</v>
      </c>
      <c r="O32">
        <f>IFERROR(VLOOKUP(tbl_wr_wkly[[#This Row],[Player]],tbl_wr_wk10[[Player]:[FPTS/G]],14,0),"          --")</f>
        <v>3</v>
      </c>
      <c r="P32">
        <f>IFERROR(VLOOKUP(tbl_wr_wkly[[#This Row],[Player]],tbl_wr_wk11[[Player]:[FPTS/G]],14,0),"          --")</f>
        <v>27.6</v>
      </c>
      <c r="Q32">
        <f>IFERROR(VLOOKUP(tbl_wr_wkly[[#This Row],[Player]],tbl_wr_wk12[[Player]:[FPTS/G]],14,0),"          --")</f>
        <v>19.399999999999999</v>
      </c>
      <c r="R32">
        <f>IFERROR(VLOOKUP(tbl_wr_wkly[[#This Row],[Player]],tbl_wr_wk13[[Player]:[FPTS/G]],14,0),"          --")</f>
        <v>5.3</v>
      </c>
      <c r="S32">
        <f>IFERROR(VLOOKUP(tbl_wr_wkly[[#This Row],[Player]],tbl_wr_wk14[[Player]:[FPTS/G]],14,0),"          --")</f>
        <v>7.3</v>
      </c>
      <c r="T32">
        <f>IFERROR(VLOOKUP(tbl_wr_wkly[[#This Row],[Player]],tbl_wr_wk15[[Player]:[FPTS/G]],14,0),"          --")</f>
        <v>6.4</v>
      </c>
      <c r="U32">
        <f>IFERROR(VLOOKUP(tbl_wr_wkly[[#This Row],[Player]],tbl_wr_wk16[[Player]:[FPTS/G]],14,0),"          --")</f>
        <v>22.8</v>
      </c>
      <c r="V32">
        <f>IFERROR(VLOOKUP(tbl_wr_wkly[[#This Row],[Player]],tbl_wr_wk17[[Player]:[FPTS/G]],14,0),"          --")</f>
        <v>5.9</v>
      </c>
      <c r="W32">
        <f>IFERROR(VLOOKUP(tbl_wr_wkly[[#This Row],[Player]],tbl_wr_wk18[[Player]:[FPTS/G]],14,0),"          --")</f>
        <v>19.600000000000001</v>
      </c>
    </row>
    <row r="33" spans="1:23" x14ac:dyDescent="0.35">
      <c r="A33" t="s">
        <v>117</v>
      </c>
      <c r="B33" t="str">
        <f>MID(tbl_wr_wkly[[#This Row],[Player]], FIND("(", tbl_wr_wkly[[#This Row],[Player]]) + 1, FIND(")", tbl_wr_wkly[[#This Row],[Player]] tbl_wr_wkly[[#This Row],[Player]])- FIND("(", tbl_wr_wkly[[#This Row],[Player]]) - 1)</f>
        <v>LAR</v>
      </c>
      <c r="D33">
        <f>SUM(tbl_wr_wkly[[#This Row],[Week 1]:[Week 18]])</f>
        <v>134.9</v>
      </c>
      <c r="E33">
        <f>ROUND(AVERAGE(tbl_wr_wkly[[#This Row],[Week 1]:[Week 18]]),2)</f>
        <v>11.24</v>
      </c>
      <c r="F33" t="s">
        <v>383</v>
      </c>
      <c r="G33" t="s">
        <v>383</v>
      </c>
      <c r="H33" t="s">
        <v>383</v>
      </c>
      <c r="I33" t="s">
        <v>383</v>
      </c>
      <c r="J33">
        <f>IFERROR(VLOOKUP(tbl_wr_wkly[[#This Row],[Player]],tbl_wr_wk5[[Player]:[FPTS/G]],14,0),"          --")</f>
        <v>15.8</v>
      </c>
      <c r="K33">
        <f>IFERROR(VLOOKUP(tbl_wr_wkly[[#This Row],[Player]],tbl_wr_wk6[[Player]:[FPTS/G]],14,0),"          --")</f>
        <v>24.3</v>
      </c>
      <c r="L33">
        <f>IFERROR(VLOOKUP(tbl_wr_wkly[[#This Row],[Player]],tbl_wr_wk7[[Player]:[FPTS/G]],14,0),"          --")</f>
        <v>5.9</v>
      </c>
      <c r="M33">
        <f>IFERROR(VLOOKUP(tbl_wr_wkly[[#This Row],[Player]],tbl_wr_wk8[[Player]:[FPTS/G]],14,0),"          --")</f>
        <v>4.0999999999999996</v>
      </c>
      <c r="N33">
        <f>IFERROR(VLOOKUP(tbl_wr_wkly[[#This Row],[Player]],tbl_wr_wk9[[Player]:[FPTS/G]],14,0),"          --")</f>
        <v>5.8</v>
      </c>
      <c r="O33" t="s">
        <v>352</v>
      </c>
      <c r="P33">
        <f>IFERROR(VLOOKUP(tbl_wr_wkly[[#This Row],[Player]],tbl_wr_wk11[[Player]:[FPTS/G]],14,0),"          --")</f>
        <v>1.6</v>
      </c>
      <c r="Q33">
        <f>IFERROR(VLOOKUP(tbl_wr_wkly[[#This Row],[Player]],tbl_wr_wk12[[Player]:[FPTS/G]],14,0),"          --")</f>
        <v>3.3</v>
      </c>
      <c r="R33">
        <f>IFERROR(VLOOKUP(tbl_wr_wkly[[#This Row],[Player]],tbl_wr_wk13[[Player]:[FPTS/G]],14,0),"          --")</f>
        <v>12.9</v>
      </c>
      <c r="S33">
        <f>IFERROR(VLOOKUP(tbl_wr_wkly[[#This Row],[Player]],tbl_wr_wk14[[Player]:[FPTS/G]],14,0),"          --")</f>
        <v>21.5</v>
      </c>
      <c r="T33">
        <f>IFERROR(VLOOKUP(tbl_wr_wkly[[#This Row],[Player]],tbl_wr_wk15[[Player]:[FPTS/G]],14,0),"          --")</f>
        <v>21.1</v>
      </c>
      <c r="U33">
        <f>IFERROR(VLOOKUP(tbl_wr_wkly[[#This Row],[Player]],tbl_wr_wk16[[Player]:[FPTS/G]],14,0),"          --")</f>
        <v>7.9</v>
      </c>
      <c r="V33">
        <f>IFERROR(VLOOKUP(tbl_wr_wkly[[#This Row],[Player]],tbl_wr_wk17[[Player]:[FPTS/G]],14,0),"          --")</f>
        <v>10.7</v>
      </c>
      <c r="W33" t="s">
        <v>383</v>
      </c>
    </row>
    <row r="34" spans="1:23" x14ac:dyDescent="0.35">
      <c r="A34" t="s">
        <v>42</v>
      </c>
      <c r="B34" t="str">
        <f>MID(tbl_wr_wkly[[#This Row],[Player]], FIND("(", tbl_wr_wkly[[#This Row],[Player]]) + 1, FIND(")", tbl_wr_wkly[[#This Row],[Player]] tbl_wr_wkly[[#This Row],[Player]])- FIND("(", tbl_wr_wkly[[#This Row],[Player]]) - 1)</f>
        <v>TEN</v>
      </c>
      <c r="D34">
        <f>SUM(tbl_wr_wkly[[#This Row],[Week 1]:[Week 18]])</f>
        <v>186.1</v>
      </c>
      <c r="E34">
        <f>ROUND(AVERAGE(tbl_wr_wkly[[#This Row],[Week 1]:[Week 18]]),2)</f>
        <v>10.95</v>
      </c>
      <c r="F34">
        <f>IFERROR(VLOOKUP(tbl_wr_wkly[[#This Row],[Player]],tbl_wr_wk1[[Player]:[FPTS/G]],14,0),"          --")</f>
        <v>10</v>
      </c>
      <c r="G34">
        <f>IFERROR(VLOOKUP(tbl_wr_wkly[[#This Row],[Player]],tbl_wr_wk2[[Player]:[FPTS/G]],14,0),"          --")</f>
        <v>6</v>
      </c>
      <c r="H34">
        <f>IFERROR(VLOOKUP(tbl_wr_wkly[[#This Row],[Player]],tbl_wr_wk3[[Player]:[FPTS/G]],14,0),"          --")</f>
        <v>6.3</v>
      </c>
      <c r="I34">
        <f>IFERROR(VLOOKUP(tbl_wr_wkly[[#This Row],[Player]],tbl_wr_wk4[[Player]:[FPTS/G]],14,0),"          --")</f>
        <v>8.3000000000000007</v>
      </c>
      <c r="J34">
        <f>IFERROR(VLOOKUP(tbl_wr_wkly[[#This Row],[Player]],tbl_wr_wk5[[Player]:[FPTS/G]],14,0),"          --")</f>
        <v>18</v>
      </c>
      <c r="K34">
        <f>IFERROR(VLOOKUP(tbl_wr_wkly[[#This Row],[Player]],tbl_wr_wk6[[Player]:[FPTS/G]],14,0),"          --")</f>
        <v>2.5</v>
      </c>
      <c r="L34" t="s">
        <v>352</v>
      </c>
      <c r="M34">
        <f>IFERROR(VLOOKUP(tbl_wr_wkly[[#This Row],[Player]],tbl_wr_wk8[[Player]:[FPTS/G]],14,0),"          --")</f>
        <v>32.799999999999997</v>
      </c>
      <c r="N34">
        <f>IFERROR(VLOOKUP(tbl_wr_wkly[[#This Row],[Player]],tbl_wr_wk9[[Player]:[FPTS/G]],14,0),"          --")</f>
        <v>8.5</v>
      </c>
      <c r="O34">
        <f>IFERROR(VLOOKUP(tbl_wr_wkly[[#This Row],[Player]],tbl_wr_wk10[[Player]:[FPTS/G]],14,0),"          --")</f>
        <v>4.2</v>
      </c>
      <c r="P34">
        <f>IFERROR(VLOOKUP(tbl_wr_wkly[[#This Row],[Player]],tbl_wr_wk11[[Player]:[FPTS/G]],14,0),"          --")</f>
        <v>13.9</v>
      </c>
      <c r="Q34">
        <f>IFERROR(VLOOKUP(tbl_wr_wkly[[#This Row],[Player]],tbl_wr_wk12[[Player]:[FPTS/G]],14,0),"          --")</f>
        <v>6.4</v>
      </c>
      <c r="R34">
        <f>IFERROR(VLOOKUP(tbl_wr_wkly[[#This Row],[Player]],tbl_wr_wk13[[Player]:[FPTS/G]],14,0),"          --")</f>
        <v>16.399999999999999</v>
      </c>
      <c r="S34">
        <f>IFERROR(VLOOKUP(tbl_wr_wkly[[#This Row],[Player]],tbl_wr_wk14[[Player]:[FPTS/G]],14,0),"          --")</f>
        <v>21.9</v>
      </c>
      <c r="T34">
        <f>IFERROR(VLOOKUP(tbl_wr_wkly[[#This Row],[Player]],tbl_wr_wk15[[Player]:[FPTS/G]],14,0),"          --")</f>
        <v>3.1</v>
      </c>
      <c r="U34">
        <f>IFERROR(VLOOKUP(tbl_wr_wkly[[#This Row],[Player]],tbl_wr_wk16[[Player]:[FPTS/G]],14,0),"          --")</f>
        <v>3</v>
      </c>
      <c r="V34">
        <f>IFERROR(VLOOKUP(tbl_wr_wkly[[#This Row],[Player]],tbl_wr_wk17[[Player]:[FPTS/G]],14,0),"          --")</f>
        <v>10.7</v>
      </c>
      <c r="W34">
        <f>IFERROR(VLOOKUP(tbl_wr_wkly[[#This Row],[Player]],tbl_wr_wk18[[Player]:[FPTS/G]],14,0),"          --")</f>
        <v>14.1</v>
      </c>
    </row>
    <row r="35" spans="1:23" x14ac:dyDescent="0.35">
      <c r="A35" t="s">
        <v>41</v>
      </c>
      <c r="B35" s="2" t="str">
        <f>MID(tbl_wr_wkly[[#This Row],[Player]], FIND("(", tbl_wr_wkly[[#This Row],[Player]]) + 1, FIND(")", tbl_wr_wkly[[#This Row],[Player]] tbl_wr_wkly[[#This Row],[Player]])- FIND("(", tbl_wr_wkly[[#This Row],[Player]]) - 1)</f>
        <v>KC</v>
      </c>
      <c r="C35" s="2"/>
      <c r="D35">
        <f>SUM(tbl_wr_wkly[[#This Row],[Week 1]:[Week 18]])</f>
        <v>172.99999999999997</v>
      </c>
      <c r="E35">
        <f>ROUND(AVERAGE(tbl_wr_wkly[[#This Row],[Week 1]:[Week 18]]),2)</f>
        <v>10.81</v>
      </c>
      <c r="F35">
        <f>IFERROR(VLOOKUP(tbl_wr_wkly[[#This Row],[Player]],tbl_wr_wk1[[Player]:[FPTS/G]],14,0),"          --")</f>
        <v>10.1</v>
      </c>
      <c r="G35">
        <f>IFERROR(VLOOKUP(tbl_wr_wkly[[#This Row],[Player]],tbl_wr_wk2[[Player]:[FPTS/G]],14,0),"          --")</f>
        <v>3</v>
      </c>
      <c r="H35">
        <f>IFERROR(VLOOKUP(tbl_wr_wkly[[#This Row],[Player]],tbl_wr_wk3[[Player]:[FPTS/G]],14,0),"          --")</f>
        <v>8.4</v>
      </c>
      <c r="I35">
        <f>IFERROR(VLOOKUP(tbl_wr_wkly[[#This Row],[Player]],tbl_wr_wk4[[Player]:[FPTS/G]],14,0),"          --")</f>
        <v>4.7</v>
      </c>
      <c r="J35">
        <f>IFERROR(VLOOKUP(tbl_wr_wkly[[#This Row],[Player]],tbl_wr_wk5[[Player]:[FPTS/G]],14,0),"          --")</f>
        <v>11.3</v>
      </c>
      <c r="K35">
        <f>IFERROR(VLOOKUP(tbl_wr_wkly[[#This Row],[Player]],tbl_wr_wk6[[Player]:[FPTS/G]],14,0),"          --")</f>
        <v>9.1999999999999993</v>
      </c>
      <c r="L35">
        <f>IFERROR(VLOOKUP(tbl_wr_wkly[[#This Row],[Player]],tbl_wr_wk7[[Player]:[FPTS/G]],14,0),"          --")</f>
        <v>14.5</v>
      </c>
      <c r="M35">
        <f>IFERROR(VLOOKUP(tbl_wr_wkly[[#This Row],[Player]],tbl_wr_wk8[[Player]:[FPTS/G]],14,0),"          --")</f>
        <v>7.6</v>
      </c>
      <c r="N35">
        <f>IFERROR(VLOOKUP(tbl_wr_wkly[[#This Row],[Player]],tbl_wr_wk9[[Player]:[FPTS/G]],14,0),"          --")</f>
        <v>8.6999999999999993</v>
      </c>
      <c r="O35" t="s">
        <v>352</v>
      </c>
      <c r="P35">
        <f>IFERROR(VLOOKUP(tbl_wr_wkly[[#This Row],[Player]],tbl_wr_wk11[[Player]:[FPTS/G]],14,0),"          --")</f>
        <v>6.2</v>
      </c>
      <c r="Q35">
        <f>IFERROR(VLOOKUP(tbl_wr_wkly[[#This Row],[Player]],tbl_wr_wk12[[Player]:[FPTS/G]],14,0),"          --")</f>
        <v>20.7</v>
      </c>
      <c r="R35">
        <f>IFERROR(VLOOKUP(tbl_wr_wkly[[#This Row],[Player]],tbl_wr_wk13[[Player]:[FPTS/G]],14,0),"          --")</f>
        <v>10.4</v>
      </c>
      <c r="S35">
        <f>IFERROR(VLOOKUP(tbl_wr_wkly[[#This Row],[Player]],tbl_wr_wk14[[Player]:[FPTS/G]],14,0),"          --")</f>
        <v>14.7</v>
      </c>
      <c r="T35">
        <f>IFERROR(VLOOKUP(tbl_wr_wkly[[#This Row],[Player]],tbl_wr_wk15[[Player]:[FPTS/G]],14,0),"          --")</f>
        <v>19.600000000000001</v>
      </c>
      <c r="U35">
        <f>IFERROR(VLOOKUP(tbl_wr_wkly[[#This Row],[Player]],tbl_wr_wk16[[Player]:[FPTS/G]],14,0),"          --")</f>
        <v>8.6999999999999993</v>
      </c>
      <c r="V35">
        <f>IFERROR(VLOOKUP(tbl_wr_wkly[[#This Row],[Player]],tbl_wr_wk17[[Player]:[FPTS/G]],14,0),"          --")</f>
        <v>15.2</v>
      </c>
      <c r="W35" t="s">
        <v>383</v>
      </c>
    </row>
    <row r="36" spans="1:23" x14ac:dyDescent="0.35">
      <c r="A36" t="s">
        <v>38</v>
      </c>
      <c r="B36" s="4" t="str">
        <f>MID(tbl_wr_wkly[[#This Row],[Player]], FIND("(", tbl_wr_wkly[[#This Row],[Player]]) + 1, FIND(")", tbl_wr_wkly[[#This Row],[Player]] tbl_wr_wkly[[#This Row],[Player]])- FIND("(", tbl_wr_wkly[[#This Row],[Player]]) - 1)</f>
        <v>DEN</v>
      </c>
      <c r="C36" s="4"/>
      <c r="D36">
        <f>SUM(tbl_wr_wkly[[#This Row],[Week 1]:[Week 18]])</f>
        <v>160.69999999999996</v>
      </c>
      <c r="E36">
        <f>ROUND(AVERAGE(tbl_wr_wkly[[#This Row],[Week 1]:[Week 18]]),2)</f>
        <v>10.71</v>
      </c>
      <c r="F36">
        <f>IFERROR(VLOOKUP(tbl_wr_wkly[[#This Row],[Player]],tbl_wr_wk1[[Player]:[FPTS/G]],14,0),"          --")</f>
        <v>11.2</v>
      </c>
      <c r="G36">
        <f>IFERROR(VLOOKUP(tbl_wr_wkly[[#This Row],[Player]],tbl_wr_wk2[[Player]:[FPTS/G]],14,0),"          --")</f>
        <v>9.1</v>
      </c>
      <c r="H36">
        <f>IFERROR(VLOOKUP(tbl_wr_wkly[[#This Row],[Player]],tbl_wr_wk3[[Player]:[FPTS/G]],14,0),"          --")</f>
        <v>15.1</v>
      </c>
      <c r="I36">
        <f>IFERROR(VLOOKUP(tbl_wr_wkly[[#This Row],[Player]],tbl_wr_wk4[[Player]:[FPTS/G]],14,0),"          --")</f>
        <v>10.199999999999999</v>
      </c>
      <c r="J36">
        <f>IFERROR(VLOOKUP(tbl_wr_wkly[[#This Row],[Player]],tbl_wr_wk5[[Player]:[FPTS/G]],14,0),"          --")</f>
        <v>1.8</v>
      </c>
      <c r="K36">
        <f>IFERROR(VLOOKUP(tbl_wr_wkly[[#This Row],[Player]],tbl_wr_wk6[[Player]:[FPTS/G]],14,0),"          --")</f>
        <v>12.6</v>
      </c>
      <c r="L36">
        <f>IFERROR(VLOOKUP(tbl_wr_wkly[[#This Row],[Player]],tbl_wr_wk7[[Player]:[FPTS/G]],14,0),"          --")</f>
        <v>16.600000000000001</v>
      </c>
      <c r="M36">
        <f>IFERROR(VLOOKUP(tbl_wr_wkly[[#This Row],[Player]],tbl_wr_wk8[[Player]:[FPTS/G]],14,0),"          --")</f>
        <v>9.9</v>
      </c>
      <c r="N36" t="s">
        <v>352</v>
      </c>
      <c r="O36">
        <f>IFERROR(VLOOKUP(tbl_wr_wkly[[#This Row],[Player]],tbl_wr_wk10[[Player]:[FPTS/G]],14,0),"          --")</f>
        <v>13.3</v>
      </c>
      <c r="P36">
        <f>IFERROR(VLOOKUP(tbl_wr_wkly[[#This Row],[Player]],tbl_wr_wk11[[Player]:[FPTS/G]],14,0),"          --")</f>
        <v>14.6</v>
      </c>
      <c r="Q36">
        <f>IFERROR(VLOOKUP(tbl_wr_wkly[[#This Row],[Player]],tbl_wr_wk12[[Player]:[FPTS/G]],14,0),"          --")</f>
        <v>7.6</v>
      </c>
      <c r="R36">
        <f>IFERROR(VLOOKUP(tbl_wr_wkly[[#This Row],[Player]],tbl_wr_wk13[[Player]:[FPTS/G]],14,0),"          --")</f>
        <v>14.7</v>
      </c>
      <c r="S36">
        <f>IFERROR(VLOOKUP(tbl_wr_wkly[[#This Row],[Player]],tbl_wr_wk14[[Player]:[FPTS/G]],14,0),"          --")</f>
        <v>13.7</v>
      </c>
      <c r="T36">
        <f>IFERROR(VLOOKUP(tbl_wr_wkly[[#This Row],[Player]],tbl_wr_wk15[[Player]:[FPTS/G]],14,0),"          --")</f>
        <v>9.6</v>
      </c>
      <c r="U36" t="s">
        <v>383</v>
      </c>
      <c r="V36" t="s">
        <v>383</v>
      </c>
      <c r="W36">
        <f>IFERROR(VLOOKUP(tbl_wr_wkly[[#This Row],[Player]],tbl_wr_wk18[[Player]:[FPTS/G]],14,0),"          --")</f>
        <v>0.7</v>
      </c>
    </row>
    <row r="37" spans="1:23" x14ac:dyDescent="0.35">
      <c r="A37" t="s">
        <v>154</v>
      </c>
      <c r="B37" s="2" t="str">
        <f>MID(tbl_wr_wkly[[#This Row],[Player]], FIND("(", tbl_wr_wkly[[#This Row],[Player]]) + 1, FIND(")", tbl_wr_wkly[[#This Row],[Player]] tbl_wr_wkly[[#This Row],[Player]])- FIND("(", tbl_wr_wkly[[#This Row],[Player]]) - 1)</f>
        <v>HOU</v>
      </c>
      <c r="C37" s="2"/>
      <c r="D37">
        <f>SUM(tbl_wr_wkly[[#This Row],[Week 1]:[Week 18]])</f>
        <v>85.1</v>
      </c>
      <c r="E37">
        <f>ROUND(AVERAGE(tbl_wr_wkly[[#This Row],[Week 1]:[Week 18]]),2)</f>
        <v>10.64</v>
      </c>
      <c r="F37">
        <f>IFERROR(VLOOKUP(tbl_wr_wkly[[#This Row],[Player]],tbl_wr_wk1[[Player]:[FPTS/G]],14,0),"          --")</f>
        <v>3.4</v>
      </c>
      <c r="G37" t="s">
        <v>383</v>
      </c>
      <c r="H37" t="s">
        <v>383</v>
      </c>
      <c r="I37" t="s">
        <v>383</v>
      </c>
      <c r="J37" t="s">
        <v>383</v>
      </c>
      <c r="K37">
        <f>IFERROR(VLOOKUP(tbl_wr_wkly[[#This Row],[Player]],tbl_wr_wk6[[Player]:[FPTS/G]],14,0),"          --")</f>
        <v>4.7</v>
      </c>
      <c r="L37" t="s">
        <v>352</v>
      </c>
      <c r="M37">
        <f>IFERROR(VLOOKUP(tbl_wr_wkly[[#This Row],[Player]],tbl_wr_wk8[[Player]:[FPTS/G]],14,0),"          --")</f>
        <v>7.2</v>
      </c>
      <c r="N37">
        <f>IFERROR(VLOOKUP(tbl_wr_wkly[[#This Row],[Player]],tbl_wr_wk9[[Player]:[FPTS/G]],14,0),"          --")</f>
        <v>24.3</v>
      </c>
      <c r="O37">
        <f>IFERROR(VLOOKUP(tbl_wr_wkly[[#This Row],[Player]],tbl_wr_wk10[[Player]:[FPTS/G]],14,0),"          --")</f>
        <v>20.7</v>
      </c>
      <c r="P37" t="s">
        <v>383</v>
      </c>
      <c r="Q37" t="s">
        <v>383</v>
      </c>
      <c r="R37" t="s">
        <v>383</v>
      </c>
      <c r="S37" t="s">
        <v>383</v>
      </c>
      <c r="T37">
        <f>IFERROR(VLOOKUP(tbl_wr_wkly[[#This Row],[Player]],tbl_wr_wk15[[Player]:[FPTS/G]],14,0),"          --")</f>
        <v>18.2</v>
      </c>
      <c r="U37">
        <f>IFERROR(VLOOKUP(tbl_wr_wkly[[#This Row],[Player]],tbl_wr_wk16[[Player]:[FPTS/G]],14,0),"          --")</f>
        <v>5.3</v>
      </c>
      <c r="V37">
        <f>IFERROR(VLOOKUP(tbl_wr_wkly[[#This Row],[Player]],tbl_wr_wk17[[Player]:[FPTS/G]],14,0),"          --")</f>
        <v>1.3</v>
      </c>
      <c r="W37" t="s">
        <v>383</v>
      </c>
    </row>
    <row r="38" spans="1:23" x14ac:dyDescent="0.35">
      <c r="A38" t="s">
        <v>108</v>
      </c>
      <c r="B38" t="str">
        <f>MID(tbl_wr_wkly[[#This Row],[Player]], FIND("(", tbl_wr_wkly[[#This Row],[Player]]) + 1, FIND(")", tbl_wr_wkly[[#This Row],[Player]] tbl_wr_wkly[[#This Row],[Player]])- FIND("(", tbl_wr_wkly[[#This Row],[Player]]) - 1)</f>
        <v>CIN</v>
      </c>
      <c r="D38">
        <f>SUM(tbl_wr_wkly[[#This Row],[Week 1]:[Week 18]])</f>
        <v>116.6</v>
      </c>
      <c r="E38">
        <f>ROUND(AVERAGE(tbl_wr_wkly[[#This Row],[Week 1]:[Week 18]]),2)</f>
        <v>10.6</v>
      </c>
      <c r="F38" t="s">
        <v>383</v>
      </c>
      <c r="G38">
        <f>IFERROR(VLOOKUP(tbl_wr_wkly[[#This Row],[Player]],tbl_wr_wk2[[Player]:[FPTS/G]],14,0),"          --")</f>
        <v>24.9</v>
      </c>
      <c r="H38">
        <f>IFERROR(VLOOKUP(tbl_wr_wkly[[#This Row],[Player]],tbl_wr_wk3[[Player]:[FPTS/G]],14,0),"          --")</f>
        <v>3.1</v>
      </c>
      <c r="I38">
        <f>IFERROR(VLOOKUP(tbl_wr_wkly[[#This Row],[Player]],tbl_wr_wk4[[Player]:[FPTS/G]],14,0),"          --")</f>
        <v>2.9</v>
      </c>
      <c r="J38" t="s">
        <v>383</v>
      </c>
      <c r="K38">
        <f>IFERROR(VLOOKUP(tbl_wr_wkly[[#This Row],[Player]],tbl_wr_wk6[[Player]:[FPTS/G]],14,0),"          --")</f>
        <v>3</v>
      </c>
      <c r="L38" t="s">
        <v>352</v>
      </c>
      <c r="M38">
        <f>IFERROR(VLOOKUP(tbl_wr_wkly[[#This Row],[Player]],tbl_wr_wk8[[Player]:[FPTS/G]],14,0),"          --")</f>
        <v>9.4</v>
      </c>
      <c r="N38">
        <f>IFERROR(VLOOKUP(tbl_wr_wkly[[#This Row],[Player]],tbl_wr_wk9[[Player]:[FPTS/G]],14,0),"          --")</f>
        <v>15</v>
      </c>
      <c r="O38" t="s">
        <v>383</v>
      </c>
      <c r="P38" t="s">
        <v>383</v>
      </c>
      <c r="Q38" t="s">
        <v>383</v>
      </c>
      <c r="R38">
        <f>IFERROR(VLOOKUP(tbl_wr_wkly[[#This Row],[Player]],tbl_wr_wk13[[Player]:[FPTS/G]],14,0),"          --")</f>
        <v>5.0999999999999996</v>
      </c>
      <c r="S38">
        <f>IFERROR(VLOOKUP(tbl_wr_wkly[[#This Row],[Player]],tbl_wr_wk14[[Player]:[FPTS/G]],14,0),"          --")</f>
        <v>8.1999999999999993</v>
      </c>
      <c r="T38">
        <f>IFERROR(VLOOKUP(tbl_wr_wkly[[#This Row],[Player]],tbl_wr_wk15[[Player]:[FPTS/G]],14,0),"          --")</f>
        <v>20.100000000000001</v>
      </c>
      <c r="U38">
        <f>IFERROR(VLOOKUP(tbl_wr_wkly[[#This Row],[Player]],tbl_wr_wk16[[Player]:[FPTS/G]],14,0),"          --")</f>
        <v>22.5</v>
      </c>
      <c r="V38">
        <f>IFERROR(VLOOKUP(tbl_wr_wkly[[#This Row],[Player]],tbl_wr_wk17[[Player]:[FPTS/G]],14,0),"          --")</f>
        <v>2.4</v>
      </c>
      <c r="W38" t="s">
        <v>383</v>
      </c>
    </row>
    <row r="39" spans="1:23" x14ac:dyDescent="0.35">
      <c r="A39" t="s">
        <v>89</v>
      </c>
      <c r="B39" s="3" t="str">
        <f>MID(tbl_wr_wkly[[#This Row],[Player]], FIND("(", tbl_wr_wkly[[#This Row],[Player]]) + 1, FIND(")", tbl_wr_wkly[[#This Row],[Player]] tbl_wr_wkly[[#This Row],[Player]])- FIND("(", tbl_wr_wkly[[#This Row],[Player]]) - 1)</f>
        <v>CAR</v>
      </c>
      <c r="C39" s="3"/>
      <c r="D39">
        <f>SUM(tbl_wr_wkly[[#This Row],[Week 1]:[Week 18]])</f>
        <v>179.50000000000003</v>
      </c>
      <c r="E39">
        <f>ROUND(AVERAGE(tbl_wr_wkly[[#This Row],[Week 1]:[Week 18]]),2)</f>
        <v>10.56</v>
      </c>
      <c r="F39">
        <f>IFERROR(VLOOKUP(tbl_wr_wkly[[#This Row],[Player]],tbl_wr_wk1[[Player]:[FPTS/G]],14,0),"          --")</f>
        <v>2.2000000000000002</v>
      </c>
      <c r="G39">
        <f>IFERROR(VLOOKUP(tbl_wr_wkly[[#This Row],[Player]],tbl_wr_wk2[[Player]:[FPTS/G]],14,0),"          --")</f>
        <v>16.899999999999999</v>
      </c>
      <c r="H39">
        <f>IFERROR(VLOOKUP(tbl_wr_wkly[[#This Row],[Player]],tbl_wr_wk3[[Player]:[FPTS/G]],14,0),"          --")</f>
        <v>26</v>
      </c>
      <c r="I39">
        <f>IFERROR(VLOOKUP(tbl_wr_wkly[[#This Row],[Player]],tbl_wr_wk4[[Player]:[FPTS/G]],14,0),"          --")</f>
        <v>11.7</v>
      </c>
      <c r="J39">
        <f>IFERROR(VLOOKUP(tbl_wr_wkly[[#This Row],[Player]],tbl_wr_wk5[[Player]:[FPTS/G]],14,0),"          --")</f>
        <v>22.2</v>
      </c>
      <c r="K39">
        <f>IFERROR(VLOOKUP(tbl_wr_wkly[[#This Row],[Player]],tbl_wr_wk6[[Player]:[FPTS/G]],14,0),"          --")</f>
        <v>23</v>
      </c>
      <c r="L39" t="s">
        <v>352</v>
      </c>
      <c r="M39">
        <f>IFERROR(VLOOKUP(tbl_wr_wkly[[#This Row],[Player]],tbl_wr_wk8[[Player]:[FPTS/G]],14,0),"          --")</f>
        <v>11.2</v>
      </c>
      <c r="N39">
        <f>IFERROR(VLOOKUP(tbl_wr_wkly[[#This Row],[Player]],tbl_wr_wk9[[Player]:[FPTS/G]],14,0),"          --")</f>
        <v>5.4</v>
      </c>
      <c r="O39">
        <f>IFERROR(VLOOKUP(tbl_wr_wkly[[#This Row],[Player]],tbl_wr_wk10[[Player]:[FPTS/G]],14,0),"          --")</f>
        <v>7.2</v>
      </c>
      <c r="P39">
        <f>IFERROR(VLOOKUP(tbl_wr_wkly[[#This Row],[Player]],tbl_wr_wk11[[Player]:[FPTS/G]],14,0),"          --")</f>
        <v>11.4</v>
      </c>
      <c r="Q39">
        <f>IFERROR(VLOOKUP(tbl_wr_wkly[[#This Row],[Player]],tbl_wr_wk12[[Player]:[FPTS/G]],14,0),"          --")</f>
        <v>0.7</v>
      </c>
      <c r="R39">
        <f>IFERROR(VLOOKUP(tbl_wr_wkly[[#This Row],[Player]],tbl_wr_wk13[[Player]:[FPTS/G]],14,0),"          --")</f>
        <v>4</v>
      </c>
      <c r="S39">
        <f>IFERROR(VLOOKUP(tbl_wr_wkly[[#This Row],[Player]],tbl_wr_wk14[[Player]:[FPTS/G]],14,0),"          --")</f>
        <v>9.9</v>
      </c>
      <c r="T39">
        <f>IFERROR(VLOOKUP(tbl_wr_wkly[[#This Row],[Player]],tbl_wr_wk15[[Player]:[FPTS/G]],14,0),"          --")</f>
        <v>6.3</v>
      </c>
      <c r="U39">
        <f>IFERROR(VLOOKUP(tbl_wr_wkly[[#This Row],[Player]],tbl_wr_wk16[[Player]:[FPTS/G]],14,0),"          --")</f>
        <v>12.4</v>
      </c>
      <c r="V39">
        <f>IFERROR(VLOOKUP(tbl_wr_wkly[[#This Row],[Player]],tbl_wr_wk17[[Player]:[FPTS/G]],14,0),"          --")</f>
        <v>6.8</v>
      </c>
      <c r="W39">
        <f>IFERROR(VLOOKUP(tbl_wr_wkly[[#This Row],[Player]],tbl_wr_wk18[[Player]:[FPTS/G]],14,0),"          --")</f>
        <v>2.2000000000000002</v>
      </c>
    </row>
    <row r="40" spans="1:23" x14ac:dyDescent="0.35">
      <c r="A40" t="s">
        <v>33</v>
      </c>
      <c r="B40" t="str">
        <f>MID(tbl_wr_wkly[[#This Row],[Player]], FIND("(", tbl_wr_wkly[[#This Row],[Player]]) + 1, FIND(")", tbl_wr_wkly[[#This Row],[Player]] tbl_wr_wkly[[#This Row],[Player]])- FIND("(", tbl_wr_wkly[[#This Row],[Player]]) - 1)</f>
        <v>BAL</v>
      </c>
      <c r="D40">
        <f>SUM(tbl_wr_wkly[[#This Row],[Week 1]:[Week 18]])</f>
        <v>167.89999999999998</v>
      </c>
      <c r="E40">
        <f>ROUND(AVERAGE(tbl_wr_wkly[[#This Row],[Week 1]:[Week 18]]),2)</f>
        <v>10.49</v>
      </c>
      <c r="F40">
        <f>IFERROR(VLOOKUP(tbl_wr_wkly[[#This Row],[Player]],tbl_wr_wk1[[Player]:[FPTS/G]],14,0),"          --")</f>
        <v>13.2</v>
      </c>
      <c r="G40">
        <f>IFERROR(VLOOKUP(tbl_wr_wkly[[#This Row],[Player]],tbl_wr_wk2[[Player]:[FPTS/G]],14,0),"          --")</f>
        <v>8.8000000000000007</v>
      </c>
      <c r="H40">
        <f>IFERROR(VLOOKUP(tbl_wr_wkly[[#This Row],[Player]],tbl_wr_wk3[[Player]:[FPTS/G]],14,0),"          --")</f>
        <v>9</v>
      </c>
      <c r="I40">
        <f>IFERROR(VLOOKUP(tbl_wr_wkly[[#This Row],[Player]],tbl_wr_wk4[[Player]:[FPTS/G]],14,0),"          --")</f>
        <v>6.5</v>
      </c>
      <c r="J40">
        <f>IFERROR(VLOOKUP(tbl_wr_wkly[[#This Row],[Player]],tbl_wr_wk5[[Player]:[FPTS/G]],14,0),"          --")</f>
        <v>9.8000000000000007</v>
      </c>
      <c r="K40">
        <f>IFERROR(VLOOKUP(tbl_wr_wkly[[#This Row],[Player]],tbl_wr_wk6[[Player]:[FPTS/G]],14,0),"          --")</f>
        <v>14.1</v>
      </c>
      <c r="L40">
        <f>IFERROR(VLOOKUP(tbl_wr_wkly[[#This Row],[Player]],tbl_wr_wk7[[Player]:[FPTS/G]],14,0),"          --")</f>
        <v>9.5</v>
      </c>
      <c r="M40">
        <f>IFERROR(VLOOKUP(tbl_wr_wkly[[#This Row],[Player]],tbl_wr_wk8[[Player]:[FPTS/G]],14,0),"          --")</f>
        <v>4.4000000000000004</v>
      </c>
      <c r="N40">
        <f>IFERROR(VLOOKUP(tbl_wr_wkly[[#This Row],[Player]],tbl_wr_wk9[[Player]:[FPTS/G]],14,0),"          --")</f>
        <v>1.6</v>
      </c>
      <c r="O40">
        <f>IFERROR(VLOOKUP(tbl_wr_wkly[[#This Row],[Player]],tbl_wr_wk10[[Player]:[FPTS/G]],14,0),"          --")</f>
        <v>9.8000000000000007</v>
      </c>
      <c r="P40">
        <f>IFERROR(VLOOKUP(tbl_wr_wkly[[#This Row],[Player]],tbl_wr_wk11[[Player]:[FPTS/G]],14,0),"          --")</f>
        <v>6.5</v>
      </c>
      <c r="Q40">
        <f>IFERROR(VLOOKUP(tbl_wr_wkly[[#This Row],[Player]],tbl_wr_wk12[[Player]:[FPTS/G]],14,0),"          --")</f>
        <v>20.7</v>
      </c>
      <c r="R40" t="s">
        <v>352</v>
      </c>
      <c r="S40">
        <f>IFERROR(VLOOKUP(tbl_wr_wkly[[#This Row],[Player]],tbl_wr_wk14[[Player]:[FPTS/G]],14,0),"          --")</f>
        <v>17</v>
      </c>
      <c r="T40">
        <f>IFERROR(VLOOKUP(tbl_wr_wkly[[#This Row],[Player]],tbl_wr_wk15[[Player]:[FPTS/G]],14,0),"          --")</f>
        <v>1.2</v>
      </c>
      <c r="U40">
        <f>IFERROR(VLOOKUP(tbl_wr_wkly[[#This Row],[Player]],tbl_wr_wk16[[Player]:[FPTS/G]],14,0),"          --")</f>
        <v>17.7</v>
      </c>
      <c r="V40">
        <f>IFERROR(VLOOKUP(tbl_wr_wkly[[#This Row],[Player]],tbl_wr_wk17[[Player]:[FPTS/G]],14,0),"          --")</f>
        <v>18.100000000000001</v>
      </c>
      <c r="W40" t="s">
        <v>383</v>
      </c>
    </row>
    <row r="41" spans="1:23" x14ac:dyDescent="0.35">
      <c r="A41" t="s">
        <v>62</v>
      </c>
      <c r="B41" t="str">
        <f>MID(tbl_wr_wkly[[#This Row],[Player]], FIND("(", tbl_wr_wkly[[#This Row],[Player]]) + 1, FIND(")", tbl_wr_wkly[[#This Row],[Player]] tbl_wr_wkly[[#This Row],[Player]])- FIND("(", tbl_wr_wkly[[#This Row],[Player]]) - 1)</f>
        <v>PIT</v>
      </c>
      <c r="D41">
        <f>SUM(tbl_wr_wkly[[#This Row],[Week 1]:[Week 18]])</f>
        <v>177.3</v>
      </c>
      <c r="E41">
        <f>ROUND(AVERAGE(tbl_wr_wkly[[#This Row],[Week 1]:[Week 18]]),2)</f>
        <v>10.43</v>
      </c>
      <c r="F41">
        <f>IFERROR(VLOOKUP(tbl_wr_wkly[[#This Row],[Player]],tbl_wr_wk1[[Player]:[FPTS/G]],14,0),"          --")</f>
        <v>6.1</v>
      </c>
      <c r="G41">
        <f>IFERROR(VLOOKUP(tbl_wr_wkly[[#This Row],[Player]],tbl_wr_wk2[[Player]:[FPTS/G]],14,0),"          --")</f>
        <v>20.7</v>
      </c>
      <c r="H41">
        <f>IFERROR(VLOOKUP(tbl_wr_wkly[[#This Row],[Player]],tbl_wr_wk3[[Player]:[FPTS/G]],14,0),"          --")</f>
        <v>9.5</v>
      </c>
      <c r="I41">
        <f>IFERROR(VLOOKUP(tbl_wr_wkly[[#This Row],[Player]],tbl_wr_wk4[[Player]:[FPTS/G]],14,0),"          --")</f>
        <v>4</v>
      </c>
      <c r="J41">
        <f>IFERROR(VLOOKUP(tbl_wr_wkly[[#This Row],[Player]],tbl_wr_wk5[[Player]:[FPTS/G]],14,0),"          --")</f>
        <v>23.6</v>
      </c>
      <c r="K41" t="s">
        <v>352</v>
      </c>
      <c r="L41">
        <f>IFERROR(VLOOKUP(tbl_wr_wkly[[#This Row],[Player]],tbl_wr_wk7[[Player]:[FPTS/G]],14,0),"          --")</f>
        <v>13.2</v>
      </c>
      <c r="M41">
        <f>IFERROR(VLOOKUP(tbl_wr_wkly[[#This Row],[Player]],tbl_wr_wk8[[Player]:[FPTS/G]],14,0),"          --")</f>
        <v>8.6999999999999993</v>
      </c>
      <c r="N41">
        <f>IFERROR(VLOOKUP(tbl_wr_wkly[[#This Row],[Player]],tbl_wr_wk9[[Player]:[FPTS/G]],14,0),"          --")</f>
        <v>0.9</v>
      </c>
      <c r="O41">
        <f>IFERROR(VLOOKUP(tbl_wr_wkly[[#This Row],[Player]],tbl_wr_wk10[[Player]:[FPTS/G]],14,0),"          --")</f>
        <v>6</v>
      </c>
      <c r="P41">
        <f>IFERROR(VLOOKUP(tbl_wr_wkly[[#This Row],[Player]],tbl_wr_wk11[[Player]:[FPTS/G]],14,0),"          --")</f>
        <v>5.7</v>
      </c>
      <c r="Q41">
        <f>IFERROR(VLOOKUP(tbl_wr_wkly[[#This Row],[Player]],tbl_wr_wk12[[Player]:[FPTS/G]],14,0),"          --")</f>
        <v>7.3</v>
      </c>
      <c r="R41">
        <f>IFERROR(VLOOKUP(tbl_wr_wkly[[#This Row],[Player]],tbl_wr_wk13[[Player]:[FPTS/G]],14,0),"          --")</f>
        <v>10.6</v>
      </c>
      <c r="S41">
        <f>IFERROR(VLOOKUP(tbl_wr_wkly[[#This Row],[Player]],tbl_wr_wk14[[Player]:[FPTS/G]],14,0),"          --")</f>
        <v>4.4000000000000004</v>
      </c>
      <c r="T41">
        <f>IFERROR(VLOOKUP(tbl_wr_wkly[[#This Row],[Player]],tbl_wr_wk15[[Player]:[FPTS/G]],14,0),"          --")</f>
        <v>6.2</v>
      </c>
      <c r="U41">
        <f>IFERROR(VLOOKUP(tbl_wr_wkly[[#This Row],[Player]],tbl_wr_wk16[[Player]:[FPTS/G]],14,0),"          --")</f>
        <v>33.5</v>
      </c>
      <c r="V41">
        <f>IFERROR(VLOOKUP(tbl_wr_wkly[[#This Row],[Player]],tbl_wr_wk17[[Player]:[FPTS/G]],14,0),"          --")</f>
        <v>16.600000000000001</v>
      </c>
      <c r="W41">
        <f>IFERROR(VLOOKUP(tbl_wr_wkly[[#This Row],[Player]],tbl_wr_wk18[[Player]:[FPTS/G]],14,0),"          --")</f>
        <v>0.3</v>
      </c>
    </row>
    <row r="42" spans="1:23" x14ac:dyDescent="0.35">
      <c r="A42" t="s">
        <v>80</v>
      </c>
      <c r="B42" t="str">
        <f>MID(tbl_wr_wkly[[#This Row],[Player]], FIND("(", tbl_wr_wkly[[#This Row],[Player]]) + 1, FIND(")", tbl_wr_wkly[[#This Row],[Player]] tbl_wr_wkly[[#This Row],[Player]])- FIND("(", tbl_wr_wkly[[#This Row],[Player]]) - 1)</f>
        <v>WAS</v>
      </c>
      <c r="D42">
        <f>SUM(tbl_wr_wkly[[#This Row],[Week 1]:[Week 18]])</f>
        <v>163.69999999999999</v>
      </c>
      <c r="E42">
        <f>ROUND(AVERAGE(tbl_wr_wkly[[#This Row],[Week 1]:[Week 18]]),2)</f>
        <v>10.23</v>
      </c>
      <c r="F42">
        <f>IFERROR(VLOOKUP(tbl_wr_wkly[[#This Row],[Player]],tbl_wr_wk1[[Player]:[FPTS/G]],14,0),"          --")</f>
        <v>4.0999999999999996</v>
      </c>
      <c r="G42">
        <f>IFERROR(VLOOKUP(tbl_wr_wkly[[#This Row],[Player]],tbl_wr_wk2[[Player]:[FPTS/G]],14,0),"          --")</f>
        <v>13.9</v>
      </c>
      <c r="H42">
        <f>IFERROR(VLOOKUP(tbl_wr_wkly[[#This Row],[Player]],tbl_wr_wk3[[Player]:[FPTS/G]],14,0),"          --")</f>
        <v>7.1</v>
      </c>
      <c r="I42">
        <f>IFERROR(VLOOKUP(tbl_wr_wkly[[#This Row],[Player]],tbl_wr_wk4[[Player]:[FPTS/G]],14,0),"          --")</f>
        <v>12.6</v>
      </c>
      <c r="J42">
        <f>IFERROR(VLOOKUP(tbl_wr_wkly[[#This Row],[Player]],tbl_wr_wk5[[Player]:[FPTS/G]],14,0),"          --")</f>
        <v>6.9</v>
      </c>
      <c r="K42">
        <f>IFERROR(VLOOKUP(tbl_wr_wkly[[#This Row],[Player]],tbl_wr_wk6[[Player]:[FPTS/G]],14,0),"          --")</f>
        <v>11.1</v>
      </c>
      <c r="L42">
        <f>IFERROR(VLOOKUP(tbl_wr_wkly[[#This Row],[Player]],tbl_wr_wk7[[Player]:[FPTS/G]],14,0),"          --")</f>
        <v>12</v>
      </c>
      <c r="M42">
        <f>IFERROR(VLOOKUP(tbl_wr_wkly[[#This Row],[Player]],tbl_wr_wk8[[Player]:[FPTS/G]],14,0),"          --")</f>
        <v>14.8</v>
      </c>
      <c r="N42">
        <f>IFERROR(VLOOKUP(tbl_wr_wkly[[#This Row],[Player]],tbl_wr_wk9[[Player]:[FPTS/G]],14,0),"          --")</f>
        <v>9.8000000000000007</v>
      </c>
      <c r="O42">
        <f>IFERROR(VLOOKUP(tbl_wr_wkly[[#This Row],[Player]],tbl_wr_wk10[[Player]:[FPTS/G]],14,0),"          --")</f>
        <v>5.3</v>
      </c>
      <c r="P42">
        <f>IFERROR(VLOOKUP(tbl_wr_wkly[[#This Row],[Player]],tbl_wr_wk11[[Player]:[FPTS/G]],14,0),"          --")</f>
        <v>6.8</v>
      </c>
      <c r="Q42">
        <f>IFERROR(VLOOKUP(tbl_wr_wkly[[#This Row],[Player]],tbl_wr_wk12[[Player]:[FPTS/G]],14,0),"          --")</f>
        <v>7</v>
      </c>
      <c r="R42" t="s">
        <v>383</v>
      </c>
      <c r="S42" t="s">
        <v>352</v>
      </c>
      <c r="T42">
        <f>IFERROR(VLOOKUP(tbl_wr_wkly[[#This Row],[Player]],tbl_wr_wk15[[Player]:[FPTS/G]],14,0),"          --")</f>
        <v>23.1</v>
      </c>
      <c r="U42">
        <f>IFERROR(VLOOKUP(tbl_wr_wkly[[#This Row],[Player]],tbl_wr_wk16[[Player]:[FPTS/G]],14,0),"          --")</f>
        <v>6.5</v>
      </c>
      <c r="V42">
        <f>IFERROR(VLOOKUP(tbl_wr_wkly[[#This Row],[Player]],tbl_wr_wk17[[Player]:[FPTS/G]],14,0),"          --")</f>
        <v>14.1</v>
      </c>
      <c r="W42">
        <f>IFERROR(VLOOKUP(tbl_wr_wkly[[#This Row],[Player]],tbl_wr_wk18[[Player]:[FPTS/G]],14,0),"          --")</f>
        <v>8.6</v>
      </c>
    </row>
    <row r="43" spans="1:23" x14ac:dyDescent="0.35">
      <c r="A43" t="s">
        <v>17</v>
      </c>
      <c r="B43" s="4" t="str">
        <f>MID(tbl_wr_wkly[[#This Row],[Player]], FIND("(", tbl_wr_wkly[[#This Row],[Player]]) + 1, FIND(")", tbl_wr_wkly[[#This Row],[Player]] tbl_wr_wkly[[#This Row],[Player]])- FIND("(", tbl_wr_wkly[[#This Row],[Player]]) - 1)</f>
        <v>NE</v>
      </c>
      <c r="C43" s="4"/>
      <c r="D43">
        <f>SUM(tbl_wr_wkly[[#This Row],[Week 1]:[Week 18]])</f>
        <v>81.499999999999986</v>
      </c>
      <c r="E43">
        <f>ROUND(AVERAGE(tbl_wr_wkly[[#This Row],[Week 1]:[Week 18]]),2)</f>
        <v>10.19</v>
      </c>
      <c r="F43">
        <f>IFERROR(VLOOKUP(tbl_wr_wkly[[#This Row],[Player]],tbl_wr_wk1[[Player]:[FPTS/G]],14,0),"          --")</f>
        <v>21.4</v>
      </c>
      <c r="G43">
        <f>IFERROR(VLOOKUP(tbl_wr_wkly[[#This Row],[Player]],tbl_wr_wk2[[Player]:[FPTS/G]],14,0),"          --")</f>
        <v>4.9000000000000004</v>
      </c>
      <c r="H43">
        <f>IFERROR(VLOOKUP(tbl_wr_wkly[[#This Row],[Player]],tbl_wr_wk3[[Player]:[FPTS/G]],14,0),"          --")</f>
        <v>6.6</v>
      </c>
      <c r="I43">
        <f>IFERROR(VLOOKUP(tbl_wr_wkly[[#This Row],[Player]],tbl_wr_wk4[[Player]:[FPTS/G]],14,0),"          --")</f>
        <v>4.5999999999999996</v>
      </c>
      <c r="J43">
        <f>IFERROR(VLOOKUP(tbl_wr_wkly[[#This Row],[Player]],tbl_wr_wk5[[Player]:[FPTS/G]],14,0),"          --")</f>
        <v>5.3</v>
      </c>
      <c r="K43">
        <f>IFERROR(VLOOKUP(tbl_wr_wkly[[#This Row],[Player]],tbl_wr_wk6[[Player]:[FPTS/G]],14,0),"          --")</f>
        <v>14.3</v>
      </c>
      <c r="L43">
        <f>IFERROR(VLOOKUP(tbl_wr_wkly[[#This Row],[Player]],tbl_wr_wk7[[Player]:[FPTS/G]],14,0),"          --")</f>
        <v>13.3</v>
      </c>
      <c r="M43">
        <f>IFERROR(VLOOKUP(tbl_wr_wkly[[#This Row],[Player]],tbl_wr_wk8[[Player]:[FPTS/G]],14,0),"          --")</f>
        <v>11.1</v>
      </c>
      <c r="N43" t="s">
        <v>383</v>
      </c>
      <c r="O43" t="s">
        <v>383</v>
      </c>
      <c r="P43" t="s">
        <v>352</v>
      </c>
      <c r="Q43" t="s">
        <v>383</v>
      </c>
      <c r="R43" t="s">
        <v>383</v>
      </c>
      <c r="S43" t="s">
        <v>383</v>
      </c>
      <c r="T43" t="s">
        <v>383</v>
      </c>
      <c r="U43" t="s">
        <v>383</v>
      </c>
      <c r="V43" t="s">
        <v>383</v>
      </c>
      <c r="W43" t="s">
        <v>383</v>
      </c>
    </row>
    <row r="44" spans="1:23" x14ac:dyDescent="0.35">
      <c r="A44" t="s">
        <v>95</v>
      </c>
      <c r="B44" s="4" t="str">
        <f>MID(tbl_wr_wkly[[#This Row],[Player]], FIND("(", tbl_wr_wkly[[#This Row],[Player]]) + 1, FIND(")", tbl_wr_wkly[[#This Row],[Player]] tbl_wr_wkly[[#This Row],[Player]])- FIND("(", tbl_wr_wkly[[#This Row],[Player]]) - 1)</f>
        <v>JAC</v>
      </c>
      <c r="C44" s="4"/>
      <c r="D44">
        <f>SUM(tbl_wr_wkly[[#This Row],[Week 1]:[Week 18]])</f>
        <v>121.8</v>
      </c>
      <c r="E44">
        <f>ROUND(AVERAGE(tbl_wr_wkly[[#This Row],[Week 1]:[Week 18]]),2)</f>
        <v>10.15</v>
      </c>
      <c r="F44">
        <f>IFERROR(VLOOKUP(tbl_wr_wkly[[#This Row],[Player]],tbl_wr_wk1[[Player]:[FPTS/G]],14,0),"          --")</f>
        <v>1.4</v>
      </c>
      <c r="G44">
        <f>IFERROR(VLOOKUP(tbl_wr_wkly[[#This Row],[Player]],tbl_wr_wk2[[Player]:[FPTS/G]],14,0),"          --")</f>
        <v>16.5</v>
      </c>
      <c r="H44">
        <f>IFERROR(VLOOKUP(tbl_wr_wkly[[#This Row],[Player]],tbl_wr_wk3[[Player]:[FPTS/G]],14,0),"          --")</f>
        <v>13.4</v>
      </c>
      <c r="I44">
        <f>IFERROR(VLOOKUP(tbl_wr_wkly[[#This Row],[Player]],tbl_wr_wk4[[Player]:[FPTS/G]],14,0),"          --")</f>
        <v>12.4</v>
      </c>
      <c r="J44">
        <f>IFERROR(VLOOKUP(tbl_wr_wkly[[#This Row],[Player]],tbl_wr_wk5[[Player]:[FPTS/G]],14,0),"          --")</f>
        <v>11.4</v>
      </c>
      <c r="K44">
        <f>IFERROR(VLOOKUP(tbl_wr_wkly[[#This Row],[Player]],tbl_wr_wk6[[Player]:[FPTS/G]],14,0),"          --")</f>
        <v>12.4</v>
      </c>
      <c r="L44">
        <f>IFERROR(VLOOKUP(tbl_wr_wkly[[#This Row],[Player]],tbl_wr_wk7[[Player]:[FPTS/G]],14,0),"          --")</f>
        <v>16</v>
      </c>
      <c r="M44">
        <f>IFERROR(VLOOKUP(tbl_wr_wkly[[#This Row],[Player]],tbl_wr_wk8[[Player]:[FPTS/G]],14,0),"          --")</f>
        <v>6.6</v>
      </c>
      <c r="N44" t="s">
        <v>352</v>
      </c>
      <c r="O44">
        <f>IFERROR(VLOOKUP(tbl_wr_wkly[[#This Row],[Player]],tbl_wr_wk10[[Player]:[FPTS/G]],14,0),"          --")</f>
        <v>11.4</v>
      </c>
      <c r="P44">
        <f>IFERROR(VLOOKUP(tbl_wr_wkly[[#This Row],[Player]],tbl_wr_wk11[[Player]:[FPTS/G]],14,0),"          --")</f>
        <v>6.3</v>
      </c>
      <c r="Q44">
        <f>IFERROR(VLOOKUP(tbl_wr_wkly[[#This Row],[Player]],tbl_wr_wk12[[Player]:[FPTS/G]],14,0),"          --")</f>
        <v>10.9</v>
      </c>
      <c r="R44">
        <f>IFERROR(VLOOKUP(tbl_wr_wkly[[#This Row],[Player]],tbl_wr_wk13[[Player]:[FPTS/G]],14,0),"          --")</f>
        <v>3.1</v>
      </c>
      <c r="S44" t="s">
        <v>383</v>
      </c>
      <c r="T44" t="s">
        <v>383</v>
      </c>
      <c r="U44" t="s">
        <v>383</v>
      </c>
      <c r="V44" t="s">
        <v>383</v>
      </c>
      <c r="W44" t="s">
        <v>383</v>
      </c>
    </row>
    <row r="45" spans="1:23" x14ac:dyDescent="0.35">
      <c r="A45" t="s">
        <v>55</v>
      </c>
      <c r="B45" s="3" t="str">
        <f>MID(tbl_wr_wkly[[#This Row],[Player]], FIND("(", tbl_wr_wkly[[#This Row],[Player]]) + 1, FIND(")", tbl_wr_wkly[[#This Row],[Player]] tbl_wr_wkly[[#This Row],[Player]])- FIND("(", tbl_wr_wkly[[#This Row],[Player]]) - 1)</f>
        <v>TB</v>
      </c>
      <c r="C45" s="3"/>
      <c r="D45">
        <f>SUM(tbl_wr_wkly[[#This Row],[Week 1]:[Week 18]])</f>
        <v>167.70000000000002</v>
      </c>
      <c r="E45">
        <f>ROUND(AVERAGE(tbl_wr_wkly[[#This Row],[Week 1]:[Week 18]]),2)</f>
        <v>9.86</v>
      </c>
      <c r="F45">
        <f>IFERROR(VLOOKUP(tbl_wr_wkly[[#This Row],[Player]],tbl_wr_wk1[[Player]:[FPTS/G]],14,0),"          --")</f>
        <v>7.6</v>
      </c>
      <c r="G45">
        <f>IFERROR(VLOOKUP(tbl_wr_wkly[[#This Row],[Player]],tbl_wr_wk2[[Player]:[FPTS/G]],14,0),"          --")</f>
        <v>8.3000000000000007</v>
      </c>
      <c r="H45">
        <f>IFERROR(VLOOKUP(tbl_wr_wkly[[#This Row],[Player]],tbl_wr_wk3[[Player]:[FPTS/G]],14,0),"          --")</f>
        <v>6.7</v>
      </c>
      <c r="I45">
        <f>IFERROR(VLOOKUP(tbl_wr_wkly[[#This Row],[Player]],tbl_wr_wk4[[Player]:[FPTS/G]],14,0),"          --")</f>
        <v>15.4</v>
      </c>
      <c r="J45" t="s">
        <v>352</v>
      </c>
      <c r="K45">
        <f>IFERROR(VLOOKUP(tbl_wr_wkly[[#This Row],[Player]],tbl_wr_wk6[[Player]:[FPTS/G]],14,0),"          --")</f>
        <v>10.7</v>
      </c>
      <c r="L45">
        <f>IFERROR(VLOOKUP(tbl_wr_wkly[[#This Row],[Player]],tbl_wr_wk7[[Player]:[FPTS/G]],14,0),"          --")</f>
        <v>9.6</v>
      </c>
      <c r="M45">
        <f>IFERROR(VLOOKUP(tbl_wr_wkly[[#This Row],[Player]],tbl_wr_wk8[[Player]:[FPTS/G]],14,0),"          --")</f>
        <v>15.3</v>
      </c>
      <c r="N45">
        <f>IFERROR(VLOOKUP(tbl_wr_wkly[[#This Row],[Player]],tbl_wr_wk9[[Player]:[FPTS/G]],14,0),"          --")</f>
        <v>2.6</v>
      </c>
      <c r="O45">
        <f>IFERROR(VLOOKUP(tbl_wr_wkly[[#This Row],[Player]],tbl_wr_wk10[[Player]:[FPTS/G]],14,0),"          --")</f>
        <v>7.4</v>
      </c>
      <c r="P45">
        <f>IFERROR(VLOOKUP(tbl_wr_wkly[[#This Row],[Player]],tbl_wr_wk11[[Player]:[FPTS/G]],14,0),"          --")</f>
        <v>6.9</v>
      </c>
      <c r="Q45">
        <f>IFERROR(VLOOKUP(tbl_wr_wkly[[#This Row],[Player]],tbl_wr_wk12[[Player]:[FPTS/G]],14,0),"          --")</f>
        <v>6</v>
      </c>
      <c r="R45">
        <f>IFERROR(VLOOKUP(tbl_wr_wkly[[#This Row],[Player]],tbl_wr_wk13[[Player]:[FPTS/G]],14,0),"          --")</f>
        <v>7.9</v>
      </c>
      <c r="S45">
        <f>IFERROR(VLOOKUP(tbl_wr_wkly[[#This Row],[Player]],tbl_wr_wk14[[Player]:[FPTS/G]],14,0),"          --")</f>
        <v>7.8</v>
      </c>
      <c r="T45">
        <f>IFERROR(VLOOKUP(tbl_wr_wkly[[#This Row],[Player]],tbl_wr_wk15[[Player]:[FPTS/G]],14,0),"          --")</f>
        <v>20.5</v>
      </c>
      <c r="U45">
        <f>IFERROR(VLOOKUP(tbl_wr_wkly[[#This Row],[Player]],tbl_wr_wk16[[Player]:[FPTS/G]],14,0),"          --")</f>
        <v>10.9</v>
      </c>
      <c r="V45">
        <f>IFERROR(VLOOKUP(tbl_wr_wkly[[#This Row],[Player]],tbl_wr_wk17[[Player]:[FPTS/G]],14,0),"          --")</f>
        <v>15.6</v>
      </c>
      <c r="W45">
        <f>IFERROR(VLOOKUP(tbl_wr_wkly[[#This Row],[Player]],tbl_wr_wk18[[Player]:[FPTS/G]],14,0),"          --")</f>
        <v>8.5</v>
      </c>
    </row>
    <row r="46" spans="1:23" x14ac:dyDescent="0.35">
      <c r="A46" t="s">
        <v>61</v>
      </c>
      <c r="B46" t="str">
        <f>MID(tbl_wr_wkly[[#This Row],[Player]], FIND("(", tbl_wr_wkly[[#This Row],[Player]]) + 1, FIND(")", tbl_wr_wkly[[#This Row],[Player]] tbl_wr_wkly[[#This Row],[Player]])- FIND("(", tbl_wr_wkly[[#This Row],[Player]]) - 1)</f>
        <v>PIT</v>
      </c>
      <c r="D46">
        <f>SUM(tbl_wr_wkly[[#This Row],[Week 1]:[Week 18]])</f>
        <v>127.20000000000002</v>
      </c>
      <c r="E46">
        <f>ROUND(AVERAGE(tbl_wr_wkly[[#This Row],[Week 1]:[Week 18]]),2)</f>
        <v>9.7799999999999994</v>
      </c>
      <c r="F46">
        <f>IFERROR(VLOOKUP(tbl_wr_wkly[[#This Row],[Player]],tbl_wr_wk1[[Player]:[FPTS/G]],14,0),"          --")</f>
        <v>6.3</v>
      </c>
      <c r="G46" t="s">
        <v>383</v>
      </c>
      <c r="H46" t="s">
        <v>383</v>
      </c>
      <c r="I46" t="s">
        <v>383</v>
      </c>
      <c r="J46" t="s">
        <v>383</v>
      </c>
      <c r="K46" t="s">
        <v>352</v>
      </c>
      <c r="L46">
        <f>IFERROR(VLOOKUP(tbl_wr_wkly[[#This Row],[Player]],tbl_wr_wk7[[Player]:[FPTS/G]],14,0),"          --")</f>
        <v>10.4</v>
      </c>
      <c r="M46">
        <f>IFERROR(VLOOKUP(tbl_wr_wkly[[#This Row],[Player]],tbl_wr_wk8[[Player]:[FPTS/G]],14,0),"          --")</f>
        <v>12.5</v>
      </c>
      <c r="N46">
        <f>IFERROR(VLOOKUP(tbl_wr_wkly[[#This Row],[Player]],tbl_wr_wk9[[Player]:[FPTS/G]],14,0),"          --")</f>
        <v>18.5</v>
      </c>
      <c r="O46">
        <f>IFERROR(VLOOKUP(tbl_wr_wkly[[#This Row],[Player]],tbl_wr_wk10[[Player]:[FPTS/G]],14,0),"          --")</f>
        <v>2.2000000000000002</v>
      </c>
      <c r="P46">
        <f>IFERROR(VLOOKUP(tbl_wr_wkly[[#This Row],[Player]],tbl_wr_wk11[[Player]:[FPTS/G]],14,0),"          --")</f>
        <v>2.6</v>
      </c>
      <c r="Q46">
        <f>IFERROR(VLOOKUP(tbl_wr_wkly[[#This Row],[Player]],tbl_wr_wk12[[Player]:[FPTS/G]],14,0),"          --")</f>
        <v>7</v>
      </c>
      <c r="R46">
        <f>IFERROR(VLOOKUP(tbl_wr_wkly[[#This Row],[Player]],tbl_wr_wk13[[Player]:[FPTS/G]],14,0),"          --")</f>
        <v>11.3</v>
      </c>
      <c r="S46">
        <f>IFERROR(VLOOKUP(tbl_wr_wkly[[#This Row],[Player]],tbl_wr_wk14[[Player]:[FPTS/G]],14,0),"          --")</f>
        <v>13.2</v>
      </c>
      <c r="T46">
        <f>IFERROR(VLOOKUP(tbl_wr_wkly[[#This Row],[Player]],tbl_wr_wk15[[Player]:[FPTS/G]],14,0),"          --")</f>
        <v>14.2</v>
      </c>
      <c r="U46">
        <f>IFERROR(VLOOKUP(tbl_wr_wkly[[#This Row],[Player]],tbl_wr_wk16[[Player]:[FPTS/G]],14,0),"          --")</f>
        <v>2.5</v>
      </c>
      <c r="V46">
        <f>IFERROR(VLOOKUP(tbl_wr_wkly[[#This Row],[Player]],tbl_wr_wk17[[Player]:[FPTS/G]],14,0),"          --")</f>
        <v>9.6</v>
      </c>
      <c r="W46">
        <f>IFERROR(VLOOKUP(tbl_wr_wkly[[#This Row],[Player]],tbl_wr_wk18[[Player]:[FPTS/G]],14,0),"          --")</f>
        <v>16.899999999999999</v>
      </c>
    </row>
    <row r="47" spans="1:23" x14ac:dyDescent="0.35">
      <c r="A47" t="s">
        <v>35</v>
      </c>
      <c r="B47" t="str">
        <f>MID(tbl_wr_wkly[[#This Row],[Player]], FIND("(", tbl_wr_wkly[[#This Row],[Player]]) + 1, FIND(")", tbl_wr_wkly[[#This Row],[Player]] tbl_wr_wkly[[#This Row],[Player]])- FIND("(", tbl_wr_wkly[[#This Row],[Player]]) - 1)</f>
        <v>NYJ</v>
      </c>
      <c r="D47">
        <f>SUM(tbl_wr_wkly[[#This Row],[Week 1]:[Week 18]])</f>
        <v>165.70000000000005</v>
      </c>
      <c r="E47">
        <f>ROUND(AVERAGE(tbl_wr_wkly[[#This Row],[Week 1]:[Week 18]]),2)</f>
        <v>9.75</v>
      </c>
      <c r="F47">
        <f>IFERROR(VLOOKUP(tbl_wr_wkly[[#This Row],[Player]],tbl_wr_wk1[[Player]:[FPTS/G]],14,0),"          --")</f>
        <v>11.9</v>
      </c>
      <c r="G47">
        <f>IFERROR(VLOOKUP(tbl_wr_wkly[[#This Row],[Player]],tbl_wr_wk2[[Player]:[FPTS/G]],14,0),"          --")</f>
        <v>15.3</v>
      </c>
      <c r="H47">
        <f>IFERROR(VLOOKUP(tbl_wr_wkly[[#This Row],[Player]],tbl_wr_wk3[[Player]:[FPTS/G]],14,0),"          --")</f>
        <v>7.3</v>
      </c>
      <c r="I47">
        <f>IFERROR(VLOOKUP(tbl_wr_wkly[[#This Row],[Player]],tbl_wr_wk4[[Player]:[FPTS/G]],14,0),"          --")</f>
        <v>10.5</v>
      </c>
      <c r="J47">
        <f>IFERROR(VLOOKUP(tbl_wr_wkly[[#This Row],[Player]],tbl_wr_wk5[[Player]:[FPTS/G]],14,0),"          --")</f>
        <v>6.9</v>
      </c>
      <c r="K47">
        <f>IFERROR(VLOOKUP(tbl_wr_wkly[[#This Row],[Player]],tbl_wr_wk6[[Player]:[FPTS/G]],14,0),"          --")</f>
        <v>13</v>
      </c>
      <c r="L47" t="s">
        <v>352</v>
      </c>
      <c r="M47">
        <f>IFERROR(VLOOKUP(tbl_wr_wkly[[#This Row],[Player]],tbl_wr_wk8[[Player]:[FPTS/G]],14,0),"          --")</f>
        <v>14.1</v>
      </c>
      <c r="N47">
        <f>IFERROR(VLOOKUP(tbl_wr_wkly[[#This Row],[Player]],tbl_wr_wk9[[Player]:[FPTS/G]],14,0),"          --")</f>
        <v>9.5</v>
      </c>
      <c r="O47">
        <f>IFERROR(VLOOKUP(tbl_wr_wkly[[#This Row],[Player]],tbl_wr_wk10[[Player]:[FPTS/G]],14,0),"          --")</f>
        <v>13.8</v>
      </c>
      <c r="P47">
        <f>IFERROR(VLOOKUP(tbl_wr_wkly[[#This Row],[Player]],tbl_wr_wk11[[Player]:[FPTS/G]],14,0),"          --")</f>
        <v>-0.1</v>
      </c>
      <c r="Q47">
        <f>IFERROR(VLOOKUP(tbl_wr_wkly[[#This Row],[Player]],tbl_wr_wk12[[Player]:[FPTS/G]],14,0),"          --")</f>
        <v>13.9</v>
      </c>
      <c r="R47">
        <f>IFERROR(VLOOKUP(tbl_wr_wkly[[#This Row],[Player]],tbl_wr_wk13[[Player]:[FPTS/G]],14,0),"          --")</f>
        <v>6.5</v>
      </c>
      <c r="S47">
        <f>IFERROR(VLOOKUP(tbl_wr_wkly[[#This Row],[Player]],tbl_wr_wk14[[Player]:[FPTS/G]],14,0),"          --")</f>
        <v>15.6</v>
      </c>
      <c r="T47">
        <f>IFERROR(VLOOKUP(tbl_wr_wkly[[#This Row],[Player]],tbl_wr_wk15[[Player]:[FPTS/G]],14,0),"          --")</f>
        <v>4.4000000000000004</v>
      </c>
      <c r="U47">
        <f>IFERROR(VLOOKUP(tbl_wr_wkly[[#This Row],[Player]],tbl_wr_wk16[[Player]:[FPTS/G]],14,0),"          --")</f>
        <v>11.3</v>
      </c>
      <c r="V47">
        <f>IFERROR(VLOOKUP(tbl_wr_wkly[[#This Row],[Player]],tbl_wr_wk17[[Player]:[FPTS/G]],14,0),"          --")</f>
        <v>7.4</v>
      </c>
      <c r="W47">
        <f>IFERROR(VLOOKUP(tbl_wr_wkly[[#This Row],[Player]],tbl_wr_wk18[[Player]:[FPTS/G]],14,0),"          --")</f>
        <v>4.4000000000000004</v>
      </c>
    </row>
    <row r="48" spans="1:23" x14ac:dyDescent="0.35">
      <c r="A48" t="s">
        <v>113</v>
      </c>
      <c r="B48" s="4" t="str">
        <f>MID(tbl_wr_wkly[[#This Row],[Player]], FIND("(", tbl_wr_wkly[[#This Row],[Player]]) + 1, FIND(")", tbl_wr_wkly[[#This Row],[Player]] tbl_wr_wkly[[#This Row],[Player]])- FIND("(", tbl_wr_wkly[[#This Row],[Player]]) - 1)</f>
        <v>GB</v>
      </c>
      <c r="C48" s="4"/>
      <c r="D48">
        <f>SUM(tbl_wr_wkly[[#This Row],[Week 1]:[Week 18]])</f>
        <v>87.3</v>
      </c>
      <c r="E48">
        <f>ROUND(AVERAGE(tbl_wr_wkly[[#This Row],[Week 1]:[Week 18]]),2)</f>
        <v>9.6999999999999993</v>
      </c>
      <c r="F48" t="s">
        <v>383</v>
      </c>
      <c r="G48" t="s">
        <v>383</v>
      </c>
      <c r="H48" t="s">
        <v>383</v>
      </c>
      <c r="I48">
        <f>IFERROR(VLOOKUP(tbl_wr_wkly[[#This Row],[Player]],tbl_wr_wk4[[Player]:[FPTS/G]],14,0),"          --")</f>
        <v>9.5</v>
      </c>
      <c r="J48">
        <f>IFERROR(VLOOKUP(tbl_wr_wkly[[#This Row],[Player]],tbl_wr_wk5[[Player]:[FPTS/G]],14,0),"          --")</f>
        <v>10.1</v>
      </c>
      <c r="K48" t="s">
        <v>352</v>
      </c>
      <c r="L48">
        <f>IFERROR(VLOOKUP(tbl_wr_wkly[[#This Row],[Player]],tbl_wr_wk7[[Player]:[FPTS/G]],14,0),"          --")</f>
        <v>4.2</v>
      </c>
      <c r="M48">
        <f>IFERROR(VLOOKUP(tbl_wr_wkly[[#This Row],[Player]],tbl_wr_wk8[[Player]:[FPTS/G]],14,0),"          --")</f>
        <v>4.8</v>
      </c>
      <c r="N48">
        <f>IFERROR(VLOOKUP(tbl_wr_wkly[[#This Row],[Player]],tbl_wr_wk9[[Player]:[FPTS/G]],14,0),"          --")</f>
        <v>4.2</v>
      </c>
      <c r="O48">
        <f>IFERROR(VLOOKUP(tbl_wr_wkly[[#This Row],[Player]],tbl_wr_wk10[[Player]:[FPTS/G]],14,0),"          --")</f>
        <v>3.3</v>
      </c>
      <c r="P48">
        <f>IFERROR(VLOOKUP(tbl_wr_wkly[[#This Row],[Player]],tbl_wr_wk11[[Player]:[FPTS/G]],14,0),"          --")</f>
        <v>9.1999999999999993</v>
      </c>
      <c r="Q48">
        <f>IFERROR(VLOOKUP(tbl_wr_wkly[[#This Row],[Player]],tbl_wr_wk12[[Player]:[FPTS/G]],14,0),"          --")</f>
        <v>17.899999999999999</v>
      </c>
      <c r="R48">
        <f>IFERROR(VLOOKUP(tbl_wr_wkly[[#This Row],[Player]],tbl_wr_wk13[[Player]:[FPTS/G]],14,0),"          --")</f>
        <v>24.1</v>
      </c>
      <c r="S48" t="s">
        <v>383</v>
      </c>
      <c r="T48" t="s">
        <v>383</v>
      </c>
      <c r="U48" t="s">
        <v>383</v>
      </c>
      <c r="V48" t="s">
        <v>383</v>
      </c>
      <c r="W48" t="s">
        <v>383</v>
      </c>
    </row>
    <row r="49" spans="1:23" x14ac:dyDescent="0.35">
      <c r="A49" t="s">
        <v>91</v>
      </c>
      <c r="B49" s="3" t="str">
        <f>MID(tbl_wr_wkly[[#This Row],[Player]], FIND("(", tbl_wr_wkly[[#This Row],[Player]]) + 1, FIND(")", tbl_wr_wkly[[#This Row],[Player]] tbl_wr_wkly[[#This Row],[Player]])- FIND("(", tbl_wr_wkly[[#This Row],[Player]]) - 1)</f>
        <v>SEA</v>
      </c>
      <c r="C49" s="3"/>
      <c r="D49">
        <f>SUM(tbl_wr_wkly[[#This Row],[Week 1]:[Week 18]])</f>
        <v>162.89999999999998</v>
      </c>
      <c r="E49">
        <f>ROUND(AVERAGE(tbl_wr_wkly[[#This Row],[Week 1]:[Week 18]]),2)</f>
        <v>9.58</v>
      </c>
      <c r="F49">
        <f>IFERROR(VLOOKUP(tbl_wr_wkly[[#This Row],[Player]],tbl_wr_wk1[[Player]:[FPTS/G]],14,0),"          --")</f>
        <v>2</v>
      </c>
      <c r="G49">
        <f>IFERROR(VLOOKUP(tbl_wr_wkly[[#This Row],[Player]],tbl_wr_wk2[[Player]:[FPTS/G]],14,0),"          --")</f>
        <v>21.9</v>
      </c>
      <c r="H49">
        <f>IFERROR(VLOOKUP(tbl_wr_wkly[[#This Row],[Player]],tbl_wr_wk3[[Player]:[FPTS/G]],14,0),"          --")</f>
        <v>6.9</v>
      </c>
      <c r="I49">
        <f>IFERROR(VLOOKUP(tbl_wr_wkly[[#This Row],[Player]],tbl_wr_wk4[[Player]:[FPTS/G]],14,0),"          --")</f>
        <v>7.4</v>
      </c>
      <c r="J49" t="s">
        <v>352</v>
      </c>
      <c r="K49">
        <f>IFERROR(VLOOKUP(tbl_wr_wkly[[#This Row],[Player]],tbl_wr_wk6[[Player]:[FPTS/G]],14,0),"          --")</f>
        <v>12.4</v>
      </c>
      <c r="L49">
        <f>IFERROR(VLOOKUP(tbl_wr_wkly[[#This Row],[Player]],tbl_wr_wk7[[Player]:[FPTS/G]],14,0),"          --")</f>
        <v>5.8</v>
      </c>
      <c r="M49">
        <f>IFERROR(VLOOKUP(tbl_wr_wkly[[#This Row],[Player]],tbl_wr_wk8[[Player]:[FPTS/G]],14,0),"          --")</f>
        <v>18.100000000000001</v>
      </c>
      <c r="N49">
        <f>IFERROR(VLOOKUP(tbl_wr_wkly[[#This Row],[Player]],tbl_wr_wk9[[Player]:[FPTS/G]],14,0),"          --")</f>
        <v>4.7</v>
      </c>
      <c r="O49">
        <f>IFERROR(VLOOKUP(tbl_wr_wkly[[#This Row],[Player]],tbl_wr_wk10[[Player]:[FPTS/G]],14,0),"          --")</f>
        <v>19.2</v>
      </c>
      <c r="P49">
        <f>IFERROR(VLOOKUP(tbl_wr_wkly[[#This Row],[Player]],tbl_wr_wk11[[Player]:[FPTS/G]],14,0),"          --")</f>
        <v>7.6</v>
      </c>
      <c r="Q49">
        <f>IFERROR(VLOOKUP(tbl_wr_wkly[[#This Row],[Player]],tbl_wr_wk12[[Player]:[FPTS/G]],14,0),"          --")</f>
        <v>4.5</v>
      </c>
      <c r="R49">
        <f>IFERROR(VLOOKUP(tbl_wr_wkly[[#This Row],[Player]],tbl_wr_wk13[[Player]:[FPTS/G]],14,0),"          --")</f>
        <v>7.2</v>
      </c>
      <c r="S49">
        <f>IFERROR(VLOOKUP(tbl_wr_wkly[[#This Row],[Player]],tbl_wr_wk14[[Player]:[FPTS/G]],14,0),"          --")</f>
        <v>11.9</v>
      </c>
      <c r="T49">
        <f>IFERROR(VLOOKUP(tbl_wr_wkly[[#This Row],[Player]],tbl_wr_wk15[[Player]:[FPTS/G]],14,0),"          --")</f>
        <v>3.6</v>
      </c>
      <c r="U49">
        <f>IFERROR(VLOOKUP(tbl_wr_wkly[[#This Row],[Player]],tbl_wr_wk16[[Player]:[FPTS/G]],14,0),"          --")</f>
        <v>12.1</v>
      </c>
      <c r="V49">
        <f>IFERROR(VLOOKUP(tbl_wr_wkly[[#This Row],[Player]],tbl_wr_wk17[[Player]:[FPTS/G]],14,0),"          --")</f>
        <v>1.5</v>
      </c>
      <c r="W49">
        <f>IFERROR(VLOOKUP(tbl_wr_wkly[[#This Row],[Player]],tbl_wr_wk18[[Player]:[FPTS/G]],14,0),"          --")</f>
        <v>16.100000000000001</v>
      </c>
    </row>
    <row r="50" spans="1:23" x14ac:dyDescent="0.35">
      <c r="A50" t="s">
        <v>116</v>
      </c>
      <c r="B50" t="str">
        <f>MID(tbl_wr_wkly[[#This Row],[Player]], FIND("(", tbl_wr_wkly[[#This Row],[Player]]) + 1, FIND(")", tbl_wr_wkly[[#This Row],[Player]] tbl_wr_wkly[[#This Row],[Player]])- FIND("(", tbl_wr_wkly[[#This Row],[Player]]) - 1)</f>
        <v>ATL</v>
      </c>
      <c r="D50">
        <f>SUM(tbl_wr_wkly[[#This Row],[Week 1]:[Week 18]])</f>
        <v>139.9</v>
      </c>
      <c r="E50">
        <f>ROUND(AVERAGE(tbl_wr_wkly[[#This Row],[Week 1]:[Week 18]]),2)</f>
        <v>9.33</v>
      </c>
      <c r="F50" t="s">
        <v>383</v>
      </c>
      <c r="G50">
        <f>IFERROR(VLOOKUP(tbl_wr_wkly[[#This Row],[Player]],tbl_wr_wk2[[Player]:[FPTS/G]],14,0),"          --")</f>
        <v>15.7</v>
      </c>
      <c r="H50">
        <f>IFERROR(VLOOKUP(tbl_wr_wkly[[#This Row],[Player]],tbl_wr_wk3[[Player]:[FPTS/G]],14,0),"          --")</f>
        <v>4.0999999999999996</v>
      </c>
      <c r="I50">
        <f>IFERROR(VLOOKUP(tbl_wr_wkly[[#This Row],[Player]],tbl_wr_wk4[[Player]:[FPTS/G]],14,0),"          --")</f>
        <v>10.3</v>
      </c>
      <c r="J50">
        <f>IFERROR(VLOOKUP(tbl_wr_wkly[[#This Row],[Player]],tbl_wr_wk5[[Player]:[FPTS/G]],14,0),"          --")</f>
        <v>11.7</v>
      </c>
      <c r="K50">
        <f>IFERROR(VLOOKUP(tbl_wr_wkly[[#This Row],[Player]],tbl_wr_wk6[[Player]:[FPTS/G]],14,0),"          --")</f>
        <v>17</v>
      </c>
      <c r="L50">
        <f>IFERROR(VLOOKUP(tbl_wr_wkly[[#This Row],[Player]],tbl_wr_wk7[[Player]:[FPTS/G]],14,0),"          --")</f>
        <v>8.4</v>
      </c>
      <c r="M50">
        <f>IFERROR(VLOOKUP(tbl_wr_wkly[[#This Row],[Player]],tbl_wr_wk8[[Player]:[FPTS/G]],14,0),"          --")</f>
        <v>8</v>
      </c>
      <c r="N50" t="s">
        <v>383</v>
      </c>
      <c r="O50">
        <f>IFERROR(VLOOKUP(tbl_wr_wkly[[#This Row],[Player]],tbl_wr_wk10[[Player]:[FPTS/G]],14,0),"          --")</f>
        <v>5.0999999999999996</v>
      </c>
      <c r="P50" t="s">
        <v>352</v>
      </c>
      <c r="Q50">
        <f>IFERROR(VLOOKUP(tbl_wr_wkly[[#This Row],[Player]],tbl_wr_wk12[[Player]:[FPTS/G]],14,0),"          --")</f>
        <v>11.6</v>
      </c>
      <c r="R50">
        <f>IFERROR(VLOOKUP(tbl_wr_wkly[[#This Row],[Player]],tbl_wr_wk13[[Player]:[FPTS/G]],14,0),"          --")</f>
        <v>1.3</v>
      </c>
      <c r="S50">
        <f>IFERROR(VLOOKUP(tbl_wr_wkly[[#This Row],[Player]],tbl_wr_wk14[[Player]:[FPTS/G]],14,0),"          --")</f>
        <v>24.2</v>
      </c>
      <c r="T50">
        <f>IFERROR(VLOOKUP(tbl_wr_wkly[[#This Row],[Player]],tbl_wr_wk15[[Player]:[FPTS/G]],14,0),"          --")</f>
        <v>3.4</v>
      </c>
      <c r="U50">
        <f>IFERROR(VLOOKUP(tbl_wr_wkly[[#This Row],[Player]],tbl_wr_wk16[[Player]:[FPTS/G]],14,0),"          --")</f>
        <v>5.4</v>
      </c>
      <c r="V50">
        <f>IFERROR(VLOOKUP(tbl_wr_wkly[[#This Row],[Player]],tbl_wr_wk17[[Player]:[FPTS/G]],14,0),"          --")</f>
        <v>7.6</v>
      </c>
      <c r="W50">
        <f>IFERROR(VLOOKUP(tbl_wr_wkly[[#This Row],[Player]],tbl_wr_wk18[[Player]:[FPTS/G]],14,0),"          --")</f>
        <v>6.1</v>
      </c>
    </row>
    <row r="51" spans="1:23" x14ac:dyDescent="0.35">
      <c r="A51" t="s">
        <v>83</v>
      </c>
      <c r="B51" s="3" t="str">
        <f>MID(tbl_wr_wkly[[#This Row],[Player]], FIND("(", tbl_wr_wkly[[#This Row],[Player]]) + 1, FIND(")", tbl_wr_wkly[[#This Row],[Player]] tbl_wr_wkly[[#This Row],[Player]])- FIND("(", tbl_wr_wkly[[#This Row],[Player]]) - 1)</f>
        <v>DAL</v>
      </c>
      <c r="C51" s="3"/>
      <c r="D51">
        <f>SUM(tbl_wr_wkly[[#This Row],[Week 1]:[Week 18]])</f>
        <v>146.19999999999999</v>
      </c>
      <c r="E51">
        <f>ROUND(AVERAGE(tbl_wr_wkly[[#This Row],[Week 1]:[Week 18]]),2)</f>
        <v>9.14</v>
      </c>
      <c r="F51">
        <f>IFERROR(VLOOKUP(tbl_wr_wkly[[#This Row],[Player]],tbl_wr_wk1[[Player]:[FPTS/G]],14,0),"          --")</f>
        <v>3.2</v>
      </c>
      <c r="G51" t="s">
        <v>383</v>
      </c>
      <c r="H51">
        <f>IFERROR(VLOOKUP(tbl_wr_wkly[[#This Row],[Player]],tbl_wr_wk3[[Player]:[FPTS/G]],14,0),"          --")</f>
        <v>2.7</v>
      </c>
      <c r="I51">
        <f>IFERROR(VLOOKUP(tbl_wr_wkly[[#This Row],[Player]],tbl_wr_wk4[[Player]:[FPTS/G]],14,0),"          --")</f>
        <v>4.7</v>
      </c>
      <c r="J51">
        <f>IFERROR(VLOOKUP(tbl_wr_wkly[[#This Row],[Player]],tbl_wr_wk5[[Player]:[FPTS/G]],14,0),"          --")</f>
        <v>1.8</v>
      </c>
      <c r="K51">
        <f>IFERROR(VLOOKUP(tbl_wr_wkly[[#This Row],[Player]],tbl_wr_wk6[[Player]:[FPTS/G]],14,0),"          --")</f>
        <v>13</v>
      </c>
      <c r="L51" t="s">
        <v>352</v>
      </c>
      <c r="M51">
        <f>IFERROR(VLOOKUP(tbl_wr_wkly[[#This Row],[Player]],tbl_wr_wk8[[Player]:[FPTS/G]],14,0),"          --")</f>
        <v>12.7</v>
      </c>
      <c r="N51">
        <f>IFERROR(VLOOKUP(tbl_wr_wkly[[#This Row],[Player]],tbl_wr_wk9[[Player]:[FPTS/G]],14,0),"          --")</f>
        <v>1.2</v>
      </c>
      <c r="O51">
        <f>IFERROR(VLOOKUP(tbl_wr_wkly[[#This Row],[Player]],tbl_wr_wk10[[Player]:[FPTS/G]],14,0),"          --")</f>
        <v>27.8</v>
      </c>
      <c r="P51">
        <f>IFERROR(VLOOKUP(tbl_wr_wkly[[#This Row],[Player]],tbl_wr_wk11[[Player]:[FPTS/G]],14,0),"          --")</f>
        <v>5.7</v>
      </c>
      <c r="Q51">
        <f>IFERROR(VLOOKUP(tbl_wr_wkly[[#This Row],[Player]],tbl_wr_wk12[[Player]:[FPTS/G]],14,0),"          --")</f>
        <v>15.2</v>
      </c>
      <c r="R51">
        <f>IFERROR(VLOOKUP(tbl_wr_wkly[[#This Row],[Player]],tbl_wr_wk13[[Player]:[FPTS/G]],14,0),"          --")</f>
        <v>14.5</v>
      </c>
      <c r="S51">
        <f>IFERROR(VLOOKUP(tbl_wr_wkly[[#This Row],[Player]],tbl_wr_wk14[[Player]:[FPTS/G]],14,0),"          --")</f>
        <v>4.7</v>
      </c>
      <c r="T51">
        <f>IFERROR(VLOOKUP(tbl_wr_wkly[[#This Row],[Player]],tbl_wr_wk15[[Player]:[FPTS/G]],14,0),"          --")</f>
        <v>2</v>
      </c>
      <c r="U51">
        <f>IFERROR(VLOOKUP(tbl_wr_wkly[[#This Row],[Player]],tbl_wr_wk16[[Player]:[FPTS/G]],14,0),"          --")</f>
        <v>9.3000000000000007</v>
      </c>
      <c r="V51">
        <f>IFERROR(VLOOKUP(tbl_wr_wkly[[#This Row],[Player]],tbl_wr_wk17[[Player]:[FPTS/G]],14,0),"          --")</f>
        <v>14.5</v>
      </c>
      <c r="W51">
        <f>IFERROR(VLOOKUP(tbl_wr_wkly[[#This Row],[Player]],tbl_wr_wk18[[Player]:[FPTS/G]],14,0),"          --")</f>
        <v>13.2</v>
      </c>
    </row>
    <row r="52" spans="1:23" x14ac:dyDescent="0.35">
      <c r="A52" t="s">
        <v>56</v>
      </c>
      <c r="B52" s="4" t="str">
        <f>MID(tbl_wr_wkly[[#This Row],[Player]], FIND("(", tbl_wr_wkly[[#This Row],[Player]]) + 1, FIND(")", tbl_wr_wkly[[#This Row],[Player]] tbl_wr_wkly[[#This Row],[Player]])- FIND("(", tbl_wr_wkly[[#This Row],[Player]]) - 1)</f>
        <v>ARI</v>
      </c>
      <c r="C52" s="4"/>
      <c r="D52">
        <f>SUM(tbl_wr_wkly[[#This Row],[Week 1]:[Week 18]])</f>
        <v>109.20000000000002</v>
      </c>
      <c r="E52">
        <f>ROUND(AVERAGE(tbl_wr_wkly[[#This Row],[Week 1]:[Week 18]]),2)</f>
        <v>9.1</v>
      </c>
      <c r="F52">
        <f>IFERROR(VLOOKUP(tbl_wr_wkly[[#This Row],[Player]],tbl_wr_wk1[[Player]:[FPTS/G]],14,0),"          --")</f>
        <v>7.2</v>
      </c>
      <c r="G52">
        <f>IFERROR(VLOOKUP(tbl_wr_wkly[[#This Row],[Player]],tbl_wr_wk2[[Player]:[FPTS/G]],14,0),"          --")</f>
        <v>14.4</v>
      </c>
      <c r="H52">
        <f>IFERROR(VLOOKUP(tbl_wr_wkly[[#This Row],[Player]],tbl_wr_wk3[[Player]:[FPTS/G]],14,0),"          --")</f>
        <v>14.6</v>
      </c>
      <c r="I52">
        <f>IFERROR(VLOOKUP(tbl_wr_wkly[[#This Row],[Player]],tbl_wr_wk4[[Player]:[FPTS/G]],14,0),"          --")</f>
        <v>13.1</v>
      </c>
      <c r="J52">
        <f>IFERROR(VLOOKUP(tbl_wr_wkly[[#This Row],[Player]],tbl_wr_wk5[[Player]:[FPTS/G]],14,0),"          --")</f>
        <v>14.1</v>
      </c>
      <c r="K52">
        <f>IFERROR(VLOOKUP(tbl_wr_wkly[[#This Row],[Player]],tbl_wr_wk6[[Player]:[FPTS/G]],14,0),"          --")</f>
        <v>5.4</v>
      </c>
      <c r="L52">
        <f>IFERROR(VLOOKUP(tbl_wr_wkly[[#This Row],[Player]],tbl_wr_wk7[[Player]:[FPTS/G]],14,0),"          --")</f>
        <v>6.4</v>
      </c>
      <c r="M52">
        <f>IFERROR(VLOOKUP(tbl_wr_wkly[[#This Row],[Player]],tbl_wr_wk8[[Player]:[FPTS/G]],14,0),"          --")</f>
        <v>12.3</v>
      </c>
      <c r="N52">
        <f>IFERROR(VLOOKUP(tbl_wr_wkly[[#This Row],[Player]],tbl_wr_wk9[[Player]:[FPTS/G]],14,0),"          --")</f>
        <v>4.4000000000000004</v>
      </c>
      <c r="O52">
        <f>IFERROR(VLOOKUP(tbl_wr_wkly[[#This Row],[Player]],tbl_wr_wk10[[Player]:[FPTS/G]],14,0),"          --")</f>
        <v>3.3</v>
      </c>
      <c r="P52">
        <f>IFERROR(VLOOKUP(tbl_wr_wkly[[#This Row],[Player]],tbl_wr_wk11[[Player]:[FPTS/G]],14,0),"          --")</f>
        <v>2.2000000000000002</v>
      </c>
      <c r="Q52">
        <f>IFERROR(VLOOKUP(tbl_wr_wkly[[#This Row],[Player]],tbl_wr_wk12[[Player]:[FPTS/G]],14,0),"          --")</f>
        <v>11.8</v>
      </c>
      <c r="R52" t="s">
        <v>383</v>
      </c>
      <c r="S52" t="s">
        <v>352</v>
      </c>
      <c r="T52" t="s">
        <v>383</v>
      </c>
      <c r="U52" t="s">
        <v>383</v>
      </c>
      <c r="V52" t="s">
        <v>383</v>
      </c>
      <c r="W52" t="s">
        <v>383</v>
      </c>
    </row>
    <row r="53" spans="1:23" x14ac:dyDescent="0.35">
      <c r="A53" t="s">
        <v>23</v>
      </c>
      <c r="B53" t="str">
        <f>MID(tbl_wr_wkly[[#This Row],[Player]], FIND("(", tbl_wr_wkly[[#This Row],[Player]]) + 1, FIND(")", tbl_wr_wkly[[#This Row],[Player]] tbl_wr_wkly[[#This Row],[Player]])- FIND("(", tbl_wr_wkly[[#This Row],[Player]]) - 1)</f>
        <v>GB</v>
      </c>
      <c r="D53">
        <f>SUM(tbl_wr_wkly[[#This Row],[Week 1]:[Week 18]])</f>
        <v>144.9</v>
      </c>
      <c r="E53">
        <f>ROUND(AVERAGE(tbl_wr_wkly[[#This Row],[Week 1]:[Week 18]]),2)</f>
        <v>9.06</v>
      </c>
      <c r="F53">
        <f>IFERROR(VLOOKUP(tbl_wr_wkly[[#This Row],[Player]],tbl_wr_wk1[[Player]:[FPTS/G]],14,0),"          --")</f>
        <v>16.600000000000001</v>
      </c>
      <c r="G53">
        <f>IFERROR(VLOOKUP(tbl_wr_wkly[[#This Row],[Player]],tbl_wr_wk2[[Player]:[FPTS/G]],14,0),"          --")</f>
        <v>4</v>
      </c>
      <c r="H53">
        <f>IFERROR(VLOOKUP(tbl_wr_wkly[[#This Row],[Player]],tbl_wr_wk3[[Player]:[FPTS/G]],14,0),"          --")</f>
        <v>15.8</v>
      </c>
      <c r="I53">
        <f>IFERROR(VLOOKUP(tbl_wr_wkly[[#This Row],[Player]],tbl_wr_wk4[[Player]:[FPTS/G]],14,0),"          --")</f>
        <v>14</v>
      </c>
      <c r="J53">
        <f>IFERROR(VLOOKUP(tbl_wr_wkly[[#This Row],[Player]],tbl_wr_wk5[[Player]:[FPTS/G]],14,0),"          --")</f>
        <v>0.9</v>
      </c>
      <c r="K53" t="s">
        <v>383</v>
      </c>
      <c r="L53">
        <f>IFERROR(VLOOKUP(tbl_wr_wkly[[#This Row],[Player]],tbl_wr_wk7[[Player]:[FPTS/G]],14,0),"          --")</f>
        <v>10</v>
      </c>
      <c r="M53">
        <f>IFERROR(VLOOKUP(tbl_wr_wkly[[#This Row],[Player]],tbl_wr_wk8[[Player]:[FPTS/G]],14,0),"          --")</f>
        <v>9.8000000000000007</v>
      </c>
      <c r="N53">
        <f>IFERROR(VLOOKUP(tbl_wr_wkly[[#This Row],[Player]],tbl_wr_wk9[[Player]:[FPTS/G]],14,0),"          --")</f>
        <v>5.0999999999999996</v>
      </c>
      <c r="O53">
        <f>IFERROR(VLOOKUP(tbl_wr_wkly[[#This Row],[Player]],tbl_wr_wk10[[Player]:[FPTS/G]],14,0),"          --")</f>
        <v>10.6</v>
      </c>
      <c r="P53">
        <f>IFERROR(VLOOKUP(tbl_wr_wkly[[#This Row],[Player]],tbl_wr_wk11[[Player]:[FPTS/G]],14,0),"          --")</f>
        <v>13.8</v>
      </c>
      <c r="Q53">
        <f>IFERROR(VLOOKUP(tbl_wr_wkly[[#This Row],[Player]],tbl_wr_wk12[[Player]:[FPTS/G]],14,0),"          --")</f>
        <v>5.2</v>
      </c>
      <c r="R53">
        <f>IFERROR(VLOOKUP(tbl_wr_wkly[[#This Row],[Player]],tbl_wr_wk13[[Player]:[FPTS/G]],14,0),"          --")</f>
        <v>9.1999999999999993</v>
      </c>
      <c r="S53">
        <f>IFERROR(VLOOKUP(tbl_wr_wkly[[#This Row],[Player]],tbl_wr_wk14[[Player]:[FPTS/G]],14,0),"          --")</f>
        <v>5.2</v>
      </c>
      <c r="T53">
        <f>IFERROR(VLOOKUP(tbl_wr_wkly[[#This Row],[Player]],tbl_wr_wk15[[Player]:[FPTS/G]],14,0),"          --")</f>
        <v>4.5</v>
      </c>
      <c r="U53">
        <f>IFERROR(VLOOKUP(tbl_wr_wkly[[#This Row],[Player]],tbl_wr_wk16[[Player]:[FPTS/G]],14,0),"          --")</f>
        <v>15.9</v>
      </c>
      <c r="V53">
        <f>IFERROR(VLOOKUP(tbl_wr_wkly[[#This Row],[Player]],tbl_wr_wk17[[Player]:[FPTS/G]],14,0),"          --")</f>
        <v>4.3</v>
      </c>
      <c r="W53" t="s">
        <v>383</v>
      </c>
    </row>
    <row r="54" spans="1:23" x14ac:dyDescent="0.35">
      <c r="A54" t="s">
        <v>24</v>
      </c>
      <c r="B54" s="3" t="str">
        <f>MID(tbl_wr_wkly[[#This Row],[Player]], FIND("(", tbl_wr_wkly[[#This Row],[Player]]) + 1, FIND(")", tbl_wr_wkly[[#This Row],[Player]] tbl_wr_wkly[[#This Row],[Player]])- FIND("(", tbl_wr_wkly[[#This Row],[Player]]) - 1)</f>
        <v>NO</v>
      </c>
      <c r="C54" s="3"/>
      <c r="D54">
        <f>SUM(tbl_wr_wkly[[#This Row],[Week 1]:[Week 18]])</f>
        <v>132.60000000000002</v>
      </c>
      <c r="E54">
        <f>ROUND(AVERAGE(tbl_wr_wkly[[#This Row],[Week 1]:[Week 18]]),2)</f>
        <v>8.84</v>
      </c>
      <c r="F54">
        <f>IFERROR(VLOOKUP(tbl_wr_wkly[[#This Row],[Player]],tbl_wr_wk1[[Player]:[FPTS/G]],14,0),"          --")</f>
        <v>16.5</v>
      </c>
      <c r="G54">
        <f>IFERROR(VLOOKUP(tbl_wr_wkly[[#This Row],[Player]],tbl_wr_wk2[[Player]:[FPTS/G]],14,0),"          --")</f>
        <v>8.3000000000000007</v>
      </c>
      <c r="H54">
        <f>IFERROR(VLOOKUP(tbl_wr_wkly[[#This Row],[Player]],tbl_wr_wk3[[Player]:[FPTS/G]],14,0),"          --")</f>
        <v>6</v>
      </c>
      <c r="I54">
        <f>IFERROR(VLOOKUP(tbl_wr_wkly[[#This Row],[Player]],tbl_wr_wk4[[Player]:[FPTS/G]],14,0),"          --")</f>
        <v>4.8</v>
      </c>
      <c r="J54">
        <f>IFERROR(VLOOKUP(tbl_wr_wkly[[#This Row],[Player]],tbl_wr_wk5[[Player]:[FPTS/G]],14,0),"          --")</f>
        <v>3.8</v>
      </c>
      <c r="K54">
        <f>IFERROR(VLOOKUP(tbl_wr_wkly[[#This Row],[Player]],tbl_wr_wk6[[Player]:[FPTS/G]],14,0),"          --")</f>
        <v>17.3</v>
      </c>
      <c r="L54">
        <f>IFERROR(VLOOKUP(tbl_wr_wkly[[#This Row],[Player]],tbl_wr_wk7[[Player]:[FPTS/G]],14,0),"          --")</f>
        <v>5.2</v>
      </c>
      <c r="M54">
        <f>IFERROR(VLOOKUP(tbl_wr_wkly[[#This Row],[Player]],tbl_wr_wk8[[Player]:[FPTS/G]],14,0),"          --")</f>
        <v>22.8</v>
      </c>
      <c r="N54">
        <f>IFERROR(VLOOKUP(tbl_wr_wkly[[#This Row],[Player]],tbl_wr_wk9[[Player]:[FPTS/G]],14,0),"          --")</f>
        <v>3.7</v>
      </c>
      <c r="O54">
        <f>IFERROR(VLOOKUP(tbl_wr_wkly[[#This Row],[Player]],tbl_wr_wk10[[Player]:[FPTS/G]],14,0),"          --")</f>
        <v>4.9000000000000004</v>
      </c>
      <c r="P54" t="s">
        <v>352</v>
      </c>
      <c r="Q54">
        <f>IFERROR(VLOOKUP(tbl_wr_wkly[[#This Row],[Player]],tbl_wr_wk12[[Player]:[FPTS/G]],14,0),"          --")</f>
        <v>1.9</v>
      </c>
      <c r="R54" t="s">
        <v>383</v>
      </c>
      <c r="S54" t="s">
        <v>383</v>
      </c>
      <c r="T54">
        <f>IFERROR(VLOOKUP(tbl_wr_wkly[[#This Row],[Player]],tbl_wr_wk15[[Player]:[FPTS/G]],14,0),"          --")</f>
        <v>5.0999999999999996</v>
      </c>
      <c r="U54">
        <f>IFERROR(VLOOKUP(tbl_wr_wkly[[#This Row],[Player]],tbl_wr_wk16[[Player]:[FPTS/G]],14,0),"          --")</f>
        <v>15.9</v>
      </c>
      <c r="V54">
        <f>IFERROR(VLOOKUP(tbl_wr_wkly[[#This Row],[Player]],tbl_wr_wk17[[Player]:[FPTS/G]],14,0),"          --")</f>
        <v>2.4</v>
      </c>
      <c r="W54">
        <f>IFERROR(VLOOKUP(tbl_wr_wkly[[#This Row],[Player]],tbl_wr_wk18[[Player]:[FPTS/G]],14,0),"          --")</f>
        <v>14</v>
      </c>
    </row>
    <row r="55" spans="1:23" x14ac:dyDescent="0.35">
      <c r="A55" t="s">
        <v>98</v>
      </c>
      <c r="B55" t="str">
        <f>MID(tbl_wr_wkly[[#This Row],[Player]], FIND("(", tbl_wr_wkly[[#This Row],[Player]]) + 1, FIND(")", tbl_wr_wkly[[#This Row],[Player]] tbl_wr_wkly[[#This Row],[Player]])- FIND("(", tbl_wr_wkly[[#This Row],[Player]]) - 1)</f>
        <v>LAC</v>
      </c>
      <c r="D55">
        <f>SUM(tbl_wr_wkly[[#This Row],[Week 1]:[Week 18]])</f>
        <v>87.7</v>
      </c>
      <c r="E55">
        <f>ROUND(AVERAGE(tbl_wr_wkly[[#This Row],[Week 1]:[Week 18]]),2)</f>
        <v>8.77</v>
      </c>
      <c r="F55">
        <f>IFERROR(VLOOKUP(tbl_wr_wkly[[#This Row],[Player]],tbl_wr_wk1[[Player]:[FPTS/G]],14,0),"          --")</f>
        <v>0.9</v>
      </c>
      <c r="G55">
        <f>IFERROR(VLOOKUP(tbl_wr_wkly[[#This Row],[Player]],tbl_wr_wk2[[Player]:[FPTS/G]],14,0),"          --")</f>
        <v>2.8</v>
      </c>
      <c r="H55">
        <f>IFERROR(VLOOKUP(tbl_wr_wkly[[#This Row],[Player]],tbl_wr_wk3[[Player]:[FPTS/G]],14,0),"          --")</f>
        <v>12.6</v>
      </c>
      <c r="I55">
        <f>IFERROR(VLOOKUP(tbl_wr_wkly[[#This Row],[Player]],tbl_wr_wk4[[Player]:[FPTS/G]],14,0),"          --")</f>
        <v>9.1999999999999993</v>
      </c>
      <c r="J55" t="s">
        <v>352</v>
      </c>
      <c r="K55">
        <f>IFERROR(VLOOKUP(tbl_wr_wkly[[#This Row],[Player]],tbl_wr_wk6[[Player]:[FPTS/G]],14,0),"          --")</f>
        <v>8</v>
      </c>
      <c r="L55">
        <f>IFERROR(VLOOKUP(tbl_wr_wkly[[#This Row],[Player]],tbl_wr_wk7[[Player]:[FPTS/G]],14,0),"          --")</f>
        <v>15.8</v>
      </c>
      <c r="M55">
        <f>IFERROR(VLOOKUP(tbl_wr_wkly[[#This Row],[Player]],tbl_wr_wk8[[Player]:[FPTS/G]],14,0),"          --")</f>
        <v>3.9</v>
      </c>
      <c r="N55" t="s">
        <v>383</v>
      </c>
      <c r="O55" t="s">
        <v>383</v>
      </c>
      <c r="P55" t="s">
        <v>383</v>
      </c>
      <c r="Q55" t="s">
        <v>383</v>
      </c>
      <c r="R55" t="s">
        <v>383</v>
      </c>
      <c r="S55" t="s">
        <v>383</v>
      </c>
      <c r="T55">
        <f>IFERROR(VLOOKUP(tbl_wr_wkly[[#This Row],[Player]],tbl_wr_wk15[[Player]:[FPTS/G]],14,0),"          --")</f>
        <v>19.3</v>
      </c>
      <c r="U55">
        <f>IFERROR(VLOOKUP(tbl_wr_wkly[[#This Row],[Player]],tbl_wr_wk16[[Player]:[FPTS/G]],14,0),"          --")</f>
        <v>7.2</v>
      </c>
      <c r="V55" t="s">
        <v>383</v>
      </c>
      <c r="W55">
        <f>IFERROR(VLOOKUP(tbl_wr_wkly[[#This Row],[Player]],tbl_wr_wk18[[Player]:[FPTS/G]],14,0),"          --")</f>
        <v>8</v>
      </c>
    </row>
    <row r="56" spans="1:23" x14ac:dyDescent="0.35">
      <c r="A56" t="s">
        <v>85</v>
      </c>
      <c r="B56" s="4" t="str">
        <f>MID(tbl_wr_wkly[[#This Row],[Player]], FIND("(", tbl_wr_wkly[[#This Row],[Player]]) + 1, FIND(")", tbl_wr_wkly[[#This Row],[Player]] tbl_wr_wkly[[#This Row],[Player]])- FIND("(", tbl_wr_wkly[[#This Row],[Player]]) - 1)</f>
        <v>ARI</v>
      </c>
      <c r="C56" s="4"/>
      <c r="D56">
        <f>SUM(tbl_wr_wkly[[#This Row],[Week 1]:[Week 18]])</f>
        <v>95.500000000000014</v>
      </c>
      <c r="E56">
        <f>ROUND(AVERAGE(tbl_wr_wkly[[#This Row],[Week 1]:[Week 18]]),2)</f>
        <v>8.68</v>
      </c>
      <c r="F56">
        <f>IFERROR(VLOOKUP(tbl_wr_wkly[[#This Row],[Player]],tbl_wr_wk1[[Player]:[FPTS/G]],14,0),"          --")</f>
        <v>2.9</v>
      </c>
      <c r="G56">
        <f>IFERROR(VLOOKUP(tbl_wr_wkly[[#This Row],[Player]],tbl_wr_wk2[[Player]:[FPTS/G]],14,0),"          --")</f>
        <v>7.1</v>
      </c>
      <c r="H56">
        <f>IFERROR(VLOOKUP(tbl_wr_wkly[[#This Row],[Player]],tbl_wr_wk3[[Player]:[FPTS/G]],14,0),"          --")</f>
        <v>9.6</v>
      </c>
      <c r="I56">
        <f>IFERROR(VLOOKUP(tbl_wr_wkly[[#This Row],[Player]],tbl_wr_wk4[[Player]:[FPTS/G]],14,0),"          --")</f>
        <v>23.1</v>
      </c>
      <c r="J56">
        <f>IFERROR(VLOOKUP(tbl_wr_wkly[[#This Row],[Player]],tbl_wr_wk5[[Player]:[FPTS/G]],14,0),"          --")</f>
        <v>2.2999999999999998</v>
      </c>
      <c r="K56">
        <f>IFERROR(VLOOKUP(tbl_wr_wkly[[#This Row],[Player]],tbl_wr_wk6[[Player]:[FPTS/G]],14,0),"          --")</f>
        <v>7.7</v>
      </c>
      <c r="L56">
        <f>IFERROR(VLOOKUP(tbl_wr_wkly[[#This Row],[Player]],tbl_wr_wk7[[Player]:[FPTS/G]],14,0),"          --")</f>
        <v>4.0999999999999996</v>
      </c>
      <c r="M56">
        <f>IFERROR(VLOOKUP(tbl_wr_wkly[[#This Row],[Player]],tbl_wr_wk8[[Player]:[FPTS/G]],14,0),"          --")</f>
        <v>7.8</v>
      </c>
      <c r="N56" t="s">
        <v>383</v>
      </c>
      <c r="O56">
        <f>IFERROR(VLOOKUP(tbl_wr_wkly[[#This Row],[Player]],tbl_wr_wk10[[Player]:[FPTS/G]],14,0),"          --")</f>
        <v>4.9000000000000004</v>
      </c>
      <c r="P56" t="s">
        <v>383</v>
      </c>
      <c r="Q56" t="s">
        <v>383</v>
      </c>
      <c r="R56" t="s">
        <v>383</v>
      </c>
      <c r="S56" t="s">
        <v>352</v>
      </c>
      <c r="T56" t="s">
        <v>383</v>
      </c>
      <c r="U56" t="s">
        <v>383</v>
      </c>
      <c r="V56">
        <f>IFERROR(VLOOKUP(tbl_wr_wkly[[#This Row],[Player]],tbl_wr_wk17[[Player]:[FPTS/G]],14,0),"          --")</f>
        <v>13.5</v>
      </c>
      <c r="W56">
        <f>IFERROR(VLOOKUP(tbl_wr_wkly[[#This Row],[Player]],tbl_wr_wk18[[Player]:[FPTS/G]],14,0),"          --")</f>
        <v>12.5</v>
      </c>
    </row>
    <row r="57" spans="1:23" x14ac:dyDescent="0.35">
      <c r="A57" t="s">
        <v>329</v>
      </c>
      <c r="B57" s="3" t="str">
        <f>MID(tbl_wr_wkly[[#This Row],[Player]], FIND("(", tbl_wr_wkly[[#This Row],[Player]]) + 1, FIND(")", tbl_wr_wkly[[#This Row],[Player]] tbl_wr_wkly[[#This Row],[Player]])- FIND("(", tbl_wr_wkly[[#This Row],[Player]]) - 1)</f>
        <v>LAR</v>
      </c>
      <c r="C57" s="3"/>
      <c r="D57">
        <f>SUM(tbl_wr_wkly[[#This Row],[Week 1]:[Week 18]])</f>
        <v>74.400000000000006</v>
      </c>
      <c r="E57">
        <f>ROUND(AVERAGE(tbl_wr_wkly[[#This Row],[Week 1]:[Week 18]]),2)</f>
        <v>8.27</v>
      </c>
      <c r="F57" t="s">
        <v>383</v>
      </c>
      <c r="G57" t="s">
        <v>383</v>
      </c>
      <c r="H57" t="s">
        <v>383</v>
      </c>
      <c r="I57" t="s">
        <v>383</v>
      </c>
      <c r="J57" t="s">
        <v>383</v>
      </c>
      <c r="K57" t="s">
        <v>383</v>
      </c>
      <c r="L57">
        <f>IFERROR(VLOOKUP(tbl_wr_wkly[[#This Row],[Player]],tbl_wr_wk7[[Player]:[FPTS/G]],14,0),"          --")</f>
        <v>0</v>
      </c>
      <c r="M57" t="s">
        <v>383</v>
      </c>
      <c r="N57">
        <f>IFERROR(VLOOKUP(tbl_wr_wkly[[#This Row],[Player]],tbl_wr_wk9[[Player]:[FPTS/G]],14,0),"          --")</f>
        <v>2</v>
      </c>
      <c r="O57" t="s">
        <v>352</v>
      </c>
      <c r="P57">
        <f>IFERROR(VLOOKUP(tbl_wr_wkly[[#This Row],[Player]],tbl_wr_wk11[[Player]:[FPTS/G]],14,0),"          --")</f>
        <v>3.4</v>
      </c>
      <c r="Q57">
        <f>IFERROR(VLOOKUP(tbl_wr_wkly[[#This Row],[Player]],tbl_wr_wk12[[Player]:[FPTS/G]],14,0),"          --")</f>
        <v>2.2999999999999998</v>
      </c>
      <c r="R57">
        <f>IFERROR(VLOOKUP(tbl_wr_wkly[[#This Row],[Player]],tbl_wr_wk13[[Player]:[FPTS/G]],14,0),"          --")</f>
        <v>13.5</v>
      </c>
      <c r="S57">
        <f>IFERROR(VLOOKUP(tbl_wr_wkly[[#This Row],[Player]],tbl_wr_wk14[[Player]:[FPTS/G]],14,0),"          --")</f>
        <v>12.1</v>
      </c>
      <c r="T57">
        <f>IFERROR(VLOOKUP(tbl_wr_wkly[[#This Row],[Player]],tbl_wr_wk15[[Player]:[FPTS/G]],14,0),"          --")</f>
        <v>13.7</v>
      </c>
      <c r="U57">
        <f>IFERROR(VLOOKUP(tbl_wr_wkly[[#This Row],[Player]],tbl_wr_wk16[[Player]:[FPTS/G]],14,0),"          --")</f>
        <v>17.2</v>
      </c>
      <c r="V57">
        <f>IFERROR(VLOOKUP(tbl_wr_wkly[[#This Row],[Player]],tbl_wr_wk17[[Player]:[FPTS/G]],14,0),"          --")</f>
        <v>10.199999999999999</v>
      </c>
      <c r="W57" t="s">
        <v>383</v>
      </c>
    </row>
    <row r="58" spans="1:23" x14ac:dyDescent="0.35">
      <c r="A58" t="s">
        <v>79</v>
      </c>
      <c r="B58" t="str">
        <f>MID(tbl_wr_wkly[[#This Row],[Player]], FIND("(", tbl_wr_wkly[[#This Row],[Player]]) + 1, FIND(")", tbl_wr_wkly[[#This Row],[Player]] tbl_wr_wkly[[#This Row],[Player]])- FIND("(", tbl_wr_wkly[[#This Row],[Player]]) - 1)</f>
        <v>DEN</v>
      </c>
      <c r="D58">
        <f>SUM(tbl_wr_wkly[[#This Row],[Week 1]:[Week 18]])</f>
        <v>63.900000000000006</v>
      </c>
      <c r="E58">
        <f>ROUND(AVERAGE(tbl_wr_wkly[[#This Row],[Week 1]:[Week 18]]),2)</f>
        <v>7.99</v>
      </c>
      <c r="F58">
        <f>IFERROR(VLOOKUP(tbl_wr_wkly[[#This Row],[Player]],tbl_wr_wk1[[Player]:[FPTS/G]],14,0),"          --")</f>
        <v>4.0999999999999996</v>
      </c>
      <c r="G58">
        <f>IFERROR(VLOOKUP(tbl_wr_wkly[[#This Row],[Player]],tbl_wr_wk2[[Player]:[FPTS/G]],14,0),"          --")</f>
        <v>19.600000000000001</v>
      </c>
      <c r="H58">
        <f>IFERROR(VLOOKUP(tbl_wr_wkly[[#This Row],[Player]],tbl_wr_wk3[[Player]:[FPTS/G]],14,0),"          --")</f>
        <v>2.2000000000000002</v>
      </c>
      <c r="I58">
        <f>IFERROR(VLOOKUP(tbl_wr_wkly[[#This Row],[Player]],tbl_wr_wk4[[Player]:[FPTS/G]],14,0),"          --")</f>
        <v>6.9</v>
      </c>
      <c r="J58">
        <f>IFERROR(VLOOKUP(tbl_wr_wkly[[#This Row],[Player]],tbl_wr_wk5[[Player]:[FPTS/G]],14,0),"          --")</f>
        <v>1.4</v>
      </c>
      <c r="K58" t="s">
        <v>383</v>
      </c>
      <c r="L58" t="s">
        <v>383</v>
      </c>
      <c r="M58" t="s">
        <v>383</v>
      </c>
      <c r="N58" t="s">
        <v>352</v>
      </c>
      <c r="O58" t="s">
        <v>383</v>
      </c>
      <c r="P58" t="s">
        <v>383</v>
      </c>
      <c r="Q58" t="s">
        <v>383</v>
      </c>
      <c r="R58" t="s">
        <v>383</v>
      </c>
      <c r="S58" t="s">
        <v>383</v>
      </c>
      <c r="T58" t="s">
        <v>383</v>
      </c>
      <c r="U58">
        <f>IFERROR(VLOOKUP(tbl_wr_wkly[[#This Row],[Player]],tbl_wr_wk16[[Player]:[FPTS/G]],14,0),"          --")</f>
        <v>14.2</v>
      </c>
      <c r="V58">
        <f>IFERROR(VLOOKUP(tbl_wr_wkly[[#This Row],[Player]],tbl_wr_wk17[[Player]:[FPTS/G]],14,0),"          --")</f>
        <v>4.7</v>
      </c>
      <c r="W58">
        <f>IFERROR(VLOOKUP(tbl_wr_wkly[[#This Row],[Player]],tbl_wr_wk18[[Player]:[FPTS/G]],14,0),"          --")</f>
        <v>10.8</v>
      </c>
    </row>
    <row r="59" spans="1:23" x14ac:dyDescent="0.35">
      <c r="A59" t="s">
        <v>52</v>
      </c>
      <c r="B59" s="3" t="str">
        <f>MID(tbl_wr_wkly[[#This Row],[Player]], FIND("(", tbl_wr_wkly[[#This Row],[Player]]) + 1, FIND(")", tbl_wr_wkly[[#This Row],[Player]] tbl_wr_wkly[[#This Row],[Player]])- FIND("(", tbl_wr_wkly[[#This Row],[Player]]) - 1)</f>
        <v>WAS</v>
      </c>
      <c r="C59" s="3"/>
      <c r="D59">
        <f>SUM(tbl_wr_wkly[[#This Row],[Week 1]:[Week 18]])</f>
        <v>126.2</v>
      </c>
      <c r="E59">
        <f>ROUND(AVERAGE(tbl_wr_wkly[[#This Row],[Week 1]:[Week 18]]),2)</f>
        <v>7.89</v>
      </c>
      <c r="F59">
        <f>IFERROR(VLOOKUP(tbl_wr_wkly[[#This Row],[Player]],tbl_wr_wk1[[Player]:[FPTS/G]],14,0),"          --")</f>
        <v>8.5</v>
      </c>
      <c r="G59">
        <f>IFERROR(VLOOKUP(tbl_wr_wkly[[#This Row],[Player]],tbl_wr_wk2[[Player]:[FPTS/G]],14,0),"          --")</f>
        <v>4.7</v>
      </c>
      <c r="H59">
        <f>IFERROR(VLOOKUP(tbl_wr_wkly[[#This Row],[Player]],tbl_wr_wk3[[Player]:[FPTS/G]],14,0),"          --")</f>
        <v>6.4</v>
      </c>
      <c r="I59">
        <f>IFERROR(VLOOKUP(tbl_wr_wkly[[#This Row],[Player]],tbl_wr_wk4[[Player]:[FPTS/G]],14,0),"          --")</f>
        <v>14.7</v>
      </c>
      <c r="J59">
        <f>IFERROR(VLOOKUP(tbl_wr_wkly[[#This Row],[Player]],tbl_wr_wk5[[Player]:[FPTS/G]],14,0),"          --")</f>
        <v>15.5</v>
      </c>
      <c r="K59">
        <f>IFERROR(VLOOKUP(tbl_wr_wkly[[#This Row],[Player]],tbl_wr_wk6[[Player]:[FPTS/G]],14,0),"          --")</f>
        <v>12.2</v>
      </c>
      <c r="L59">
        <f>IFERROR(VLOOKUP(tbl_wr_wkly[[#This Row],[Player]],tbl_wr_wk7[[Player]:[FPTS/G]],14,0),"          --")</f>
        <v>4.5</v>
      </c>
      <c r="M59">
        <f>IFERROR(VLOOKUP(tbl_wr_wkly[[#This Row],[Player]],tbl_wr_wk8[[Player]:[FPTS/G]],14,0),"          --")</f>
        <v>4.2</v>
      </c>
      <c r="N59" t="s">
        <v>383</v>
      </c>
      <c r="O59">
        <f>IFERROR(VLOOKUP(tbl_wr_wkly[[#This Row],[Player]],tbl_wr_wk10[[Player]:[FPTS/G]],14,0),"          --")</f>
        <v>1.6</v>
      </c>
      <c r="P59">
        <f>IFERROR(VLOOKUP(tbl_wr_wkly[[#This Row],[Player]],tbl_wr_wk11[[Player]:[FPTS/G]],14,0),"          --")</f>
        <v>1</v>
      </c>
      <c r="Q59">
        <f>IFERROR(VLOOKUP(tbl_wr_wkly[[#This Row],[Player]],tbl_wr_wk12[[Player]:[FPTS/G]],14,0),"          --")</f>
        <v>14.5</v>
      </c>
      <c r="R59">
        <f>IFERROR(VLOOKUP(tbl_wr_wkly[[#This Row],[Player]],tbl_wr_wk13[[Player]:[FPTS/G]],14,0),"          --")</f>
        <v>8.5</v>
      </c>
      <c r="S59" t="s">
        <v>352</v>
      </c>
      <c r="T59">
        <f>IFERROR(VLOOKUP(tbl_wr_wkly[[#This Row],[Player]],tbl_wr_wk15[[Player]:[FPTS/G]],14,0),"          --")</f>
        <v>18.600000000000001</v>
      </c>
      <c r="U59">
        <f>IFERROR(VLOOKUP(tbl_wr_wkly[[#This Row],[Player]],tbl_wr_wk16[[Player]:[FPTS/G]],14,0),"          --")</f>
        <v>2.5</v>
      </c>
      <c r="V59">
        <f>IFERROR(VLOOKUP(tbl_wr_wkly[[#This Row],[Player]],tbl_wr_wk17[[Player]:[FPTS/G]],14,0),"          --")</f>
        <v>4.8</v>
      </c>
      <c r="W59">
        <f>IFERROR(VLOOKUP(tbl_wr_wkly[[#This Row],[Player]],tbl_wr_wk18[[Player]:[FPTS/G]],14,0),"          --")</f>
        <v>4</v>
      </c>
    </row>
    <row r="60" spans="1:23" x14ac:dyDescent="0.35">
      <c r="A60" t="s">
        <v>51</v>
      </c>
      <c r="B60" s="4" t="str">
        <f>MID(tbl_wr_wkly[[#This Row],[Player]], FIND("(", tbl_wr_wkly[[#This Row],[Player]]) + 1, FIND(")", tbl_wr_wkly[[#This Row],[Player]] tbl_wr_wkly[[#This Row],[Player]])- FIND("(", tbl_wr_wkly[[#This Row],[Player]]) - 1)</f>
        <v>NO</v>
      </c>
      <c r="C60" s="4"/>
      <c r="D60">
        <f>SUM(tbl_wr_wkly[[#This Row],[Week 1]:[Week 18]])</f>
        <v>70.3</v>
      </c>
      <c r="E60">
        <f>ROUND(AVERAGE(tbl_wr_wkly[[#This Row],[Week 1]:[Week 18]]),2)</f>
        <v>7.81</v>
      </c>
      <c r="F60">
        <f>IFERROR(VLOOKUP(tbl_wr_wkly[[#This Row],[Player]],tbl_wr_wk1[[Player]:[FPTS/G]],14,0),"          --")</f>
        <v>8.6</v>
      </c>
      <c r="G60">
        <f>IFERROR(VLOOKUP(tbl_wr_wkly[[#This Row],[Player]],tbl_wr_wk2[[Player]:[FPTS/G]],14,0),"          --")</f>
        <v>9</v>
      </c>
      <c r="H60">
        <f>IFERROR(VLOOKUP(tbl_wr_wkly[[#This Row],[Player]],tbl_wr_wk3[[Player]:[FPTS/G]],14,0),"          --")</f>
        <v>8</v>
      </c>
      <c r="I60">
        <f>IFERROR(VLOOKUP(tbl_wr_wkly[[#This Row],[Player]],tbl_wr_wk4[[Player]:[FPTS/G]],14,0),"          --")</f>
        <v>7.3</v>
      </c>
      <c r="J60">
        <f>IFERROR(VLOOKUP(tbl_wr_wkly[[#This Row],[Player]],tbl_wr_wk5[[Player]:[FPTS/G]],14,0),"          --")</f>
        <v>8.5</v>
      </c>
      <c r="K60">
        <f>IFERROR(VLOOKUP(tbl_wr_wkly[[#This Row],[Player]],tbl_wr_wk6[[Player]:[FPTS/G]],14,0),"          --")</f>
        <v>7</v>
      </c>
      <c r="L60">
        <f>IFERROR(VLOOKUP(tbl_wr_wkly[[#This Row],[Player]],tbl_wr_wk7[[Player]:[FPTS/G]],14,0),"          --")</f>
        <v>11.7</v>
      </c>
      <c r="M60">
        <f>IFERROR(VLOOKUP(tbl_wr_wkly[[#This Row],[Player]],tbl_wr_wk8[[Player]:[FPTS/G]],14,0),"          --")</f>
        <v>8.8000000000000007</v>
      </c>
      <c r="N60" t="s">
        <v>383</v>
      </c>
      <c r="O60">
        <f>IFERROR(VLOOKUP(tbl_wr_wkly[[#This Row],[Player]],tbl_wr_wk10[[Player]:[FPTS/G]],14,0),"          --")</f>
        <v>1.4</v>
      </c>
      <c r="P60" t="s">
        <v>352</v>
      </c>
      <c r="Q60" t="s">
        <v>383</v>
      </c>
      <c r="R60" t="s">
        <v>383</v>
      </c>
      <c r="S60" t="s">
        <v>383</v>
      </c>
      <c r="T60" t="s">
        <v>383</v>
      </c>
      <c r="U60" t="s">
        <v>383</v>
      </c>
      <c r="V60" t="s">
        <v>383</v>
      </c>
      <c r="W60" t="s">
        <v>383</v>
      </c>
    </row>
    <row r="61" spans="1:23" x14ac:dyDescent="0.35">
      <c r="A61" t="s">
        <v>223</v>
      </c>
      <c r="B61" s="2" t="str">
        <f>MID(tbl_wr_wkly[[#This Row],[Player]], FIND("(", tbl_wr_wkly[[#This Row],[Player]]) + 1, FIND(")", tbl_wr_wkly[[#This Row],[Player]] tbl_wr_wkly[[#This Row],[Player]])- FIND("(", tbl_wr_wkly[[#This Row],[Player]]) - 1)</f>
        <v>GB</v>
      </c>
      <c r="C61" s="2"/>
      <c r="D61">
        <f>SUM(tbl_wr_wkly[[#This Row],[Week 1]:[Week 18]])</f>
        <v>100.30000000000001</v>
      </c>
      <c r="E61">
        <f>ROUND(AVERAGE(tbl_wr_wkly[[#This Row],[Week 1]:[Week 18]]),2)</f>
        <v>7.72</v>
      </c>
      <c r="F61" t="s">
        <v>383</v>
      </c>
      <c r="G61">
        <f>IFERROR(VLOOKUP(tbl_wr_wkly[[#This Row],[Player]],tbl_wr_wk2[[Player]:[FPTS/G]],14,0),"          --")</f>
        <v>11</v>
      </c>
      <c r="H61">
        <f>IFERROR(VLOOKUP(tbl_wr_wkly[[#This Row],[Player]],tbl_wr_wk3[[Player]:[FPTS/G]],14,0),"          --")</f>
        <v>6.5</v>
      </c>
      <c r="I61" t="s">
        <v>383</v>
      </c>
      <c r="J61">
        <f>IFERROR(VLOOKUP(tbl_wr_wkly[[#This Row],[Player]],tbl_wr_wk5[[Player]:[FPTS/G]],14,0),"          --")</f>
        <v>1.5</v>
      </c>
      <c r="K61" t="s">
        <v>352</v>
      </c>
      <c r="L61">
        <f>IFERROR(VLOOKUP(tbl_wr_wkly[[#This Row],[Player]],tbl_wr_wk7[[Player]:[FPTS/G]],14,0),"          --")</f>
        <v>2.9</v>
      </c>
      <c r="M61">
        <f>IFERROR(VLOOKUP(tbl_wr_wkly[[#This Row],[Player]],tbl_wr_wk8[[Player]:[FPTS/G]],14,0),"          --")</f>
        <v>3.8</v>
      </c>
      <c r="N61">
        <f>IFERROR(VLOOKUP(tbl_wr_wkly[[#This Row],[Player]],tbl_wr_wk9[[Player]:[FPTS/G]],14,0),"          --")</f>
        <v>4.9000000000000004</v>
      </c>
      <c r="O61">
        <f>IFERROR(VLOOKUP(tbl_wr_wkly[[#This Row],[Player]],tbl_wr_wk10[[Player]:[FPTS/G]],14,0),"          --")</f>
        <v>6.6</v>
      </c>
      <c r="P61">
        <f>IFERROR(VLOOKUP(tbl_wr_wkly[[#This Row],[Player]],tbl_wr_wk11[[Player]:[FPTS/G]],14,0),"          --")</f>
        <v>10.6</v>
      </c>
      <c r="Q61" t="s">
        <v>383</v>
      </c>
      <c r="R61">
        <f>IFERROR(VLOOKUP(tbl_wr_wkly[[#This Row],[Player]],tbl_wr_wk13[[Player]:[FPTS/G]],14,0),"          --")</f>
        <v>5.8</v>
      </c>
      <c r="S61">
        <f>IFERROR(VLOOKUP(tbl_wr_wkly[[#This Row],[Player]],tbl_wr_wk14[[Player]:[FPTS/G]],14,0),"          --")</f>
        <v>3</v>
      </c>
      <c r="T61">
        <f>IFERROR(VLOOKUP(tbl_wr_wkly[[#This Row],[Player]],tbl_wr_wk15[[Player]:[FPTS/G]],14,0),"          --")</f>
        <v>12.7</v>
      </c>
      <c r="U61">
        <f>IFERROR(VLOOKUP(tbl_wr_wkly[[#This Row],[Player]],tbl_wr_wk16[[Player]:[FPTS/G]],14,0),"          --")</f>
        <v>9.9</v>
      </c>
      <c r="V61" t="s">
        <v>383</v>
      </c>
      <c r="W61">
        <f>IFERROR(VLOOKUP(tbl_wr_wkly[[#This Row],[Player]],tbl_wr_wk18[[Player]:[FPTS/G]],14,0),"          --")</f>
        <v>21.1</v>
      </c>
    </row>
    <row r="62" spans="1:23" x14ac:dyDescent="0.35">
      <c r="A62" t="s">
        <v>31</v>
      </c>
      <c r="B62" s="4" t="str">
        <f>MID(tbl_wr_wkly[[#This Row],[Player]], FIND("(", tbl_wr_wkly[[#This Row],[Player]]) + 1, FIND(")", tbl_wr_wkly[[#This Row],[Player]] tbl_wr_wkly[[#This Row],[Player]])- FIND("(", tbl_wr_wkly[[#This Row],[Player]]) - 1)</f>
        <v>JAC</v>
      </c>
      <c r="C62" s="4"/>
      <c r="D62">
        <f>SUM(tbl_wr_wkly[[#This Row],[Week 1]:[Week 18]])</f>
        <v>61.1</v>
      </c>
      <c r="E62">
        <f>ROUND(AVERAGE(tbl_wr_wkly[[#This Row],[Week 1]:[Week 18]]),2)</f>
        <v>7.64</v>
      </c>
      <c r="F62">
        <f>IFERROR(VLOOKUP(tbl_wr_wkly[[#This Row],[Player]],tbl_wr_wk1[[Player]:[FPTS/G]],14,0),"          --")</f>
        <v>14</v>
      </c>
      <c r="G62" t="s">
        <v>383</v>
      </c>
      <c r="H62" t="s">
        <v>383</v>
      </c>
      <c r="I62" t="s">
        <v>383</v>
      </c>
      <c r="J62">
        <f>IFERROR(VLOOKUP(tbl_wr_wkly[[#This Row],[Player]],tbl_wr_wk5[[Player]:[FPTS/G]],14,0),"          --")</f>
        <v>9.8000000000000007</v>
      </c>
      <c r="K62" t="s">
        <v>383</v>
      </c>
      <c r="L62" t="s">
        <v>383</v>
      </c>
      <c r="M62" t="s">
        <v>383</v>
      </c>
      <c r="N62" t="s">
        <v>352</v>
      </c>
      <c r="O62" t="s">
        <v>383</v>
      </c>
      <c r="P62">
        <f>IFERROR(VLOOKUP(tbl_wr_wkly[[#This Row],[Player]],tbl_wr_wk11[[Player]:[FPTS/G]],14,0),"          --")</f>
        <v>4</v>
      </c>
      <c r="Q62">
        <f>IFERROR(VLOOKUP(tbl_wr_wkly[[#This Row],[Player]],tbl_wr_wk12[[Player]:[FPTS/G]],14,0),"          --")</f>
        <v>1.5</v>
      </c>
      <c r="R62">
        <f>IFERROR(VLOOKUP(tbl_wr_wkly[[#This Row],[Player]],tbl_wr_wk13[[Player]:[FPTS/G]],14,0),"          --")</f>
        <v>10.3</v>
      </c>
      <c r="S62">
        <f>IFERROR(VLOOKUP(tbl_wr_wkly[[#This Row],[Player]],tbl_wr_wk14[[Player]:[FPTS/G]],14,0),"          --")</f>
        <v>5.4</v>
      </c>
      <c r="T62">
        <f>IFERROR(VLOOKUP(tbl_wr_wkly[[#This Row],[Player]],tbl_wr_wk15[[Player]:[FPTS/G]],14,0),"          --")</f>
        <v>8.4</v>
      </c>
      <c r="U62" t="s">
        <v>383</v>
      </c>
      <c r="V62" t="s">
        <v>383</v>
      </c>
      <c r="W62">
        <f>IFERROR(VLOOKUP(tbl_wr_wkly[[#This Row],[Player]],tbl_wr_wk18[[Player]:[FPTS/G]],14,0),"          --")</f>
        <v>7.7</v>
      </c>
    </row>
    <row r="63" spans="1:23" x14ac:dyDescent="0.35">
      <c r="A63" t="s">
        <v>84</v>
      </c>
      <c r="B63" t="str">
        <f>MID(tbl_wr_wkly[[#This Row],[Player]], FIND("(", tbl_wr_wkly[[#This Row],[Player]]) + 1, FIND(")", tbl_wr_wkly[[#This Row],[Player]] tbl_wr_wkly[[#This Row],[Player]])- FIND("(", tbl_wr_wkly[[#This Row],[Player]]) - 1)</f>
        <v>NYG</v>
      </c>
      <c r="D63">
        <f>SUM(tbl_wr_wkly[[#This Row],[Week 1]:[Week 18]])</f>
        <v>126.00000000000001</v>
      </c>
      <c r="E63">
        <f>ROUND(AVERAGE(tbl_wr_wkly[[#This Row],[Week 1]:[Week 18]]),2)</f>
        <v>7.41</v>
      </c>
      <c r="F63">
        <f>IFERROR(VLOOKUP(tbl_wr_wkly[[#This Row],[Player]],tbl_wr_wk1[[Player]:[FPTS/G]],14,0),"          --")</f>
        <v>3</v>
      </c>
      <c r="G63">
        <f>IFERROR(VLOOKUP(tbl_wr_wkly[[#This Row],[Player]],tbl_wr_wk2[[Player]:[FPTS/G]],14,0),"          --")</f>
        <v>7.7</v>
      </c>
      <c r="H63">
        <f>IFERROR(VLOOKUP(tbl_wr_wkly[[#This Row],[Player]],tbl_wr_wk3[[Player]:[FPTS/G]],14,0),"          --")</f>
        <v>4.7</v>
      </c>
      <c r="I63">
        <f>IFERROR(VLOOKUP(tbl_wr_wkly[[#This Row],[Player]],tbl_wr_wk4[[Player]:[FPTS/G]],14,0),"          --")</f>
        <v>3.3</v>
      </c>
      <c r="J63">
        <f>IFERROR(VLOOKUP(tbl_wr_wkly[[#This Row],[Player]],tbl_wr_wk5[[Player]:[FPTS/G]],14,0),"          --")</f>
        <v>4.5</v>
      </c>
      <c r="K63">
        <f>IFERROR(VLOOKUP(tbl_wr_wkly[[#This Row],[Player]],tbl_wr_wk6[[Player]:[FPTS/G]],14,0),"          --")</f>
        <v>8.9</v>
      </c>
      <c r="L63">
        <f>IFERROR(VLOOKUP(tbl_wr_wkly[[#This Row],[Player]],tbl_wr_wk7[[Player]:[FPTS/G]],14,0),"          --")</f>
        <v>2.7</v>
      </c>
      <c r="M63">
        <f>IFERROR(VLOOKUP(tbl_wr_wkly[[#This Row],[Player]],tbl_wr_wk8[[Player]:[FPTS/G]],14,0),"          --")</f>
        <v>0.4</v>
      </c>
      <c r="N63">
        <f>IFERROR(VLOOKUP(tbl_wr_wkly[[#This Row],[Player]],tbl_wr_wk9[[Player]:[FPTS/G]],14,0),"          --")</f>
        <v>7.9</v>
      </c>
      <c r="O63">
        <f>IFERROR(VLOOKUP(tbl_wr_wkly[[#This Row],[Player]],tbl_wr_wk10[[Player]:[FPTS/G]],14,0),"          --")</f>
        <v>3.6</v>
      </c>
      <c r="P63">
        <f>IFERROR(VLOOKUP(tbl_wr_wkly[[#This Row],[Player]],tbl_wr_wk11[[Player]:[FPTS/G]],14,0),"          --")</f>
        <v>16.2</v>
      </c>
      <c r="Q63">
        <f>IFERROR(VLOOKUP(tbl_wr_wkly[[#This Row],[Player]],tbl_wr_wk12[[Player]:[FPTS/G]],14,0),"          --")</f>
        <v>2.6</v>
      </c>
      <c r="R63" t="s">
        <v>352</v>
      </c>
      <c r="S63">
        <f>IFERROR(VLOOKUP(tbl_wr_wkly[[#This Row],[Player]],tbl_wr_wk14[[Player]:[FPTS/G]],14,0),"          --")</f>
        <v>2.4</v>
      </c>
      <c r="T63">
        <f>IFERROR(VLOOKUP(tbl_wr_wkly[[#This Row],[Player]],tbl_wr_wk15[[Player]:[FPTS/G]],14,0),"          --")</f>
        <v>8.3000000000000007</v>
      </c>
      <c r="U63">
        <f>IFERROR(VLOOKUP(tbl_wr_wkly[[#This Row],[Player]],tbl_wr_wk16[[Player]:[FPTS/G]],14,0),"          --")</f>
        <v>16.5</v>
      </c>
      <c r="V63">
        <f>IFERROR(VLOOKUP(tbl_wr_wkly[[#This Row],[Player]],tbl_wr_wk17[[Player]:[FPTS/G]],14,0),"          --")</f>
        <v>18.600000000000001</v>
      </c>
      <c r="W63">
        <f>IFERROR(VLOOKUP(tbl_wr_wkly[[#This Row],[Player]],tbl_wr_wk18[[Player]:[FPTS/G]],14,0),"          --")</f>
        <v>14.7</v>
      </c>
    </row>
    <row r="64" spans="1:23" x14ac:dyDescent="0.35">
      <c r="A64" t="s">
        <v>77</v>
      </c>
      <c r="B64" t="str">
        <f>MID(tbl_wr_wkly[[#This Row],[Player]], FIND("(", tbl_wr_wkly[[#This Row],[Player]]) + 1, FIND(")", tbl_wr_wkly[[#This Row],[Player]] tbl_wr_wkly[[#This Row],[Player]])- FIND("(", tbl_wr_wkly[[#This Row],[Player]]) - 1)</f>
        <v>IND</v>
      </c>
      <c r="D64">
        <f>SUM(tbl_wr_wkly[[#This Row],[Week 1]:[Week 18]])</f>
        <v>123.10000000000001</v>
      </c>
      <c r="E64">
        <f>ROUND(AVERAGE(tbl_wr_wkly[[#This Row],[Week 1]:[Week 18]]),2)</f>
        <v>7.24</v>
      </c>
      <c r="F64">
        <f>IFERROR(VLOOKUP(tbl_wr_wkly[[#This Row],[Player]],tbl_wr_wk1[[Player]:[FPTS/G]],14,0),"          --")</f>
        <v>4.5</v>
      </c>
      <c r="G64">
        <f>IFERROR(VLOOKUP(tbl_wr_wkly[[#This Row],[Player]],tbl_wr_wk2[[Player]:[FPTS/G]],14,0),"          --")</f>
        <v>5.7</v>
      </c>
      <c r="H64">
        <f>IFERROR(VLOOKUP(tbl_wr_wkly[[#This Row],[Player]],tbl_wr_wk3[[Player]:[FPTS/G]],14,0),"          --")</f>
        <v>9.6999999999999993</v>
      </c>
      <c r="I64">
        <f>IFERROR(VLOOKUP(tbl_wr_wkly[[#This Row],[Player]],tbl_wr_wk4[[Player]:[FPTS/G]],14,0),"          --")</f>
        <v>4.4000000000000004</v>
      </c>
      <c r="J64">
        <f>IFERROR(VLOOKUP(tbl_wr_wkly[[#This Row],[Player]],tbl_wr_wk5[[Player]:[FPTS/G]],14,0),"          --")</f>
        <v>12.7</v>
      </c>
      <c r="K64">
        <f>IFERROR(VLOOKUP(tbl_wr_wkly[[#This Row],[Player]],tbl_wr_wk6[[Player]:[FPTS/G]],14,0),"          --")</f>
        <v>10.6</v>
      </c>
      <c r="L64">
        <f>IFERROR(VLOOKUP(tbl_wr_wkly[[#This Row],[Player]],tbl_wr_wk7[[Player]:[FPTS/G]],14,0),"          --")</f>
        <v>21</v>
      </c>
      <c r="M64">
        <f>IFERROR(VLOOKUP(tbl_wr_wkly[[#This Row],[Player]],tbl_wr_wk8[[Player]:[FPTS/G]],14,0),"          --")</f>
        <v>10.7</v>
      </c>
      <c r="N64">
        <f>IFERROR(VLOOKUP(tbl_wr_wkly[[#This Row],[Player]],tbl_wr_wk9[[Player]:[FPTS/G]],14,0),"          --")</f>
        <v>1.5</v>
      </c>
      <c r="O64">
        <f>IFERROR(VLOOKUP(tbl_wr_wkly[[#This Row],[Player]],tbl_wr_wk10[[Player]:[FPTS/G]],14,0),"          --")</f>
        <v>5</v>
      </c>
      <c r="P64" t="s">
        <v>352</v>
      </c>
      <c r="Q64">
        <f>IFERROR(VLOOKUP(tbl_wr_wkly[[#This Row],[Player]],tbl_wr_wk12[[Player]:[FPTS/G]],14,0),"          --")</f>
        <v>6.8</v>
      </c>
      <c r="R64">
        <f>IFERROR(VLOOKUP(tbl_wr_wkly[[#This Row],[Player]],tbl_wr_wk13[[Player]:[FPTS/G]],14,0),"          --")</f>
        <v>2.9</v>
      </c>
      <c r="S64">
        <f>IFERROR(VLOOKUP(tbl_wr_wkly[[#This Row],[Player]],tbl_wr_wk14[[Player]:[FPTS/G]],14,0),"          --")</f>
        <v>4.7</v>
      </c>
      <c r="T64">
        <f>IFERROR(VLOOKUP(tbl_wr_wkly[[#This Row],[Player]],tbl_wr_wk15[[Player]:[FPTS/G]],14,0),"          --")</f>
        <v>3.4</v>
      </c>
      <c r="U64">
        <f>IFERROR(VLOOKUP(tbl_wr_wkly[[#This Row],[Player]],tbl_wr_wk16[[Player]:[FPTS/G]],14,0),"          --")</f>
        <v>6.9</v>
      </c>
      <c r="V64">
        <f>IFERROR(VLOOKUP(tbl_wr_wkly[[#This Row],[Player]],tbl_wr_wk17[[Player]:[FPTS/G]],14,0),"          --")</f>
        <v>6.3</v>
      </c>
      <c r="W64">
        <f>IFERROR(VLOOKUP(tbl_wr_wkly[[#This Row],[Player]],tbl_wr_wk18[[Player]:[FPTS/G]],14,0),"          --")</f>
        <v>6.3</v>
      </c>
    </row>
    <row r="65" spans="1:23" x14ac:dyDescent="0.35">
      <c r="A65" t="s">
        <v>109</v>
      </c>
      <c r="B65" s="2" t="str">
        <f>MID(tbl_wr_wkly[[#This Row],[Player]], FIND("(", tbl_wr_wkly[[#This Row],[Player]]) + 1, FIND(")", tbl_wr_wkly[[#This Row],[Player]] tbl_wr_wkly[[#This Row],[Player]])- FIND("(", tbl_wr_wkly[[#This Row],[Player]]) - 1)</f>
        <v>DEN</v>
      </c>
      <c r="C65" s="2"/>
      <c r="D65">
        <f>SUM(tbl_wr_wkly[[#This Row],[Week 1]:[Week 18]])</f>
        <v>114.80000000000001</v>
      </c>
      <c r="E65">
        <f>ROUND(AVERAGE(tbl_wr_wkly[[#This Row],[Week 1]:[Week 18]]),2)</f>
        <v>7.18</v>
      </c>
      <c r="F65" t="s">
        <v>383</v>
      </c>
      <c r="G65">
        <f>IFERROR(VLOOKUP(tbl_wr_wkly[[#This Row],[Player]],tbl_wr_wk2[[Player]:[FPTS/G]],14,0),"          --")</f>
        <v>4</v>
      </c>
      <c r="H65">
        <f>IFERROR(VLOOKUP(tbl_wr_wkly[[#This Row],[Player]],tbl_wr_wk3[[Player]:[FPTS/G]],14,0),"          --")</f>
        <v>10.6</v>
      </c>
      <c r="I65">
        <f>IFERROR(VLOOKUP(tbl_wr_wkly[[#This Row],[Player]],tbl_wr_wk4[[Player]:[FPTS/G]],14,0),"          --")</f>
        <v>6.7</v>
      </c>
      <c r="J65">
        <f>IFERROR(VLOOKUP(tbl_wr_wkly[[#This Row],[Player]],tbl_wr_wk5[[Player]:[FPTS/G]],14,0),"          --")</f>
        <v>8</v>
      </c>
      <c r="K65">
        <f>IFERROR(VLOOKUP(tbl_wr_wkly[[#This Row],[Player]],tbl_wr_wk6[[Player]:[FPTS/G]],14,0),"          --")</f>
        <v>2.9</v>
      </c>
      <c r="L65">
        <f>IFERROR(VLOOKUP(tbl_wr_wkly[[#This Row],[Player]],tbl_wr_wk7[[Player]:[FPTS/G]],14,0),"          --")</f>
        <v>8.9</v>
      </c>
      <c r="M65">
        <f>IFERROR(VLOOKUP(tbl_wr_wkly[[#This Row],[Player]],tbl_wr_wk8[[Player]:[FPTS/G]],14,0),"          --")</f>
        <v>12</v>
      </c>
      <c r="N65" t="s">
        <v>352</v>
      </c>
      <c r="O65">
        <f>IFERROR(VLOOKUP(tbl_wr_wkly[[#This Row],[Player]],tbl_wr_wk10[[Player]:[FPTS/G]],14,0),"          --")</f>
        <v>5</v>
      </c>
      <c r="P65">
        <f>IFERROR(VLOOKUP(tbl_wr_wkly[[#This Row],[Player]],tbl_wr_wk11[[Player]:[FPTS/G]],14,0),"          --")</f>
        <v>8.3000000000000007</v>
      </c>
      <c r="Q65">
        <f>IFERROR(VLOOKUP(tbl_wr_wkly[[#This Row],[Player]],tbl_wr_wk12[[Player]:[FPTS/G]],14,0),"          --")</f>
        <v>2.1</v>
      </c>
      <c r="R65">
        <f>IFERROR(VLOOKUP(tbl_wr_wkly[[#This Row],[Player]],tbl_wr_wk13[[Player]:[FPTS/G]],14,0),"          --")</f>
        <v>6.6</v>
      </c>
      <c r="S65">
        <f>IFERROR(VLOOKUP(tbl_wr_wkly[[#This Row],[Player]],tbl_wr_wk14[[Player]:[FPTS/G]],14,0),"          --")</f>
        <v>2.6</v>
      </c>
      <c r="T65">
        <f>IFERROR(VLOOKUP(tbl_wr_wkly[[#This Row],[Player]],tbl_wr_wk15[[Player]:[FPTS/G]],14,0),"          --")</f>
        <v>8.9</v>
      </c>
      <c r="U65">
        <f>IFERROR(VLOOKUP(tbl_wr_wkly[[#This Row],[Player]],tbl_wr_wk16[[Player]:[FPTS/G]],14,0),"          --")</f>
        <v>5.9</v>
      </c>
      <c r="V65">
        <f>IFERROR(VLOOKUP(tbl_wr_wkly[[#This Row],[Player]],tbl_wr_wk17[[Player]:[FPTS/G]],14,0),"          --")</f>
        <v>6.9</v>
      </c>
      <c r="W65">
        <f>IFERROR(VLOOKUP(tbl_wr_wkly[[#This Row],[Player]],tbl_wr_wk18[[Player]:[FPTS/G]],14,0),"          --")</f>
        <v>15.4</v>
      </c>
    </row>
    <row r="66" spans="1:23" x14ac:dyDescent="0.35">
      <c r="A66" t="s">
        <v>59</v>
      </c>
      <c r="B66" s="3" t="str">
        <f>MID(tbl_wr_wkly[[#This Row],[Player]], FIND("(", tbl_wr_wkly[[#This Row],[Player]]) + 1, FIND(")", tbl_wr_wkly[[#This Row],[Player]] tbl_wr_wkly[[#This Row],[Player]])- FIND("(", tbl_wr_wkly[[#This Row],[Player]]) - 1)</f>
        <v>WAS</v>
      </c>
      <c r="C66" s="3"/>
      <c r="D66">
        <f>SUM(tbl_wr_wkly[[#This Row],[Week 1]:[Week 18]])</f>
        <v>100.3</v>
      </c>
      <c r="E66">
        <f>ROUND(AVERAGE(tbl_wr_wkly[[#This Row],[Week 1]:[Week 18]]),2)</f>
        <v>7.16</v>
      </c>
      <c r="F66">
        <f>IFERROR(VLOOKUP(tbl_wr_wkly[[#This Row],[Player]],tbl_wr_wk1[[Player]:[FPTS/G]],14,0),"          --")</f>
        <v>6.5</v>
      </c>
      <c r="G66">
        <f>IFERROR(VLOOKUP(tbl_wr_wkly[[#This Row],[Player]],tbl_wr_wk2[[Player]:[FPTS/G]],14,0),"          --")</f>
        <v>3.7</v>
      </c>
      <c r="H66">
        <f>IFERROR(VLOOKUP(tbl_wr_wkly[[#This Row],[Player]],tbl_wr_wk3[[Player]:[FPTS/G]],14,0),"          --")</f>
        <v>3.1</v>
      </c>
      <c r="I66">
        <f>IFERROR(VLOOKUP(tbl_wr_wkly[[#This Row],[Player]],tbl_wr_wk4[[Player]:[FPTS/G]],14,0),"          --")</f>
        <v>10.7</v>
      </c>
      <c r="J66">
        <f>IFERROR(VLOOKUP(tbl_wr_wkly[[#This Row],[Player]],tbl_wr_wk5[[Player]:[FPTS/G]],14,0),"          --")</f>
        <v>4.5</v>
      </c>
      <c r="K66" t="s">
        <v>383</v>
      </c>
      <c r="L66">
        <f>IFERROR(VLOOKUP(tbl_wr_wkly[[#This Row],[Player]],tbl_wr_wk7[[Player]:[FPTS/G]],14,0),"          --")</f>
        <v>6.8</v>
      </c>
      <c r="M66">
        <f>IFERROR(VLOOKUP(tbl_wr_wkly[[#This Row],[Player]],tbl_wr_wk8[[Player]:[FPTS/G]],14,0),"          --")</f>
        <v>20.8</v>
      </c>
      <c r="N66">
        <f>IFERROR(VLOOKUP(tbl_wr_wkly[[#This Row],[Player]],tbl_wr_wk9[[Player]:[FPTS/G]],14,0),"          --")</f>
        <v>14.9</v>
      </c>
      <c r="O66" t="s">
        <v>383</v>
      </c>
      <c r="P66">
        <f>IFERROR(VLOOKUP(tbl_wr_wkly[[#This Row],[Player]],tbl_wr_wk11[[Player]:[FPTS/G]],14,0),"          --")</f>
        <v>9.8000000000000007</v>
      </c>
      <c r="Q66">
        <f>IFERROR(VLOOKUP(tbl_wr_wkly[[#This Row],[Player]],tbl_wr_wk12[[Player]:[FPTS/G]],14,0),"          --")</f>
        <v>7.7</v>
      </c>
      <c r="R66">
        <f>IFERROR(VLOOKUP(tbl_wr_wkly[[#This Row],[Player]],tbl_wr_wk13[[Player]:[FPTS/G]],14,0),"          --")</f>
        <v>3.3</v>
      </c>
      <c r="S66" t="s">
        <v>352</v>
      </c>
      <c r="T66">
        <f>IFERROR(VLOOKUP(tbl_wr_wkly[[#This Row],[Player]],tbl_wr_wk15[[Player]:[FPTS/G]],14,0),"          --")</f>
        <v>1.7</v>
      </c>
      <c r="U66">
        <f>IFERROR(VLOOKUP(tbl_wr_wkly[[#This Row],[Player]],tbl_wr_wk16[[Player]:[FPTS/G]],14,0),"          --")</f>
        <v>4.0999999999999996</v>
      </c>
      <c r="V66" t="s">
        <v>383</v>
      </c>
      <c r="W66">
        <f>IFERROR(VLOOKUP(tbl_wr_wkly[[#This Row],[Player]],tbl_wr_wk18[[Player]:[FPTS/G]],14,0),"          --")</f>
        <v>2.7</v>
      </c>
    </row>
    <row r="67" spans="1:23" x14ac:dyDescent="0.35">
      <c r="A67" t="s">
        <v>28</v>
      </c>
      <c r="B67" s="4" t="str">
        <f>MID(tbl_wr_wkly[[#This Row],[Player]], FIND("(", tbl_wr_wkly[[#This Row],[Player]]) + 1, FIND(")", tbl_wr_wkly[[#This Row],[Player]] tbl_wr_wkly[[#This Row],[Player]])- FIND("(", tbl_wr_wkly[[#This Row],[Player]]) - 1)</f>
        <v>LAR</v>
      </c>
      <c r="C67" s="4"/>
      <c r="D67">
        <f>SUM(tbl_wr_wkly[[#This Row],[Week 1]:[Week 18]])</f>
        <v>92.899999999999991</v>
      </c>
      <c r="E67">
        <f>ROUND(AVERAGE(tbl_wr_wkly[[#This Row],[Week 1]:[Week 18]]),2)</f>
        <v>7.15</v>
      </c>
      <c r="F67">
        <f>IFERROR(VLOOKUP(tbl_wr_wkly[[#This Row],[Player]],tbl_wr_wk1[[Player]:[FPTS/G]],14,0),"          --")</f>
        <v>14.9</v>
      </c>
      <c r="G67">
        <f>IFERROR(VLOOKUP(tbl_wr_wkly[[#This Row],[Player]],tbl_wr_wk2[[Player]:[FPTS/G]],14,0),"          --")</f>
        <v>11.7</v>
      </c>
      <c r="H67">
        <f>IFERROR(VLOOKUP(tbl_wr_wkly[[#This Row],[Player]],tbl_wr_wk3[[Player]:[FPTS/G]],14,0),"          --")</f>
        <v>15.2</v>
      </c>
      <c r="I67">
        <f>IFERROR(VLOOKUP(tbl_wr_wkly[[#This Row],[Player]],tbl_wr_wk4[[Player]:[FPTS/G]],14,0),"          --")</f>
        <v>4.9000000000000004</v>
      </c>
      <c r="J67">
        <f>IFERROR(VLOOKUP(tbl_wr_wkly[[#This Row],[Player]],tbl_wr_wk5[[Player]:[FPTS/G]],14,0),"          --")</f>
        <v>7.9</v>
      </c>
      <c r="K67">
        <f>IFERROR(VLOOKUP(tbl_wr_wkly[[#This Row],[Player]],tbl_wr_wk6[[Player]:[FPTS/G]],14,0),"          --")</f>
        <v>3.5</v>
      </c>
      <c r="L67">
        <f>IFERROR(VLOOKUP(tbl_wr_wkly[[#This Row],[Player]],tbl_wr_wk7[[Player]:[FPTS/G]],14,0),"          --")</f>
        <v>9.6</v>
      </c>
      <c r="M67">
        <f>IFERROR(VLOOKUP(tbl_wr_wkly[[#This Row],[Player]],tbl_wr_wk8[[Player]:[FPTS/G]],14,0),"          --")</f>
        <v>5.9</v>
      </c>
      <c r="N67">
        <f>IFERROR(VLOOKUP(tbl_wr_wkly[[#This Row],[Player]],tbl_wr_wk9[[Player]:[FPTS/G]],14,0),"          --")</f>
        <v>3.3</v>
      </c>
      <c r="O67" t="s">
        <v>352</v>
      </c>
      <c r="P67">
        <f>IFERROR(VLOOKUP(tbl_wr_wkly[[#This Row],[Player]],tbl_wr_wk11[[Player]:[FPTS/G]],14,0),"          --")</f>
        <v>2.2000000000000002</v>
      </c>
      <c r="Q67">
        <f>IFERROR(VLOOKUP(tbl_wr_wkly[[#This Row],[Player]],tbl_wr_wk12[[Player]:[FPTS/G]],14,0),"          --")</f>
        <v>9.1</v>
      </c>
      <c r="R67">
        <f>IFERROR(VLOOKUP(tbl_wr_wkly[[#This Row],[Player]],tbl_wr_wk13[[Player]:[FPTS/G]],14,0),"          --")</f>
        <v>1.4</v>
      </c>
      <c r="S67" t="s">
        <v>383</v>
      </c>
      <c r="T67" t="s">
        <v>383</v>
      </c>
      <c r="U67" t="s">
        <v>383</v>
      </c>
      <c r="V67" t="s">
        <v>383</v>
      </c>
      <c r="W67">
        <f>IFERROR(VLOOKUP(tbl_wr_wkly[[#This Row],[Player]],tbl_wr_wk18[[Player]:[FPTS/G]],14,0),"          --")</f>
        <v>3.3</v>
      </c>
    </row>
    <row r="68" spans="1:23" x14ac:dyDescent="0.35">
      <c r="A68" t="s">
        <v>118</v>
      </c>
      <c r="B68" s="2" t="str">
        <f>MID(tbl_wr_wkly[[#This Row],[Player]], FIND("(", tbl_wr_wkly[[#This Row],[Player]]) + 1, FIND(")", tbl_wr_wkly[[#This Row],[Player]] tbl_wr_wkly[[#This Row],[Player]])- FIND("(", tbl_wr_wkly[[#This Row],[Player]]) - 1)</f>
        <v>CAR</v>
      </c>
      <c r="C68" s="2"/>
      <c r="D68">
        <f>SUM(tbl_wr_wkly[[#This Row],[Week 1]:[Week 18]])</f>
        <v>97.999999999999986</v>
      </c>
      <c r="E68">
        <f>ROUND(AVERAGE(tbl_wr_wkly[[#This Row],[Week 1]:[Week 18]]),2)</f>
        <v>7</v>
      </c>
      <c r="F68" t="s">
        <v>383</v>
      </c>
      <c r="G68">
        <f>IFERROR(VLOOKUP(tbl_wr_wkly[[#This Row],[Player]],tbl_wr_wk2[[Player]:[FPTS/G]],14,0),"          --")</f>
        <v>2</v>
      </c>
      <c r="H68">
        <f>IFERROR(VLOOKUP(tbl_wr_wkly[[#This Row],[Player]],tbl_wr_wk3[[Player]:[FPTS/G]],14,0),"          --")</f>
        <v>16.600000000000001</v>
      </c>
      <c r="I68">
        <f>IFERROR(VLOOKUP(tbl_wr_wkly[[#This Row],[Player]],tbl_wr_wk4[[Player]:[FPTS/G]],14,0),"          --")</f>
        <v>3.8</v>
      </c>
      <c r="J68">
        <f>IFERROR(VLOOKUP(tbl_wr_wkly[[#This Row],[Player]],tbl_wr_wk5[[Player]:[FPTS/G]],14,0),"          --")</f>
        <v>11.7</v>
      </c>
      <c r="K68">
        <f>IFERROR(VLOOKUP(tbl_wr_wkly[[#This Row],[Player]],tbl_wr_wk6[[Player]:[FPTS/G]],14,0),"          --")</f>
        <v>4.0999999999999996</v>
      </c>
      <c r="L68" t="s">
        <v>352</v>
      </c>
      <c r="M68">
        <f>IFERROR(VLOOKUP(tbl_wr_wkly[[#This Row],[Player]],tbl_wr_wk8[[Player]:[FPTS/G]],14,0),"          --")</f>
        <v>3.3</v>
      </c>
      <c r="N68">
        <f>IFERROR(VLOOKUP(tbl_wr_wkly[[#This Row],[Player]],tbl_wr_wk9[[Player]:[FPTS/G]],14,0),"          --")</f>
        <v>7.9</v>
      </c>
      <c r="O68" t="s">
        <v>383</v>
      </c>
      <c r="P68" t="s">
        <v>383</v>
      </c>
      <c r="Q68">
        <f>IFERROR(VLOOKUP(tbl_wr_wkly[[#This Row],[Player]],tbl_wr_wk12[[Player]:[FPTS/G]],14,0),"          --")</f>
        <v>4.9000000000000004</v>
      </c>
      <c r="R68">
        <f>IFERROR(VLOOKUP(tbl_wr_wkly[[#This Row],[Player]],tbl_wr_wk13[[Player]:[FPTS/G]],14,0),"          --")</f>
        <v>7.1</v>
      </c>
      <c r="S68">
        <f>IFERROR(VLOOKUP(tbl_wr_wkly[[#This Row],[Player]],tbl_wr_wk14[[Player]:[FPTS/G]],14,0),"          --")</f>
        <v>3.6</v>
      </c>
      <c r="T68">
        <f>IFERROR(VLOOKUP(tbl_wr_wkly[[#This Row],[Player]],tbl_wr_wk15[[Player]:[FPTS/G]],14,0),"          --")</f>
        <v>2.2999999999999998</v>
      </c>
      <c r="U68">
        <f>IFERROR(VLOOKUP(tbl_wr_wkly[[#This Row],[Player]],tbl_wr_wk16[[Player]:[FPTS/G]],14,0),"          --")</f>
        <v>24.8</v>
      </c>
      <c r="V68">
        <f>IFERROR(VLOOKUP(tbl_wr_wkly[[#This Row],[Player]],tbl_wr_wk17[[Player]:[FPTS/G]],14,0),"          --")</f>
        <v>2.2999999999999998</v>
      </c>
      <c r="W68">
        <f>IFERROR(VLOOKUP(tbl_wr_wkly[[#This Row],[Player]],tbl_wr_wk18[[Player]:[FPTS/G]],14,0),"          --")</f>
        <v>3.6</v>
      </c>
    </row>
    <row r="69" spans="1:23" x14ac:dyDescent="0.35">
      <c r="A69" t="s">
        <v>86</v>
      </c>
      <c r="B69" t="str">
        <f>MID(tbl_wr_wkly[[#This Row],[Player]], FIND("(", tbl_wr_wkly[[#This Row],[Player]]) + 1, FIND(")", tbl_wr_wkly[[#This Row],[Player]] tbl_wr_wkly[[#This Row],[Player]])- FIND("(", tbl_wr_wkly[[#This Row],[Player]]) - 1)</f>
        <v>SEA</v>
      </c>
      <c r="D69">
        <f>SUM(tbl_wr_wkly[[#This Row],[Week 1]:[Week 18]])</f>
        <v>118.3</v>
      </c>
      <c r="E69">
        <f>ROUND(AVERAGE(tbl_wr_wkly[[#This Row],[Week 1]:[Week 18]]),2)</f>
        <v>6.96</v>
      </c>
      <c r="F69">
        <f>IFERROR(VLOOKUP(tbl_wr_wkly[[#This Row],[Player]],tbl_wr_wk1[[Player]:[FPTS/G]],14,0),"          --")</f>
        <v>2.8</v>
      </c>
      <c r="G69">
        <f>IFERROR(VLOOKUP(tbl_wr_wkly[[#This Row],[Player]],tbl_wr_wk2[[Player]:[FPTS/G]],14,0),"          --")</f>
        <v>5.9</v>
      </c>
      <c r="H69">
        <f>IFERROR(VLOOKUP(tbl_wr_wkly[[#This Row],[Player]],tbl_wr_wk3[[Player]:[FPTS/G]],14,0),"          --")</f>
        <v>1.5</v>
      </c>
      <c r="I69">
        <f>IFERROR(VLOOKUP(tbl_wr_wkly[[#This Row],[Player]],tbl_wr_wk4[[Player]:[FPTS/G]],14,0),"          --")</f>
        <v>2</v>
      </c>
      <c r="J69" t="s">
        <v>383</v>
      </c>
      <c r="K69">
        <f>IFERROR(VLOOKUP(tbl_wr_wkly[[#This Row],[Player]],tbl_wr_wk6[[Player]:[FPTS/G]],14,0),"          --")</f>
        <v>6.8</v>
      </c>
      <c r="L69">
        <f>IFERROR(VLOOKUP(tbl_wr_wkly[[#This Row],[Player]],tbl_wr_wk7[[Player]:[FPTS/G]],14,0),"          --")</f>
        <v>14.3</v>
      </c>
      <c r="M69">
        <f>IFERROR(VLOOKUP(tbl_wr_wkly[[#This Row],[Player]],tbl_wr_wk8[[Player]:[FPTS/G]],14,0),"          --")</f>
        <v>11.1</v>
      </c>
      <c r="N69">
        <f>IFERROR(VLOOKUP(tbl_wr_wkly[[#This Row],[Player]],tbl_wr_wk9[[Player]:[FPTS/G]],14,0),"          --")</f>
        <v>9.3000000000000007</v>
      </c>
      <c r="O69">
        <f>IFERROR(VLOOKUP(tbl_wr_wkly[[#This Row],[Player]],tbl_wr_wk10[[Player]:[FPTS/G]],14,0),"          --")</f>
        <v>7.3</v>
      </c>
      <c r="P69">
        <f>IFERROR(VLOOKUP(tbl_wr_wkly[[#This Row],[Player]],tbl_wr_wk11[[Player]:[FPTS/G]],14,0),"          --")</f>
        <v>5.5</v>
      </c>
      <c r="Q69">
        <f>IFERROR(VLOOKUP(tbl_wr_wkly[[#This Row],[Player]],tbl_wr_wk12[[Player]:[FPTS/G]],14,0),"          --")</f>
        <v>5.0999999999999996</v>
      </c>
      <c r="R69">
        <f>IFERROR(VLOOKUP(tbl_wr_wkly[[#This Row],[Player]],tbl_wr_wk13[[Player]:[FPTS/G]],14,0),"          --")</f>
        <v>9.6999999999999993</v>
      </c>
      <c r="S69">
        <f>IFERROR(VLOOKUP(tbl_wr_wkly[[#This Row],[Player]],tbl_wr_wk14[[Player]:[FPTS/G]],14,0),"          --")</f>
        <v>4.5</v>
      </c>
      <c r="T69">
        <f>IFERROR(VLOOKUP(tbl_wr_wkly[[#This Row],[Player]],tbl_wr_wk15[[Player]:[FPTS/G]],14,0),"          --")</f>
        <v>12.8</v>
      </c>
      <c r="U69">
        <f>IFERROR(VLOOKUP(tbl_wr_wkly[[#This Row],[Player]],tbl_wr_wk16[[Player]:[FPTS/G]],14,0),"          --")</f>
        <v>9.1</v>
      </c>
      <c r="V69">
        <f>IFERROR(VLOOKUP(tbl_wr_wkly[[#This Row],[Player]],tbl_wr_wk17[[Player]:[FPTS/G]],14,0),"          --")</f>
        <v>7.7</v>
      </c>
      <c r="W69">
        <f>IFERROR(VLOOKUP(tbl_wr_wkly[[#This Row],[Player]],tbl_wr_wk18[[Player]:[FPTS/G]],14,0),"          --")</f>
        <v>2.9</v>
      </c>
    </row>
    <row r="70" spans="1:23" x14ac:dyDescent="0.35">
      <c r="A70" t="s">
        <v>74</v>
      </c>
      <c r="B70" t="str">
        <f>MID(tbl_wr_wkly[[#This Row],[Player]], FIND("(", tbl_wr_wkly[[#This Row],[Player]]) + 1, FIND(")", tbl_wr_wkly[[#This Row],[Player]] tbl_wr_wkly[[#This Row],[Player]])- FIND("(", tbl_wr_wkly[[#This Row],[Player]]) - 1)</f>
        <v>BAL</v>
      </c>
      <c r="D70">
        <f>SUM(tbl_wr_wkly[[#This Row],[Week 1]:[Week 18]])</f>
        <v>90.000000000000014</v>
      </c>
      <c r="E70">
        <f>ROUND(AVERAGE(tbl_wr_wkly[[#This Row],[Week 1]:[Week 18]]),2)</f>
        <v>6.92</v>
      </c>
      <c r="F70">
        <f>IFERROR(VLOOKUP(tbl_wr_wkly[[#This Row],[Player]],tbl_wr_wk1[[Player]:[FPTS/G]],14,0),"          --")</f>
        <v>4.7</v>
      </c>
      <c r="G70">
        <f>IFERROR(VLOOKUP(tbl_wr_wkly[[#This Row],[Player]],tbl_wr_wk2[[Player]:[FPTS/G]],14,0),"          --")</f>
        <v>4.4000000000000004</v>
      </c>
      <c r="H70" t="s">
        <v>383</v>
      </c>
      <c r="I70" t="s">
        <v>383</v>
      </c>
      <c r="J70">
        <f>IFERROR(VLOOKUP(tbl_wr_wkly[[#This Row],[Player]],tbl_wr_wk5[[Player]:[FPTS/G]],14,0),"          --")</f>
        <v>2.2999999999999998</v>
      </c>
      <c r="K70">
        <f>IFERROR(VLOOKUP(tbl_wr_wkly[[#This Row],[Player]],tbl_wr_wk6[[Player]:[FPTS/G]],14,0),"          --")</f>
        <v>4.4000000000000004</v>
      </c>
      <c r="L70">
        <f>IFERROR(VLOOKUP(tbl_wr_wkly[[#This Row],[Player]],tbl_wr_wk7[[Player]:[FPTS/G]],14,0),"          --")</f>
        <v>7.4</v>
      </c>
      <c r="M70" t="s">
        <v>383</v>
      </c>
      <c r="N70">
        <f>IFERROR(VLOOKUP(tbl_wr_wkly[[#This Row],[Player]],tbl_wr_wk9[[Player]:[FPTS/G]],14,0),"          --")</f>
        <v>12.1</v>
      </c>
      <c r="O70">
        <f>IFERROR(VLOOKUP(tbl_wr_wkly[[#This Row],[Player]],tbl_wr_wk10[[Player]:[FPTS/G]],14,0),"          --")</f>
        <v>10.5</v>
      </c>
      <c r="P70">
        <f>IFERROR(VLOOKUP(tbl_wr_wkly[[#This Row],[Player]],tbl_wr_wk11[[Player]:[FPTS/G]],14,0),"          --")</f>
        <v>13.6</v>
      </c>
      <c r="Q70">
        <f>IFERROR(VLOOKUP(tbl_wr_wkly[[#This Row],[Player]],tbl_wr_wk12[[Player]:[FPTS/G]],14,0),"          --")</f>
        <v>4.9000000000000004</v>
      </c>
      <c r="R70" t="s">
        <v>352</v>
      </c>
      <c r="S70">
        <f>IFERROR(VLOOKUP(tbl_wr_wkly[[#This Row],[Player]],tbl_wr_wk14[[Player]:[FPTS/G]],14,0),"          --")</f>
        <v>17.7</v>
      </c>
      <c r="T70">
        <f>IFERROR(VLOOKUP(tbl_wr_wkly[[#This Row],[Player]],tbl_wr_wk15[[Player]:[FPTS/G]],14,0),"          --")</f>
        <v>1.9</v>
      </c>
      <c r="U70">
        <f>IFERROR(VLOOKUP(tbl_wr_wkly[[#This Row],[Player]],tbl_wr_wk16[[Player]:[FPTS/G]],14,0),"          --")</f>
        <v>2.2999999999999998</v>
      </c>
      <c r="V70">
        <f>IFERROR(VLOOKUP(tbl_wr_wkly[[#This Row],[Player]],tbl_wr_wk17[[Player]:[FPTS/G]],14,0),"          --")</f>
        <v>3.8</v>
      </c>
      <c r="W70" t="s">
        <v>383</v>
      </c>
    </row>
    <row r="71" spans="1:23" x14ac:dyDescent="0.35">
      <c r="A71" t="s">
        <v>112</v>
      </c>
      <c r="B71" s="3" t="str">
        <f>MID(tbl_wr_wkly[[#This Row],[Player]], FIND("(", tbl_wr_wkly[[#This Row],[Player]]) + 1, FIND(")", tbl_wr_wkly[[#This Row],[Player]] tbl_wr_wkly[[#This Row],[Player]])- FIND("(", tbl_wr_wkly[[#This Row],[Player]]) - 1)</f>
        <v>NYG</v>
      </c>
      <c r="C71" s="3"/>
      <c r="D71">
        <f>SUM(tbl_wr_wkly[[#This Row],[Week 1]:[Week 18]])</f>
        <v>103.19999999999999</v>
      </c>
      <c r="E71">
        <f>ROUND(AVERAGE(tbl_wr_wkly[[#This Row],[Week 1]:[Week 18]]),2)</f>
        <v>6.88</v>
      </c>
      <c r="F71" t="s">
        <v>383</v>
      </c>
      <c r="G71" t="s">
        <v>383</v>
      </c>
      <c r="H71">
        <f>IFERROR(VLOOKUP(tbl_wr_wkly[[#This Row],[Player]],tbl_wr_wk3[[Player]:[FPTS/G]],14,0),"          --")</f>
        <v>4.0999999999999996</v>
      </c>
      <c r="I71">
        <f>IFERROR(VLOOKUP(tbl_wr_wkly[[#This Row],[Player]],tbl_wr_wk4[[Player]:[FPTS/G]],14,0),"          --")</f>
        <v>7.2</v>
      </c>
      <c r="J71">
        <f>IFERROR(VLOOKUP(tbl_wr_wkly[[#This Row],[Player]],tbl_wr_wk5[[Player]:[FPTS/G]],14,0),"          --")</f>
        <v>4.4000000000000004</v>
      </c>
      <c r="K71">
        <f>IFERROR(VLOOKUP(tbl_wr_wkly[[#This Row],[Player]],tbl_wr_wk6[[Player]:[FPTS/G]],14,0),"          --")</f>
        <v>10.199999999999999</v>
      </c>
      <c r="L71">
        <f>IFERROR(VLOOKUP(tbl_wr_wkly[[#This Row],[Player]],tbl_wr_wk7[[Player]:[FPTS/G]],14,0),"          --")</f>
        <v>2.7</v>
      </c>
      <c r="M71">
        <f>IFERROR(VLOOKUP(tbl_wr_wkly[[#This Row],[Player]],tbl_wr_wk8[[Player]:[FPTS/G]],14,0),"          --")</f>
        <v>1.7</v>
      </c>
      <c r="N71">
        <f>IFERROR(VLOOKUP(tbl_wr_wkly[[#This Row],[Player]],tbl_wr_wk9[[Player]:[FPTS/G]],14,0),"          --")</f>
        <v>11.5</v>
      </c>
      <c r="O71">
        <f>IFERROR(VLOOKUP(tbl_wr_wkly[[#This Row],[Player]],tbl_wr_wk10[[Player]:[FPTS/G]],14,0),"          --")</f>
        <v>1.6</v>
      </c>
      <c r="P71">
        <f>IFERROR(VLOOKUP(tbl_wr_wkly[[#This Row],[Player]],tbl_wr_wk11[[Player]:[FPTS/G]],14,0),"          --")</f>
        <v>5.2</v>
      </c>
      <c r="Q71">
        <f>IFERROR(VLOOKUP(tbl_wr_wkly[[#This Row],[Player]],tbl_wr_wk12[[Player]:[FPTS/G]],14,0),"          --")</f>
        <v>4.5999999999999996</v>
      </c>
      <c r="R71" t="s">
        <v>352</v>
      </c>
      <c r="S71">
        <f>IFERROR(VLOOKUP(tbl_wr_wkly[[#This Row],[Player]],tbl_wr_wk14[[Player]:[FPTS/G]],14,0),"          --")</f>
        <v>14.5</v>
      </c>
      <c r="T71">
        <f>IFERROR(VLOOKUP(tbl_wr_wkly[[#This Row],[Player]],tbl_wr_wk15[[Player]:[FPTS/G]],14,0),"          --")</f>
        <v>4.5</v>
      </c>
      <c r="U71">
        <f>IFERROR(VLOOKUP(tbl_wr_wkly[[#This Row],[Player]],tbl_wr_wk16[[Player]:[FPTS/G]],14,0),"          --")</f>
        <v>3.1</v>
      </c>
      <c r="V71">
        <f>IFERROR(VLOOKUP(tbl_wr_wkly[[#This Row],[Player]],tbl_wr_wk17[[Player]:[FPTS/G]],14,0),"          --")</f>
        <v>16.899999999999999</v>
      </c>
      <c r="W71">
        <f>IFERROR(VLOOKUP(tbl_wr_wkly[[#This Row],[Player]],tbl_wr_wk18[[Player]:[FPTS/G]],14,0),"          --")</f>
        <v>11</v>
      </c>
    </row>
    <row r="72" spans="1:23" x14ac:dyDescent="0.35">
      <c r="A72" t="s">
        <v>43</v>
      </c>
      <c r="B72" t="str">
        <f>MID(tbl_wr_wkly[[#This Row],[Player]], FIND("(", tbl_wr_wkly[[#This Row],[Player]]) + 1, FIND(")", tbl_wr_wkly[[#This Row],[Player]] tbl_wr_wkly[[#This Row],[Player]])- FIND("(", tbl_wr_wkly[[#This Row],[Player]]) - 1)</f>
        <v>DET</v>
      </c>
      <c r="D72">
        <f>SUM(tbl_wr_wkly[[#This Row],[Week 1]:[Week 18]])</f>
        <v>108.8</v>
      </c>
      <c r="E72">
        <f>ROUND(AVERAGE(tbl_wr_wkly[[#This Row],[Week 1]:[Week 18]]),2)</f>
        <v>6.8</v>
      </c>
      <c r="F72">
        <f>IFERROR(VLOOKUP(tbl_wr_wkly[[#This Row],[Player]],tbl_wr_wk1[[Player]:[FPTS/G]],14,0),"          --")</f>
        <v>10</v>
      </c>
      <c r="G72">
        <f>IFERROR(VLOOKUP(tbl_wr_wkly[[#This Row],[Player]],tbl_wr_wk2[[Player]:[FPTS/G]],14,0),"          --")</f>
        <v>21.1</v>
      </c>
      <c r="H72" t="s">
        <v>383</v>
      </c>
      <c r="I72">
        <f>IFERROR(VLOOKUP(tbl_wr_wkly[[#This Row],[Player]],tbl_wr_wk4[[Player]:[FPTS/G]],14,0),"          --")</f>
        <v>8.4</v>
      </c>
      <c r="J72">
        <f>IFERROR(VLOOKUP(tbl_wr_wkly[[#This Row],[Player]],tbl_wr_wk5[[Player]:[FPTS/G]],14,0),"          --")</f>
        <v>15.6</v>
      </c>
      <c r="K72">
        <f>IFERROR(VLOOKUP(tbl_wr_wkly[[#This Row],[Player]],tbl_wr_wk6[[Player]:[FPTS/G]],14,0),"          --")</f>
        <v>6.5</v>
      </c>
      <c r="L72">
        <f>IFERROR(VLOOKUP(tbl_wr_wkly[[#This Row],[Player]],tbl_wr_wk7[[Player]:[FPTS/G]],14,0),"          --")</f>
        <v>5.3</v>
      </c>
      <c r="M72">
        <f>IFERROR(VLOOKUP(tbl_wr_wkly[[#This Row],[Player]],tbl_wr_wk8[[Player]:[FPTS/G]],14,0),"          --")</f>
        <v>-0.2</v>
      </c>
      <c r="N72" t="s">
        <v>352</v>
      </c>
      <c r="O72">
        <f>IFERROR(VLOOKUP(tbl_wr_wkly[[#This Row],[Player]],tbl_wr_wk10[[Player]:[FPTS/G]],14,0),"          --")</f>
        <v>2.5</v>
      </c>
      <c r="P72">
        <f>IFERROR(VLOOKUP(tbl_wr_wkly[[#This Row],[Player]],tbl_wr_wk11[[Player]:[FPTS/G]],14,0),"          --")</f>
        <v>1.6</v>
      </c>
      <c r="Q72">
        <f>IFERROR(VLOOKUP(tbl_wr_wkly[[#This Row],[Player]],tbl_wr_wk12[[Player]:[FPTS/G]],14,0),"          --")</f>
        <v>8.5</v>
      </c>
      <c r="R72">
        <f>IFERROR(VLOOKUP(tbl_wr_wkly[[#This Row],[Player]],tbl_wr_wk13[[Player]:[FPTS/G]],14,0),"          --")</f>
        <v>1.7</v>
      </c>
      <c r="S72">
        <f>IFERROR(VLOOKUP(tbl_wr_wkly[[#This Row],[Player]],tbl_wr_wk14[[Player]:[FPTS/G]],14,0),"          --")</f>
        <v>11.9</v>
      </c>
      <c r="T72">
        <f>IFERROR(VLOOKUP(tbl_wr_wkly[[#This Row],[Player]],tbl_wr_wk15[[Player]:[FPTS/G]],14,0),"          --")</f>
        <v>5.0999999999999996</v>
      </c>
      <c r="U72">
        <f>IFERROR(VLOOKUP(tbl_wr_wkly[[#This Row],[Player]],tbl_wr_wk16[[Player]:[FPTS/G]],14,0),"          --")</f>
        <v>2.1</v>
      </c>
      <c r="V72">
        <f>IFERROR(VLOOKUP(tbl_wr_wkly[[#This Row],[Player]],tbl_wr_wk17[[Player]:[FPTS/G]],14,0),"          --")</f>
        <v>1.8</v>
      </c>
      <c r="W72">
        <f>IFERROR(VLOOKUP(tbl_wr_wkly[[#This Row],[Player]],tbl_wr_wk18[[Player]:[FPTS/G]],14,0),"          --")</f>
        <v>6.9</v>
      </c>
    </row>
    <row r="73" spans="1:23" x14ac:dyDescent="0.35">
      <c r="A73" t="s">
        <v>114</v>
      </c>
      <c r="B73" t="str">
        <f>MID(tbl_wr_wkly[[#This Row],[Player]], FIND("(", tbl_wr_wkly[[#This Row],[Player]]) + 1, FIND(")", tbl_wr_wkly[[#This Row],[Player]] tbl_wr_wkly[[#This Row],[Player]])- FIND("(", tbl_wr_wkly[[#This Row],[Player]]) - 1)</f>
        <v>BUF</v>
      </c>
      <c r="D73">
        <f>SUM(tbl_wr_wkly[[#This Row],[Week 1]:[Week 18]])</f>
        <v>93.600000000000009</v>
      </c>
      <c r="E73">
        <f>ROUND(AVERAGE(tbl_wr_wkly[[#This Row],[Week 1]:[Week 18]]),2)</f>
        <v>6.69</v>
      </c>
      <c r="F73" t="s">
        <v>383</v>
      </c>
      <c r="G73">
        <f>IFERROR(VLOOKUP(tbl_wr_wkly[[#This Row],[Player]],tbl_wr_wk2[[Player]:[FPTS/G]],14,0),"          --")</f>
        <v>7.6</v>
      </c>
      <c r="H73">
        <f>IFERROR(VLOOKUP(tbl_wr_wkly[[#This Row],[Player]],tbl_wr_wk3[[Player]:[FPTS/G]],14,0),"          --")</f>
        <v>1</v>
      </c>
      <c r="I73" t="s">
        <v>383</v>
      </c>
      <c r="J73">
        <f>IFERROR(VLOOKUP(tbl_wr_wkly[[#This Row],[Player]],tbl_wr_wk5[[Player]:[FPTS/G]],14,0),"          --")</f>
        <v>1.6</v>
      </c>
      <c r="K73">
        <f>IFERROR(VLOOKUP(tbl_wr_wkly[[#This Row],[Player]],tbl_wr_wk6[[Player]:[FPTS/G]],14,0),"          --")</f>
        <v>1.8</v>
      </c>
      <c r="L73">
        <f>IFERROR(VLOOKUP(tbl_wr_wkly[[#This Row],[Player]],tbl_wr_wk7[[Player]:[FPTS/G]],14,0),"          --")</f>
        <v>5.5</v>
      </c>
      <c r="M73">
        <f>IFERROR(VLOOKUP(tbl_wr_wkly[[#This Row],[Player]],tbl_wr_wk8[[Player]:[FPTS/G]],14,0),"          --")</f>
        <v>12.2</v>
      </c>
      <c r="N73">
        <f>IFERROR(VLOOKUP(tbl_wr_wkly[[#This Row],[Player]],tbl_wr_wk9[[Player]:[FPTS/G]],14,0),"          --")</f>
        <v>7.7</v>
      </c>
      <c r="O73">
        <f>IFERROR(VLOOKUP(tbl_wr_wkly[[#This Row],[Player]],tbl_wr_wk10[[Player]:[FPTS/G]],14,0),"          --")</f>
        <v>2.9</v>
      </c>
      <c r="P73">
        <f>IFERROR(VLOOKUP(tbl_wr_wkly[[#This Row],[Player]],tbl_wr_wk11[[Player]:[FPTS/G]],14,0),"          --")</f>
        <v>19</v>
      </c>
      <c r="Q73">
        <f>IFERROR(VLOOKUP(tbl_wr_wkly[[#This Row],[Player]],tbl_wr_wk12[[Player]:[FPTS/G]],14,0),"          --")</f>
        <v>6.2</v>
      </c>
      <c r="R73" t="s">
        <v>352</v>
      </c>
      <c r="S73">
        <f>IFERROR(VLOOKUP(tbl_wr_wkly[[#This Row],[Player]],tbl_wr_wk14[[Player]:[FPTS/G]],14,0),"          --")</f>
        <v>1.7</v>
      </c>
      <c r="T73" t="s">
        <v>383</v>
      </c>
      <c r="U73">
        <f>IFERROR(VLOOKUP(tbl_wr_wkly[[#This Row],[Player]],tbl_wr_wk16[[Player]:[FPTS/G]],14,0),"          --")</f>
        <v>6</v>
      </c>
      <c r="V73">
        <f>IFERROR(VLOOKUP(tbl_wr_wkly[[#This Row],[Player]],tbl_wr_wk17[[Player]:[FPTS/G]],14,0),"          --")</f>
        <v>6.9</v>
      </c>
      <c r="W73">
        <f>IFERROR(VLOOKUP(tbl_wr_wkly[[#This Row],[Player]],tbl_wr_wk18[[Player]:[FPTS/G]],14,0),"          --")</f>
        <v>13.5</v>
      </c>
    </row>
    <row r="74" spans="1:23" x14ac:dyDescent="0.35">
      <c r="A74" t="s">
        <v>90</v>
      </c>
      <c r="B74" t="str">
        <f>MID(tbl_wr_wkly[[#This Row],[Player]], FIND("(", tbl_wr_wkly[[#This Row],[Player]]) + 1, FIND(")", tbl_wr_wkly[[#This Row],[Player]] tbl_wr_wkly[[#This Row],[Player]])- FIND("(", tbl_wr_wkly[[#This Row],[Player]]) - 1)</f>
        <v>CIN</v>
      </c>
      <c r="D74">
        <f>SUM(tbl_wr_wkly[[#This Row],[Week 1]:[Week 18]])</f>
        <v>112.30000000000003</v>
      </c>
      <c r="E74">
        <f>ROUND(AVERAGE(tbl_wr_wkly[[#This Row],[Week 1]:[Week 18]]),2)</f>
        <v>6.61</v>
      </c>
      <c r="F74">
        <f>IFERROR(VLOOKUP(tbl_wr_wkly[[#This Row],[Player]],tbl_wr_wk1[[Player]:[FPTS/G]],14,0),"          --")</f>
        <v>2</v>
      </c>
      <c r="G74">
        <f>IFERROR(VLOOKUP(tbl_wr_wkly[[#This Row],[Player]],tbl_wr_wk2[[Player]:[FPTS/G]],14,0),"          --")</f>
        <v>8.1999999999999993</v>
      </c>
      <c r="H74">
        <f>IFERROR(VLOOKUP(tbl_wr_wkly[[#This Row],[Player]],tbl_wr_wk3[[Player]:[FPTS/G]],14,0),"          --")</f>
        <v>6.4</v>
      </c>
      <c r="I74">
        <f>IFERROR(VLOOKUP(tbl_wr_wkly[[#This Row],[Player]],tbl_wr_wk4[[Player]:[FPTS/G]],14,0),"          --")</f>
        <v>4.5999999999999996</v>
      </c>
      <c r="J74">
        <f>IFERROR(VLOOKUP(tbl_wr_wkly[[#This Row],[Player]],tbl_wr_wk5[[Player]:[FPTS/G]],14,0),"          --")</f>
        <v>6.9</v>
      </c>
      <c r="K74">
        <f>IFERROR(VLOOKUP(tbl_wr_wkly[[#This Row],[Player]],tbl_wr_wk6[[Player]:[FPTS/G]],14,0),"          --")</f>
        <v>13.3</v>
      </c>
      <c r="L74" t="s">
        <v>352</v>
      </c>
      <c r="M74">
        <f>IFERROR(VLOOKUP(tbl_wr_wkly[[#This Row],[Player]],tbl_wr_wk8[[Player]:[FPTS/G]],14,0),"          --")</f>
        <v>12.1</v>
      </c>
      <c r="N74">
        <f>IFERROR(VLOOKUP(tbl_wr_wkly[[#This Row],[Player]],tbl_wr_wk9[[Player]:[FPTS/G]],14,0),"          --")</f>
        <v>7.1</v>
      </c>
      <c r="O74">
        <f>IFERROR(VLOOKUP(tbl_wr_wkly[[#This Row],[Player]],tbl_wr_wk10[[Player]:[FPTS/G]],14,0),"          --")</f>
        <v>15.7</v>
      </c>
      <c r="P74">
        <f>IFERROR(VLOOKUP(tbl_wr_wkly[[#This Row],[Player]],tbl_wr_wk11[[Player]:[FPTS/G]],14,0),"          --")</f>
        <v>3.7</v>
      </c>
      <c r="Q74">
        <f>IFERROR(VLOOKUP(tbl_wr_wkly[[#This Row],[Player]],tbl_wr_wk12[[Player]:[FPTS/G]],14,0),"          --")</f>
        <v>3.8</v>
      </c>
      <c r="R74">
        <f>IFERROR(VLOOKUP(tbl_wr_wkly[[#This Row],[Player]],tbl_wr_wk13[[Player]:[FPTS/G]],14,0),"          --")</f>
        <v>5.7</v>
      </c>
      <c r="S74">
        <f>IFERROR(VLOOKUP(tbl_wr_wkly[[#This Row],[Player]],tbl_wr_wk14[[Player]:[FPTS/G]],14,0),"          --")</f>
        <v>3.3</v>
      </c>
      <c r="T74">
        <f>IFERROR(VLOOKUP(tbl_wr_wkly[[#This Row],[Player]],tbl_wr_wk15[[Player]:[FPTS/G]],14,0),"          --")</f>
        <v>6.3</v>
      </c>
      <c r="U74">
        <f>IFERROR(VLOOKUP(tbl_wr_wkly[[#This Row],[Player]],tbl_wr_wk16[[Player]:[FPTS/G]],14,0),"          --")</f>
        <v>8.4</v>
      </c>
      <c r="V74">
        <f>IFERROR(VLOOKUP(tbl_wr_wkly[[#This Row],[Player]],tbl_wr_wk17[[Player]:[FPTS/G]],14,0),"          --")</f>
        <v>3.9</v>
      </c>
      <c r="W74">
        <f>IFERROR(VLOOKUP(tbl_wr_wkly[[#This Row],[Player]],tbl_wr_wk18[[Player]:[FPTS/G]],14,0),"          --")</f>
        <v>0.9</v>
      </c>
    </row>
    <row r="75" spans="1:23" x14ac:dyDescent="0.35">
      <c r="A75" t="s">
        <v>177</v>
      </c>
      <c r="B75" t="str">
        <f>MID(tbl_wr_wkly[[#This Row],[Player]], FIND("(", tbl_wr_wkly[[#This Row],[Player]]) + 1, FIND(")", tbl_wr_wkly[[#This Row],[Player]] tbl_wr_wkly[[#This Row],[Player]])- FIND("(", tbl_wr_wkly[[#This Row],[Player]]) - 1)</f>
        <v>ARI</v>
      </c>
      <c r="D75">
        <f>SUM(tbl_wr_wkly[[#This Row],[Week 1]:[Week 18]])</f>
        <v>52.499999999999993</v>
      </c>
      <c r="E75">
        <f>ROUND(AVERAGE(tbl_wr_wkly[[#This Row],[Week 1]:[Week 18]]),2)</f>
        <v>6.56</v>
      </c>
      <c r="F75" t="s">
        <v>383</v>
      </c>
      <c r="G75" t="s">
        <v>383</v>
      </c>
      <c r="H75" t="s">
        <v>383</v>
      </c>
      <c r="I75" t="s">
        <v>383</v>
      </c>
      <c r="J75" t="s">
        <v>383</v>
      </c>
      <c r="K75" t="s">
        <v>383</v>
      </c>
      <c r="L75" t="s">
        <v>383</v>
      </c>
      <c r="M75" t="s">
        <v>383</v>
      </c>
      <c r="N75">
        <f>IFERROR(VLOOKUP(tbl_wr_wkly[[#This Row],[Player]],tbl_wr_wk9[[Player]:[FPTS/G]],14,0),"          --")</f>
        <v>0.7</v>
      </c>
      <c r="O75" t="s">
        <v>383</v>
      </c>
      <c r="P75">
        <f>IFERROR(VLOOKUP(tbl_wr_wkly[[#This Row],[Player]],tbl_wr_wk11[[Player]:[FPTS/G]],14,0),"          --")</f>
        <v>10.6</v>
      </c>
      <c r="Q75">
        <f>IFERROR(VLOOKUP(tbl_wr_wkly[[#This Row],[Player]],tbl_wr_wk12[[Player]:[FPTS/G]],14,0),"          --")</f>
        <v>10.199999999999999</v>
      </c>
      <c r="R75">
        <f>IFERROR(VLOOKUP(tbl_wr_wkly[[#This Row],[Player]],tbl_wr_wk13[[Player]:[FPTS/G]],14,0),"          --")</f>
        <v>2.4</v>
      </c>
      <c r="S75" t="s">
        <v>352</v>
      </c>
      <c r="T75">
        <f>IFERROR(VLOOKUP(tbl_wr_wkly[[#This Row],[Player]],tbl_wr_wk15[[Player]:[FPTS/G]],14,0),"          --")</f>
        <v>3</v>
      </c>
      <c r="U75">
        <f>IFERROR(VLOOKUP(tbl_wr_wkly[[#This Row],[Player]],tbl_wr_wk16[[Player]:[FPTS/G]],14,0),"          --")</f>
        <v>11.5</v>
      </c>
      <c r="V75">
        <f>IFERROR(VLOOKUP(tbl_wr_wkly[[#This Row],[Player]],tbl_wr_wk17[[Player]:[FPTS/G]],14,0),"          --")</f>
        <v>11.7</v>
      </c>
      <c r="W75">
        <f>IFERROR(VLOOKUP(tbl_wr_wkly[[#This Row],[Player]],tbl_wr_wk18[[Player]:[FPTS/G]],14,0),"          --")</f>
        <v>2.4</v>
      </c>
    </row>
    <row r="76" spans="1:23" x14ac:dyDescent="0.35">
      <c r="A76" t="s">
        <v>54</v>
      </c>
      <c r="B76" t="str">
        <f>MID(tbl_wr_wkly[[#This Row],[Player]], FIND("(", tbl_wr_wkly[[#This Row],[Player]]) + 1, FIND(")", tbl_wr_wkly[[#This Row],[Player]] tbl_wr_wkly[[#This Row],[Player]])- FIND("(", tbl_wr_wkly[[#This Row],[Player]]) - 1)</f>
        <v>CLE</v>
      </c>
      <c r="D76">
        <f>SUM(tbl_wr_wkly[[#This Row],[Week 1]:[Week 18]])</f>
        <v>102.60000000000001</v>
      </c>
      <c r="E76">
        <f>ROUND(AVERAGE(tbl_wr_wkly[[#This Row],[Week 1]:[Week 18]]),2)</f>
        <v>6.41</v>
      </c>
      <c r="F76">
        <f>IFERROR(VLOOKUP(tbl_wr_wkly[[#This Row],[Player]],tbl_wr_wk1[[Player]:[FPTS/G]],14,0),"          --")</f>
        <v>7.7</v>
      </c>
      <c r="G76">
        <f>IFERROR(VLOOKUP(tbl_wr_wkly[[#This Row],[Player]],tbl_wr_wk2[[Player]:[FPTS/G]],14,0),"          --")</f>
        <v>5.6</v>
      </c>
      <c r="H76">
        <f>IFERROR(VLOOKUP(tbl_wr_wkly[[#This Row],[Player]],tbl_wr_wk3[[Player]:[FPTS/G]],14,0),"          --")</f>
        <v>7.3</v>
      </c>
      <c r="I76">
        <f>IFERROR(VLOOKUP(tbl_wr_wkly[[#This Row],[Player]],tbl_wr_wk4[[Player]:[FPTS/G]],14,0),"          --")</f>
        <v>1</v>
      </c>
      <c r="J76" t="s">
        <v>352</v>
      </c>
      <c r="K76">
        <f>IFERROR(VLOOKUP(tbl_wr_wkly[[#This Row],[Player]],tbl_wr_wk6[[Player]:[FPTS/G]],14,0),"          --")</f>
        <v>4.7</v>
      </c>
      <c r="L76">
        <f>IFERROR(VLOOKUP(tbl_wr_wkly[[#This Row],[Player]],tbl_wr_wk7[[Player]:[FPTS/G]],14,0),"          --")</f>
        <v>7.9</v>
      </c>
      <c r="M76">
        <f>IFERROR(VLOOKUP(tbl_wr_wkly[[#This Row],[Player]],tbl_wr_wk8[[Player]:[FPTS/G]],14,0),"          --")</f>
        <v>4</v>
      </c>
      <c r="N76">
        <f>IFERROR(VLOOKUP(tbl_wr_wkly[[#This Row],[Player]],tbl_wr_wk9[[Player]:[FPTS/G]],14,0),"          --")</f>
        <v>2.4</v>
      </c>
      <c r="O76">
        <f>IFERROR(VLOOKUP(tbl_wr_wkly[[#This Row],[Player]],tbl_wr_wk10[[Player]:[FPTS/G]],14,0),"          --")</f>
        <v>12.9</v>
      </c>
      <c r="P76">
        <f>IFERROR(VLOOKUP(tbl_wr_wkly[[#This Row],[Player]],tbl_wr_wk11[[Player]:[FPTS/G]],14,0),"          --")</f>
        <v>9</v>
      </c>
      <c r="Q76">
        <f>IFERROR(VLOOKUP(tbl_wr_wkly[[#This Row],[Player]],tbl_wr_wk12[[Player]:[FPTS/G]],14,0),"          --")</f>
        <v>3.9</v>
      </c>
      <c r="R76">
        <f>IFERROR(VLOOKUP(tbl_wr_wkly[[#This Row],[Player]],tbl_wr_wk13[[Player]:[FPTS/G]],14,0),"          --")</f>
        <v>10.3</v>
      </c>
      <c r="S76">
        <f>IFERROR(VLOOKUP(tbl_wr_wkly[[#This Row],[Player]],tbl_wr_wk14[[Player]:[FPTS/G]],14,0),"          --")</f>
        <v>5.7</v>
      </c>
      <c r="T76">
        <f>IFERROR(VLOOKUP(tbl_wr_wkly[[#This Row],[Player]],tbl_wr_wk15[[Player]:[FPTS/G]],14,0),"          --")</f>
        <v>2.7</v>
      </c>
      <c r="U76">
        <f>IFERROR(VLOOKUP(tbl_wr_wkly[[#This Row],[Player]],tbl_wr_wk16[[Player]:[FPTS/G]],14,0),"          --")</f>
        <v>2.9</v>
      </c>
      <c r="V76">
        <f>IFERROR(VLOOKUP(tbl_wr_wkly[[#This Row],[Player]],tbl_wr_wk17[[Player]:[FPTS/G]],14,0),"          --")</f>
        <v>14.6</v>
      </c>
      <c r="W76" t="s">
        <v>383</v>
      </c>
    </row>
    <row r="77" spans="1:23" x14ac:dyDescent="0.35">
      <c r="A77" t="s">
        <v>76</v>
      </c>
      <c r="B77" t="str">
        <f>MID(tbl_wr_wkly[[#This Row],[Player]], FIND("(", tbl_wr_wkly[[#This Row],[Player]]) + 1, FIND(")", tbl_wr_wkly[[#This Row],[Player]] tbl_wr_wkly[[#This Row],[Player]])- FIND("(", tbl_wr_wkly[[#This Row],[Player]]) - 1)</f>
        <v>MIN</v>
      </c>
      <c r="D77">
        <f>SUM(tbl_wr_wkly[[#This Row],[Week 1]:[Week 18]])</f>
        <v>96.000000000000014</v>
      </c>
      <c r="E77">
        <f>ROUND(AVERAGE(tbl_wr_wkly[[#This Row],[Week 1]:[Week 18]]),2)</f>
        <v>6.4</v>
      </c>
      <c r="F77">
        <f>IFERROR(VLOOKUP(tbl_wr_wkly[[#This Row],[Player]],tbl_wr_wk1[[Player]:[FPTS/G]],14,0),"          --")</f>
        <v>4.5999999999999996</v>
      </c>
      <c r="G77">
        <f>IFERROR(VLOOKUP(tbl_wr_wkly[[#This Row],[Player]],tbl_wr_wk2[[Player]:[FPTS/G]],14,0),"          --")</f>
        <v>10.9</v>
      </c>
      <c r="H77">
        <f>IFERROR(VLOOKUP(tbl_wr_wkly[[#This Row],[Player]],tbl_wr_wk3[[Player]:[FPTS/G]],14,0),"          --")</f>
        <v>10.1</v>
      </c>
      <c r="I77">
        <f>IFERROR(VLOOKUP(tbl_wr_wkly[[#This Row],[Player]],tbl_wr_wk4[[Player]:[FPTS/G]],14,0),"          --")</f>
        <v>2.1</v>
      </c>
      <c r="J77">
        <f>IFERROR(VLOOKUP(tbl_wr_wkly[[#This Row],[Player]],tbl_wr_wk5[[Player]:[FPTS/G]],14,0),"          --")</f>
        <v>7.4</v>
      </c>
      <c r="K77">
        <f>IFERROR(VLOOKUP(tbl_wr_wkly[[#This Row],[Player]],tbl_wr_wk6[[Player]:[FPTS/G]],14,0),"          --")</f>
        <v>6.8</v>
      </c>
      <c r="L77">
        <f>IFERROR(VLOOKUP(tbl_wr_wkly[[#This Row],[Player]],tbl_wr_wk7[[Player]:[FPTS/G]],14,0),"          --")</f>
        <v>7.2</v>
      </c>
      <c r="M77">
        <f>IFERROR(VLOOKUP(tbl_wr_wkly[[#This Row],[Player]],tbl_wr_wk8[[Player]:[FPTS/G]],14,0),"          --")</f>
        <v>13.9</v>
      </c>
      <c r="N77">
        <f>IFERROR(VLOOKUP(tbl_wr_wkly[[#This Row],[Player]],tbl_wr_wk9[[Player]:[FPTS/G]],14,0),"          --")</f>
        <v>2.7</v>
      </c>
      <c r="O77" t="s">
        <v>383</v>
      </c>
      <c r="P77">
        <f>IFERROR(VLOOKUP(tbl_wr_wkly[[#This Row],[Player]],tbl_wr_wk11[[Player]:[FPTS/G]],14,0),"          --")</f>
        <v>1.2</v>
      </c>
      <c r="Q77">
        <f>IFERROR(VLOOKUP(tbl_wr_wkly[[#This Row],[Player]],tbl_wr_wk12[[Player]:[FPTS/G]],14,0),"          --")</f>
        <v>4.9000000000000004</v>
      </c>
      <c r="R77" t="s">
        <v>352</v>
      </c>
      <c r="S77">
        <f>IFERROR(VLOOKUP(tbl_wr_wkly[[#This Row],[Player]],tbl_wr_wk14[[Player]:[FPTS/G]],14,0),"          --")</f>
        <v>3.5</v>
      </c>
      <c r="T77">
        <f>IFERROR(VLOOKUP(tbl_wr_wkly[[#This Row],[Player]],tbl_wr_wk15[[Player]:[FPTS/G]],14,0),"          --")</f>
        <v>0.8</v>
      </c>
      <c r="U77">
        <f>IFERROR(VLOOKUP(tbl_wr_wkly[[#This Row],[Player]],tbl_wr_wk16[[Player]:[FPTS/G]],14,0),"          --")</f>
        <v>18</v>
      </c>
      <c r="V77" t="s">
        <v>383</v>
      </c>
      <c r="W77">
        <f>IFERROR(VLOOKUP(tbl_wr_wkly[[#This Row],[Player]],tbl_wr_wk18[[Player]:[FPTS/G]],14,0),"          --")</f>
        <v>1.9</v>
      </c>
    </row>
    <row r="78" spans="1:23" x14ac:dyDescent="0.35">
      <c r="A78" t="s">
        <v>115</v>
      </c>
      <c r="B78" s="3" t="str">
        <f>MID(tbl_wr_wkly[[#This Row],[Player]], FIND("(", tbl_wr_wkly[[#This Row],[Player]]) + 1, FIND(")", tbl_wr_wkly[[#This Row],[Player]] tbl_wr_wkly[[#This Row],[Player]])- FIND("(", tbl_wr_wkly[[#This Row],[Player]]) - 1)</f>
        <v>DET</v>
      </c>
      <c r="C78" s="3"/>
      <c r="D78">
        <f>SUM(tbl_wr_wkly[[#This Row],[Week 1]:[Week 18]])</f>
        <v>68.300000000000011</v>
      </c>
      <c r="E78">
        <f>ROUND(AVERAGE(tbl_wr_wkly[[#This Row],[Week 1]:[Week 18]]),2)</f>
        <v>6.21</v>
      </c>
      <c r="F78" t="s">
        <v>383</v>
      </c>
      <c r="G78" t="s">
        <v>383</v>
      </c>
      <c r="H78" t="s">
        <v>383</v>
      </c>
      <c r="I78" t="s">
        <v>383</v>
      </c>
      <c r="J78">
        <f>IFERROR(VLOOKUP(tbl_wr_wkly[[#This Row],[Player]],tbl_wr_wk5[[Player]:[FPTS/G]],14,0),"          --")</f>
        <v>1.2</v>
      </c>
      <c r="K78">
        <f>IFERROR(VLOOKUP(tbl_wr_wkly[[#This Row],[Player]],tbl_wr_wk6[[Player]:[FPTS/G]],14,0),"          --")</f>
        <v>12.3</v>
      </c>
      <c r="L78" t="s">
        <v>383</v>
      </c>
      <c r="M78">
        <f>IFERROR(VLOOKUP(tbl_wr_wkly[[#This Row],[Player]],tbl_wr_wk8[[Player]:[FPTS/G]],14,0),"          --")</f>
        <v>2.6</v>
      </c>
      <c r="N78" t="s">
        <v>352</v>
      </c>
      <c r="O78">
        <f>IFERROR(VLOOKUP(tbl_wr_wkly[[#This Row],[Player]],tbl_wr_wk10[[Player]:[FPTS/G]],14,0),"          --")</f>
        <v>2.8</v>
      </c>
      <c r="P78">
        <f>IFERROR(VLOOKUP(tbl_wr_wkly[[#This Row],[Player]],tbl_wr_wk11[[Player]:[FPTS/G]],14,0),"          --")</f>
        <v>11.4</v>
      </c>
      <c r="Q78">
        <f>IFERROR(VLOOKUP(tbl_wr_wkly[[#This Row],[Player]],tbl_wr_wk12[[Player]:[FPTS/G]],14,0),"          --")</f>
        <v>6.1</v>
      </c>
      <c r="R78">
        <f>IFERROR(VLOOKUP(tbl_wr_wkly[[#This Row],[Player]],tbl_wr_wk13[[Player]:[FPTS/G]],14,0),"          --")</f>
        <v>9.5</v>
      </c>
      <c r="S78">
        <f>IFERROR(VLOOKUP(tbl_wr_wkly[[#This Row],[Player]],tbl_wr_wk14[[Player]:[FPTS/G]],14,0),"          --")</f>
        <v>0.4</v>
      </c>
      <c r="T78">
        <f>IFERROR(VLOOKUP(tbl_wr_wkly[[#This Row],[Player]],tbl_wr_wk15[[Player]:[FPTS/G]],14,0),"          --")</f>
        <v>6.7</v>
      </c>
      <c r="U78">
        <f>IFERROR(VLOOKUP(tbl_wr_wkly[[#This Row],[Player]],tbl_wr_wk16[[Player]:[FPTS/G]],14,0),"          --")</f>
        <v>6.8</v>
      </c>
      <c r="V78">
        <f>IFERROR(VLOOKUP(tbl_wr_wkly[[#This Row],[Player]],tbl_wr_wk17[[Player]:[FPTS/G]],14,0),"          --")</f>
        <v>8.5</v>
      </c>
      <c r="W78" t="s">
        <v>383</v>
      </c>
    </row>
    <row r="79" spans="1:23" x14ac:dyDescent="0.35">
      <c r="A79" t="s">
        <v>121</v>
      </c>
      <c r="B79" s="3" t="str">
        <f>MID(tbl_wr_wkly[[#This Row],[Player]], FIND("(", tbl_wr_wkly[[#This Row],[Player]]) + 1, FIND(")", tbl_wr_wkly[[#This Row],[Player]] tbl_wr_wkly[[#This Row],[Player]])- FIND("(", tbl_wr_wkly[[#This Row],[Player]]) - 1)</f>
        <v>BAL</v>
      </c>
      <c r="C79" s="3"/>
      <c r="D79">
        <f>SUM(tbl_wr_wkly[[#This Row],[Week 1]:[Week 18]])</f>
        <v>79.600000000000009</v>
      </c>
      <c r="E79">
        <f>ROUND(AVERAGE(tbl_wr_wkly[[#This Row],[Week 1]:[Week 18]]),2)</f>
        <v>6.12</v>
      </c>
      <c r="F79" t="s">
        <v>383</v>
      </c>
      <c r="G79">
        <f>IFERROR(VLOOKUP(tbl_wr_wkly[[#This Row],[Player]],tbl_wr_wk2[[Player]:[FPTS/G]],14,0),"          --")</f>
        <v>14.8</v>
      </c>
      <c r="H79">
        <f>IFERROR(VLOOKUP(tbl_wr_wkly[[#This Row],[Player]],tbl_wr_wk3[[Player]:[FPTS/G]],14,0),"          --")</f>
        <v>5.9</v>
      </c>
      <c r="I79">
        <f>IFERROR(VLOOKUP(tbl_wr_wkly[[#This Row],[Player]],tbl_wr_wk4[[Player]:[FPTS/G]],14,0),"          --")</f>
        <v>0.9</v>
      </c>
      <c r="J79">
        <f>IFERROR(VLOOKUP(tbl_wr_wkly[[#This Row],[Player]],tbl_wr_wk5[[Player]:[FPTS/G]],14,0),"          --")</f>
        <v>8.4</v>
      </c>
      <c r="K79">
        <f>IFERROR(VLOOKUP(tbl_wr_wkly[[#This Row],[Player]],tbl_wr_wk6[[Player]:[FPTS/G]],14,0),"          --")</f>
        <v>5</v>
      </c>
      <c r="L79">
        <f>IFERROR(VLOOKUP(tbl_wr_wkly[[#This Row],[Player]],tbl_wr_wk7[[Player]:[FPTS/G]],14,0),"          --")</f>
        <v>7.7</v>
      </c>
      <c r="M79" t="s">
        <v>383</v>
      </c>
      <c r="N79">
        <f>IFERROR(VLOOKUP(tbl_wr_wkly[[#This Row],[Player]],tbl_wr_wk9[[Player]:[FPTS/G]],14,0),"          --")</f>
        <v>0.7</v>
      </c>
      <c r="O79" t="s">
        <v>383</v>
      </c>
      <c r="P79">
        <f>IFERROR(VLOOKUP(tbl_wr_wkly[[#This Row],[Player]],tbl_wr_wk11[[Player]:[FPTS/G]],14,0),"          --")</f>
        <v>10.199999999999999</v>
      </c>
      <c r="Q79">
        <f>IFERROR(VLOOKUP(tbl_wr_wkly[[#This Row],[Player]],tbl_wr_wk12[[Player]:[FPTS/G]],14,0),"          --")</f>
        <v>2.6</v>
      </c>
      <c r="R79" t="s">
        <v>352</v>
      </c>
      <c r="S79">
        <f>IFERROR(VLOOKUP(tbl_wr_wkly[[#This Row],[Player]],tbl_wr_wk14[[Player]:[FPTS/G]],14,0),"          --")</f>
        <v>5.7</v>
      </c>
      <c r="T79" t="s">
        <v>383</v>
      </c>
      <c r="U79">
        <f>IFERROR(VLOOKUP(tbl_wr_wkly[[#This Row],[Player]],tbl_wr_wk16[[Player]:[FPTS/G]],14,0),"          --")</f>
        <v>8.5</v>
      </c>
      <c r="V79">
        <f>IFERROR(VLOOKUP(tbl_wr_wkly[[#This Row],[Player]],tbl_wr_wk17[[Player]:[FPTS/G]],14,0),"          --")</f>
        <v>2.8</v>
      </c>
      <c r="W79">
        <f>IFERROR(VLOOKUP(tbl_wr_wkly[[#This Row],[Player]],tbl_wr_wk18[[Player]:[FPTS/G]],14,0),"          --")</f>
        <v>6.4</v>
      </c>
    </row>
    <row r="80" spans="1:23" x14ac:dyDescent="0.35">
      <c r="A80" t="s">
        <v>64</v>
      </c>
      <c r="B80" t="str">
        <f>MID(tbl_wr_wkly[[#This Row],[Player]], FIND("(", tbl_wr_wkly[[#This Row],[Player]]) + 1, FIND(")", tbl_wr_wkly[[#This Row],[Player]] tbl_wr_wkly[[#This Row],[Player]])- FIND("(", tbl_wr_wkly[[#This Row],[Player]]) - 1)</f>
        <v>NE</v>
      </c>
      <c r="D80">
        <f>SUM(tbl_wr_wkly[[#This Row],[Week 1]:[Week 18]])</f>
        <v>82.7</v>
      </c>
      <c r="E80">
        <f>ROUND(AVERAGE(tbl_wr_wkly[[#This Row],[Week 1]:[Week 18]]),2)</f>
        <v>5.91</v>
      </c>
      <c r="F80">
        <f>IFERROR(VLOOKUP(tbl_wr_wkly[[#This Row],[Player]],tbl_wr_wk1[[Player]:[FPTS/G]],14,0),"          --")</f>
        <v>6</v>
      </c>
      <c r="G80">
        <f>IFERROR(VLOOKUP(tbl_wr_wkly[[#This Row],[Player]],tbl_wr_wk2[[Player]:[FPTS/G]],14,0),"          --")</f>
        <v>0.9</v>
      </c>
      <c r="H80">
        <f>IFERROR(VLOOKUP(tbl_wr_wkly[[#This Row],[Player]],tbl_wr_wk3[[Player]:[FPTS/G]],14,0),"          --")</f>
        <v>2.5</v>
      </c>
      <c r="I80">
        <f>IFERROR(VLOOKUP(tbl_wr_wkly[[#This Row],[Player]],tbl_wr_wk4[[Player]:[FPTS/G]],14,0),"          --")</f>
        <v>5.5</v>
      </c>
      <c r="J80">
        <f>IFERROR(VLOOKUP(tbl_wr_wkly[[#This Row],[Player]],tbl_wr_wk5[[Player]:[FPTS/G]],14,0),"          --")</f>
        <v>2.9</v>
      </c>
      <c r="K80" t="s">
        <v>383</v>
      </c>
      <c r="L80">
        <f>IFERROR(VLOOKUP(tbl_wr_wkly[[#This Row],[Player]],tbl_wr_wk7[[Player]:[FPTS/G]],14,0),"          --")</f>
        <v>9.4</v>
      </c>
      <c r="M80">
        <f>IFERROR(VLOOKUP(tbl_wr_wkly[[#This Row],[Player]],tbl_wr_wk8[[Player]:[FPTS/G]],14,0),"          --")</f>
        <v>5.4</v>
      </c>
      <c r="N80">
        <f>IFERROR(VLOOKUP(tbl_wr_wkly[[#This Row],[Player]],tbl_wr_wk9[[Player]:[FPTS/G]],14,0),"          --")</f>
        <v>8</v>
      </c>
      <c r="O80">
        <f>IFERROR(VLOOKUP(tbl_wr_wkly[[#This Row],[Player]],tbl_wr_wk10[[Player]:[FPTS/G]],14,0),"          --")</f>
        <v>11.4</v>
      </c>
      <c r="P80" t="s">
        <v>352</v>
      </c>
      <c r="Q80">
        <f>IFERROR(VLOOKUP(tbl_wr_wkly[[#This Row],[Player]],tbl_wr_wk12[[Player]:[FPTS/G]],14,0),"          --")</f>
        <v>7.9</v>
      </c>
      <c r="R80" t="s">
        <v>383</v>
      </c>
      <c r="S80" t="s">
        <v>383</v>
      </c>
      <c r="T80">
        <f>IFERROR(VLOOKUP(tbl_wr_wkly[[#This Row],[Player]],tbl_wr_wk15[[Player]:[FPTS/G]],14,0),"          --")</f>
        <v>4.8</v>
      </c>
      <c r="U80">
        <f>IFERROR(VLOOKUP(tbl_wr_wkly[[#This Row],[Player]],tbl_wr_wk16[[Player]:[FPTS/G]],14,0),"          --")</f>
        <v>9.9</v>
      </c>
      <c r="V80">
        <f>IFERROR(VLOOKUP(tbl_wr_wkly[[#This Row],[Player]],tbl_wr_wk17[[Player]:[FPTS/G]],14,0),"          --")</f>
        <v>5.8</v>
      </c>
      <c r="W80">
        <f>IFERROR(VLOOKUP(tbl_wr_wkly[[#This Row],[Player]],tbl_wr_wk18[[Player]:[FPTS/G]],14,0),"          --")</f>
        <v>2.2999999999999998</v>
      </c>
    </row>
    <row r="81" spans="1:23" x14ac:dyDescent="0.35">
      <c r="A81" t="s">
        <v>69</v>
      </c>
      <c r="B81" s="2" t="str">
        <f>MID(tbl_wr_wkly[[#This Row],[Player]], FIND("(", tbl_wr_wkly[[#This Row],[Player]]) + 1, FIND(")", tbl_wr_wkly[[#This Row],[Player]] tbl_wr_wkly[[#This Row],[Player]])- FIND("(", tbl_wr_wkly[[#This Row],[Player]]) - 1)</f>
        <v>KC</v>
      </c>
      <c r="C81" s="2"/>
      <c r="D81">
        <f>SUM(tbl_wr_wkly[[#This Row],[Week 1]:[Week 18]])</f>
        <v>75.499999999999986</v>
      </c>
      <c r="E81">
        <f>ROUND(AVERAGE(tbl_wr_wkly[[#This Row],[Week 1]:[Week 18]]),2)</f>
        <v>5.81</v>
      </c>
      <c r="F81">
        <f>IFERROR(VLOOKUP(tbl_wr_wkly[[#This Row],[Player]],tbl_wr_wk1[[Player]:[FPTS/G]],14,0),"          --")</f>
        <v>5.5</v>
      </c>
      <c r="G81">
        <f>IFERROR(VLOOKUP(tbl_wr_wkly[[#This Row],[Player]],tbl_wr_wk2[[Player]:[FPTS/G]],14,0),"          --")</f>
        <v>5.7</v>
      </c>
      <c r="H81">
        <f>IFERROR(VLOOKUP(tbl_wr_wkly[[#This Row],[Player]],tbl_wr_wk3[[Player]:[FPTS/G]],14,0),"          --")</f>
        <v>6.1</v>
      </c>
      <c r="I81">
        <f>IFERROR(VLOOKUP(tbl_wr_wkly[[#This Row],[Player]],tbl_wr_wk4[[Player]:[FPTS/G]],14,0),"          --")</f>
        <v>1</v>
      </c>
      <c r="J81">
        <f>IFERROR(VLOOKUP(tbl_wr_wkly[[#This Row],[Player]],tbl_wr_wk5[[Player]:[FPTS/G]],14,0),"          --")</f>
        <v>6.6</v>
      </c>
      <c r="K81" t="s">
        <v>383</v>
      </c>
      <c r="L81" t="s">
        <v>383</v>
      </c>
      <c r="M81">
        <f>IFERROR(VLOOKUP(tbl_wr_wkly[[#This Row],[Player]],tbl_wr_wk8[[Player]:[FPTS/G]],14,0),"          --")</f>
        <v>5.2</v>
      </c>
      <c r="N81">
        <f>IFERROR(VLOOKUP(tbl_wr_wkly[[#This Row],[Player]],tbl_wr_wk9[[Player]:[FPTS/G]],14,0),"          --")</f>
        <v>2.5</v>
      </c>
      <c r="O81" t="s">
        <v>352</v>
      </c>
      <c r="P81">
        <f>IFERROR(VLOOKUP(tbl_wr_wkly[[#This Row],[Player]],tbl_wr_wk11[[Player]:[FPTS/G]],14,0),"          --")</f>
        <v>13.8</v>
      </c>
      <c r="Q81">
        <f>IFERROR(VLOOKUP(tbl_wr_wkly[[#This Row],[Player]],tbl_wr_wk12[[Player]:[FPTS/G]],14,0),"          --")</f>
        <v>6.8</v>
      </c>
      <c r="R81" t="s">
        <v>383</v>
      </c>
      <c r="S81">
        <f>IFERROR(VLOOKUP(tbl_wr_wkly[[#This Row],[Player]],tbl_wr_wk14[[Player]:[FPTS/G]],14,0),"          --")</f>
        <v>2.2999999999999998</v>
      </c>
      <c r="T81">
        <f>IFERROR(VLOOKUP(tbl_wr_wkly[[#This Row],[Player]],tbl_wr_wk15[[Player]:[FPTS/G]],14,0),"          --")</f>
        <v>3.6</v>
      </c>
      <c r="U81">
        <f>IFERROR(VLOOKUP(tbl_wr_wkly[[#This Row],[Player]],tbl_wr_wk16[[Player]:[FPTS/G]],14,0),"          --")</f>
        <v>11.8</v>
      </c>
      <c r="V81">
        <f>IFERROR(VLOOKUP(tbl_wr_wkly[[#This Row],[Player]],tbl_wr_wk17[[Player]:[FPTS/G]],14,0),"          --")</f>
        <v>4.5999999999999996</v>
      </c>
      <c r="W81" t="s">
        <v>383</v>
      </c>
    </row>
    <row r="82" spans="1:23" x14ac:dyDescent="0.35">
      <c r="A82" t="s">
        <v>149</v>
      </c>
      <c r="B82" s="4" t="str">
        <f>MID(tbl_wr_wkly[[#This Row],[Player]], FIND("(", tbl_wr_wkly[[#This Row],[Player]]) + 1, FIND(")", tbl_wr_wkly[[#This Row],[Player]] tbl_wr_wkly[[#This Row],[Player]])- FIND("(", tbl_wr_wkly[[#This Row],[Player]]) - 1)</f>
        <v>LV</v>
      </c>
      <c r="C82" s="4"/>
      <c r="D82">
        <f>SUM(tbl_wr_wkly[[#This Row],[Week 1]:[Week 18]])</f>
        <v>62.3</v>
      </c>
      <c r="E82">
        <f>ROUND(AVERAGE(tbl_wr_wkly[[#This Row],[Week 1]:[Week 18]]),2)</f>
        <v>5.66</v>
      </c>
      <c r="F82" t="s">
        <v>383</v>
      </c>
      <c r="G82">
        <f>IFERROR(VLOOKUP(tbl_wr_wkly[[#This Row],[Player]],tbl_wr_wk2[[Player]:[FPTS/G]],14,0),"          --")</f>
        <v>3.4</v>
      </c>
      <c r="H82" t="s">
        <v>383</v>
      </c>
      <c r="I82" t="s">
        <v>383</v>
      </c>
      <c r="J82">
        <f>IFERROR(VLOOKUP(tbl_wr_wkly[[#This Row],[Player]],tbl_wr_wk5[[Player]:[FPTS/G]],14,0),"          --")</f>
        <v>1.6</v>
      </c>
      <c r="K82">
        <f>IFERROR(VLOOKUP(tbl_wr_wkly[[#This Row],[Player]],tbl_wr_wk6[[Player]:[FPTS/G]],14,0),"          --")</f>
        <v>7.1</v>
      </c>
      <c r="L82">
        <f>IFERROR(VLOOKUP(tbl_wr_wkly[[#This Row],[Player]],tbl_wr_wk7[[Player]:[FPTS/G]],14,0),"          --")</f>
        <v>2.8</v>
      </c>
      <c r="M82" t="s">
        <v>383</v>
      </c>
      <c r="N82">
        <f>IFERROR(VLOOKUP(tbl_wr_wkly[[#This Row],[Player]],tbl_wr_wk9[[Player]:[FPTS/G]],14,0),"          --")</f>
        <v>6.6</v>
      </c>
      <c r="O82">
        <f>IFERROR(VLOOKUP(tbl_wr_wkly[[#This Row],[Player]],tbl_wr_wk10[[Player]:[FPTS/G]],14,0),"          --")</f>
        <v>0.9</v>
      </c>
      <c r="P82">
        <f>IFERROR(VLOOKUP(tbl_wr_wkly[[#This Row],[Player]],tbl_wr_wk11[[Player]:[FPTS/G]],14,0),"          --")</f>
        <v>4</v>
      </c>
      <c r="Q82" t="s">
        <v>383</v>
      </c>
      <c r="R82" t="s">
        <v>352</v>
      </c>
      <c r="S82" t="s">
        <v>383</v>
      </c>
      <c r="T82">
        <f>IFERROR(VLOOKUP(tbl_wr_wkly[[#This Row],[Player]],tbl_wr_wk15[[Player]:[FPTS/G]],14,0),"          --")</f>
        <v>19.2</v>
      </c>
      <c r="U82">
        <f>IFERROR(VLOOKUP(tbl_wr_wkly[[#This Row],[Player]],tbl_wr_wk16[[Player]:[FPTS/G]],14,0),"          --")</f>
        <v>0.6</v>
      </c>
      <c r="V82">
        <f>IFERROR(VLOOKUP(tbl_wr_wkly[[#This Row],[Player]],tbl_wr_wk17[[Player]:[FPTS/G]],14,0),"          --")</f>
        <v>4.5999999999999996</v>
      </c>
      <c r="W82">
        <f>IFERROR(VLOOKUP(tbl_wr_wkly[[#This Row],[Player]],tbl_wr_wk18[[Player]:[FPTS/G]],14,0),"          --")</f>
        <v>11.5</v>
      </c>
    </row>
    <row r="83" spans="1:23" x14ac:dyDescent="0.35">
      <c r="A83" t="s">
        <v>271</v>
      </c>
      <c r="B83" t="str">
        <f>MID(tbl_wr_wkly[[#This Row],[Player]], FIND("(", tbl_wr_wkly[[#This Row],[Player]]) + 1, FIND(")", tbl_wr_wkly[[#This Row],[Player]] tbl_wr_wkly[[#This Row],[Player]])- FIND("(", tbl_wr_wkly[[#This Row],[Player]]) - 1)</f>
        <v>SF</v>
      </c>
      <c r="D83">
        <f>SUM(tbl_wr_wkly[[#This Row],[Week 1]:[Week 18]])</f>
        <v>27.8</v>
      </c>
      <c r="E83">
        <f>ROUND(AVERAGE(tbl_wr_wkly[[#This Row],[Week 1]:[Week 18]]),2)</f>
        <v>5.56</v>
      </c>
      <c r="F83" t="s">
        <v>383</v>
      </c>
      <c r="G83" t="s">
        <v>383</v>
      </c>
      <c r="H83">
        <f>IFERROR(VLOOKUP(tbl_wr_wkly[[#This Row],[Player]],tbl_wr_wk3[[Player]:[FPTS/G]],14,0),"          --")</f>
        <v>9.4</v>
      </c>
      <c r="I83">
        <f>IFERROR(VLOOKUP(tbl_wr_wkly[[#This Row],[Player]],tbl_wr_wk4[[Player]:[FPTS/G]],14,0),"          --")</f>
        <v>1.2</v>
      </c>
      <c r="J83" t="s">
        <v>383</v>
      </c>
      <c r="K83" t="s">
        <v>383</v>
      </c>
      <c r="L83" t="s">
        <v>383</v>
      </c>
      <c r="M83" t="s">
        <v>383</v>
      </c>
      <c r="N83" t="s">
        <v>352</v>
      </c>
      <c r="O83">
        <f>IFERROR(VLOOKUP(tbl_wr_wkly[[#This Row],[Player]],tbl_wr_wk10[[Player]:[FPTS/G]],14,0),"          --")</f>
        <v>2.5</v>
      </c>
      <c r="P83" t="s">
        <v>383</v>
      </c>
      <c r="Q83" t="s">
        <v>383</v>
      </c>
      <c r="R83" t="s">
        <v>383</v>
      </c>
      <c r="S83" t="s">
        <v>383</v>
      </c>
      <c r="T83" t="s">
        <v>383</v>
      </c>
      <c r="U83">
        <f>IFERROR(VLOOKUP(tbl_wr_wkly[[#This Row],[Player]],tbl_wr_wk16[[Player]:[FPTS/G]],14,0),"          --")</f>
        <v>7.7</v>
      </c>
      <c r="V83" t="s">
        <v>383</v>
      </c>
      <c r="W83">
        <f>IFERROR(VLOOKUP(tbl_wr_wkly[[#This Row],[Player]],tbl_wr_wk18[[Player]:[FPTS/G]],14,0),"          --")</f>
        <v>7</v>
      </c>
    </row>
    <row r="84" spans="1:23" x14ac:dyDescent="0.35">
      <c r="A84" t="s">
        <v>53</v>
      </c>
      <c r="B84" s="4" t="str">
        <f>MID(tbl_wr_wkly[[#This Row],[Player]], FIND("(", tbl_wr_wkly[[#This Row],[Player]]) + 1, FIND(")", tbl_wr_wkly[[#This Row],[Player]] tbl_wr_wkly[[#This Row],[Player]])- FIND("(", tbl_wr_wkly[[#This Row],[Player]]) - 1)</f>
        <v>TEN</v>
      </c>
      <c r="C84" s="4"/>
      <c r="D84">
        <f>SUM(tbl_wr_wkly[[#This Row],[Week 1]:[Week 18]])</f>
        <v>70.999999999999986</v>
      </c>
      <c r="E84">
        <f>ROUND(AVERAGE(tbl_wr_wkly[[#This Row],[Week 1]:[Week 18]]),2)</f>
        <v>5.46</v>
      </c>
      <c r="F84">
        <f>IFERROR(VLOOKUP(tbl_wr_wkly[[#This Row],[Player]],tbl_wr_wk1[[Player]:[FPTS/G]],14,0),"          --")</f>
        <v>7.8</v>
      </c>
      <c r="G84">
        <f>IFERROR(VLOOKUP(tbl_wr_wkly[[#This Row],[Player]],tbl_wr_wk2[[Player]:[FPTS/G]],14,0),"          --")</f>
        <v>10</v>
      </c>
      <c r="H84" t="s">
        <v>383</v>
      </c>
      <c r="I84">
        <f>IFERROR(VLOOKUP(tbl_wr_wkly[[#This Row],[Player]],tbl_wr_wk4[[Player]:[FPTS/G]],14,0),"          --")</f>
        <v>13.6</v>
      </c>
      <c r="J84">
        <f>IFERROR(VLOOKUP(tbl_wr_wkly[[#This Row],[Player]],tbl_wr_wk5[[Player]:[FPTS/G]],14,0),"          --")</f>
        <v>1.4</v>
      </c>
      <c r="K84">
        <f>IFERROR(VLOOKUP(tbl_wr_wkly[[#This Row],[Player]],tbl_wr_wk6[[Player]:[FPTS/G]],14,0),"          --")</f>
        <v>4</v>
      </c>
      <c r="L84" t="s">
        <v>352</v>
      </c>
      <c r="M84">
        <f>IFERROR(VLOOKUP(tbl_wr_wkly[[#This Row],[Player]],tbl_wr_wk8[[Player]:[FPTS/G]],14,0),"          --")</f>
        <v>9.8000000000000007</v>
      </c>
      <c r="N84">
        <f>IFERROR(VLOOKUP(tbl_wr_wkly[[#This Row],[Player]],tbl_wr_wk9[[Player]:[FPTS/G]],14,0),"          --")</f>
        <v>2.8</v>
      </c>
      <c r="O84">
        <f>IFERROR(VLOOKUP(tbl_wr_wkly[[#This Row],[Player]],tbl_wr_wk10[[Player]:[FPTS/G]],14,0),"          --")</f>
        <v>1.4</v>
      </c>
      <c r="P84">
        <f>IFERROR(VLOOKUP(tbl_wr_wkly[[#This Row],[Player]],tbl_wr_wk11[[Player]:[FPTS/G]],14,0),"          --")</f>
        <v>1.2</v>
      </c>
      <c r="Q84">
        <f>IFERROR(VLOOKUP(tbl_wr_wkly[[#This Row],[Player]],tbl_wr_wk12[[Player]:[FPTS/G]],14,0),"          --")</f>
        <v>6.1</v>
      </c>
      <c r="R84">
        <f>IFERROR(VLOOKUP(tbl_wr_wkly[[#This Row],[Player]],tbl_wr_wk13[[Player]:[FPTS/G]],14,0),"          --")</f>
        <v>3.3</v>
      </c>
      <c r="S84">
        <f>IFERROR(VLOOKUP(tbl_wr_wkly[[#This Row],[Player]],tbl_wr_wk14[[Player]:[FPTS/G]],14,0),"          --")</f>
        <v>5.8</v>
      </c>
      <c r="T84">
        <f>IFERROR(VLOOKUP(tbl_wr_wkly[[#This Row],[Player]],tbl_wr_wk15[[Player]:[FPTS/G]],14,0),"          --")</f>
        <v>3.8</v>
      </c>
      <c r="U84" t="s">
        <v>383</v>
      </c>
      <c r="V84" t="s">
        <v>383</v>
      </c>
      <c r="W84" t="s">
        <v>383</v>
      </c>
    </row>
    <row r="85" spans="1:23" x14ac:dyDescent="0.35">
      <c r="A85" t="s">
        <v>120</v>
      </c>
      <c r="B85" t="str">
        <f>MID(tbl_wr_wkly[[#This Row],[Player]], FIND("(", tbl_wr_wkly[[#This Row],[Player]]) + 1, FIND(")", tbl_wr_wkly[[#This Row],[Player]] tbl_wr_wkly[[#This Row],[Player]])- FIND("(", tbl_wr_wkly[[#This Row],[Player]]) - 1)</f>
        <v>MIA</v>
      </c>
      <c r="D85">
        <f>SUM(tbl_wr_wkly[[#This Row],[Week 1]:[Week 18]])</f>
        <v>58.6</v>
      </c>
      <c r="E85">
        <f>ROUND(AVERAGE(tbl_wr_wkly[[#This Row],[Week 1]:[Week 18]]),2)</f>
        <v>5.33</v>
      </c>
      <c r="F85" t="s">
        <v>383</v>
      </c>
      <c r="G85" t="s">
        <v>383</v>
      </c>
      <c r="H85" t="s">
        <v>383</v>
      </c>
      <c r="I85">
        <f>IFERROR(VLOOKUP(tbl_wr_wkly[[#This Row],[Player]],tbl_wr_wk4[[Player]:[FPTS/G]],14,0),"          --")</f>
        <v>2.1</v>
      </c>
      <c r="J85">
        <f>IFERROR(VLOOKUP(tbl_wr_wkly[[#This Row],[Player]],tbl_wr_wk5[[Player]:[FPTS/G]],14,0),"          --")</f>
        <v>7.2</v>
      </c>
      <c r="K85" t="s">
        <v>383</v>
      </c>
      <c r="L85">
        <f>IFERROR(VLOOKUP(tbl_wr_wkly[[#This Row],[Player]],tbl_wr_wk7[[Player]:[FPTS/G]],14,0),"          --")</f>
        <v>5.8</v>
      </c>
      <c r="M85">
        <f>IFERROR(VLOOKUP(tbl_wr_wkly[[#This Row],[Player]],tbl_wr_wk8[[Player]:[FPTS/G]],14,0),"          --")</f>
        <v>6.6</v>
      </c>
      <c r="N85">
        <f>IFERROR(VLOOKUP(tbl_wr_wkly[[#This Row],[Player]],tbl_wr_wk9[[Player]:[FPTS/G]],14,0),"          --")</f>
        <v>9.6</v>
      </c>
      <c r="O85" t="s">
        <v>352</v>
      </c>
      <c r="P85">
        <f>IFERROR(VLOOKUP(tbl_wr_wkly[[#This Row],[Player]],tbl_wr_wk11[[Player]:[FPTS/G]],14,0),"          --")</f>
        <v>3.8</v>
      </c>
      <c r="Q85" t="s">
        <v>383</v>
      </c>
      <c r="R85" t="s">
        <v>383</v>
      </c>
      <c r="S85">
        <f>IFERROR(VLOOKUP(tbl_wr_wkly[[#This Row],[Player]],tbl_wr_wk14[[Player]:[FPTS/G]],14,0),"          --")</f>
        <v>4</v>
      </c>
      <c r="T85">
        <f>IFERROR(VLOOKUP(tbl_wr_wkly[[#This Row],[Player]],tbl_wr_wk15[[Player]:[FPTS/G]],14,0),"          --")</f>
        <v>1.2</v>
      </c>
      <c r="U85">
        <f>IFERROR(VLOOKUP(tbl_wr_wkly[[#This Row],[Player]],tbl_wr_wk16[[Player]:[FPTS/G]],14,0),"          --")</f>
        <v>5.7</v>
      </c>
      <c r="V85">
        <f>IFERROR(VLOOKUP(tbl_wr_wkly[[#This Row],[Player]],tbl_wr_wk17[[Player]:[FPTS/G]],14,0),"          --")</f>
        <v>9.6999999999999993</v>
      </c>
      <c r="W85">
        <f>IFERROR(VLOOKUP(tbl_wr_wkly[[#This Row],[Player]],tbl_wr_wk18[[Player]:[FPTS/G]],14,0),"          --")</f>
        <v>2.9</v>
      </c>
    </row>
    <row r="86" spans="1:23" x14ac:dyDescent="0.35">
      <c r="A86" t="s">
        <v>50</v>
      </c>
      <c r="B86" s="3" t="str">
        <f>MID(tbl_wr_wkly[[#This Row],[Player]], FIND("(", tbl_wr_wkly[[#This Row],[Player]]) + 1, FIND(")", tbl_wr_wkly[[#This Row],[Player]] tbl_wr_wkly[[#This Row],[Player]])- FIND("(", tbl_wr_wkly[[#This Row],[Player]]) - 1)</f>
        <v>HOU</v>
      </c>
      <c r="C86" s="3"/>
      <c r="D86">
        <f>SUM(tbl_wr_wkly[[#This Row],[Week 1]:[Week 18]])</f>
        <v>69.3</v>
      </c>
      <c r="E86">
        <f>ROUND(AVERAGE(tbl_wr_wkly[[#This Row],[Week 1]:[Week 18]]),2)</f>
        <v>5.33</v>
      </c>
      <c r="F86">
        <f>IFERROR(VLOOKUP(tbl_wr_wkly[[#This Row],[Player]],tbl_wr_wk1[[Player]:[FPTS/G]],14,0),"          --")</f>
        <v>8.6999999999999993</v>
      </c>
      <c r="G86">
        <f>IFERROR(VLOOKUP(tbl_wr_wkly[[#This Row],[Player]],tbl_wr_wk2[[Player]:[FPTS/G]],14,0),"          --")</f>
        <v>10.4</v>
      </c>
      <c r="H86">
        <f>IFERROR(VLOOKUP(tbl_wr_wkly[[#This Row],[Player]],tbl_wr_wk3[[Player]:[FPTS/G]],14,0),"          --")</f>
        <v>4.9000000000000004</v>
      </c>
      <c r="I86">
        <f>IFERROR(VLOOKUP(tbl_wr_wkly[[#This Row],[Player]],tbl_wr_wk4[[Player]:[FPTS/G]],14,0),"          --")</f>
        <v>4.0999999999999996</v>
      </c>
      <c r="J86">
        <f>IFERROR(VLOOKUP(tbl_wr_wkly[[#This Row],[Player]],tbl_wr_wk5[[Player]:[FPTS/G]],14,0),"          --")</f>
        <v>4.5</v>
      </c>
      <c r="K86">
        <f>IFERROR(VLOOKUP(tbl_wr_wkly[[#This Row],[Player]],tbl_wr_wk6[[Player]:[FPTS/G]],14,0),"          --")</f>
        <v>7.1</v>
      </c>
      <c r="L86" t="s">
        <v>352</v>
      </c>
      <c r="M86" t="s">
        <v>383</v>
      </c>
      <c r="N86" t="s">
        <v>383</v>
      </c>
      <c r="O86">
        <f>IFERROR(VLOOKUP(tbl_wr_wkly[[#This Row],[Player]],tbl_wr_wk10[[Player]:[FPTS/G]],14,0),"          --")</f>
        <v>2</v>
      </c>
      <c r="P86">
        <f>IFERROR(VLOOKUP(tbl_wr_wkly[[#This Row],[Player]],tbl_wr_wk11[[Player]:[FPTS/G]],14,0),"          --")</f>
        <v>6.9</v>
      </c>
      <c r="Q86">
        <f>IFERROR(VLOOKUP(tbl_wr_wkly[[#This Row],[Player]],tbl_wr_wk12[[Player]:[FPTS/G]],14,0),"          --")</f>
        <v>5</v>
      </c>
      <c r="R86" t="s">
        <v>383</v>
      </c>
      <c r="S86">
        <f>IFERROR(VLOOKUP(tbl_wr_wkly[[#This Row],[Player]],tbl_wr_wk14[[Player]:[FPTS/G]],14,0),"          --")</f>
        <v>0.3</v>
      </c>
      <c r="T86">
        <f>IFERROR(VLOOKUP(tbl_wr_wkly[[#This Row],[Player]],tbl_wr_wk15[[Player]:[FPTS/G]],14,0),"          --")</f>
        <v>4.5</v>
      </c>
      <c r="U86">
        <f>IFERROR(VLOOKUP(tbl_wr_wkly[[#This Row],[Player]],tbl_wr_wk16[[Player]:[FPTS/G]],14,0),"          --")</f>
        <v>3.1</v>
      </c>
      <c r="V86">
        <f>IFERROR(VLOOKUP(tbl_wr_wkly[[#This Row],[Player]],tbl_wr_wk17[[Player]:[FPTS/G]],14,0),"          --")</f>
        <v>7.8</v>
      </c>
      <c r="W86" t="s">
        <v>383</v>
      </c>
    </row>
    <row r="87" spans="1:23" x14ac:dyDescent="0.35">
      <c r="A87" t="s">
        <v>63</v>
      </c>
      <c r="B87" s="3" t="str">
        <f>MID(tbl_wr_wkly[[#This Row],[Player]], FIND("(", tbl_wr_wkly[[#This Row],[Player]]) + 1, FIND(")", tbl_wr_wkly[[#This Row],[Player]] tbl_wr_wkly[[#This Row],[Player]])- FIND("(", tbl_wr_wkly[[#This Row],[Player]]) - 1)</f>
        <v>ARI</v>
      </c>
      <c r="C87" s="3"/>
      <c r="D87">
        <f>SUM(tbl_wr_wkly[[#This Row],[Week 1]:[Week 18]])</f>
        <v>84.999999999999986</v>
      </c>
      <c r="E87">
        <f>ROUND(AVERAGE(tbl_wr_wkly[[#This Row],[Week 1]:[Week 18]]),2)</f>
        <v>5.31</v>
      </c>
      <c r="F87">
        <f>IFERROR(VLOOKUP(tbl_wr_wkly[[#This Row],[Player]],tbl_wr_wk1[[Player]:[FPTS/G]],14,0),"          --")</f>
        <v>6</v>
      </c>
      <c r="G87">
        <f>IFERROR(VLOOKUP(tbl_wr_wkly[[#This Row],[Player]],tbl_wr_wk2[[Player]:[FPTS/G]],14,0),"          --")</f>
        <v>1.9</v>
      </c>
      <c r="H87">
        <f>IFERROR(VLOOKUP(tbl_wr_wkly[[#This Row],[Player]],tbl_wr_wk3[[Player]:[FPTS/G]],14,0),"          --")</f>
        <v>14.2</v>
      </c>
      <c r="I87" t="s">
        <v>383</v>
      </c>
      <c r="J87">
        <f>IFERROR(VLOOKUP(tbl_wr_wkly[[#This Row],[Player]],tbl_wr_wk5[[Player]:[FPTS/G]],14,0),"          --")</f>
        <v>9.1</v>
      </c>
      <c r="K87">
        <f>IFERROR(VLOOKUP(tbl_wr_wkly[[#This Row],[Player]],tbl_wr_wk6[[Player]:[FPTS/G]],14,0),"          --")</f>
        <v>4.5999999999999996</v>
      </c>
      <c r="L87">
        <f>IFERROR(VLOOKUP(tbl_wr_wkly[[#This Row],[Player]],tbl_wr_wk7[[Player]:[FPTS/G]],14,0),"          --")</f>
        <v>3.6</v>
      </c>
      <c r="M87">
        <f>IFERROR(VLOOKUP(tbl_wr_wkly[[#This Row],[Player]],tbl_wr_wk8[[Player]:[FPTS/G]],14,0),"          --")</f>
        <v>3.1</v>
      </c>
      <c r="N87">
        <f>IFERROR(VLOOKUP(tbl_wr_wkly[[#This Row],[Player]],tbl_wr_wk9[[Player]:[FPTS/G]],14,0),"          --")</f>
        <v>1.3</v>
      </c>
      <c r="O87">
        <f>IFERROR(VLOOKUP(tbl_wr_wkly[[#This Row],[Player]],tbl_wr_wk10[[Player]:[FPTS/G]],14,0),"          --")</f>
        <v>6.8</v>
      </c>
      <c r="P87">
        <f>IFERROR(VLOOKUP(tbl_wr_wkly[[#This Row],[Player]],tbl_wr_wk11[[Player]:[FPTS/G]],14,0),"          --")</f>
        <v>11.9</v>
      </c>
      <c r="Q87">
        <f>IFERROR(VLOOKUP(tbl_wr_wkly[[#This Row],[Player]],tbl_wr_wk12[[Player]:[FPTS/G]],14,0),"          --")</f>
        <v>4.5</v>
      </c>
      <c r="R87">
        <f>IFERROR(VLOOKUP(tbl_wr_wkly[[#This Row],[Player]],tbl_wr_wk13[[Player]:[FPTS/G]],14,0),"          --")</f>
        <v>1.1000000000000001</v>
      </c>
      <c r="S87" t="s">
        <v>352</v>
      </c>
      <c r="T87">
        <f>IFERROR(VLOOKUP(tbl_wr_wkly[[#This Row],[Player]],tbl_wr_wk15[[Player]:[FPTS/G]],14,0),"          --")</f>
        <v>1.8</v>
      </c>
      <c r="U87">
        <f>IFERROR(VLOOKUP(tbl_wr_wkly[[#This Row],[Player]],tbl_wr_wk16[[Player]:[FPTS/G]],14,0),"          --")</f>
        <v>4.5999999999999996</v>
      </c>
      <c r="V87">
        <f>IFERROR(VLOOKUP(tbl_wr_wkly[[#This Row],[Player]],tbl_wr_wk17[[Player]:[FPTS/G]],14,0),"          --")</f>
        <v>4.9000000000000004</v>
      </c>
      <c r="W87">
        <f>IFERROR(VLOOKUP(tbl_wr_wkly[[#This Row],[Player]],tbl_wr_wk18[[Player]:[FPTS/G]],14,0),"          --")</f>
        <v>5.6</v>
      </c>
    </row>
    <row r="88" spans="1:23" x14ac:dyDescent="0.35">
      <c r="A88" t="s">
        <v>97</v>
      </c>
      <c r="B88" s="3" t="str">
        <f>MID(tbl_wr_wkly[[#This Row],[Player]], FIND("(", tbl_wr_wkly[[#This Row],[Player]]) + 1, FIND(")", tbl_wr_wkly[[#This Row],[Player]] tbl_wr_wkly[[#This Row],[Player]])- FIND("(", tbl_wr_wkly[[#This Row],[Player]]) - 1)</f>
        <v>IND</v>
      </c>
      <c r="C88" s="3"/>
      <c r="D88">
        <f>SUM(tbl_wr_wkly[[#This Row],[Week 1]:[Week 18]])</f>
        <v>79.399999999999991</v>
      </c>
      <c r="E88">
        <f>ROUND(AVERAGE(tbl_wr_wkly[[#This Row],[Week 1]:[Week 18]]),2)</f>
        <v>5.29</v>
      </c>
      <c r="F88">
        <f>IFERROR(VLOOKUP(tbl_wr_wkly[[#This Row],[Player]],tbl_wr_wk1[[Player]:[FPTS/G]],14,0),"          --")</f>
        <v>1</v>
      </c>
      <c r="G88">
        <f>IFERROR(VLOOKUP(tbl_wr_wkly[[#This Row],[Player]],tbl_wr_wk2[[Player]:[FPTS/G]],14,0),"          --")</f>
        <v>3.8</v>
      </c>
      <c r="H88">
        <f>IFERROR(VLOOKUP(tbl_wr_wkly[[#This Row],[Player]],tbl_wr_wk3[[Player]:[FPTS/G]],14,0),"          --")</f>
        <v>5.8</v>
      </c>
      <c r="I88">
        <f>IFERROR(VLOOKUP(tbl_wr_wkly[[#This Row],[Player]],tbl_wr_wk4[[Player]:[FPTS/G]],14,0),"          --")</f>
        <v>4.3</v>
      </c>
      <c r="J88">
        <f>IFERROR(VLOOKUP(tbl_wr_wkly[[#This Row],[Player]],tbl_wr_wk5[[Player]:[FPTS/G]],14,0),"          --")</f>
        <v>1.5</v>
      </c>
      <c r="K88">
        <f>IFERROR(VLOOKUP(tbl_wr_wkly[[#This Row],[Player]],tbl_wr_wk6[[Player]:[FPTS/G]],14,0),"          --")</f>
        <v>4</v>
      </c>
      <c r="L88">
        <f>IFERROR(VLOOKUP(tbl_wr_wkly[[#This Row],[Player]],tbl_wr_wk7[[Player]:[FPTS/G]],14,0),"          --")</f>
        <v>6.8</v>
      </c>
      <c r="M88">
        <f>IFERROR(VLOOKUP(tbl_wr_wkly[[#This Row],[Player]],tbl_wr_wk8[[Player]:[FPTS/G]],14,0),"          --")</f>
        <v>5.6</v>
      </c>
      <c r="N88" t="s">
        <v>383</v>
      </c>
      <c r="O88">
        <f>IFERROR(VLOOKUP(tbl_wr_wkly[[#This Row],[Player]],tbl_wr_wk10[[Player]:[FPTS/G]],14,0),"          --")</f>
        <v>2.6</v>
      </c>
      <c r="P88" t="s">
        <v>352</v>
      </c>
      <c r="Q88">
        <f>IFERROR(VLOOKUP(tbl_wr_wkly[[#This Row],[Player]],tbl_wr_wk12[[Player]:[FPTS/G]],14,0),"          --")</f>
        <v>4.7</v>
      </c>
      <c r="R88">
        <f>IFERROR(VLOOKUP(tbl_wr_wkly[[#This Row],[Player]],tbl_wr_wk13[[Player]:[FPTS/G]],14,0),"          --")</f>
        <v>17.5</v>
      </c>
      <c r="S88">
        <f>IFERROR(VLOOKUP(tbl_wr_wkly[[#This Row],[Player]],tbl_wr_wk14[[Player]:[FPTS/G]],14,0),"          --")</f>
        <v>3.2</v>
      </c>
      <c r="T88">
        <f>IFERROR(VLOOKUP(tbl_wr_wkly[[#This Row],[Player]],tbl_wr_wk15[[Player]:[FPTS/G]],14,0),"          --")</f>
        <v>1.8</v>
      </c>
      <c r="U88">
        <f>IFERROR(VLOOKUP(tbl_wr_wkly[[#This Row],[Player]],tbl_wr_wk16[[Player]:[FPTS/G]],14,0),"          --")</f>
        <v>4.5</v>
      </c>
      <c r="V88">
        <f>IFERROR(VLOOKUP(tbl_wr_wkly[[#This Row],[Player]],tbl_wr_wk17[[Player]:[FPTS/G]],14,0),"          --")</f>
        <v>12.3</v>
      </c>
      <c r="W88" t="s">
        <v>383</v>
      </c>
    </row>
    <row r="89" spans="1:23" x14ac:dyDescent="0.35">
      <c r="A89" t="s">
        <v>32</v>
      </c>
      <c r="B89" s="4" t="str">
        <f>MID(tbl_wr_wkly[[#This Row],[Player]], FIND("(", tbl_wr_wkly[[#This Row],[Player]]) + 1, FIND(")", tbl_wr_wkly[[#This Row],[Player]] tbl_wr_wkly[[#This Row],[Player]])- FIND("(", tbl_wr_wkly[[#This Row],[Player]]) - 1)</f>
        <v>CHI</v>
      </c>
      <c r="C89" s="4"/>
      <c r="D89">
        <f>SUM(tbl_wr_wkly[[#This Row],[Week 1]:[Week 18]])</f>
        <v>63.4</v>
      </c>
      <c r="E89">
        <f>ROUND(AVERAGE(tbl_wr_wkly[[#This Row],[Week 1]:[Week 18]]),2)</f>
        <v>5.28</v>
      </c>
      <c r="F89">
        <f>IFERROR(VLOOKUP(tbl_wr_wkly[[#This Row],[Player]],tbl_wr_wk1[[Player]:[FPTS/G]],14,0),"          --")</f>
        <v>13.3</v>
      </c>
      <c r="G89" t="s">
        <v>383</v>
      </c>
      <c r="H89" t="s">
        <v>383</v>
      </c>
      <c r="I89">
        <f>IFERROR(VLOOKUP(tbl_wr_wkly[[#This Row],[Player]],tbl_wr_wk4[[Player]:[FPTS/G]],14,0),"          --")</f>
        <v>7.1</v>
      </c>
      <c r="J89" t="s">
        <v>383</v>
      </c>
      <c r="K89">
        <f>IFERROR(VLOOKUP(tbl_wr_wkly[[#This Row],[Player]],tbl_wr_wk6[[Player]:[FPTS/G]],14,0),"          --")</f>
        <v>5.8</v>
      </c>
      <c r="L89">
        <f>IFERROR(VLOOKUP(tbl_wr_wkly[[#This Row],[Player]],tbl_wr_wk7[[Player]:[FPTS/G]],14,0),"          --")</f>
        <v>5.4</v>
      </c>
      <c r="M89">
        <f>IFERROR(VLOOKUP(tbl_wr_wkly[[#This Row],[Player]],tbl_wr_wk8[[Player]:[FPTS/G]],14,0),"          --")</f>
        <v>4.9000000000000004</v>
      </c>
      <c r="N89">
        <f>IFERROR(VLOOKUP(tbl_wr_wkly[[#This Row],[Player]],tbl_wr_wk9[[Player]:[FPTS/G]],14,0),"          --")</f>
        <v>10.7</v>
      </c>
      <c r="O89">
        <f>IFERROR(VLOOKUP(tbl_wr_wkly[[#This Row],[Player]],tbl_wr_wk10[[Player]:[FPTS/G]],14,0),"          --")</f>
        <v>2.4</v>
      </c>
      <c r="P89">
        <f>IFERROR(VLOOKUP(tbl_wr_wkly[[#This Row],[Player]],tbl_wr_wk11[[Player]:[FPTS/G]],14,0),"          --")</f>
        <v>2.9</v>
      </c>
      <c r="Q89">
        <f>IFERROR(VLOOKUP(tbl_wr_wkly[[#This Row],[Player]],tbl_wr_wk12[[Player]:[FPTS/G]],14,0),"          --")</f>
        <v>1.6</v>
      </c>
      <c r="R89" t="s">
        <v>352</v>
      </c>
      <c r="S89">
        <f>IFERROR(VLOOKUP(tbl_wr_wkly[[#This Row],[Player]],tbl_wr_wk14[[Player]:[FPTS/G]],14,0),"          --")</f>
        <v>5.4</v>
      </c>
      <c r="T89">
        <f>IFERROR(VLOOKUP(tbl_wr_wkly[[#This Row],[Player]],tbl_wr_wk15[[Player]:[FPTS/G]],14,0),"          --")</f>
        <v>2.4</v>
      </c>
      <c r="U89">
        <f>IFERROR(VLOOKUP(tbl_wr_wkly[[#This Row],[Player]],tbl_wr_wk16[[Player]:[FPTS/G]],14,0),"          --")</f>
        <v>1.5</v>
      </c>
      <c r="V89" t="s">
        <v>383</v>
      </c>
      <c r="W89" t="s">
        <v>383</v>
      </c>
    </row>
    <row r="90" spans="1:23" x14ac:dyDescent="0.35">
      <c r="A90" t="s">
        <v>94</v>
      </c>
      <c r="B90" s="4" t="str">
        <f>MID(tbl_wr_wkly[[#This Row],[Player]], FIND("(", tbl_wr_wkly[[#This Row],[Player]]) + 1, FIND(")", tbl_wr_wkly[[#This Row],[Player]] tbl_wr_wkly[[#This Row],[Player]])- FIND("(", tbl_wr_wkly[[#This Row],[Player]]) - 1)</f>
        <v>DAL</v>
      </c>
      <c r="C90" s="4"/>
      <c r="D90">
        <f>SUM(tbl_wr_wkly[[#This Row],[Week 1]:[Week 18]])</f>
        <v>70.800000000000011</v>
      </c>
      <c r="E90">
        <f>ROUND(AVERAGE(tbl_wr_wkly[[#This Row],[Week 1]:[Week 18]]),2)</f>
        <v>5.0599999999999996</v>
      </c>
      <c r="F90">
        <f>IFERROR(VLOOKUP(tbl_wr_wkly[[#This Row],[Player]],tbl_wr_wk1[[Player]:[FPTS/G]],14,0),"          --")</f>
        <v>1.5</v>
      </c>
      <c r="G90">
        <f>IFERROR(VLOOKUP(tbl_wr_wkly[[#This Row],[Player]],tbl_wr_wk2[[Player]:[FPTS/G]],14,0),"          --")</f>
        <v>0.8</v>
      </c>
      <c r="H90">
        <f>IFERROR(VLOOKUP(tbl_wr_wkly[[#This Row],[Player]],tbl_wr_wk3[[Player]:[FPTS/G]],14,0),"          --")</f>
        <v>12.2</v>
      </c>
      <c r="I90">
        <f>IFERROR(VLOOKUP(tbl_wr_wkly[[#This Row],[Player]],tbl_wr_wk4[[Player]:[FPTS/G]],14,0),"          --")</f>
        <v>8.5</v>
      </c>
      <c r="J90">
        <f>IFERROR(VLOOKUP(tbl_wr_wkly[[#This Row],[Player]],tbl_wr_wk5[[Player]:[FPTS/G]],14,0),"          --")</f>
        <v>2.5</v>
      </c>
      <c r="K90">
        <f>IFERROR(VLOOKUP(tbl_wr_wkly[[#This Row],[Player]],tbl_wr_wk6[[Player]:[FPTS/G]],14,0),"          --")</f>
        <v>3.9</v>
      </c>
      <c r="L90" t="s">
        <v>352</v>
      </c>
      <c r="M90">
        <f>IFERROR(VLOOKUP(tbl_wr_wkly[[#This Row],[Player]],tbl_wr_wk8[[Player]:[FPTS/G]],14,0),"          --")</f>
        <v>3</v>
      </c>
      <c r="N90">
        <f>IFERROR(VLOOKUP(tbl_wr_wkly[[#This Row],[Player]],tbl_wr_wk9[[Player]:[FPTS/G]],14,0),"          --")</f>
        <v>2.9</v>
      </c>
      <c r="O90">
        <f>IFERROR(VLOOKUP(tbl_wr_wkly[[#This Row],[Player]],tbl_wr_wk10[[Player]:[FPTS/G]],14,0),"          --")</f>
        <v>14</v>
      </c>
      <c r="P90">
        <f>IFERROR(VLOOKUP(tbl_wr_wkly[[#This Row],[Player]],tbl_wr_wk11[[Player]:[FPTS/G]],14,0),"          --")</f>
        <v>4.5999999999999996</v>
      </c>
      <c r="Q90">
        <f>IFERROR(VLOOKUP(tbl_wr_wkly[[#This Row],[Player]],tbl_wr_wk12[[Player]:[FPTS/G]],14,0),"          --")</f>
        <v>1.8</v>
      </c>
      <c r="R90" t="s">
        <v>383</v>
      </c>
      <c r="S90">
        <f>IFERROR(VLOOKUP(tbl_wr_wkly[[#This Row],[Player]],tbl_wr_wk14[[Player]:[FPTS/G]],14,0),"          --")</f>
        <v>12.3</v>
      </c>
      <c r="T90">
        <f>IFERROR(VLOOKUP(tbl_wr_wkly[[#This Row],[Player]],tbl_wr_wk15[[Player]:[FPTS/G]],14,0),"          --")</f>
        <v>1.4</v>
      </c>
      <c r="U90">
        <f>IFERROR(VLOOKUP(tbl_wr_wkly[[#This Row],[Player]],tbl_wr_wk16[[Player]:[FPTS/G]],14,0),"          --")</f>
        <v>1.4</v>
      </c>
      <c r="V90" t="s">
        <v>383</v>
      </c>
      <c r="W90" t="s">
        <v>383</v>
      </c>
    </row>
    <row r="91" spans="1:23" x14ac:dyDescent="0.35">
      <c r="A91" t="s">
        <v>181</v>
      </c>
      <c r="B91" s="2" t="str">
        <f>MID(tbl_wr_wkly[[#This Row],[Player]], FIND("(", tbl_wr_wkly[[#This Row],[Player]]) + 1, FIND(")", tbl_wr_wkly[[#This Row],[Player]] tbl_wr_wkly[[#This Row],[Player]])- FIND("(", tbl_wr_wkly[[#This Row],[Player]]) - 1)</f>
        <v>CIN</v>
      </c>
      <c r="C91" s="2"/>
      <c r="D91">
        <f>SUM(tbl_wr_wkly[[#This Row],[Week 1]:[Week 18]])</f>
        <v>50.1</v>
      </c>
      <c r="E91">
        <f>ROUND(AVERAGE(tbl_wr_wkly[[#This Row],[Week 1]:[Week 18]]),2)</f>
        <v>5.01</v>
      </c>
      <c r="F91" t="s">
        <v>383</v>
      </c>
      <c r="G91" t="s">
        <v>383</v>
      </c>
      <c r="H91" t="s">
        <v>383</v>
      </c>
      <c r="I91">
        <f>IFERROR(VLOOKUP(tbl_wr_wkly[[#This Row],[Player]],tbl_wr_wk4[[Player]:[FPTS/G]],14,0),"          --")</f>
        <v>2.2000000000000002</v>
      </c>
      <c r="J91">
        <f>IFERROR(VLOOKUP(tbl_wr_wkly[[#This Row],[Player]],tbl_wr_wk5[[Player]:[FPTS/G]],14,0),"          --")</f>
        <v>10</v>
      </c>
      <c r="K91" t="s">
        <v>383</v>
      </c>
      <c r="L91" t="s">
        <v>352</v>
      </c>
      <c r="M91">
        <f>IFERROR(VLOOKUP(tbl_wr_wkly[[#This Row],[Player]],tbl_wr_wk8[[Player]:[FPTS/G]],14,0),"          --")</f>
        <v>3.4</v>
      </c>
      <c r="N91" t="s">
        <v>383</v>
      </c>
      <c r="O91">
        <f>IFERROR(VLOOKUP(tbl_wr_wkly[[#This Row],[Player]],tbl_wr_wk10[[Player]:[FPTS/G]],14,0),"          --")</f>
        <v>12.4</v>
      </c>
      <c r="P91">
        <f>IFERROR(VLOOKUP(tbl_wr_wkly[[#This Row],[Player]],tbl_wr_wk11[[Player]:[FPTS/G]],14,0),"          --")</f>
        <v>5.0999999999999996</v>
      </c>
      <c r="Q91">
        <f>IFERROR(VLOOKUP(tbl_wr_wkly[[#This Row],[Player]],tbl_wr_wk12[[Player]:[FPTS/G]],14,0),"          --")</f>
        <v>3</v>
      </c>
      <c r="R91">
        <f>IFERROR(VLOOKUP(tbl_wr_wkly[[#This Row],[Player]],tbl_wr_wk13[[Player]:[FPTS/G]],14,0),"          --")</f>
        <v>3</v>
      </c>
      <c r="S91" t="s">
        <v>383</v>
      </c>
      <c r="T91" t="s">
        <v>383</v>
      </c>
      <c r="U91">
        <f>IFERROR(VLOOKUP(tbl_wr_wkly[[#This Row],[Player]],tbl_wr_wk16[[Player]:[FPTS/G]],14,0),"          --")</f>
        <v>5.7</v>
      </c>
      <c r="V91">
        <f>IFERROR(VLOOKUP(tbl_wr_wkly[[#This Row],[Player]],tbl_wr_wk17[[Player]:[FPTS/G]],14,0),"          --")</f>
        <v>0.9</v>
      </c>
      <c r="W91">
        <f>IFERROR(VLOOKUP(tbl_wr_wkly[[#This Row],[Player]],tbl_wr_wk18[[Player]:[FPTS/G]],14,0),"          --")</f>
        <v>4.4000000000000004</v>
      </c>
    </row>
    <row r="92" spans="1:23" x14ac:dyDescent="0.35">
      <c r="A92" t="s">
        <v>99</v>
      </c>
      <c r="B92" s="4" t="str">
        <f>MID(tbl_wr_wkly[[#This Row],[Player]], FIND("(", tbl_wr_wkly[[#This Row],[Player]]) + 1, FIND(")", tbl_wr_wkly[[#This Row],[Player]] tbl_wr_wkly[[#This Row],[Player]])- FIND("(", tbl_wr_wkly[[#This Row],[Player]]) - 1)</f>
        <v>NYG</v>
      </c>
      <c r="C92" s="4"/>
      <c r="D92">
        <f>SUM(tbl_wr_wkly[[#This Row],[Week 1]:[Week 18]])</f>
        <v>49.499999999999993</v>
      </c>
      <c r="E92">
        <f>ROUND(AVERAGE(tbl_wr_wkly[[#This Row],[Week 1]:[Week 18]]),2)</f>
        <v>4.95</v>
      </c>
      <c r="F92">
        <f>IFERROR(VLOOKUP(tbl_wr_wkly[[#This Row],[Player]],tbl_wr_wk1[[Player]:[FPTS/G]],14,0),"          --")</f>
        <v>0.9</v>
      </c>
      <c r="G92">
        <f>IFERROR(VLOOKUP(tbl_wr_wkly[[#This Row],[Player]],tbl_wr_wk2[[Player]:[FPTS/G]],14,0),"          --")</f>
        <v>12</v>
      </c>
      <c r="H92" t="s">
        <v>383</v>
      </c>
      <c r="I92">
        <f>IFERROR(VLOOKUP(tbl_wr_wkly[[#This Row],[Player]],tbl_wr_wk4[[Player]:[FPTS/G]],14,0),"          --")</f>
        <v>3.9</v>
      </c>
      <c r="J92">
        <f>IFERROR(VLOOKUP(tbl_wr_wkly[[#This Row],[Player]],tbl_wr_wk5[[Player]:[FPTS/G]],14,0),"          --")</f>
        <v>2.9</v>
      </c>
      <c r="K92" t="s">
        <v>383</v>
      </c>
      <c r="L92">
        <f>IFERROR(VLOOKUP(tbl_wr_wkly[[#This Row],[Player]],tbl_wr_wk7[[Player]:[FPTS/G]],14,0),"          --")</f>
        <v>2.2999999999999998</v>
      </c>
      <c r="M92" t="s">
        <v>383</v>
      </c>
      <c r="N92" t="s">
        <v>383</v>
      </c>
      <c r="O92" t="s">
        <v>383</v>
      </c>
      <c r="P92">
        <f>IFERROR(VLOOKUP(tbl_wr_wkly[[#This Row],[Player]],tbl_wr_wk11[[Player]:[FPTS/G]],14,0),"          --")</f>
        <v>3.2</v>
      </c>
      <c r="Q92">
        <f>IFERROR(VLOOKUP(tbl_wr_wkly[[#This Row],[Player]],tbl_wr_wk12[[Player]:[FPTS/G]],14,0),"          --")</f>
        <v>7.7</v>
      </c>
      <c r="R92" t="s">
        <v>352</v>
      </c>
      <c r="S92">
        <f>IFERROR(VLOOKUP(tbl_wr_wkly[[#This Row],[Player]],tbl_wr_wk14[[Player]:[FPTS/G]],14,0),"          --")</f>
        <v>9.1999999999999993</v>
      </c>
      <c r="T92" t="s">
        <v>383</v>
      </c>
      <c r="U92" t="s">
        <v>383</v>
      </c>
      <c r="V92">
        <f>IFERROR(VLOOKUP(tbl_wr_wkly[[#This Row],[Player]],tbl_wr_wk17[[Player]:[FPTS/G]],14,0),"          --")</f>
        <v>2.2999999999999998</v>
      </c>
      <c r="W92">
        <f>IFERROR(VLOOKUP(tbl_wr_wkly[[#This Row],[Player]],tbl_wr_wk18[[Player]:[FPTS/G]],14,0),"          --")</f>
        <v>5.0999999999999996</v>
      </c>
    </row>
    <row r="93" spans="1:23" x14ac:dyDescent="0.35">
      <c r="A93" t="s">
        <v>68</v>
      </c>
      <c r="B93" s="4" t="str">
        <f>MID(tbl_wr_wkly[[#This Row],[Player]], FIND("(", tbl_wr_wkly[[#This Row],[Player]]) + 1, FIND(")", tbl_wr_wkly[[#This Row],[Player]] tbl_wr_wkly[[#This Row],[Player]])- FIND("(", tbl_wr_wkly[[#This Row],[Player]]) - 1)</f>
        <v>NYJ</v>
      </c>
      <c r="C93" s="4"/>
      <c r="D93">
        <f>SUM(tbl_wr_wkly[[#This Row],[Week 1]:[Week 18]])</f>
        <v>48.599999999999994</v>
      </c>
      <c r="E93">
        <f>ROUND(AVERAGE(tbl_wr_wkly[[#This Row],[Week 1]:[Week 18]]),2)</f>
        <v>4.8600000000000003</v>
      </c>
      <c r="F93">
        <f>IFERROR(VLOOKUP(tbl_wr_wkly[[#This Row],[Player]],tbl_wr_wk1[[Player]:[FPTS/G]],14,0),"          --")</f>
        <v>5.6</v>
      </c>
      <c r="G93">
        <f>IFERROR(VLOOKUP(tbl_wr_wkly[[#This Row],[Player]],tbl_wr_wk2[[Player]:[FPTS/G]],14,0),"          --")</f>
        <v>3.3</v>
      </c>
      <c r="H93">
        <f>IFERROR(VLOOKUP(tbl_wr_wkly[[#This Row],[Player]],tbl_wr_wk3[[Player]:[FPTS/G]],14,0),"          --")</f>
        <v>5.4</v>
      </c>
      <c r="I93">
        <f>IFERROR(VLOOKUP(tbl_wr_wkly[[#This Row],[Player]],tbl_wr_wk4[[Player]:[FPTS/G]],14,0),"          --")</f>
        <v>13.6</v>
      </c>
      <c r="J93">
        <f>IFERROR(VLOOKUP(tbl_wr_wkly[[#This Row],[Player]],tbl_wr_wk5[[Player]:[FPTS/G]],14,0),"          --")</f>
        <v>4.8</v>
      </c>
      <c r="K93">
        <f>IFERROR(VLOOKUP(tbl_wr_wkly[[#This Row],[Player]],tbl_wr_wk6[[Player]:[FPTS/G]],14,0),"          --")</f>
        <v>1.3</v>
      </c>
      <c r="L93" t="s">
        <v>352</v>
      </c>
      <c r="M93">
        <f>IFERROR(VLOOKUP(tbl_wr_wkly[[#This Row],[Player]],tbl_wr_wk8[[Player]:[FPTS/G]],14,0),"          --")</f>
        <v>6</v>
      </c>
      <c r="N93">
        <f>IFERROR(VLOOKUP(tbl_wr_wkly[[#This Row],[Player]],tbl_wr_wk9[[Player]:[FPTS/G]],14,0),"          --")</f>
        <v>2.8</v>
      </c>
      <c r="O93">
        <f>IFERROR(VLOOKUP(tbl_wr_wkly[[#This Row],[Player]],tbl_wr_wk10[[Player]:[FPTS/G]],14,0),"          --")</f>
        <v>2.2000000000000002</v>
      </c>
      <c r="P93" t="s">
        <v>383</v>
      </c>
      <c r="Q93" t="s">
        <v>383</v>
      </c>
      <c r="R93" t="s">
        <v>383</v>
      </c>
      <c r="S93" t="s">
        <v>383</v>
      </c>
      <c r="T93">
        <f>IFERROR(VLOOKUP(tbl_wr_wkly[[#This Row],[Player]],tbl_wr_wk15[[Player]:[FPTS/G]],14,0),"          --")</f>
        <v>3.6</v>
      </c>
      <c r="U93" t="s">
        <v>383</v>
      </c>
      <c r="V93" t="s">
        <v>383</v>
      </c>
      <c r="W93" t="s">
        <v>383</v>
      </c>
    </row>
    <row r="94" spans="1:23" x14ac:dyDescent="0.35">
      <c r="A94" t="s">
        <v>88</v>
      </c>
      <c r="B94" t="str">
        <f>MID(tbl_wr_wkly[[#This Row],[Player]], FIND("(", tbl_wr_wkly[[#This Row],[Player]]) + 1, FIND(")", tbl_wr_wkly[[#This Row],[Player]] tbl_wr_wkly[[#This Row],[Player]])- FIND("(", tbl_wr_wkly[[#This Row],[Player]]) - 1)</f>
        <v>DET</v>
      </c>
      <c r="D94">
        <f>SUM(tbl_wr_wkly[[#This Row],[Week 1]:[Week 18]])</f>
        <v>79.900000000000006</v>
      </c>
      <c r="E94">
        <f>ROUND(AVERAGE(tbl_wr_wkly[[#This Row],[Week 1]:[Week 18]]),2)</f>
        <v>4.7</v>
      </c>
      <c r="F94">
        <f>IFERROR(VLOOKUP(tbl_wr_wkly[[#This Row],[Player]],tbl_wr_wk1[[Player]:[FPTS/G]],14,0),"          --")</f>
        <v>2.5</v>
      </c>
      <c r="G94">
        <f>IFERROR(VLOOKUP(tbl_wr_wkly[[#This Row],[Player]],tbl_wr_wk2[[Player]:[FPTS/G]],14,0),"          --")</f>
        <v>12.7</v>
      </c>
      <c r="H94">
        <f>IFERROR(VLOOKUP(tbl_wr_wkly[[#This Row],[Player]],tbl_wr_wk3[[Player]:[FPTS/G]],14,0),"          --")</f>
        <v>7.5</v>
      </c>
      <c r="I94">
        <f>IFERROR(VLOOKUP(tbl_wr_wkly[[#This Row],[Player]],tbl_wr_wk4[[Player]:[FPTS/G]],14,0),"          --")</f>
        <v>4.3</v>
      </c>
      <c r="J94">
        <f>IFERROR(VLOOKUP(tbl_wr_wkly[[#This Row],[Player]],tbl_wr_wk5[[Player]:[FPTS/G]],14,0),"          --")</f>
        <v>6</v>
      </c>
      <c r="K94">
        <f>IFERROR(VLOOKUP(tbl_wr_wkly[[#This Row],[Player]],tbl_wr_wk6[[Player]:[FPTS/G]],14,0),"          --")</f>
        <v>4.0999999999999996</v>
      </c>
      <c r="L94">
        <f>IFERROR(VLOOKUP(tbl_wr_wkly[[#This Row],[Player]],tbl_wr_wk7[[Player]:[FPTS/G]],14,0),"          --")</f>
        <v>3</v>
      </c>
      <c r="M94">
        <f>IFERROR(VLOOKUP(tbl_wr_wkly[[#This Row],[Player]],tbl_wr_wk8[[Player]:[FPTS/G]],14,0),"          --")</f>
        <v>3.2</v>
      </c>
      <c r="N94" t="s">
        <v>352</v>
      </c>
      <c r="O94">
        <f>IFERROR(VLOOKUP(tbl_wr_wkly[[#This Row],[Player]],tbl_wr_wk10[[Player]:[FPTS/G]],14,0),"          --")</f>
        <v>5.6</v>
      </c>
      <c r="P94">
        <f>IFERROR(VLOOKUP(tbl_wr_wkly[[#This Row],[Player]],tbl_wr_wk11[[Player]:[FPTS/G]],14,0),"          --")</f>
        <v>1</v>
      </c>
      <c r="Q94">
        <f>IFERROR(VLOOKUP(tbl_wr_wkly[[#This Row],[Player]],tbl_wr_wk12[[Player]:[FPTS/G]],14,0),"          --")</f>
        <v>12.1</v>
      </c>
      <c r="R94">
        <f>IFERROR(VLOOKUP(tbl_wr_wkly[[#This Row],[Player]],tbl_wr_wk13[[Player]:[FPTS/G]],14,0),"          --")</f>
        <v>0.9</v>
      </c>
      <c r="S94">
        <f>IFERROR(VLOOKUP(tbl_wr_wkly[[#This Row],[Player]],tbl_wr_wk14[[Player]:[FPTS/G]],14,0),"          --")</f>
        <v>3</v>
      </c>
      <c r="T94">
        <f>IFERROR(VLOOKUP(tbl_wr_wkly[[#This Row],[Player]],tbl_wr_wk15[[Player]:[FPTS/G]],14,0),"          --")</f>
        <v>1.7</v>
      </c>
      <c r="U94">
        <f>IFERROR(VLOOKUP(tbl_wr_wkly[[#This Row],[Player]],tbl_wr_wk16[[Player]:[FPTS/G]],14,0),"          --")</f>
        <v>4.7</v>
      </c>
      <c r="V94">
        <f>IFERROR(VLOOKUP(tbl_wr_wkly[[#This Row],[Player]],tbl_wr_wk17[[Player]:[FPTS/G]],14,0),"          --")</f>
        <v>1.6</v>
      </c>
      <c r="W94">
        <f>IFERROR(VLOOKUP(tbl_wr_wkly[[#This Row],[Player]],tbl_wr_wk18[[Player]:[FPTS/G]],14,0),"          --")</f>
        <v>6</v>
      </c>
    </row>
    <row r="95" spans="1:23" x14ac:dyDescent="0.35">
      <c r="A95" t="s">
        <v>93</v>
      </c>
      <c r="B95" s="2" t="str">
        <f>MID(tbl_wr_wkly[[#This Row],[Player]], FIND("(", tbl_wr_wkly[[#This Row],[Player]]) + 1, FIND(")", tbl_wr_wkly[[#This Row],[Player]] tbl_wr_wkly[[#This Row],[Player]])- FIND("(", tbl_wr_wkly[[#This Row],[Player]]) - 1)</f>
        <v>LAC</v>
      </c>
      <c r="C95" s="2"/>
      <c r="D95">
        <f>SUM(tbl_wr_wkly[[#This Row],[Week 1]:[Week 18]])</f>
        <v>75.000000000000014</v>
      </c>
      <c r="E95">
        <f>ROUND(AVERAGE(tbl_wr_wkly[[#This Row],[Week 1]:[Week 18]]),2)</f>
        <v>4.6900000000000004</v>
      </c>
      <c r="F95">
        <f>IFERROR(VLOOKUP(tbl_wr_wkly[[#This Row],[Player]],tbl_wr_wk1[[Player]:[FPTS/G]],14,0),"          --")</f>
        <v>1.9</v>
      </c>
      <c r="G95">
        <f>IFERROR(VLOOKUP(tbl_wr_wkly[[#This Row],[Player]],tbl_wr_wk2[[Player]:[FPTS/G]],14,0),"          --")</f>
        <v>1.2</v>
      </c>
      <c r="H95">
        <f>IFERROR(VLOOKUP(tbl_wr_wkly[[#This Row],[Player]],tbl_wr_wk3[[Player]:[FPTS/G]],14,0),"          --")</f>
        <v>2</v>
      </c>
      <c r="I95">
        <f>IFERROR(VLOOKUP(tbl_wr_wkly[[#This Row],[Player]],tbl_wr_wk4[[Player]:[FPTS/G]],14,0),"          --")</f>
        <v>2.2999999999999998</v>
      </c>
      <c r="J95" t="s">
        <v>352</v>
      </c>
      <c r="K95" t="s">
        <v>383</v>
      </c>
      <c r="L95">
        <f>IFERROR(VLOOKUP(tbl_wr_wkly[[#This Row],[Player]],tbl_wr_wk7[[Player]:[FPTS/G]],14,0),"          --")</f>
        <v>2.5</v>
      </c>
      <c r="M95">
        <f>IFERROR(VLOOKUP(tbl_wr_wkly[[#This Row],[Player]],tbl_wr_wk8[[Player]:[FPTS/G]],14,0),"          --")</f>
        <v>7.5</v>
      </c>
      <c r="N95">
        <f>IFERROR(VLOOKUP(tbl_wr_wkly[[#This Row],[Player]],tbl_wr_wk9[[Player]:[FPTS/G]],14,0),"          --")</f>
        <v>2.6</v>
      </c>
      <c r="O95">
        <f>IFERROR(VLOOKUP(tbl_wr_wkly[[#This Row],[Player]],tbl_wr_wk10[[Player]:[FPTS/G]],14,0),"          --")</f>
        <v>11.4</v>
      </c>
      <c r="P95">
        <f>IFERROR(VLOOKUP(tbl_wr_wkly[[#This Row],[Player]],tbl_wr_wk11[[Player]:[FPTS/G]],14,0),"          --")</f>
        <v>3.1</v>
      </c>
      <c r="Q95">
        <f>IFERROR(VLOOKUP(tbl_wr_wkly[[#This Row],[Player]],tbl_wr_wk12[[Player]:[FPTS/G]],14,0),"          --")</f>
        <v>1.2</v>
      </c>
      <c r="R95">
        <f>IFERROR(VLOOKUP(tbl_wr_wkly[[#This Row],[Player]],tbl_wr_wk13[[Player]:[FPTS/G]],14,0),"          --")</f>
        <v>7.7</v>
      </c>
      <c r="S95">
        <f>IFERROR(VLOOKUP(tbl_wr_wkly[[#This Row],[Player]],tbl_wr_wk14[[Player]:[FPTS/G]],14,0),"          --")</f>
        <v>10.6</v>
      </c>
      <c r="T95">
        <f>IFERROR(VLOOKUP(tbl_wr_wkly[[#This Row],[Player]],tbl_wr_wk15[[Player]:[FPTS/G]],14,0),"          --")</f>
        <v>9.3000000000000007</v>
      </c>
      <c r="U95">
        <f>IFERROR(VLOOKUP(tbl_wr_wkly[[#This Row],[Player]],tbl_wr_wk16[[Player]:[FPTS/G]],14,0),"          --")</f>
        <v>4</v>
      </c>
      <c r="V95">
        <f>IFERROR(VLOOKUP(tbl_wr_wkly[[#This Row],[Player]],tbl_wr_wk17[[Player]:[FPTS/G]],14,0),"          --")</f>
        <v>4.4000000000000004</v>
      </c>
      <c r="W95">
        <f>IFERROR(VLOOKUP(tbl_wr_wkly[[#This Row],[Player]],tbl_wr_wk18[[Player]:[FPTS/G]],14,0),"          --")</f>
        <v>3.3</v>
      </c>
    </row>
    <row r="96" spans="1:23" x14ac:dyDescent="0.35">
      <c r="A96" t="s">
        <v>152</v>
      </c>
      <c r="B96" s="3" t="str">
        <f>MID(tbl_wr_wkly[[#This Row],[Player]], FIND("(", tbl_wr_wkly[[#This Row],[Player]]) + 1, FIND(")", tbl_wr_wkly[[#This Row],[Player]] tbl_wr_wkly[[#This Row],[Player]])- FIND("(", tbl_wr_wkly[[#This Row],[Player]]) - 1)</f>
        <v>TB</v>
      </c>
      <c r="C96" s="3"/>
      <c r="D96">
        <f>SUM(tbl_wr_wkly[[#This Row],[Week 1]:[Week 18]])</f>
        <v>76.2</v>
      </c>
      <c r="E96">
        <f>ROUND(AVERAGE(tbl_wr_wkly[[#This Row],[Week 1]:[Week 18]]),2)</f>
        <v>4.4800000000000004</v>
      </c>
      <c r="F96">
        <f>IFERROR(VLOOKUP(tbl_wr_wkly[[#This Row],[Player]],tbl_wr_wk1[[Player]:[FPTS/G]],14,0),"          --")</f>
        <v>7.8</v>
      </c>
      <c r="G96">
        <f>IFERROR(VLOOKUP(tbl_wr_wkly[[#This Row],[Player]],tbl_wr_wk2[[Player]:[FPTS/G]],14,0),"          --")</f>
        <v>2.5</v>
      </c>
      <c r="H96">
        <f>IFERROR(VLOOKUP(tbl_wr_wkly[[#This Row],[Player]],tbl_wr_wk3[[Player]:[FPTS/G]],14,0),"          --")</f>
        <v>1.3</v>
      </c>
      <c r="I96">
        <f>IFERROR(VLOOKUP(tbl_wr_wkly[[#This Row],[Player]],tbl_wr_wk4[[Player]:[FPTS/G]],14,0),"          --")</f>
        <v>7.6</v>
      </c>
      <c r="J96" t="s">
        <v>352</v>
      </c>
      <c r="K96">
        <f>IFERROR(VLOOKUP(tbl_wr_wkly[[#This Row],[Player]],tbl_wr_wk6[[Player]:[FPTS/G]],14,0),"          --")</f>
        <v>5.7</v>
      </c>
      <c r="L96">
        <f>IFERROR(VLOOKUP(tbl_wr_wkly[[#This Row],[Player]],tbl_wr_wk7[[Player]:[FPTS/G]],14,0),"          --")</f>
        <v>1</v>
      </c>
      <c r="M96">
        <f>IFERROR(VLOOKUP(tbl_wr_wkly[[#This Row],[Player]],tbl_wr_wk8[[Player]:[FPTS/G]],14,0),"          --")</f>
        <v>3.7</v>
      </c>
      <c r="N96">
        <f>IFERROR(VLOOKUP(tbl_wr_wkly[[#This Row],[Player]],tbl_wr_wk9[[Player]:[FPTS/G]],14,0),"          --")</f>
        <v>6.6</v>
      </c>
      <c r="O96">
        <f>IFERROR(VLOOKUP(tbl_wr_wkly[[#This Row],[Player]],tbl_wr_wk10[[Player]:[FPTS/G]],14,0),"          --")</f>
        <v>3.1</v>
      </c>
      <c r="P96">
        <f>IFERROR(VLOOKUP(tbl_wr_wkly[[#This Row],[Player]],tbl_wr_wk11[[Player]:[FPTS/G]],14,0),"          --")</f>
        <v>4.8</v>
      </c>
      <c r="Q96">
        <f>IFERROR(VLOOKUP(tbl_wr_wkly[[#This Row],[Player]],tbl_wr_wk12[[Player]:[FPTS/G]],14,0),"          --")</f>
        <v>3.7</v>
      </c>
      <c r="R96">
        <f>IFERROR(VLOOKUP(tbl_wr_wkly[[#This Row],[Player]],tbl_wr_wk13[[Player]:[FPTS/G]],14,0),"          --")</f>
        <v>3.5</v>
      </c>
      <c r="S96">
        <f>IFERROR(VLOOKUP(tbl_wr_wkly[[#This Row],[Player]],tbl_wr_wk14[[Player]:[FPTS/G]],14,0),"          --")</f>
        <v>1.3</v>
      </c>
      <c r="T96">
        <f>IFERROR(VLOOKUP(tbl_wr_wkly[[#This Row],[Player]],tbl_wr_wk15[[Player]:[FPTS/G]],14,0),"          --")</f>
        <v>1</v>
      </c>
      <c r="U96">
        <f>IFERROR(VLOOKUP(tbl_wr_wkly[[#This Row],[Player]],tbl_wr_wk16[[Player]:[FPTS/G]],14,0),"          --")</f>
        <v>6.2</v>
      </c>
      <c r="V96">
        <f>IFERROR(VLOOKUP(tbl_wr_wkly[[#This Row],[Player]],tbl_wr_wk17[[Player]:[FPTS/G]],14,0),"          --")</f>
        <v>14.4</v>
      </c>
      <c r="W96">
        <f>IFERROR(VLOOKUP(tbl_wr_wkly[[#This Row],[Player]],tbl_wr_wk18[[Player]:[FPTS/G]],14,0),"          --")</f>
        <v>2</v>
      </c>
    </row>
    <row r="97" spans="1:23" x14ac:dyDescent="0.35">
      <c r="A97" t="s">
        <v>122</v>
      </c>
      <c r="B97" t="str">
        <f>MID(tbl_wr_wkly[[#This Row],[Player]], FIND("(", tbl_wr_wkly[[#This Row],[Player]]) + 1, FIND(")", tbl_wr_wkly[[#This Row],[Player]] tbl_wr_wkly[[#This Row],[Player]])- FIND("(", tbl_wr_wkly[[#This Row],[Player]]) - 1)</f>
        <v>NE</v>
      </c>
      <c r="D97">
        <f>SUM(tbl_wr_wkly[[#This Row],[Week 1]:[Week 18]])</f>
        <v>55.9</v>
      </c>
      <c r="E97">
        <f>ROUND(AVERAGE(tbl_wr_wkly[[#This Row],[Week 1]:[Week 18]]),2)</f>
        <v>4.3</v>
      </c>
      <c r="F97" t="s">
        <v>383</v>
      </c>
      <c r="G97">
        <f>IFERROR(VLOOKUP(tbl_wr_wkly[[#This Row],[Player]],tbl_wr_wk2[[Player]:[FPTS/G]],14,0),"          --")</f>
        <v>8.6999999999999993</v>
      </c>
      <c r="H97">
        <f>IFERROR(VLOOKUP(tbl_wr_wkly[[#This Row],[Player]],tbl_wr_wk3[[Player]:[FPTS/G]],14,0),"          --")</f>
        <v>2.9</v>
      </c>
      <c r="I97">
        <f>IFERROR(VLOOKUP(tbl_wr_wkly[[#This Row],[Player]],tbl_wr_wk4[[Player]:[FPTS/G]],14,0),"          --")</f>
        <v>4.3</v>
      </c>
      <c r="J97">
        <f>IFERROR(VLOOKUP(tbl_wr_wkly[[#This Row],[Player]],tbl_wr_wk5[[Player]:[FPTS/G]],14,0),"          --")</f>
        <v>3</v>
      </c>
      <c r="K97">
        <f>IFERROR(VLOOKUP(tbl_wr_wkly[[#This Row],[Player]],tbl_wr_wk6[[Player]:[FPTS/G]],14,0),"          --")</f>
        <v>1.2</v>
      </c>
      <c r="L97">
        <f>IFERROR(VLOOKUP(tbl_wr_wkly[[#This Row],[Player]],tbl_wr_wk7[[Player]:[FPTS/G]],14,0),"          --")</f>
        <v>1.3</v>
      </c>
      <c r="M97">
        <f>IFERROR(VLOOKUP(tbl_wr_wkly[[#This Row],[Player]],tbl_wr_wk8[[Player]:[FPTS/G]],14,0),"          --")</f>
        <v>1.9</v>
      </c>
      <c r="N97" t="s">
        <v>383</v>
      </c>
      <c r="O97" t="s">
        <v>383</v>
      </c>
      <c r="P97" t="s">
        <v>352</v>
      </c>
      <c r="Q97">
        <f>IFERROR(VLOOKUP(tbl_wr_wkly[[#This Row],[Player]],tbl_wr_wk12[[Player]:[FPTS/G]],14,0),"          --")</f>
        <v>5.7</v>
      </c>
      <c r="R97">
        <f>IFERROR(VLOOKUP(tbl_wr_wkly[[#This Row],[Player]],tbl_wr_wk13[[Player]:[FPTS/G]],14,0),"          --")</f>
        <v>8.4</v>
      </c>
      <c r="S97" t="s">
        <v>383</v>
      </c>
      <c r="T97">
        <f>IFERROR(VLOOKUP(tbl_wr_wkly[[#This Row],[Player]],tbl_wr_wk15[[Player]:[FPTS/G]],14,0),"          --")</f>
        <v>6.9</v>
      </c>
      <c r="U97">
        <f>IFERROR(VLOOKUP(tbl_wr_wkly[[#This Row],[Player]],tbl_wr_wk16[[Player]:[FPTS/G]],14,0),"          --")</f>
        <v>8.5</v>
      </c>
      <c r="V97">
        <f>IFERROR(VLOOKUP(tbl_wr_wkly[[#This Row],[Player]],tbl_wr_wk17[[Player]:[FPTS/G]],14,0),"          --")</f>
        <v>2</v>
      </c>
      <c r="W97">
        <f>IFERROR(VLOOKUP(tbl_wr_wkly[[#This Row],[Player]],tbl_wr_wk18[[Player]:[FPTS/G]],14,0),"          --")</f>
        <v>1.1000000000000001</v>
      </c>
    </row>
    <row r="98" spans="1:23" x14ac:dyDescent="0.35">
      <c r="A98" t="s">
        <v>75</v>
      </c>
      <c r="B98" s="4" t="str">
        <f>MID(tbl_wr_wkly[[#This Row],[Player]], FIND("(", tbl_wr_wkly[[#This Row],[Player]]) + 1, FIND(")", tbl_wr_wkly[[#This Row],[Player]] tbl_wr_wkly[[#This Row],[Player]])- FIND("(", tbl_wr_wkly[[#This Row],[Player]]) - 1)</f>
        <v>ATL</v>
      </c>
      <c r="C98" s="4"/>
      <c r="D98">
        <f>SUM(tbl_wr_wkly[[#This Row],[Week 1]:[Week 18]])</f>
        <v>34.099999999999994</v>
      </c>
      <c r="E98">
        <f>ROUND(AVERAGE(tbl_wr_wkly[[#This Row],[Week 1]:[Week 18]]),2)</f>
        <v>4.26</v>
      </c>
      <c r="F98">
        <f>IFERROR(VLOOKUP(tbl_wr_wkly[[#This Row],[Player]],tbl_wr_wk1[[Player]:[FPTS/G]],14,0),"          --")</f>
        <v>4.5999999999999996</v>
      </c>
      <c r="G98">
        <f>IFERROR(VLOOKUP(tbl_wr_wkly[[#This Row],[Player]],tbl_wr_wk2[[Player]:[FPTS/G]],14,0),"          --")</f>
        <v>7.5</v>
      </c>
      <c r="H98">
        <f>IFERROR(VLOOKUP(tbl_wr_wkly[[#This Row],[Player]],tbl_wr_wk3[[Player]:[FPTS/G]],14,0),"          --")</f>
        <v>2.8</v>
      </c>
      <c r="I98" t="s">
        <v>383</v>
      </c>
      <c r="J98">
        <f>IFERROR(VLOOKUP(tbl_wr_wkly[[#This Row],[Player]],tbl_wr_wk5[[Player]:[FPTS/G]],14,0),"          --")</f>
        <v>3.9</v>
      </c>
      <c r="K98">
        <f>IFERROR(VLOOKUP(tbl_wr_wkly[[#This Row],[Player]],tbl_wr_wk6[[Player]:[FPTS/G]],14,0),"          --")</f>
        <v>5.6</v>
      </c>
      <c r="L98" t="s">
        <v>383</v>
      </c>
      <c r="M98">
        <f>IFERROR(VLOOKUP(tbl_wr_wkly[[#This Row],[Player]],tbl_wr_wk8[[Player]:[FPTS/G]],14,0),"          --")</f>
        <v>3.7</v>
      </c>
      <c r="N98">
        <f>IFERROR(VLOOKUP(tbl_wr_wkly[[#This Row],[Player]],tbl_wr_wk9[[Player]:[FPTS/G]],14,0),"          --")</f>
        <v>5.0999999999999996</v>
      </c>
      <c r="O98" t="s">
        <v>383</v>
      </c>
      <c r="P98" t="s">
        <v>352</v>
      </c>
      <c r="Q98" t="s">
        <v>383</v>
      </c>
      <c r="R98" t="s">
        <v>383</v>
      </c>
      <c r="S98">
        <f>IFERROR(VLOOKUP(tbl_wr_wkly[[#This Row],[Player]],tbl_wr_wk14[[Player]:[FPTS/G]],14,0),"          --")</f>
        <v>0.9</v>
      </c>
      <c r="T98" t="s">
        <v>383</v>
      </c>
      <c r="U98" t="s">
        <v>383</v>
      </c>
      <c r="V98" t="s">
        <v>383</v>
      </c>
      <c r="W98" t="s">
        <v>383</v>
      </c>
    </row>
    <row r="99" spans="1:23" x14ac:dyDescent="0.35">
      <c r="A99" t="s">
        <v>70</v>
      </c>
      <c r="B99" s="4" t="str">
        <f>MID(tbl_wr_wkly[[#This Row],[Player]], FIND("(", tbl_wr_wkly[[#This Row],[Player]]) + 1, FIND(")", tbl_wr_wkly[[#This Row],[Player]] tbl_wr_wkly[[#This Row],[Player]])- FIND("(", tbl_wr_wkly[[#This Row],[Player]]) - 1)</f>
        <v>NE</v>
      </c>
      <c r="C99" s="4"/>
      <c r="D99">
        <f>SUM(tbl_wr_wkly[[#This Row],[Week 1]:[Week 18]])</f>
        <v>46.5</v>
      </c>
      <c r="E99">
        <f>ROUND(AVERAGE(tbl_wr_wkly[[#This Row],[Week 1]:[Week 18]]),2)</f>
        <v>4.2300000000000004</v>
      </c>
      <c r="F99">
        <f>IFERROR(VLOOKUP(tbl_wr_wkly[[#This Row],[Player]],tbl_wr_wk1[[Player]:[FPTS/G]],14,0),"          --")</f>
        <v>5.3</v>
      </c>
      <c r="G99">
        <f>IFERROR(VLOOKUP(tbl_wr_wkly[[#This Row],[Player]],tbl_wr_wk2[[Player]:[FPTS/G]],14,0),"          --")</f>
        <v>5.3</v>
      </c>
      <c r="H99">
        <f>IFERROR(VLOOKUP(tbl_wr_wkly[[#This Row],[Player]],tbl_wr_wk3[[Player]:[FPTS/G]],14,0),"          --")</f>
        <v>1</v>
      </c>
      <c r="I99">
        <f>IFERROR(VLOOKUP(tbl_wr_wkly[[#This Row],[Player]],tbl_wr_wk4[[Player]:[FPTS/G]],14,0),"          --")</f>
        <v>1.9</v>
      </c>
      <c r="J99">
        <f>IFERROR(VLOOKUP(tbl_wr_wkly[[#This Row],[Player]],tbl_wr_wk5[[Player]:[FPTS/G]],14,0),"          --")</f>
        <v>2.1</v>
      </c>
      <c r="K99" t="s">
        <v>383</v>
      </c>
      <c r="L99" t="s">
        <v>383</v>
      </c>
      <c r="M99">
        <f>IFERROR(VLOOKUP(tbl_wr_wkly[[#This Row],[Player]],tbl_wr_wk8[[Player]:[FPTS/G]],14,0),"          --")</f>
        <v>6.8</v>
      </c>
      <c r="N99">
        <f>IFERROR(VLOOKUP(tbl_wr_wkly[[#This Row],[Player]],tbl_wr_wk9[[Player]:[FPTS/G]],14,0),"          --")</f>
        <v>8.1</v>
      </c>
      <c r="O99">
        <f>IFERROR(VLOOKUP(tbl_wr_wkly[[#This Row],[Player]],tbl_wr_wk10[[Player]:[FPTS/G]],14,0),"          --")</f>
        <v>1.4</v>
      </c>
      <c r="P99" t="s">
        <v>352</v>
      </c>
      <c r="Q99">
        <f>IFERROR(VLOOKUP(tbl_wr_wkly[[#This Row],[Player]],tbl_wr_wk12[[Player]:[FPTS/G]],14,0),"          --")</f>
        <v>2</v>
      </c>
      <c r="R99">
        <f>IFERROR(VLOOKUP(tbl_wr_wkly[[#This Row],[Player]],tbl_wr_wk13[[Player]:[FPTS/G]],14,0),"          --")</f>
        <v>1.6</v>
      </c>
      <c r="S99">
        <f>IFERROR(VLOOKUP(tbl_wr_wkly[[#This Row],[Player]],tbl_wr_wk14[[Player]:[FPTS/G]],14,0),"          --")</f>
        <v>11</v>
      </c>
      <c r="T99" t="s">
        <v>383</v>
      </c>
      <c r="U99" t="s">
        <v>383</v>
      </c>
      <c r="V99" t="s">
        <v>383</v>
      </c>
      <c r="W99" t="s">
        <v>383</v>
      </c>
    </row>
    <row r="100" spans="1:23" x14ac:dyDescent="0.35">
      <c r="A100" t="s">
        <v>87</v>
      </c>
      <c r="B100" s="4" t="str">
        <f>MID(tbl_wr_wkly[[#This Row],[Player]], FIND("(", tbl_wr_wkly[[#This Row],[Player]]) + 1, FIND(")", tbl_wr_wkly[[#This Row],[Player]] tbl_wr_wkly[[#This Row],[Player]])- FIND("(", tbl_wr_wkly[[#This Row],[Player]]) - 1)</f>
        <v>CAR</v>
      </c>
      <c r="C100" s="4"/>
      <c r="D100">
        <f>SUM(tbl_wr_wkly[[#This Row],[Week 1]:[Week 18]])</f>
        <v>63.300000000000004</v>
      </c>
      <c r="E100">
        <f>ROUND(AVERAGE(tbl_wr_wkly[[#This Row],[Week 1]:[Week 18]]),2)</f>
        <v>4.22</v>
      </c>
      <c r="F100">
        <f>IFERROR(VLOOKUP(tbl_wr_wkly[[#This Row],[Player]],tbl_wr_wk1[[Player]:[FPTS/G]],14,0),"          --")</f>
        <v>2.7</v>
      </c>
      <c r="G100">
        <f>IFERROR(VLOOKUP(tbl_wr_wkly[[#This Row],[Player]],tbl_wr_wk2[[Player]:[FPTS/G]],14,0),"          --")</f>
        <v>4.0999999999999996</v>
      </c>
      <c r="H100">
        <f>IFERROR(VLOOKUP(tbl_wr_wkly[[#This Row],[Player]],tbl_wr_wk3[[Player]:[FPTS/G]],14,0),"          --")</f>
        <v>3.6</v>
      </c>
      <c r="I100" t="s">
        <v>383</v>
      </c>
      <c r="J100">
        <f>IFERROR(VLOOKUP(tbl_wr_wkly[[#This Row],[Player]],tbl_wr_wk5[[Player]:[FPTS/G]],14,0),"          --")</f>
        <v>7.3</v>
      </c>
      <c r="K100">
        <f>IFERROR(VLOOKUP(tbl_wr_wkly[[#This Row],[Player]],tbl_wr_wk6[[Player]:[FPTS/G]],14,0),"          --")</f>
        <v>3.1</v>
      </c>
      <c r="L100" t="s">
        <v>352</v>
      </c>
      <c r="M100">
        <f>IFERROR(VLOOKUP(tbl_wr_wkly[[#This Row],[Player]],tbl_wr_wk8[[Player]:[FPTS/G]],14,0),"          --")</f>
        <v>8.1999999999999993</v>
      </c>
      <c r="N100">
        <f>IFERROR(VLOOKUP(tbl_wr_wkly[[#This Row],[Player]],tbl_wr_wk9[[Player]:[FPTS/G]],14,0),"          --")</f>
        <v>1</v>
      </c>
      <c r="O100">
        <f>IFERROR(VLOOKUP(tbl_wr_wkly[[#This Row],[Player]],tbl_wr_wk10[[Player]:[FPTS/G]],14,0),"          --")</f>
        <v>3.5</v>
      </c>
      <c r="P100">
        <f>IFERROR(VLOOKUP(tbl_wr_wkly[[#This Row],[Player]],tbl_wr_wk11[[Player]:[FPTS/G]],14,0),"          --")</f>
        <v>1.1000000000000001</v>
      </c>
      <c r="Q100">
        <f>IFERROR(VLOOKUP(tbl_wr_wkly[[#This Row],[Player]],tbl_wr_wk12[[Player]:[FPTS/G]],14,0),"          --")</f>
        <v>8</v>
      </c>
      <c r="R100">
        <f>IFERROR(VLOOKUP(tbl_wr_wkly[[#This Row],[Player]],tbl_wr_wk13[[Player]:[FPTS/G]],14,0),"          --")</f>
        <v>9.9</v>
      </c>
      <c r="S100">
        <f>IFERROR(VLOOKUP(tbl_wr_wkly[[#This Row],[Player]],tbl_wr_wk14[[Player]:[FPTS/G]],14,0),"          --")</f>
        <v>3.2</v>
      </c>
      <c r="T100">
        <f>IFERROR(VLOOKUP(tbl_wr_wkly[[#This Row],[Player]],tbl_wr_wk15[[Player]:[FPTS/G]],14,0),"          --")</f>
        <v>5.2</v>
      </c>
      <c r="U100">
        <f>IFERROR(VLOOKUP(tbl_wr_wkly[[#This Row],[Player]],tbl_wr_wk16[[Player]:[FPTS/G]],14,0),"          --")</f>
        <v>1.4</v>
      </c>
      <c r="V100">
        <f>IFERROR(VLOOKUP(tbl_wr_wkly[[#This Row],[Player]],tbl_wr_wk17[[Player]:[FPTS/G]],14,0),"          --")</f>
        <v>1</v>
      </c>
      <c r="W100" t="s">
        <v>383</v>
      </c>
    </row>
    <row r="101" spans="1:23" x14ac:dyDescent="0.35">
      <c r="A101" t="s">
        <v>72</v>
      </c>
      <c r="B101" s="4" t="str">
        <f>MID(tbl_wr_wkly[[#This Row],[Player]], FIND("(", tbl_wr_wkly[[#This Row],[Player]]) + 1, FIND(")", tbl_wr_wkly[[#This Row],[Player]] tbl_wr_wkly[[#This Row],[Player]])- FIND("(", tbl_wr_wkly[[#This Row],[Player]]) - 1)</f>
        <v>BAL</v>
      </c>
      <c r="C101" s="4"/>
      <c r="D101">
        <f>SUM(tbl_wr_wkly[[#This Row],[Week 1]:[Week 18]])</f>
        <v>60.499999999999993</v>
      </c>
      <c r="E101">
        <f>ROUND(AVERAGE(tbl_wr_wkly[[#This Row],[Week 1]:[Week 18]]),2)</f>
        <v>4.03</v>
      </c>
      <c r="F101">
        <f>IFERROR(VLOOKUP(tbl_wr_wkly[[#This Row],[Player]],tbl_wr_wk1[[Player]:[FPTS/G]],14,0),"          --")</f>
        <v>5</v>
      </c>
      <c r="G101">
        <f>IFERROR(VLOOKUP(tbl_wr_wkly[[#This Row],[Player]],tbl_wr_wk2[[Player]:[FPTS/G]],14,0),"          --")</f>
        <v>3.3</v>
      </c>
      <c r="H101">
        <f>IFERROR(VLOOKUP(tbl_wr_wkly[[#This Row],[Player]],tbl_wr_wk3[[Player]:[FPTS/G]],14,0),"          --")</f>
        <v>1.1000000000000001</v>
      </c>
      <c r="I101" t="s">
        <v>383</v>
      </c>
      <c r="J101">
        <f>IFERROR(VLOOKUP(tbl_wr_wkly[[#This Row],[Player]],tbl_wr_wk5[[Player]:[FPTS/G]],14,0),"          --")</f>
        <v>1.3</v>
      </c>
      <c r="K101">
        <f>IFERROR(VLOOKUP(tbl_wr_wkly[[#This Row],[Player]],tbl_wr_wk6[[Player]:[FPTS/G]],14,0),"          --")</f>
        <v>2.5</v>
      </c>
      <c r="L101">
        <f>IFERROR(VLOOKUP(tbl_wr_wkly[[#This Row],[Player]],tbl_wr_wk7[[Player]:[FPTS/G]],14,0),"          --")</f>
        <v>4.5999999999999996</v>
      </c>
      <c r="M101">
        <f>IFERROR(VLOOKUP(tbl_wr_wkly[[#This Row],[Player]],tbl_wr_wk8[[Player]:[FPTS/G]],14,0),"          --")</f>
        <v>6.2</v>
      </c>
      <c r="N101">
        <f>IFERROR(VLOOKUP(tbl_wr_wkly[[#This Row],[Player]],tbl_wr_wk9[[Player]:[FPTS/G]],14,0),"          --")</f>
        <v>4.3</v>
      </c>
      <c r="O101">
        <f>IFERROR(VLOOKUP(tbl_wr_wkly[[#This Row],[Player]],tbl_wr_wk10[[Player]:[FPTS/G]],14,0),"          --")</f>
        <v>3.5</v>
      </c>
      <c r="P101">
        <f>IFERROR(VLOOKUP(tbl_wr_wkly[[#This Row],[Player]],tbl_wr_wk11[[Player]:[FPTS/G]],14,0),"          --")</f>
        <v>7.5</v>
      </c>
      <c r="Q101">
        <f>IFERROR(VLOOKUP(tbl_wr_wkly[[#This Row],[Player]],tbl_wr_wk12[[Player]:[FPTS/G]],14,0),"          --")</f>
        <v>3.1</v>
      </c>
      <c r="R101" t="s">
        <v>352</v>
      </c>
      <c r="S101">
        <f>IFERROR(VLOOKUP(tbl_wr_wkly[[#This Row],[Player]],tbl_wr_wk14[[Player]:[FPTS/G]],14,0),"          --")</f>
        <v>3.4</v>
      </c>
      <c r="T101">
        <f>IFERROR(VLOOKUP(tbl_wr_wkly[[#This Row],[Player]],tbl_wr_wk15[[Player]:[FPTS/G]],14,0),"          --")</f>
        <v>5.4</v>
      </c>
      <c r="U101">
        <f>IFERROR(VLOOKUP(tbl_wr_wkly[[#This Row],[Player]],tbl_wr_wk16[[Player]:[FPTS/G]],14,0),"          --")</f>
        <v>1.9</v>
      </c>
      <c r="V101">
        <f>IFERROR(VLOOKUP(tbl_wr_wkly[[#This Row],[Player]],tbl_wr_wk17[[Player]:[FPTS/G]],14,0),"          --")</f>
        <v>7.4</v>
      </c>
      <c r="W101" t="s">
        <v>383</v>
      </c>
    </row>
    <row r="102" spans="1:23" x14ac:dyDescent="0.35">
      <c r="A102" t="s">
        <v>92</v>
      </c>
      <c r="B102" t="str">
        <f>MID(tbl_wr_wkly[[#This Row],[Player]], FIND("(", tbl_wr_wkly[[#This Row],[Player]]) + 1, FIND(")", tbl_wr_wkly[[#This Row],[Player]] tbl_wr_wkly[[#This Row],[Player]])- FIND("(", tbl_wr_wkly[[#This Row],[Player]]) - 1)</f>
        <v>DEN</v>
      </c>
      <c r="D102">
        <f>SUM(tbl_wr_wkly[[#This Row],[Week 1]:[Week 18]])</f>
        <v>59.7</v>
      </c>
      <c r="E102">
        <f>ROUND(AVERAGE(tbl_wr_wkly[[#This Row],[Week 1]:[Week 18]]),2)</f>
        <v>3.98</v>
      </c>
      <c r="F102">
        <f>IFERROR(VLOOKUP(tbl_wr_wkly[[#This Row],[Player]],tbl_wr_wk1[[Player]:[FPTS/G]],14,0),"          --")</f>
        <v>1.9</v>
      </c>
      <c r="G102">
        <f>IFERROR(VLOOKUP(tbl_wr_wkly[[#This Row],[Player]],tbl_wr_wk2[[Player]:[FPTS/G]],14,0),"          --")</f>
        <v>19.3</v>
      </c>
      <c r="H102">
        <f>IFERROR(VLOOKUP(tbl_wr_wkly[[#This Row],[Player]],tbl_wr_wk3[[Player]:[FPTS/G]],14,0),"          --")</f>
        <v>15.1</v>
      </c>
      <c r="I102">
        <f>IFERROR(VLOOKUP(tbl_wr_wkly[[#This Row],[Player]],tbl_wr_wk4[[Player]:[FPTS/G]],14,0),"          --")</f>
        <v>5.7</v>
      </c>
      <c r="J102">
        <f>IFERROR(VLOOKUP(tbl_wr_wkly[[#This Row],[Player]],tbl_wr_wk5[[Player]:[FPTS/G]],14,0),"          --")</f>
        <v>-1.1000000000000001</v>
      </c>
      <c r="K102" t="s">
        <v>383</v>
      </c>
      <c r="L102">
        <f>IFERROR(VLOOKUP(tbl_wr_wkly[[#This Row],[Player]],tbl_wr_wk7[[Player]:[FPTS/G]],14,0),"          --")</f>
        <v>-1.1000000000000001</v>
      </c>
      <c r="M102">
        <f>IFERROR(VLOOKUP(tbl_wr_wkly[[#This Row],[Player]],tbl_wr_wk8[[Player]:[FPTS/G]],14,0),"          --")</f>
        <v>0.5</v>
      </c>
      <c r="N102" t="s">
        <v>352</v>
      </c>
      <c r="O102">
        <f>IFERROR(VLOOKUP(tbl_wr_wkly[[#This Row],[Player]],tbl_wr_wk10[[Player]:[FPTS/G]],14,0),"          --")</f>
        <v>-0.3</v>
      </c>
      <c r="P102">
        <f>IFERROR(VLOOKUP(tbl_wr_wkly[[#This Row],[Player]],tbl_wr_wk11[[Player]:[FPTS/G]],14,0),"          --")</f>
        <v>2.2000000000000002</v>
      </c>
      <c r="Q102">
        <f>IFERROR(VLOOKUP(tbl_wr_wkly[[#This Row],[Player]],tbl_wr_wk12[[Player]:[FPTS/G]],14,0),"          --")</f>
        <v>4.5</v>
      </c>
      <c r="R102">
        <f>IFERROR(VLOOKUP(tbl_wr_wkly[[#This Row],[Player]],tbl_wr_wk13[[Player]:[FPTS/G]],14,0),"          --")</f>
        <v>1.8</v>
      </c>
      <c r="S102">
        <f>IFERROR(VLOOKUP(tbl_wr_wkly[[#This Row],[Player]],tbl_wr_wk14[[Player]:[FPTS/G]],14,0),"          --")</f>
        <v>2.1</v>
      </c>
      <c r="T102">
        <f>IFERROR(VLOOKUP(tbl_wr_wkly[[#This Row],[Player]],tbl_wr_wk15[[Player]:[FPTS/G]],14,0),"          --")</f>
        <v>1.1000000000000001</v>
      </c>
      <c r="U102">
        <f>IFERROR(VLOOKUP(tbl_wr_wkly[[#This Row],[Player]],tbl_wr_wk16[[Player]:[FPTS/G]],14,0),"          --")</f>
        <v>5.8</v>
      </c>
      <c r="V102" t="s">
        <v>383</v>
      </c>
      <c r="W102">
        <f>IFERROR(VLOOKUP(tbl_wr_wkly[[#This Row],[Player]],tbl_wr_wk18[[Player]:[FPTS/G]],14,0),"          --")</f>
        <v>2.2000000000000002</v>
      </c>
    </row>
    <row r="103" spans="1:23" x14ac:dyDescent="0.35">
      <c r="A103" t="s">
        <v>66</v>
      </c>
      <c r="B103" s="4" t="str">
        <f>MID(tbl_wr_wkly[[#This Row],[Player]], FIND("(", tbl_wr_wkly[[#This Row],[Player]]) + 1, FIND(")", tbl_wr_wkly[[#This Row],[Player]] tbl_wr_wkly[[#This Row],[Player]])- FIND("(", tbl_wr_wkly[[#This Row],[Player]]) - 1)</f>
        <v>MIA</v>
      </c>
      <c r="C103" s="4"/>
      <c r="D103">
        <f>SUM(tbl_wr_wkly[[#This Row],[Week 1]:[Week 18]])</f>
        <v>44.4</v>
      </c>
      <c r="E103">
        <f>ROUND(AVERAGE(tbl_wr_wkly[[#This Row],[Week 1]:[Week 18]]),2)</f>
        <v>3.7</v>
      </c>
      <c r="F103">
        <f>IFERROR(VLOOKUP(tbl_wr_wkly[[#This Row],[Player]],tbl_wr_wk1[[Player]:[FPTS/G]],14,0),"          --")</f>
        <v>5.7</v>
      </c>
      <c r="G103">
        <f>IFERROR(VLOOKUP(tbl_wr_wkly[[#This Row],[Player]],tbl_wr_wk2[[Player]:[FPTS/G]],14,0),"          --")</f>
        <v>3.8</v>
      </c>
      <c r="H103">
        <f>IFERROR(VLOOKUP(tbl_wr_wkly[[#This Row],[Player]],tbl_wr_wk3[[Player]:[FPTS/G]],14,0),"          --")</f>
        <v>4.3</v>
      </c>
      <c r="I103">
        <f>IFERROR(VLOOKUP(tbl_wr_wkly[[#This Row],[Player]],tbl_wr_wk4[[Player]:[FPTS/G]],14,0),"          --")</f>
        <v>14.4</v>
      </c>
      <c r="J103">
        <f>IFERROR(VLOOKUP(tbl_wr_wkly[[#This Row],[Player]],tbl_wr_wk5[[Player]:[FPTS/G]],14,0),"          --")</f>
        <v>2.2999999999999998</v>
      </c>
      <c r="K103">
        <f>IFERROR(VLOOKUP(tbl_wr_wkly[[#This Row],[Player]],tbl_wr_wk6[[Player]:[FPTS/G]],14,0),"          --")</f>
        <v>3</v>
      </c>
      <c r="L103">
        <f>IFERROR(VLOOKUP(tbl_wr_wkly[[#This Row],[Player]],tbl_wr_wk7[[Player]:[FPTS/G]],14,0),"          --")</f>
        <v>1.2</v>
      </c>
      <c r="M103">
        <f>IFERROR(VLOOKUP(tbl_wr_wkly[[#This Row],[Player]],tbl_wr_wk8[[Player]:[FPTS/G]],14,0),"          --")</f>
        <v>1.8</v>
      </c>
      <c r="N103" t="s">
        <v>383</v>
      </c>
      <c r="O103" t="s">
        <v>352</v>
      </c>
      <c r="P103" t="s">
        <v>383</v>
      </c>
      <c r="Q103" t="s">
        <v>383</v>
      </c>
      <c r="R103" t="s">
        <v>383</v>
      </c>
      <c r="S103">
        <f>IFERROR(VLOOKUP(tbl_wr_wkly[[#This Row],[Player]],tbl_wr_wk14[[Player]:[FPTS/G]],14,0),"          --")</f>
        <v>2.2999999999999998</v>
      </c>
      <c r="T103">
        <f>IFERROR(VLOOKUP(tbl_wr_wkly[[#This Row],[Player]],tbl_wr_wk15[[Player]:[FPTS/G]],14,0),"          --")</f>
        <v>1.7</v>
      </c>
      <c r="U103" t="s">
        <v>383</v>
      </c>
      <c r="V103">
        <f>IFERROR(VLOOKUP(tbl_wr_wkly[[#This Row],[Player]],tbl_wr_wk17[[Player]:[FPTS/G]],14,0),"          --")</f>
        <v>2</v>
      </c>
      <c r="W103">
        <f>IFERROR(VLOOKUP(tbl_wr_wkly[[#This Row],[Player]],tbl_wr_wk18[[Player]:[FPTS/G]],14,0),"          --")</f>
        <v>1.9</v>
      </c>
    </row>
    <row r="104" spans="1:23" x14ac:dyDescent="0.35">
      <c r="A104" t="s">
        <v>102</v>
      </c>
      <c r="B104" s="4" t="str">
        <f>MID(tbl_wr_wkly[[#This Row],[Player]], FIND("(", tbl_wr_wkly[[#This Row],[Player]]) + 1, FIND(")", tbl_wr_wkly[[#This Row],[Player]] tbl_wr_wkly[[#This Row],[Player]])- FIND("(", tbl_wr_wkly[[#This Row],[Player]]) - 1)</f>
        <v>KC</v>
      </c>
      <c r="C104" s="4"/>
      <c r="D104">
        <f>SUM(tbl_wr_wkly[[#This Row],[Week 1]:[Week 18]])</f>
        <v>43.199999999999996</v>
      </c>
      <c r="E104">
        <f>ROUND(AVERAGE(tbl_wr_wkly[[#This Row],[Week 1]:[Week 18]]),2)</f>
        <v>3.6</v>
      </c>
      <c r="F104">
        <f>IFERROR(VLOOKUP(tbl_wr_wkly[[#This Row],[Player]],tbl_wr_wk1[[Player]:[FPTS/G]],14,0),"          --")</f>
        <v>0.4</v>
      </c>
      <c r="G104">
        <f>IFERROR(VLOOKUP(tbl_wr_wkly[[#This Row],[Player]],tbl_wr_wk2[[Player]:[FPTS/G]],14,0),"          --")</f>
        <v>14.5</v>
      </c>
      <c r="H104">
        <f>IFERROR(VLOOKUP(tbl_wr_wkly[[#This Row],[Player]],tbl_wr_wk3[[Player]:[FPTS/G]],14,0),"          --")</f>
        <v>6.2</v>
      </c>
      <c r="I104">
        <f>IFERROR(VLOOKUP(tbl_wr_wkly[[#This Row],[Player]],tbl_wr_wk4[[Player]:[FPTS/G]],14,0),"          --")</f>
        <v>1.9</v>
      </c>
      <c r="J104">
        <f>IFERROR(VLOOKUP(tbl_wr_wkly[[#This Row],[Player]],tbl_wr_wk5[[Player]:[FPTS/G]],14,0),"          --")</f>
        <v>2.1</v>
      </c>
      <c r="K104">
        <f>IFERROR(VLOOKUP(tbl_wr_wkly[[#This Row],[Player]],tbl_wr_wk6[[Player]:[FPTS/G]],14,0),"          --")</f>
        <v>3.2</v>
      </c>
      <c r="L104">
        <f>IFERROR(VLOOKUP(tbl_wr_wkly[[#This Row],[Player]],tbl_wr_wk7[[Player]:[FPTS/G]],14,0),"          --")</f>
        <v>2.5</v>
      </c>
      <c r="M104">
        <f>IFERROR(VLOOKUP(tbl_wr_wkly[[#This Row],[Player]],tbl_wr_wk8[[Player]:[FPTS/G]],14,0),"          --")</f>
        <v>1.3</v>
      </c>
      <c r="N104">
        <f>IFERROR(VLOOKUP(tbl_wr_wkly[[#This Row],[Player]],tbl_wr_wk9[[Player]:[FPTS/G]],14,0),"          --")</f>
        <v>4.3</v>
      </c>
      <c r="O104" t="s">
        <v>352</v>
      </c>
      <c r="P104">
        <f>IFERROR(VLOOKUP(tbl_wr_wkly[[#This Row],[Player]],tbl_wr_wk11[[Player]:[FPTS/G]],14,0),"          --")</f>
        <v>0.9</v>
      </c>
      <c r="Q104">
        <f>IFERROR(VLOOKUP(tbl_wr_wkly[[#This Row],[Player]],tbl_wr_wk12[[Player]:[FPTS/G]],14,0),"          --")</f>
        <v>4.9000000000000004</v>
      </c>
      <c r="R104">
        <f>IFERROR(VLOOKUP(tbl_wr_wkly[[#This Row],[Player]],tbl_wr_wk13[[Player]:[FPTS/G]],14,0),"          --")</f>
        <v>1</v>
      </c>
      <c r="S104" t="s">
        <v>383</v>
      </c>
      <c r="T104" t="s">
        <v>383</v>
      </c>
      <c r="U104" t="s">
        <v>383</v>
      </c>
      <c r="V104" t="s">
        <v>383</v>
      </c>
      <c r="W104" t="s">
        <v>383</v>
      </c>
    </row>
    <row r="105" spans="1:23" x14ac:dyDescent="0.35">
      <c r="A105" t="s">
        <v>65</v>
      </c>
      <c r="B105" s="4" t="str">
        <f>MID(tbl_wr_wkly[[#This Row],[Player]], FIND("(", tbl_wr_wkly[[#This Row],[Player]]) + 1, FIND(")", tbl_wr_wkly[[#This Row],[Player]] tbl_wr_wkly[[#This Row],[Player]])- FIND("(", tbl_wr_wkly[[#This Row],[Player]]) - 1)</f>
        <v>KC</v>
      </c>
      <c r="C105" s="4"/>
      <c r="D105">
        <f>SUM(tbl_wr_wkly[[#This Row],[Week 1]:[Week 18]])</f>
        <v>46.000000000000007</v>
      </c>
      <c r="E105">
        <f>ROUND(AVERAGE(tbl_wr_wkly[[#This Row],[Week 1]:[Week 18]]),2)</f>
        <v>3.54</v>
      </c>
      <c r="F105">
        <f>IFERROR(VLOOKUP(tbl_wr_wkly[[#This Row],[Player]],tbl_wr_wk1[[Player]:[FPTS/G]],14,0),"          --")</f>
        <v>5.8</v>
      </c>
      <c r="G105">
        <f>IFERROR(VLOOKUP(tbl_wr_wkly[[#This Row],[Player]],tbl_wr_wk2[[Player]:[FPTS/G]],14,0),"          --")</f>
        <v>2.2999999999999998</v>
      </c>
      <c r="H105">
        <f>IFERROR(VLOOKUP(tbl_wr_wkly[[#This Row],[Player]],tbl_wr_wk3[[Player]:[FPTS/G]],14,0),"          --")</f>
        <v>4.2</v>
      </c>
      <c r="I105">
        <f>IFERROR(VLOOKUP(tbl_wr_wkly[[#This Row],[Player]],tbl_wr_wk4[[Player]:[FPTS/G]],14,0),"          --")</f>
        <v>1.1000000000000001</v>
      </c>
      <c r="J105">
        <f>IFERROR(VLOOKUP(tbl_wr_wkly[[#This Row],[Player]],tbl_wr_wk5[[Player]:[FPTS/G]],14,0),"          --")</f>
        <v>1.7</v>
      </c>
      <c r="K105" t="s">
        <v>383</v>
      </c>
      <c r="L105">
        <f>IFERROR(VLOOKUP(tbl_wr_wkly[[#This Row],[Player]],tbl_wr_wk7[[Player]:[FPTS/G]],14,0),"          --")</f>
        <v>15.9</v>
      </c>
      <c r="M105">
        <f>IFERROR(VLOOKUP(tbl_wr_wkly[[#This Row],[Player]],tbl_wr_wk8[[Player]:[FPTS/G]],14,0),"          --")</f>
        <v>1.7</v>
      </c>
      <c r="N105">
        <f>IFERROR(VLOOKUP(tbl_wr_wkly[[#This Row],[Player]],tbl_wr_wk9[[Player]:[FPTS/G]],14,0),"          --")</f>
        <v>3.2</v>
      </c>
      <c r="O105" t="s">
        <v>352</v>
      </c>
      <c r="P105" t="s">
        <v>383</v>
      </c>
      <c r="Q105">
        <f>IFERROR(VLOOKUP(tbl_wr_wkly[[#This Row],[Player]],tbl_wr_wk12[[Player]:[FPTS/G]],14,0),"          --")</f>
        <v>0.4</v>
      </c>
      <c r="R105">
        <f>IFERROR(VLOOKUP(tbl_wr_wkly[[#This Row],[Player]],tbl_wr_wk13[[Player]:[FPTS/G]],14,0),"          --")</f>
        <v>3.5</v>
      </c>
      <c r="S105">
        <f>IFERROR(VLOOKUP(tbl_wr_wkly[[#This Row],[Player]],tbl_wr_wk14[[Player]:[FPTS/G]],14,0),"          --")</f>
        <v>3.2</v>
      </c>
      <c r="T105">
        <f>IFERROR(VLOOKUP(tbl_wr_wkly[[#This Row],[Player]],tbl_wr_wk15[[Player]:[FPTS/G]],14,0),"          --")</f>
        <v>2.2000000000000002</v>
      </c>
      <c r="U105" t="s">
        <v>383</v>
      </c>
      <c r="V105">
        <f>IFERROR(VLOOKUP(tbl_wr_wkly[[#This Row],[Player]],tbl_wr_wk17[[Player]:[FPTS/G]],14,0),"          --")</f>
        <v>0.8</v>
      </c>
      <c r="W105" t="s">
        <v>383</v>
      </c>
    </row>
    <row r="106" spans="1:23" x14ac:dyDescent="0.35">
      <c r="A106" t="s">
        <v>57</v>
      </c>
      <c r="B106" s="3" t="str">
        <f>MID(tbl_wr_wkly[[#This Row],[Player]], FIND("(", tbl_wr_wkly[[#This Row],[Player]]) + 1, FIND(")", tbl_wr_wkly[[#This Row],[Player]] tbl_wr_wkly[[#This Row],[Player]])- FIND("(", tbl_wr_wkly[[#This Row],[Player]]) - 1)</f>
        <v>PIT</v>
      </c>
      <c r="C106" s="3"/>
      <c r="D106">
        <f>SUM(tbl_wr_wkly[[#This Row],[Week 1]:[Week 18]])</f>
        <v>44.2</v>
      </c>
      <c r="E106">
        <f>ROUND(AVERAGE(tbl_wr_wkly[[#This Row],[Week 1]:[Week 18]]),2)</f>
        <v>3.4</v>
      </c>
      <c r="F106">
        <f>IFERROR(VLOOKUP(tbl_wr_wkly[[#This Row],[Player]],tbl_wr_wk1[[Player]:[FPTS/G]],14,0),"          --")</f>
        <v>6.7</v>
      </c>
      <c r="G106">
        <f>IFERROR(VLOOKUP(tbl_wr_wkly[[#This Row],[Player]],tbl_wr_wk2[[Player]:[FPTS/G]],14,0),"          --")</f>
        <v>1.3</v>
      </c>
      <c r="H106">
        <f>IFERROR(VLOOKUP(tbl_wr_wkly[[#This Row],[Player]],tbl_wr_wk3[[Player]:[FPTS/G]],14,0),"          --")</f>
        <v>14.2</v>
      </c>
      <c r="I106">
        <f>IFERROR(VLOOKUP(tbl_wr_wkly[[#This Row],[Player]],tbl_wr_wk4[[Player]:[FPTS/G]],14,0),"          --")</f>
        <v>4.4000000000000004</v>
      </c>
      <c r="J106" t="s">
        <v>383</v>
      </c>
      <c r="K106" t="s">
        <v>352</v>
      </c>
      <c r="L106">
        <f>IFERROR(VLOOKUP(tbl_wr_wkly[[#This Row],[Player]],tbl_wr_wk7[[Player]:[FPTS/G]],14,0),"          --")</f>
        <v>0.1</v>
      </c>
      <c r="M106">
        <f>IFERROR(VLOOKUP(tbl_wr_wkly[[#This Row],[Player]],tbl_wr_wk8[[Player]:[FPTS/G]],14,0),"          --")</f>
        <v>3.9</v>
      </c>
      <c r="N106">
        <f>IFERROR(VLOOKUP(tbl_wr_wkly[[#This Row],[Player]],tbl_wr_wk9[[Player]:[FPTS/G]],14,0),"          --")</f>
        <v>1</v>
      </c>
      <c r="O106">
        <f>IFERROR(VLOOKUP(tbl_wr_wkly[[#This Row],[Player]],tbl_wr_wk10[[Player]:[FPTS/G]],14,0),"          --")</f>
        <v>1.4</v>
      </c>
      <c r="P106" t="s">
        <v>383</v>
      </c>
      <c r="Q106">
        <f>IFERROR(VLOOKUP(tbl_wr_wkly[[#This Row],[Player]],tbl_wr_wk12[[Player]:[FPTS/G]],14,0),"          --")</f>
        <v>1</v>
      </c>
      <c r="R106">
        <f>IFERROR(VLOOKUP(tbl_wr_wkly[[#This Row],[Player]],tbl_wr_wk13[[Player]:[FPTS/G]],14,0),"          --")</f>
        <v>1.5</v>
      </c>
      <c r="S106">
        <f>IFERROR(VLOOKUP(tbl_wr_wkly[[#This Row],[Player]],tbl_wr_wk14[[Player]:[FPTS/G]],14,0),"          --")</f>
        <v>1.2</v>
      </c>
      <c r="T106" t="s">
        <v>383</v>
      </c>
      <c r="U106">
        <f>IFERROR(VLOOKUP(tbl_wr_wkly[[#This Row],[Player]],tbl_wr_wk16[[Player]:[FPTS/G]],14,0),"          --")</f>
        <v>6.7</v>
      </c>
      <c r="V106" t="s">
        <v>383</v>
      </c>
      <c r="W106">
        <f>IFERROR(VLOOKUP(tbl_wr_wkly[[#This Row],[Player]],tbl_wr_wk18[[Player]:[FPTS/G]],14,0),"          --")</f>
        <v>0.8</v>
      </c>
    </row>
    <row r="107" spans="1:23" x14ac:dyDescent="0.35">
      <c r="A107" t="s">
        <v>105</v>
      </c>
      <c r="B107" s="4" t="str">
        <f>MID(tbl_wr_wkly[[#This Row],[Player]], FIND("(", tbl_wr_wkly[[#This Row],[Player]]) + 1, FIND(")", tbl_wr_wkly[[#This Row],[Player]] tbl_wr_wkly[[#This Row],[Player]])- FIND("(", tbl_wr_wkly[[#This Row],[Player]]) - 1)</f>
        <v>ATL</v>
      </c>
      <c r="C107" s="4"/>
      <c r="D107">
        <f>SUM(tbl_wr_wkly[[#This Row],[Week 1]:[Week 18]])</f>
        <v>30.2</v>
      </c>
      <c r="E107">
        <f>ROUND(AVERAGE(tbl_wr_wkly[[#This Row],[Week 1]:[Week 18]]),2)</f>
        <v>3.36</v>
      </c>
      <c r="F107" t="s">
        <v>383</v>
      </c>
      <c r="G107" t="s">
        <v>383</v>
      </c>
      <c r="H107">
        <f>IFERROR(VLOOKUP(tbl_wr_wkly[[#This Row],[Player]],tbl_wr_wk3[[Player]:[FPTS/G]],14,0),"          --")</f>
        <v>2</v>
      </c>
      <c r="I107">
        <f>IFERROR(VLOOKUP(tbl_wr_wkly[[#This Row],[Player]],tbl_wr_wk4[[Player]:[FPTS/G]],14,0),"          --")</f>
        <v>2.9</v>
      </c>
      <c r="J107">
        <f>IFERROR(VLOOKUP(tbl_wr_wkly[[#This Row],[Player]],tbl_wr_wk5[[Player]:[FPTS/G]],14,0),"          --")</f>
        <v>1.6</v>
      </c>
      <c r="K107" t="s">
        <v>383</v>
      </c>
      <c r="L107">
        <f>IFERROR(VLOOKUP(tbl_wr_wkly[[#This Row],[Player]],tbl_wr_wk7[[Player]:[FPTS/G]],14,0),"          --")</f>
        <v>2.4</v>
      </c>
      <c r="M107">
        <f>IFERROR(VLOOKUP(tbl_wr_wkly[[#This Row],[Player]],tbl_wr_wk8[[Player]:[FPTS/G]],14,0),"          --")</f>
        <v>9</v>
      </c>
      <c r="N107">
        <f>IFERROR(VLOOKUP(tbl_wr_wkly[[#This Row],[Player]],tbl_wr_wk9[[Player]:[FPTS/G]],14,0),"          --")</f>
        <v>7.5</v>
      </c>
      <c r="O107" t="s">
        <v>383</v>
      </c>
      <c r="P107" t="s">
        <v>352</v>
      </c>
      <c r="Q107" t="s">
        <v>383</v>
      </c>
      <c r="R107" t="s">
        <v>383</v>
      </c>
      <c r="S107">
        <f>IFERROR(VLOOKUP(tbl_wr_wkly[[#This Row],[Player]],tbl_wr_wk14[[Player]:[FPTS/G]],14,0),"          --")</f>
        <v>2.2999999999999998</v>
      </c>
      <c r="T107">
        <f>IFERROR(VLOOKUP(tbl_wr_wkly[[#This Row],[Player]],tbl_wr_wk15[[Player]:[FPTS/G]],14,0),"          --")</f>
        <v>1.5</v>
      </c>
      <c r="U107">
        <f>IFERROR(VLOOKUP(tbl_wr_wkly[[#This Row],[Player]],tbl_wr_wk16[[Player]:[FPTS/G]],14,0),"          --")</f>
        <v>1</v>
      </c>
      <c r="V107" t="s">
        <v>383</v>
      </c>
      <c r="W107" t="s">
        <v>383</v>
      </c>
    </row>
    <row r="108" spans="1:23" x14ac:dyDescent="0.35">
      <c r="A108" t="s">
        <v>101</v>
      </c>
      <c r="B108" s="4" t="str">
        <f>MID(tbl_wr_wkly[[#This Row],[Player]], FIND("(", tbl_wr_wkly[[#This Row],[Player]]) + 1, FIND(")", tbl_wr_wkly[[#This Row],[Player]] tbl_wr_wkly[[#This Row],[Player]])- FIND("(", tbl_wr_wkly[[#This Row],[Player]]) - 1)</f>
        <v>KC</v>
      </c>
      <c r="C108" s="4"/>
      <c r="D108">
        <f>SUM(tbl_wr_wkly[[#This Row],[Week 1]:[Week 18]])</f>
        <v>38.900000000000006</v>
      </c>
      <c r="E108">
        <f>ROUND(AVERAGE(tbl_wr_wkly[[#This Row],[Week 1]:[Week 18]]),2)</f>
        <v>3.24</v>
      </c>
      <c r="F108">
        <f>IFERROR(VLOOKUP(tbl_wr_wkly[[#This Row],[Player]],tbl_wr_wk1[[Player]:[FPTS/G]],14,0),"          --")</f>
        <v>0.5</v>
      </c>
      <c r="G108">
        <f>IFERROR(VLOOKUP(tbl_wr_wkly[[#This Row],[Player]],tbl_wr_wk2[[Player]:[FPTS/G]],14,0),"          --")</f>
        <v>6.3</v>
      </c>
      <c r="H108">
        <f>IFERROR(VLOOKUP(tbl_wr_wkly[[#This Row],[Player]],tbl_wr_wk3[[Player]:[FPTS/G]],14,0),"          --")</f>
        <v>0.4</v>
      </c>
      <c r="I108">
        <f>IFERROR(VLOOKUP(tbl_wr_wkly[[#This Row],[Player]],tbl_wr_wk4[[Player]:[FPTS/G]],14,0),"          --")</f>
        <v>3.2</v>
      </c>
      <c r="J108">
        <f>IFERROR(VLOOKUP(tbl_wr_wkly[[#This Row],[Player]],tbl_wr_wk5[[Player]:[FPTS/G]],14,0),"          --")</f>
        <v>5.2</v>
      </c>
      <c r="K108">
        <f>IFERROR(VLOOKUP(tbl_wr_wkly[[#This Row],[Player]],tbl_wr_wk6[[Player]:[FPTS/G]],14,0),"          --")</f>
        <v>7.9</v>
      </c>
      <c r="L108">
        <f>IFERROR(VLOOKUP(tbl_wr_wkly[[#This Row],[Player]],tbl_wr_wk7[[Player]:[FPTS/G]],14,0),"          --")</f>
        <v>1.8</v>
      </c>
      <c r="M108">
        <f>IFERROR(VLOOKUP(tbl_wr_wkly[[#This Row],[Player]],tbl_wr_wk8[[Player]:[FPTS/G]],14,0),"          --")</f>
        <v>0.6</v>
      </c>
      <c r="N108">
        <f>IFERROR(VLOOKUP(tbl_wr_wkly[[#This Row],[Player]],tbl_wr_wk9[[Player]:[FPTS/G]],14,0),"          --")</f>
        <v>2.2999999999999998</v>
      </c>
      <c r="O108" t="s">
        <v>352</v>
      </c>
      <c r="P108">
        <f>IFERROR(VLOOKUP(tbl_wr_wkly[[#This Row],[Player]],tbl_wr_wk11[[Player]:[FPTS/G]],14,0),"          --")</f>
        <v>3.6</v>
      </c>
      <c r="Q108" t="s">
        <v>383</v>
      </c>
      <c r="R108" t="s">
        <v>383</v>
      </c>
      <c r="S108">
        <f>IFERROR(VLOOKUP(tbl_wr_wkly[[#This Row],[Player]],tbl_wr_wk14[[Player]:[FPTS/G]],14,0),"          --")</f>
        <v>5.6</v>
      </c>
      <c r="T108">
        <f>IFERROR(VLOOKUP(tbl_wr_wkly[[#This Row],[Player]],tbl_wr_wk15[[Player]:[FPTS/G]],14,0),"          --")</f>
        <v>1.5</v>
      </c>
      <c r="U108" t="s">
        <v>383</v>
      </c>
      <c r="V108" t="s">
        <v>383</v>
      </c>
      <c r="W108" t="s">
        <v>383</v>
      </c>
    </row>
    <row r="109" spans="1:23" x14ac:dyDescent="0.35">
      <c r="A109" t="s">
        <v>163</v>
      </c>
      <c r="B109" s="3" t="str">
        <f>MID(tbl_wr_wkly[[#This Row],[Player]], FIND("(", tbl_wr_wkly[[#This Row],[Player]]) + 1, FIND(")", tbl_wr_wkly[[#This Row],[Player]] tbl_wr_wkly[[#This Row],[Player]])- FIND("(", tbl_wr_wkly[[#This Row],[Player]]) - 1)</f>
        <v>NYJ</v>
      </c>
      <c r="C109" s="3"/>
      <c r="D109">
        <f>SUM(tbl_wr_wkly[[#This Row],[Week 1]:[Week 18]])</f>
        <v>48.2</v>
      </c>
      <c r="E109">
        <f>ROUND(AVERAGE(tbl_wr_wkly[[#This Row],[Week 1]:[Week 18]]),2)</f>
        <v>3.21</v>
      </c>
      <c r="F109">
        <f>IFERROR(VLOOKUP(tbl_wr_wkly[[#This Row],[Player]],tbl_wr_wk1[[Player]:[FPTS/G]],14,0),"          --")</f>
        <v>6</v>
      </c>
      <c r="G109" t="s">
        <v>383</v>
      </c>
      <c r="H109" t="s">
        <v>383</v>
      </c>
      <c r="I109">
        <f>IFERROR(VLOOKUP(tbl_wr_wkly[[#This Row],[Player]],tbl_wr_wk4[[Player]:[FPTS/G]],14,0),"          --")</f>
        <v>2.2000000000000002</v>
      </c>
      <c r="J109">
        <f>IFERROR(VLOOKUP(tbl_wr_wkly[[#This Row],[Player]],tbl_wr_wk5[[Player]:[FPTS/G]],14,0),"          --")</f>
        <v>-2</v>
      </c>
      <c r="K109">
        <f>IFERROR(VLOOKUP(tbl_wr_wkly[[#This Row],[Player]],tbl_wr_wk6[[Player]:[FPTS/G]],14,0),"          --")</f>
        <v>1.8</v>
      </c>
      <c r="L109" t="s">
        <v>352</v>
      </c>
      <c r="M109">
        <f>IFERROR(VLOOKUP(tbl_wr_wkly[[#This Row],[Player]],tbl_wr_wk8[[Player]:[FPTS/G]],14,0),"          --")</f>
        <v>0.3</v>
      </c>
      <c r="N109">
        <f>IFERROR(VLOOKUP(tbl_wr_wkly[[#This Row],[Player]],tbl_wr_wk9[[Player]:[FPTS/G]],14,0),"          --")</f>
        <v>4.2</v>
      </c>
      <c r="O109">
        <f>IFERROR(VLOOKUP(tbl_wr_wkly[[#This Row],[Player]],tbl_wr_wk10[[Player]:[FPTS/G]],14,0),"          --")</f>
        <v>2.9</v>
      </c>
      <c r="P109">
        <f>IFERROR(VLOOKUP(tbl_wr_wkly[[#This Row],[Player]],tbl_wr_wk11[[Player]:[FPTS/G]],14,0),"          --")</f>
        <v>-0.8</v>
      </c>
      <c r="Q109">
        <f>IFERROR(VLOOKUP(tbl_wr_wkly[[#This Row],[Player]],tbl_wr_wk12[[Player]:[FPTS/G]],14,0),"          --")</f>
        <v>2.5</v>
      </c>
      <c r="R109">
        <f>IFERROR(VLOOKUP(tbl_wr_wkly[[#This Row],[Player]],tbl_wr_wk13[[Player]:[FPTS/G]],14,0),"          --")</f>
        <v>10.3</v>
      </c>
      <c r="S109">
        <f>IFERROR(VLOOKUP(tbl_wr_wkly[[#This Row],[Player]],tbl_wr_wk14[[Player]:[FPTS/G]],14,0),"          --")</f>
        <v>7.7</v>
      </c>
      <c r="T109">
        <f>IFERROR(VLOOKUP(tbl_wr_wkly[[#This Row],[Player]],tbl_wr_wk15[[Player]:[FPTS/G]],14,0),"          --")</f>
        <v>3.9</v>
      </c>
      <c r="U109">
        <f>IFERROR(VLOOKUP(tbl_wr_wkly[[#This Row],[Player]],tbl_wr_wk16[[Player]:[FPTS/G]],14,0),"          --")</f>
        <v>2.2000000000000002</v>
      </c>
      <c r="V109">
        <f>IFERROR(VLOOKUP(tbl_wr_wkly[[#This Row],[Player]],tbl_wr_wk17[[Player]:[FPTS/G]],14,0),"          --")</f>
        <v>6.1</v>
      </c>
      <c r="W109">
        <f>IFERROR(VLOOKUP(tbl_wr_wkly[[#This Row],[Player]],tbl_wr_wk18[[Player]:[FPTS/G]],14,0),"          --")</f>
        <v>0.9</v>
      </c>
    </row>
    <row r="110" spans="1:23" x14ac:dyDescent="0.35">
      <c r="A110" t="s">
        <v>162</v>
      </c>
      <c r="B110" s="4" t="str">
        <f>MID(tbl_wr_wkly[[#This Row],[Player]], FIND("(", tbl_wr_wkly[[#This Row],[Player]]) + 1, FIND(")", tbl_wr_wkly[[#This Row],[Player]] tbl_wr_wkly[[#This Row],[Player]])- FIND("(", tbl_wr_wkly[[#This Row],[Player]]) - 1)</f>
        <v>NYJ</v>
      </c>
      <c r="C110" s="4"/>
      <c r="D110">
        <f>SUM(tbl_wr_wkly[[#This Row],[Week 1]:[Week 18]])</f>
        <v>14.4</v>
      </c>
      <c r="E110">
        <f>ROUND(AVERAGE(tbl_wr_wkly[[#This Row],[Week 1]:[Week 18]]),2)</f>
        <v>2.88</v>
      </c>
      <c r="F110" t="s">
        <v>383</v>
      </c>
      <c r="G110" t="s">
        <v>383</v>
      </c>
      <c r="H110">
        <f>IFERROR(VLOOKUP(tbl_wr_wkly[[#This Row],[Player]],tbl_wr_wk3[[Player]:[FPTS/G]],14,0),"          --")</f>
        <v>1.7</v>
      </c>
      <c r="I110">
        <f>IFERROR(VLOOKUP(tbl_wr_wkly[[#This Row],[Player]],tbl_wr_wk4[[Player]:[FPTS/G]],14,0),"          --")</f>
        <v>1.8</v>
      </c>
      <c r="J110" t="s">
        <v>383</v>
      </c>
      <c r="K110">
        <f>IFERROR(VLOOKUP(tbl_wr_wkly[[#This Row],[Player]],tbl_wr_wk6[[Player]:[FPTS/G]],14,0),"          --")</f>
        <v>2</v>
      </c>
      <c r="L110" t="s">
        <v>352</v>
      </c>
      <c r="M110" t="s">
        <v>383</v>
      </c>
      <c r="N110" t="s">
        <v>383</v>
      </c>
      <c r="O110" t="s">
        <v>383</v>
      </c>
      <c r="P110" t="s">
        <v>383</v>
      </c>
      <c r="Q110" t="s">
        <v>383</v>
      </c>
      <c r="R110" t="s">
        <v>383</v>
      </c>
      <c r="S110">
        <f>IFERROR(VLOOKUP(tbl_wr_wkly[[#This Row],[Player]],tbl_wr_wk14[[Player]:[FPTS/G]],14,0),"          --")</f>
        <v>8</v>
      </c>
      <c r="T110" t="s">
        <v>383</v>
      </c>
      <c r="U110" t="s">
        <v>383</v>
      </c>
      <c r="V110" t="s">
        <v>383</v>
      </c>
      <c r="W110">
        <f>IFERROR(VLOOKUP(tbl_wr_wkly[[#This Row],[Player]],tbl_wr_wk18[[Player]:[FPTS/G]],14,0),"          --")</f>
        <v>0.9</v>
      </c>
    </row>
    <row r="111" spans="1:23" x14ac:dyDescent="0.35">
      <c r="A111" t="s">
        <v>100</v>
      </c>
      <c r="B111" s="4" t="str">
        <f>MID(tbl_wr_wkly[[#This Row],[Player]], FIND("(", tbl_wr_wkly[[#This Row],[Player]]) + 1, FIND(")", tbl_wr_wkly[[#This Row],[Player]] tbl_wr_wkly[[#This Row],[Player]])- FIND("(", tbl_wr_wkly[[#This Row],[Player]]) - 1)</f>
        <v>NYG</v>
      </c>
      <c r="C111" s="4"/>
      <c r="D111">
        <f>SUM(tbl_wr_wkly[[#This Row],[Week 1]:[Week 18]])</f>
        <v>20.400000000000002</v>
      </c>
      <c r="E111">
        <f>ROUND(AVERAGE(tbl_wr_wkly[[#This Row],[Week 1]:[Week 18]]),2)</f>
        <v>2.5499999999999998</v>
      </c>
      <c r="F111">
        <f>IFERROR(VLOOKUP(tbl_wr_wkly[[#This Row],[Player]],tbl_wr_wk1[[Player]:[FPTS/G]],14,0),"          --")</f>
        <v>0.7</v>
      </c>
      <c r="G111">
        <f>IFERROR(VLOOKUP(tbl_wr_wkly[[#This Row],[Player]],tbl_wr_wk2[[Player]:[FPTS/G]],14,0),"          --")</f>
        <v>4.0999999999999996</v>
      </c>
      <c r="H111">
        <f>IFERROR(VLOOKUP(tbl_wr_wkly[[#This Row],[Player]],tbl_wr_wk3[[Player]:[FPTS/G]],14,0),"          --")</f>
        <v>5.4</v>
      </c>
      <c r="I111">
        <f>IFERROR(VLOOKUP(tbl_wr_wkly[[#This Row],[Player]],tbl_wr_wk4[[Player]:[FPTS/G]],14,0),"          --")</f>
        <v>3</v>
      </c>
      <c r="J111">
        <f>IFERROR(VLOOKUP(tbl_wr_wkly[[#This Row],[Player]],tbl_wr_wk5[[Player]:[FPTS/G]],14,0),"          --")</f>
        <v>3.3</v>
      </c>
      <c r="K111" t="s">
        <v>383</v>
      </c>
      <c r="L111" t="s">
        <v>383</v>
      </c>
      <c r="M111" t="s">
        <v>383</v>
      </c>
      <c r="N111">
        <f>IFERROR(VLOOKUP(tbl_wr_wkly[[#This Row],[Player]],tbl_wr_wk9[[Player]:[FPTS/G]],14,0),"          --")</f>
        <v>2.5</v>
      </c>
      <c r="O111">
        <f>IFERROR(VLOOKUP(tbl_wr_wkly[[#This Row],[Player]],tbl_wr_wk10[[Player]:[FPTS/G]],14,0),"          --")</f>
        <v>1.1000000000000001</v>
      </c>
      <c r="P111" t="s">
        <v>383</v>
      </c>
      <c r="Q111">
        <f>IFERROR(VLOOKUP(tbl_wr_wkly[[#This Row],[Player]],tbl_wr_wk12[[Player]:[FPTS/G]],14,0),"          --")</f>
        <v>0.3</v>
      </c>
      <c r="R111" t="s">
        <v>352</v>
      </c>
      <c r="S111" t="s">
        <v>383</v>
      </c>
      <c r="T111" t="s">
        <v>383</v>
      </c>
      <c r="U111" t="s">
        <v>383</v>
      </c>
      <c r="V111" t="s">
        <v>383</v>
      </c>
      <c r="W111" t="s">
        <v>383</v>
      </c>
    </row>
    <row r="112" spans="1:23" x14ac:dyDescent="0.35">
      <c r="A112" t="s">
        <v>111</v>
      </c>
      <c r="B112" s="4" t="str">
        <f>MID(tbl_wr_wkly[[#This Row],[Player]], FIND("(", tbl_wr_wkly[[#This Row],[Player]]) + 1, FIND(")", tbl_wr_wkly[[#This Row],[Player]] tbl_wr_wkly[[#This Row],[Player]])- FIND("(", tbl_wr_wkly[[#This Row],[Player]]) - 1)</f>
        <v>HOU</v>
      </c>
      <c r="C112" s="4"/>
      <c r="D112">
        <f>SUM(tbl_wr_wkly[[#This Row],[Week 1]:[Week 18]])</f>
        <v>24.200000000000003</v>
      </c>
      <c r="E112">
        <f>ROUND(AVERAGE(tbl_wr_wkly[[#This Row],[Week 1]:[Week 18]]),2)</f>
        <v>1.86</v>
      </c>
      <c r="F112" t="s">
        <v>383</v>
      </c>
      <c r="G112">
        <f>IFERROR(VLOOKUP(tbl_wr_wkly[[#This Row],[Player]],tbl_wr_wk2[[Player]:[FPTS/G]],14,0),"          --")</f>
        <v>2.2000000000000002</v>
      </c>
      <c r="H112">
        <f>IFERROR(VLOOKUP(tbl_wr_wkly[[#This Row],[Player]],tbl_wr_wk3[[Player]:[FPTS/G]],14,0),"          --")</f>
        <v>2.2999999999999998</v>
      </c>
      <c r="I112">
        <f>IFERROR(VLOOKUP(tbl_wr_wkly[[#This Row],[Player]],tbl_wr_wk4[[Player]:[FPTS/G]],14,0),"          --")</f>
        <v>2.7</v>
      </c>
      <c r="J112">
        <f>IFERROR(VLOOKUP(tbl_wr_wkly[[#This Row],[Player]],tbl_wr_wk5[[Player]:[FPTS/G]],14,0),"          --")</f>
        <v>3</v>
      </c>
      <c r="K112" t="s">
        <v>383</v>
      </c>
      <c r="L112" t="s">
        <v>352</v>
      </c>
      <c r="M112" t="s">
        <v>383</v>
      </c>
      <c r="N112">
        <f>IFERROR(VLOOKUP(tbl_wr_wkly[[#This Row],[Player]],tbl_wr_wk9[[Player]:[FPTS/G]],14,0),"          --")</f>
        <v>1.9</v>
      </c>
      <c r="O112">
        <f>IFERROR(VLOOKUP(tbl_wr_wkly[[#This Row],[Player]],tbl_wr_wk10[[Player]:[FPTS/G]],14,0),"          --")</f>
        <v>3.5</v>
      </c>
      <c r="P112">
        <f>IFERROR(VLOOKUP(tbl_wr_wkly[[#This Row],[Player]],tbl_wr_wk11[[Player]:[FPTS/G]],14,0),"          --")</f>
        <v>1.7</v>
      </c>
      <c r="Q112">
        <f>IFERROR(VLOOKUP(tbl_wr_wkly[[#This Row],[Player]],tbl_wr_wk12[[Player]:[FPTS/G]],14,0),"          --")</f>
        <v>1.1000000000000001</v>
      </c>
      <c r="R112">
        <f>IFERROR(VLOOKUP(tbl_wr_wkly[[#This Row],[Player]],tbl_wr_wk13[[Player]:[FPTS/G]],14,0),"          --")</f>
        <v>1.4</v>
      </c>
      <c r="S112">
        <f>IFERROR(VLOOKUP(tbl_wr_wkly[[#This Row],[Player]],tbl_wr_wk14[[Player]:[FPTS/G]],14,0),"          --")</f>
        <v>1.1000000000000001</v>
      </c>
      <c r="T112">
        <f>IFERROR(VLOOKUP(tbl_wr_wkly[[#This Row],[Player]],tbl_wr_wk15[[Player]:[FPTS/G]],14,0),"          --")</f>
        <v>0.6</v>
      </c>
      <c r="U112" t="s">
        <v>383</v>
      </c>
      <c r="V112">
        <f>IFERROR(VLOOKUP(tbl_wr_wkly[[#This Row],[Player]],tbl_wr_wk17[[Player]:[FPTS/G]],14,0),"          --")</f>
        <v>1.7</v>
      </c>
      <c r="W112">
        <f>IFERROR(VLOOKUP(tbl_wr_wkly[[#This Row],[Player]],tbl_wr_wk18[[Player]:[FPTS/G]],14,0),"          --")</f>
        <v>1</v>
      </c>
    </row>
  </sheetData>
  <conditionalFormatting sqref="E5:E112">
    <cfRule type="top10" dxfId="219" priority="22544" rank="1"/>
    <cfRule type="top10" dxfId="218" priority="22545" percent="1" rank="5"/>
    <cfRule type="top10" dxfId="217" priority="22546" percent="1" rank="10"/>
    <cfRule type="top10" dxfId="216" priority="22547" percent="1" rank="25"/>
    <cfRule type="aboveAverage" dxfId="215" priority="22548"/>
  </conditionalFormatting>
  <conditionalFormatting sqref="G6:G34 F5:F112 H5:H25 I5:I21 J7:J25">
    <cfRule type="top10" dxfId="214" priority="22554" rank="1"/>
    <cfRule type="top10" dxfId="213" priority="22555" percent="1" rank="5"/>
    <cfRule type="top10" dxfId="212" priority="22556" percent="1" rank="10"/>
    <cfRule type="top10" dxfId="211" priority="22557" percent="1" rank="25"/>
    <cfRule type="aboveAverage" dxfId="210" priority="22558"/>
  </conditionalFormatting>
  <conditionalFormatting sqref="G35:G112 G5">
    <cfRule type="top10" dxfId="209" priority="22169" rank="1"/>
    <cfRule type="top10" dxfId="208" priority="22170" percent="1" rank="5"/>
    <cfRule type="top10" dxfId="207" priority="22171" percent="1" rank="10"/>
    <cfRule type="top10" dxfId="206" priority="22172" percent="1" rank="25"/>
    <cfRule type="aboveAverage" dxfId="205" priority="22173"/>
  </conditionalFormatting>
  <conditionalFormatting sqref="H26:H112">
    <cfRule type="top10" dxfId="204" priority="22524" rank="1"/>
    <cfRule type="top10" dxfId="203" priority="22525" percent="1" rank="5"/>
    <cfRule type="top10" dxfId="202" priority="22526" percent="1" rank="10"/>
    <cfRule type="top10" dxfId="201" priority="22527" percent="1" rank="25"/>
    <cfRule type="aboveAverage" dxfId="200" priority="22528"/>
  </conditionalFormatting>
  <conditionalFormatting sqref="J27">
    <cfRule type="top10" dxfId="199" priority="126" rank="1"/>
    <cfRule type="top10" dxfId="198" priority="127" percent="1" rank="5"/>
    <cfRule type="top10" dxfId="197" priority="128" percent="1" rank="10"/>
    <cfRule type="top10" dxfId="196" priority="129" percent="1" rank="25"/>
    <cfRule type="aboveAverage" dxfId="195" priority="130"/>
  </conditionalFormatting>
  <conditionalFormatting sqref="J61:J64">
    <cfRule type="top10" dxfId="194" priority="116" rank="1"/>
    <cfRule type="top10" dxfId="193" priority="117" percent="1" rank="5"/>
    <cfRule type="top10" dxfId="192" priority="118" percent="1" rank="10"/>
    <cfRule type="top10" dxfId="191" priority="119" percent="1" rank="25"/>
    <cfRule type="aboveAverage" dxfId="190" priority="120"/>
  </conditionalFormatting>
  <conditionalFormatting sqref="J67 I22:I112 J96:J97">
    <cfRule type="top10" dxfId="189" priority="21334" rank="1"/>
    <cfRule type="top10" dxfId="188" priority="21335" percent="1" rank="5"/>
    <cfRule type="top10" dxfId="187" priority="21336" percent="1" rank="10"/>
    <cfRule type="top10" dxfId="186" priority="21337" percent="1" rank="25"/>
    <cfRule type="aboveAverage" dxfId="185" priority="21338"/>
  </conditionalFormatting>
  <conditionalFormatting sqref="J100:J101">
    <cfRule type="top10" dxfId="184" priority="111" rank="1"/>
    <cfRule type="top10" dxfId="183" priority="112" percent="1" rank="5"/>
    <cfRule type="top10" dxfId="182" priority="113" percent="1" rank="10"/>
    <cfRule type="top10" dxfId="181" priority="114" percent="1" rank="25"/>
    <cfRule type="aboveAverage" dxfId="180" priority="115"/>
  </conditionalFormatting>
  <conditionalFormatting sqref="J105:J107">
    <cfRule type="top10" dxfId="179" priority="106" rank="1"/>
    <cfRule type="top10" dxfId="178" priority="107" percent="1" rank="5"/>
    <cfRule type="top10" dxfId="177" priority="108" percent="1" rank="10"/>
    <cfRule type="top10" dxfId="176" priority="109" percent="1" rank="25"/>
    <cfRule type="aboveAverage" dxfId="175" priority="110"/>
  </conditionalFormatting>
  <conditionalFormatting sqref="J5:K6 M6:M23 J26 J28:J60 J65:J66 J68:J95 J98:J99 J102:J104 J108:J112 K103 K7:K32 L6:L29 L33:L35">
    <cfRule type="top10" dxfId="174" priority="21394" rank="1"/>
    <cfRule type="top10" dxfId="173" priority="21395" percent="1" rank="5"/>
    <cfRule type="top10" dxfId="172" priority="21396" percent="1" rank="10"/>
    <cfRule type="top10" dxfId="171" priority="21397" percent="1" rank="25"/>
    <cfRule type="aboveAverage" dxfId="170" priority="21398"/>
  </conditionalFormatting>
  <conditionalFormatting sqref="K41:K43">
    <cfRule type="top10" dxfId="169" priority="101" rank="1"/>
    <cfRule type="top10" dxfId="168" priority="102" percent="1" rank="5"/>
    <cfRule type="top10" dxfId="167" priority="103" percent="1" rank="10"/>
    <cfRule type="top10" dxfId="166" priority="104" percent="1" rank="25"/>
    <cfRule type="aboveAverage" dxfId="165" priority="105"/>
  </conditionalFormatting>
  <conditionalFormatting sqref="K104:K112 K33:K40 K44:K102 L36">
    <cfRule type="top10" dxfId="164" priority="21404" rank="1"/>
    <cfRule type="top10" dxfId="163" priority="21405" percent="1" rank="5"/>
    <cfRule type="top10" dxfId="162" priority="21406" percent="1" rank="10"/>
    <cfRule type="top10" dxfId="161" priority="21407" percent="1" rank="25"/>
    <cfRule type="aboveAverage" dxfId="160" priority="21408"/>
  </conditionalFormatting>
  <conditionalFormatting sqref="L30:L32">
    <cfRule type="top10" dxfId="159" priority="22079" rank="1"/>
    <cfRule type="top10" dxfId="158" priority="22080" percent="1" rank="5"/>
    <cfRule type="top10" dxfId="157" priority="22081" percent="1" rank="10"/>
    <cfRule type="top10" dxfId="156" priority="22082" percent="1" rank="25"/>
    <cfRule type="aboveAverage" dxfId="155" priority="22083"/>
  </conditionalFormatting>
  <conditionalFormatting sqref="L90:L93">
    <cfRule type="top10" dxfId="154" priority="91" rank="1"/>
    <cfRule type="top10" dxfId="153" priority="92" percent="1" rank="5"/>
    <cfRule type="top10" dxfId="152" priority="93" percent="1" rank="10"/>
    <cfRule type="top10" dxfId="151" priority="94" percent="1" rank="25"/>
    <cfRule type="aboveAverage" dxfId="150" priority="95"/>
  </conditionalFormatting>
  <conditionalFormatting sqref="L94:L107 L37:L89 L5 L110:L112">
    <cfRule type="top10" dxfId="149" priority="21414" rank="1"/>
    <cfRule type="top10" dxfId="148" priority="21415" percent="1" rank="5"/>
    <cfRule type="top10" dxfId="147" priority="21416" percent="1" rank="10"/>
    <cfRule type="top10" dxfId="146" priority="21417" percent="1" rank="25"/>
    <cfRule type="aboveAverage" dxfId="145" priority="21418"/>
  </conditionalFormatting>
  <conditionalFormatting sqref="L108:L109">
    <cfRule type="top10" dxfId="144" priority="86" rank="1"/>
    <cfRule type="top10" dxfId="143" priority="87" percent="1" rank="5"/>
    <cfRule type="top10" dxfId="142" priority="88" percent="1" rank="10"/>
    <cfRule type="top10" dxfId="141" priority="89" percent="1" rank="25"/>
    <cfRule type="aboveAverage" dxfId="140" priority="90"/>
  </conditionalFormatting>
  <conditionalFormatting sqref="M24:M112 N6:O6 P21:P33 P6:Q8 Q21:Q24 T30:U30 N7:N32 O7:O34 Q9:Q10 P12:Q20 R6:R10 Q11:R11 R12:R23 S6:U29 M5:U5">
    <cfRule type="top10" dxfId="139" priority="22584" rank="1"/>
    <cfRule type="top10" dxfId="138" priority="22585" percent="1" rank="5"/>
    <cfRule type="top10" dxfId="137" priority="22586" percent="1" rank="10"/>
    <cfRule type="top10" dxfId="136" priority="22587" percent="1" rank="25"/>
    <cfRule type="aboveAverage" dxfId="135" priority="22588"/>
  </conditionalFormatting>
  <conditionalFormatting sqref="N33:N40">
    <cfRule type="top10" dxfId="134" priority="22479" rank="1"/>
    <cfRule type="top10" dxfId="133" priority="22480" percent="1" rank="5"/>
    <cfRule type="top10" dxfId="132" priority="22481" percent="1" rank="10"/>
    <cfRule type="top10" dxfId="131" priority="22482" percent="1" rank="25"/>
    <cfRule type="aboveAverage" dxfId="130" priority="22483"/>
  </conditionalFormatting>
  <conditionalFormatting sqref="N41:N52 N56:N63 N65:N112 O81">
    <cfRule type="top10" dxfId="129" priority="21434" rank="1"/>
    <cfRule type="top10" dxfId="128" priority="21435" percent="1" rank="5"/>
    <cfRule type="top10" dxfId="127" priority="21436" percent="1" rank="10"/>
    <cfRule type="top10" dxfId="126" priority="21437" percent="1" rank="25"/>
    <cfRule type="aboveAverage" dxfId="125" priority="21438"/>
  </conditionalFormatting>
  <conditionalFormatting sqref="N53:N55">
    <cfRule type="top10" dxfId="124" priority="76" rank="1"/>
    <cfRule type="top10" dxfId="123" priority="77" percent="1" rank="5"/>
    <cfRule type="top10" dxfId="122" priority="78" percent="1" rank="10"/>
    <cfRule type="top10" dxfId="121" priority="79" percent="1" rank="25"/>
    <cfRule type="aboveAverage" dxfId="120" priority="80"/>
  </conditionalFormatting>
  <conditionalFormatting sqref="N64 O35:O55 O61:O64 O69:O71 O76:O80 O82:O110 O112 P36">
    <cfRule type="top10" dxfId="119" priority="21444" rank="1"/>
    <cfRule type="top10" dxfId="118" priority="21445" percent="1" rank="5"/>
    <cfRule type="top10" dxfId="117" priority="21446" percent="1" rank="10"/>
    <cfRule type="top10" dxfId="116" priority="21447" percent="1" rank="25"/>
    <cfRule type="aboveAverage" dxfId="115" priority="21448"/>
  </conditionalFormatting>
  <conditionalFormatting sqref="O56:O60">
    <cfRule type="top10" dxfId="114" priority="71" rank="1"/>
    <cfRule type="top10" dxfId="113" priority="72" percent="1" rank="5"/>
    <cfRule type="top10" dxfId="112" priority="73" percent="1" rank="10"/>
    <cfRule type="top10" dxfId="111" priority="74" percent="1" rank="25"/>
    <cfRule type="aboveAverage" dxfId="110" priority="75"/>
  </conditionalFormatting>
  <conditionalFormatting sqref="O65:O68">
    <cfRule type="top10" dxfId="109" priority="66" rank="1"/>
    <cfRule type="top10" dxfId="108" priority="67" percent="1" rank="5"/>
    <cfRule type="top10" dxfId="107" priority="68" percent="1" rank="10"/>
    <cfRule type="top10" dxfId="106" priority="69" percent="1" rank="25"/>
    <cfRule type="aboveAverage" dxfId="105" priority="70"/>
  </conditionalFormatting>
  <conditionalFormatting sqref="O72:O75">
    <cfRule type="top10" dxfId="104" priority="61" rank="1"/>
    <cfRule type="top10" dxfId="103" priority="62" percent="1" rank="5"/>
    <cfRule type="top10" dxfId="102" priority="63" percent="1" rank="10"/>
    <cfRule type="top10" dxfId="101" priority="64" percent="1" rank="25"/>
    <cfRule type="aboveAverage" dxfId="100" priority="65"/>
  </conditionalFormatting>
  <conditionalFormatting sqref="O111">
    <cfRule type="top10" dxfId="99" priority="56" rank="1"/>
    <cfRule type="top10" dxfId="98" priority="57" percent="1" rank="5"/>
    <cfRule type="top10" dxfId="97" priority="58" percent="1" rank="10"/>
    <cfRule type="top10" dxfId="96" priority="59" percent="1" rank="25"/>
    <cfRule type="aboveAverage" dxfId="95" priority="60"/>
  </conditionalFormatting>
  <conditionalFormatting sqref="P9:P11">
    <cfRule type="top10" dxfId="94" priority="51" rank="1"/>
    <cfRule type="top10" dxfId="93" priority="52" percent="1" rank="5"/>
    <cfRule type="top10" dxfId="92" priority="53" percent="1" rank="10"/>
    <cfRule type="top10" dxfId="91" priority="54" percent="1" rank="25"/>
    <cfRule type="aboveAverage" dxfId="90" priority="55"/>
  </conditionalFormatting>
  <conditionalFormatting sqref="P50:P52">
    <cfRule type="top10" dxfId="89" priority="46" rank="1"/>
    <cfRule type="top10" dxfId="88" priority="47" percent="1" rank="5"/>
    <cfRule type="top10" dxfId="87" priority="48" percent="1" rank="10"/>
    <cfRule type="top10" dxfId="86" priority="49" percent="1" rank="25"/>
    <cfRule type="aboveAverage" dxfId="85" priority="50"/>
  </conditionalFormatting>
  <conditionalFormatting sqref="P53:P78 P34:P35 P37:P49 P87:P112">
    <cfRule type="top10" dxfId="84" priority="21454" rank="1"/>
    <cfRule type="top10" dxfId="83" priority="21455" percent="1" rank="5"/>
    <cfRule type="top10" dxfId="82" priority="21456" percent="1" rank="10"/>
    <cfRule type="top10" dxfId="81" priority="21457" percent="1" rank="25"/>
    <cfRule type="aboveAverage" dxfId="80" priority="21458"/>
  </conditionalFormatting>
  <conditionalFormatting sqref="P79:P85">
    <cfRule type="top10" dxfId="79" priority="41" rank="1"/>
    <cfRule type="top10" dxfId="78" priority="42" percent="1" rank="5"/>
    <cfRule type="top10" dxfId="77" priority="43" percent="1" rank="10"/>
    <cfRule type="top10" dxfId="76" priority="44" percent="1" rank="25"/>
    <cfRule type="aboveAverage" dxfId="75" priority="45"/>
  </conditionalFormatting>
  <conditionalFormatting sqref="P86">
    <cfRule type="top10" dxfId="74" priority="36" rank="1"/>
    <cfRule type="top10" dxfId="73" priority="37" percent="1" rank="5"/>
    <cfRule type="top10" dxfId="72" priority="38" percent="1" rank="10"/>
    <cfRule type="top10" dxfId="71" priority="39" percent="1" rank="25"/>
    <cfRule type="aboveAverage" dxfId="70" priority="40"/>
  </conditionalFormatting>
  <conditionalFormatting sqref="R30">
    <cfRule type="top10" dxfId="69" priority="31" rank="1"/>
    <cfRule type="top10" dxfId="68" priority="32" percent="1" rank="5"/>
    <cfRule type="top10" dxfId="67" priority="33" percent="1" rank="10"/>
    <cfRule type="top10" dxfId="66" priority="34" percent="1" rank="25"/>
    <cfRule type="aboveAverage" dxfId="65" priority="35"/>
  </conditionalFormatting>
  <conditionalFormatting sqref="R31:R45 R24:R29 R48 R50:R57 R59 R61:R62 R64:R68 R72:R73 R75 R78:R80 R84 R86:R91 R94:R112">
    <cfRule type="top10" dxfId="64" priority="21474" rank="1"/>
    <cfRule type="top10" dxfId="63" priority="21475" percent="1" rank="5"/>
    <cfRule type="top10" dxfId="62" priority="21476" percent="1" rank="10"/>
    <cfRule type="top10" dxfId="61" priority="21477" percent="1" rank="25"/>
    <cfRule type="aboveAverage" dxfId="60" priority="21478"/>
  </conditionalFormatting>
  <conditionalFormatting sqref="R46">
    <cfRule type="top10" dxfId="59" priority="26" rank="1"/>
    <cfRule type="top10" dxfId="58" priority="27" percent="1" rank="5"/>
    <cfRule type="top10" dxfId="57" priority="28" percent="1" rank="10"/>
    <cfRule type="top10" dxfId="56" priority="29" percent="1" rank="25"/>
    <cfRule type="aboveAverage" dxfId="55" priority="30"/>
  </conditionalFormatting>
  <conditionalFormatting sqref="R47">
    <cfRule type="top10" dxfId="54" priority="21" rank="1"/>
    <cfRule type="top10" dxfId="53" priority="22" percent="1" rank="5"/>
    <cfRule type="top10" dxfId="52" priority="23" percent="1" rank="10"/>
    <cfRule type="top10" dxfId="51" priority="24" percent="1" rank="25"/>
    <cfRule type="aboveAverage" dxfId="50" priority="25"/>
  </conditionalFormatting>
  <conditionalFormatting sqref="R49 Q25:Q112 R60 R63 R74 R81:R83 R85 R92:R93">
    <cfRule type="top10" dxfId="49" priority="21464" rank="1"/>
    <cfRule type="top10" dxfId="48" priority="21465" percent="1" rank="5"/>
    <cfRule type="top10" dxfId="47" priority="21466" percent="1" rank="10"/>
    <cfRule type="top10" dxfId="46" priority="21467" percent="1" rank="25"/>
    <cfRule type="aboveAverage" dxfId="45" priority="21468"/>
  </conditionalFormatting>
  <conditionalFormatting sqref="R58">
    <cfRule type="top10" dxfId="44" priority="16" rank="1"/>
    <cfRule type="top10" dxfId="43" priority="17" percent="1" rank="5"/>
    <cfRule type="top10" dxfId="42" priority="18" percent="1" rank="10"/>
    <cfRule type="top10" dxfId="41" priority="19" percent="1" rank="25"/>
    <cfRule type="aboveAverage" dxfId="40" priority="20"/>
  </conditionalFormatting>
  <conditionalFormatting sqref="R69:R71">
    <cfRule type="top10" dxfId="39" priority="11" rank="1"/>
    <cfRule type="top10" dxfId="38" priority="12" percent="1" rank="5"/>
    <cfRule type="top10" dxfId="37" priority="13" percent="1" rank="10"/>
    <cfRule type="top10" dxfId="36" priority="14" percent="1" rank="25"/>
    <cfRule type="aboveAverage" dxfId="35" priority="15"/>
  </conditionalFormatting>
  <conditionalFormatting sqref="R76:R77">
    <cfRule type="top10" dxfId="34" priority="6" rank="1"/>
    <cfRule type="top10" dxfId="33" priority="7" percent="1" rank="5"/>
    <cfRule type="top10" dxfId="32" priority="8" percent="1" rank="10"/>
    <cfRule type="top10" dxfId="31" priority="9" percent="1" rank="25"/>
    <cfRule type="aboveAverage" dxfId="30" priority="10"/>
  </conditionalFormatting>
  <conditionalFormatting sqref="S30:S112">
    <cfRule type="top10" dxfId="29" priority="22484" rank="1"/>
    <cfRule type="top10" dxfId="28" priority="22485" percent="1" rank="5"/>
    <cfRule type="top10" dxfId="27" priority="22486" percent="1" rank="10"/>
    <cfRule type="top10" dxfId="26" priority="22487" percent="1" rank="25"/>
    <cfRule type="aboveAverage" dxfId="25" priority="22488"/>
  </conditionalFormatting>
  <conditionalFormatting sqref="T31:T112">
    <cfRule type="top10" dxfId="24" priority="22494" rank="1"/>
    <cfRule type="top10" dxfId="23" priority="22495" percent="1" rank="5"/>
    <cfRule type="top10" dxfId="22" priority="22496" percent="1" rank="10"/>
    <cfRule type="top10" dxfId="21" priority="22497" percent="1" rank="25"/>
    <cfRule type="aboveAverage" dxfId="20" priority="22498"/>
  </conditionalFormatting>
  <conditionalFormatting sqref="U31:U112 V5:V35 W6:W40">
    <cfRule type="top10" dxfId="19" priority="22504" rank="1"/>
    <cfRule type="top10" dxfId="18" priority="22505" percent="1" rank="5"/>
    <cfRule type="top10" dxfId="17" priority="22506" percent="1" rank="10"/>
    <cfRule type="top10" dxfId="16" priority="22507" percent="1" rank="25"/>
    <cfRule type="aboveAverage" dxfId="15" priority="22508"/>
  </conditionalFormatting>
  <conditionalFormatting sqref="V36:V112">
    <cfRule type="top10" dxfId="14" priority="22469" rank="1"/>
    <cfRule type="top10" dxfId="13" priority="22470" percent="1" rank="5"/>
    <cfRule type="top10" dxfId="12" priority="22471" percent="1" rank="10"/>
    <cfRule type="top10" dxfId="11" priority="22472" percent="1" rank="25"/>
    <cfRule type="aboveAverage" dxfId="10" priority="22473"/>
  </conditionalFormatting>
  <conditionalFormatting sqref="V113:V117">
    <cfRule type="top10" dxfId="9" priority="18339" rank="1"/>
    <cfRule type="top10" dxfId="8" priority="18340" percent="1" rank="5"/>
    <cfRule type="top10" dxfId="7" priority="18341" percent="1" rank="10"/>
    <cfRule type="top10" dxfId="6" priority="18342" percent="1" rank="25"/>
    <cfRule type="aboveAverage" dxfId="5" priority="18343"/>
  </conditionalFormatting>
  <conditionalFormatting sqref="W41:W112 W5">
    <cfRule type="top10" dxfId="4" priority="21504" rank="1"/>
    <cfRule type="top10" dxfId="3" priority="21505" percent="1" rank="5"/>
    <cfRule type="top10" dxfId="2" priority="21506" percent="1" rank="10"/>
    <cfRule type="top10" dxfId="1" priority="21507" percent="1" rank="25"/>
    <cfRule type="aboveAverage" dxfId="0" priority="21508"/>
  </conditionalFormatting>
  <pageMargins left="0.7" right="0.7" top="0.75" bottom="0.75" header="0.3" footer="0.3"/>
  <pageSetup orientation="portrait" horizontalDpi="4294967294" verticalDpi="0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theme="1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Weekly!F5:W5</xm:f>
              <xm:sqref>C5</xm:sqref>
            </x14:sparkline>
            <x14:sparkline>
              <xm:f>Weekly!F6:W6</xm:f>
              <xm:sqref>C6</xm:sqref>
            </x14:sparkline>
            <x14:sparkline>
              <xm:f>Weekly!F7:W7</xm:f>
              <xm:sqref>C7</xm:sqref>
            </x14:sparkline>
            <x14:sparkline>
              <xm:f>Weekly!F8:W8</xm:f>
              <xm:sqref>C8</xm:sqref>
            </x14:sparkline>
            <x14:sparkline>
              <xm:f>Weekly!F9:W9</xm:f>
              <xm:sqref>C9</xm:sqref>
            </x14:sparkline>
            <x14:sparkline>
              <xm:f>Weekly!F10:W10</xm:f>
              <xm:sqref>C10</xm:sqref>
            </x14:sparkline>
            <x14:sparkline>
              <xm:f>Weekly!F11:W11</xm:f>
              <xm:sqref>C11</xm:sqref>
            </x14:sparkline>
            <x14:sparkline>
              <xm:f>Weekly!F12:W12</xm:f>
              <xm:sqref>C12</xm:sqref>
            </x14:sparkline>
            <x14:sparkline>
              <xm:f>Weekly!F13:W13</xm:f>
              <xm:sqref>C13</xm:sqref>
            </x14:sparkline>
            <x14:sparkline>
              <xm:f>Weekly!F14:W14</xm:f>
              <xm:sqref>C14</xm:sqref>
            </x14:sparkline>
            <x14:sparkline>
              <xm:f>Weekly!F15:W15</xm:f>
              <xm:sqref>C15</xm:sqref>
            </x14:sparkline>
            <x14:sparkline>
              <xm:f>Weekly!F16:W16</xm:f>
              <xm:sqref>C16</xm:sqref>
            </x14:sparkline>
            <x14:sparkline>
              <xm:f>Weekly!F17:W17</xm:f>
              <xm:sqref>C17</xm:sqref>
            </x14:sparkline>
            <x14:sparkline>
              <xm:f>Weekly!F18:W18</xm:f>
              <xm:sqref>C18</xm:sqref>
            </x14:sparkline>
            <x14:sparkline>
              <xm:f>Weekly!F19:W19</xm:f>
              <xm:sqref>C19</xm:sqref>
            </x14:sparkline>
            <x14:sparkline>
              <xm:f>Weekly!F20:W20</xm:f>
              <xm:sqref>C20</xm:sqref>
            </x14:sparkline>
            <x14:sparkline>
              <xm:f>Weekly!F21:W21</xm:f>
              <xm:sqref>C21</xm:sqref>
            </x14:sparkline>
            <x14:sparkline>
              <xm:f>Weekly!F22:W22</xm:f>
              <xm:sqref>C22</xm:sqref>
            </x14:sparkline>
            <x14:sparkline>
              <xm:f>Weekly!F23:W23</xm:f>
              <xm:sqref>C23</xm:sqref>
            </x14:sparkline>
            <x14:sparkline>
              <xm:f>Weekly!F24:W24</xm:f>
              <xm:sqref>C24</xm:sqref>
            </x14:sparkline>
            <x14:sparkline>
              <xm:f>Weekly!F25:W25</xm:f>
              <xm:sqref>C25</xm:sqref>
            </x14:sparkline>
            <x14:sparkline>
              <xm:f>Weekly!F26:W26</xm:f>
              <xm:sqref>C26</xm:sqref>
            </x14:sparkline>
            <x14:sparkline>
              <xm:f>Weekly!F27:W27</xm:f>
              <xm:sqref>C27</xm:sqref>
            </x14:sparkline>
            <x14:sparkline>
              <xm:f>Weekly!F28:W28</xm:f>
              <xm:sqref>C28</xm:sqref>
            </x14:sparkline>
            <x14:sparkline>
              <xm:f>Weekly!F29:W29</xm:f>
              <xm:sqref>C29</xm:sqref>
            </x14:sparkline>
            <x14:sparkline>
              <xm:f>Weekly!F30:W30</xm:f>
              <xm:sqref>C30</xm:sqref>
            </x14:sparkline>
            <x14:sparkline>
              <xm:f>Weekly!F31:W31</xm:f>
              <xm:sqref>C31</xm:sqref>
            </x14:sparkline>
            <x14:sparkline>
              <xm:f>Weekly!F32:W32</xm:f>
              <xm:sqref>C32</xm:sqref>
            </x14:sparkline>
            <x14:sparkline>
              <xm:f>Weekly!F33:W33</xm:f>
              <xm:sqref>C33</xm:sqref>
            </x14:sparkline>
            <x14:sparkline>
              <xm:f>Weekly!F34:W34</xm:f>
              <xm:sqref>C34</xm:sqref>
            </x14:sparkline>
            <x14:sparkline>
              <xm:f>Weekly!F35:W35</xm:f>
              <xm:sqref>C35</xm:sqref>
            </x14:sparkline>
            <x14:sparkline>
              <xm:f>Weekly!F36:W36</xm:f>
              <xm:sqref>C36</xm:sqref>
            </x14:sparkline>
            <x14:sparkline>
              <xm:f>Weekly!F37:W37</xm:f>
              <xm:sqref>C37</xm:sqref>
            </x14:sparkline>
            <x14:sparkline>
              <xm:f>Weekly!F38:W38</xm:f>
              <xm:sqref>C38</xm:sqref>
            </x14:sparkline>
            <x14:sparkline>
              <xm:f>Weekly!F39:W39</xm:f>
              <xm:sqref>C39</xm:sqref>
            </x14:sparkline>
            <x14:sparkline>
              <xm:f>Weekly!F40:W40</xm:f>
              <xm:sqref>C40</xm:sqref>
            </x14:sparkline>
            <x14:sparkline>
              <xm:f>Weekly!F41:W41</xm:f>
              <xm:sqref>C41</xm:sqref>
            </x14:sparkline>
            <x14:sparkline>
              <xm:f>Weekly!F42:W42</xm:f>
              <xm:sqref>C42</xm:sqref>
            </x14:sparkline>
            <x14:sparkline>
              <xm:f>Weekly!F43:W43</xm:f>
              <xm:sqref>C43</xm:sqref>
            </x14:sparkline>
            <x14:sparkline>
              <xm:f>Weekly!F44:W44</xm:f>
              <xm:sqref>C44</xm:sqref>
            </x14:sparkline>
            <x14:sparkline>
              <xm:f>Weekly!F45:W45</xm:f>
              <xm:sqref>C45</xm:sqref>
            </x14:sparkline>
            <x14:sparkline>
              <xm:f>Weekly!F46:W46</xm:f>
              <xm:sqref>C46</xm:sqref>
            </x14:sparkline>
            <x14:sparkline>
              <xm:f>Weekly!F47:W47</xm:f>
              <xm:sqref>C47</xm:sqref>
            </x14:sparkline>
            <x14:sparkline>
              <xm:f>Weekly!F48:W48</xm:f>
              <xm:sqref>C48</xm:sqref>
            </x14:sparkline>
            <x14:sparkline>
              <xm:f>Weekly!F49:W49</xm:f>
              <xm:sqref>C49</xm:sqref>
            </x14:sparkline>
            <x14:sparkline>
              <xm:f>Weekly!F50:W50</xm:f>
              <xm:sqref>C50</xm:sqref>
            </x14:sparkline>
            <x14:sparkline>
              <xm:f>Weekly!F51:W51</xm:f>
              <xm:sqref>C51</xm:sqref>
            </x14:sparkline>
            <x14:sparkline>
              <xm:f>Weekly!F52:W52</xm:f>
              <xm:sqref>C52</xm:sqref>
            </x14:sparkline>
            <x14:sparkline>
              <xm:f>Weekly!F53:W53</xm:f>
              <xm:sqref>C53</xm:sqref>
            </x14:sparkline>
            <x14:sparkline>
              <xm:f>Weekly!F54:W54</xm:f>
              <xm:sqref>C54</xm:sqref>
            </x14:sparkline>
            <x14:sparkline>
              <xm:f>Weekly!F55:W55</xm:f>
              <xm:sqref>C55</xm:sqref>
            </x14:sparkline>
            <x14:sparkline>
              <xm:f>Weekly!F56:W56</xm:f>
              <xm:sqref>C56</xm:sqref>
            </x14:sparkline>
            <x14:sparkline>
              <xm:f>Weekly!F57:W57</xm:f>
              <xm:sqref>C57</xm:sqref>
            </x14:sparkline>
            <x14:sparkline>
              <xm:f>Weekly!F58:W58</xm:f>
              <xm:sqref>C58</xm:sqref>
            </x14:sparkline>
            <x14:sparkline>
              <xm:f>Weekly!F59:W59</xm:f>
              <xm:sqref>C59</xm:sqref>
            </x14:sparkline>
            <x14:sparkline>
              <xm:f>Weekly!F60:W60</xm:f>
              <xm:sqref>C60</xm:sqref>
            </x14:sparkline>
            <x14:sparkline>
              <xm:f>Weekly!F61:W61</xm:f>
              <xm:sqref>C61</xm:sqref>
            </x14:sparkline>
            <x14:sparkline>
              <xm:f>Weekly!F62:W62</xm:f>
              <xm:sqref>C62</xm:sqref>
            </x14:sparkline>
            <x14:sparkline>
              <xm:f>Weekly!F63:W63</xm:f>
              <xm:sqref>C63</xm:sqref>
            </x14:sparkline>
            <x14:sparkline>
              <xm:f>Weekly!F64:W64</xm:f>
              <xm:sqref>C64</xm:sqref>
            </x14:sparkline>
            <x14:sparkline>
              <xm:f>Weekly!F65:W65</xm:f>
              <xm:sqref>C65</xm:sqref>
            </x14:sparkline>
            <x14:sparkline>
              <xm:f>Weekly!F66:W66</xm:f>
              <xm:sqref>C66</xm:sqref>
            </x14:sparkline>
            <x14:sparkline>
              <xm:f>Weekly!F67:W67</xm:f>
              <xm:sqref>C67</xm:sqref>
            </x14:sparkline>
            <x14:sparkline>
              <xm:f>Weekly!F68:W68</xm:f>
              <xm:sqref>C68</xm:sqref>
            </x14:sparkline>
            <x14:sparkline>
              <xm:f>Weekly!F69:W69</xm:f>
              <xm:sqref>C69</xm:sqref>
            </x14:sparkline>
            <x14:sparkline>
              <xm:f>Weekly!F70:W70</xm:f>
              <xm:sqref>C70</xm:sqref>
            </x14:sparkline>
            <x14:sparkline>
              <xm:f>Weekly!F71:W71</xm:f>
              <xm:sqref>C71</xm:sqref>
            </x14:sparkline>
            <x14:sparkline>
              <xm:f>Weekly!F72:W72</xm:f>
              <xm:sqref>C72</xm:sqref>
            </x14:sparkline>
            <x14:sparkline>
              <xm:f>Weekly!F73:W73</xm:f>
              <xm:sqref>C73</xm:sqref>
            </x14:sparkline>
            <x14:sparkline>
              <xm:f>Weekly!F74:W74</xm:f>
              <xm:sqref>C74</xm:sqref>
            </x14:sparkline>
            <x14:sparkline>
              <xm:f>Weekly!F75:W75</xm:f>
              <xm:sqref>C75</xm:sqref>
            </x14:sparkline>
            <x14:sparkline>
              <xm:f>Weekly!F76:W76</xm:f>
              <xm:sqref>C76</xm:sqref>
            </x14:sparkline>
            <x14:sparkline>
              <xm:f>Weekly!F77:W77</xm:f>
              <xm:sqref>C77</xm:sqref>
            </x14:sparkline>
            <x14:sparkline>
              <xm:f>Weekly!F78:W78</xm:f>
              <xm:sqref>C78</xm:sqref>
            </x14:sparkline>
            <x14:sparkline>
              <xm:f>Weekly!F79:W79</xm:f>
              <xm:sqref>C79</xm:sqref>
            </x14:sparkline>
            <x14:sparkline>
              <xm:f>Weekly!F80:W80</xm:f>
              <xm:sqref>C80</xm:sqref>
            </x14:sparkline>
            <x14:sparkline>
              <xm:f>Weekly!F81:W81</xm:f>
              <xm:sqref>C81</xm:sqref>
            </x14:sparkline>
            <x14:sparkline>
              <xm:f>Weekly!F82:W82</xm:f>
              <xm:sqref>C82</xm:sqref>
            </x14:sparkline>
            <x14:sparkline>
              <xm:f>Weekly!F83:W83</xm:f>
              <xm:sqref>C83</xm:sqref>
            </x14:sparkline>
            <x14:sparkline>
              <xm:f>Weekly!F84:W84</xm:f>
              <xm:sqref>C84</xm:sqref>
            </x14:sparkline>
            <x14:sparkline>
              <xm:f>Weekly!F85:W85</xm:f>
              <xm:sqref>C85</xm:sqref>
            </x14:sparkline>
            <x14:sparkline>
              <xm:f>Weekly!F86:W86</xm:f>
              <xm:sqref>C86</xm:sqref>
            </x14:sparkline>
            <x14:sparkline>
              <xm:f>Weekly!F87:W87</xm:f>
              <xm:sqref>C87</xm:sqref>
            </x14:sparkline>
            <x14:sparkline>
              <xm:f>Weekly!F88:W88</xm:f>
              <xm:sqref>C88</xm:sqref>
            </x14:sparkline>
            <x14:sparkline>
              <xm:f>Weekly!F89:W89</xm:f>
              <xm:sqref>C89</xm:sqref>
            </x14:sparkline>
            <x14:sparkline>
              <xm:f>Weekly!F90:W90</xm:f>
              <xm:sqref>C90</xm:sqref>
            </x14:sparkline>
            <x14:sparkline>
              <xm:f>Weekly!F91:W91</xm:f>
              <xm:sqref>C91</xm:sqref>
            </x14:sparkline>
            <x14:sparkline>
              <xm:f>Weekly!F92:W92</xm:f>
              <xm:sqref>C92</xm:sqref>
            </x14:sparkline>
            <x14:sparkline>
              <xm:f>Weekly!F93:W93</xm:f>
              <xm:sqref>C93</xm:sqref>
            </x14:sparkline>
            <x14:sparkline>
              <xm:f>Weekly!F94:W94</xm:f>
              <xm:sqref>C94</xm:sqref>
            </x14:sparkline>
            <x14:sparkline>
              <xm:f>Weekly!F95:W95</xm:f>
              <xm:sqref>C95</xm:sqref>
            </x14:sparkline>
            <x14:sparkline>
              <xm:f>Weekly!F96:W96</xm:f>
              <xm:sqref>C96</xm:sqref>
            </x14:sparkline>
            <x14:sparkline>
              <xm:f>Weekly!F97:W97</xm:f>
              <xm:sqref>C97</xm:sqref>
            </x14:sparkline>
            <x14:sparkline>
              <xm:f>Weekly!F98:W98</xm:f>
              <xm:sqref>C98</xm:sqref>
            </x14:sparkline>
            <x14:sparkline>
              <xm:f>Weekly!F99:W99</xm:f>
              <xm:sqref>C99</xm:sqref>
            </x14:sparkline>
            <x14:sparkline>
              <xm:f>Weekly!F100:W100</xm:f>
              <xm:sqref>C100</xm:sqref>
            </x14:sparkline>
            <x14:sparkline>
              <xm:f>Weekly!F101:W101</xm:f>
              <xm:sqref>C101</xm:sqref>
            </x14:sparkline>
            <x14:sparkline>
              <xm:f>Weekly!F102:W102</xm:f>
              <xm:sqref>C102</xm:sqref>
            </x14:sparkline>
            <x14:sparkline>
              <xm:f>Weekly!F103:W103</xm:f>
              <xm:sqref>C103</xm:sqref>
            </x14:sparkline>
            <x14:sparkline>
              <xm:f>Weekly!F104:W104</xm:f>
              <xm:sqref>C104</xm:sqref>
            </x14:sparkline>
            <x14:sparkline>
              <xm:f>Weekly!F105:W105</xm:f>
              <xm:sqref>C105</xm:sqref>
            </x14:sparkline>
            <x14:sparkline>
              <xm:f>Weekly!F106:W106</xm:f>
              <xm:sqref>C106</xm:sqref>
            </x14:sparkline>
            <x14:sparkline>
              <xm:f>Weekly!F107:W107</xm:f>
              <xm:sqref>C107</xm:sqref>
            </x14:sparkline>
            <x14:sparkline>
              <xm:f>Weekly!F108:W108</xm:f>
              <xm:sqref>C108</xm:sqref>
            </x14:sparkline>
            <x14:sparkline>
              <xm:f>Weekly!F109:W109</xm:f>
              <xm:sqref>C109</xm:sqref>
            </x14:sparkline>
            <x14:sparkline>
              <xm:f>Weekly!F110:W110</xm:f>
              <xm:sqref>C110</xm:sqref>
            </x14:sparkline>
            <x14:sparkline>
              <xm:f>Weekly!F111:W111</xm:f>
              <xm:sqref>C111</xm:sqref>
            </x14:sparkline>
            <x14:sparkline>
              <xm:f>Weekly!F112:W112</xm:f>
              <xm:sqref>C112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Q333"/>
  <sheetViews>
    <sheetView showGridLines="0" topLeftCell="A305" workbookViewId="0">
      <selection activeCell="A5" sqref="A5:Q333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385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125</v>
      </c>
      <c r="L4" t="s">
        <v>126</v>
      </c>
      <c r="M4" t="s">
        <v>9</v>
      </c>
      <c r="N4" t="s">
        <v>10</v>
      </c>
      <c r="O4" t="s">
        <v>11</v>
      </c>
      <c r="P4" t="s">
        <v>12</v>
      </c>
      <c r="Q4" t="s">
        <v>13</v>
      </c>
    </row>
    <row r="5" spans="1:17" x14ac:dyDescent="0.35">
      <c r="A5">
        <v>9</v>
      </c>
      <c r="B5" t="s">
        <v>73</v>
      </c>
      <c r="C5">
        <v>6</v>
      </c>
      <c r="D5">
        <v>11</v>
      </c>
      <c r="E5">
        <v>114</v>
      </c>
      <c r="F5">
        <v>19</v>
      </c>
      <c r="G5">
        <v>29</v>
      </c>
      <c r="H5">
        <v>2</v>
      </c>
      <c r="I5">
        <v>2</v>
      </c>
      <c r="J5">
        <v>2</v>
      </c>
      <c r="K5">
        <v>2</v>
      </c>
      <c r="L5">
        <v>0</v>
      </c>
      <c r="M5">
        <v>0</v>
      </c>
      <c r="N5">
        <v>1</v>
      </c>
      <c r="O5">
        <v>26.6</v>
      </c>
      <c r="P5">
        <v>26.6</v>
      </c>
      <c r="Q5" s="1">
        <v>0.91</v>
      </c>
    </row>
    <row r="6" spans="1:17" x14ac:dyDescent="0.35">
      <c r="A6">
        <v>9</v>
      </c>
      <c r="B6" t="s">
        <v>154</v>
      </c>
      <c r="C6">
        <v>6</v>
      </c>
      <c r="D6">
        <v>6</v>
      </c>
      <c r="E6">
        <v>153</v>
      </c>
      <c r="F6">
        <v>25.5</v>
      </c>
      <c r="G6">
        <v>75</v>
      </c>
      <c r="H6">
        <v>7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24.3</v>
      </c>
      <c r="P6">
        <v>24.3</v>
      </c>
      <c r="Q6" s="1">
        <v>0.373</v>
      </c>
    </row>
    <row r="7" spans="1:17" x14ac:dyDescent="0.35">
      <c r="A7">
        <v>9</v>
      </c>
      <c r="B7" t="s">
        <v>45</v>
      </c>
      <c r="C7">
        <v>11</v>
      </c>
      <c r="D7">
        <v>16</v>
      </c>
      <c r="E7">
        <v>191</v>
      </c>
      <c r="F7">
        <v>17.399999999999999</v>
      </c>
      <c r="G7">
        <v>29</v>
      </c>
      <c r="H7">
        <v>5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22.6</v>
      </c>
      <c r="P7">
        <v>22.6</v>
      </c>
      <c r="Q7" s="1">
        <v>1</v>
      </c>
    </row>
    <row r="8" spans="1:17" x14ac:dyDescent="0.35">
      <c r="A8">
        <v>9</v>
      </c>
      <c r="B8" t="s">
        <v>71</v>
      </c>
      <c r="C8">
        <v>5</v>
      </c>
      <c r="D8">
        <v>5</v>
      </c>
      <c r="E8">
        <v>139</v>
      </c>
      <c r="F8">
        <v>27.8</v>
      </c>
      <c r="G8">
        <v>59</v>
      </c>
      <c r="H8">
        <v>7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22.4</v>
      </c>
      <c r="P8">
        <v>22.4</v>
      </c>
      <c r="Q8" s="1">
        <v>0.93700000000000006</v>
      </c>
    </row>
    <row r="9" spans="1:17" x14ac:dyDescent="0.35">
      <c r="A9">
        <v>9</v>
      </c>
      <c r="B9" t="s">
        <v>18</v>
      </c>
      <c r="C9">
        <v>6</v>
      </c>
      <c r="D9">
        <v>7</v>
      </c>
      <c r="E9">
        <v>86</v>
      </c>
      <c r="F9">
        <v>14.3</v>
      </c>
      <c r="G9">
        <v>34</v>
      </c>
      <c r="H9">
        <v>2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19.600000000000001</v>
      </c>
      <c r="P9">
        <v>19.600000000000001</v>
      </c>
      <c r="Q9" s="1">
        <v>1</v>
      </c>
    </row>
    <row r="10" spans="1:17" x14ac:dyDescent="0.35">
      <c r="A10">
        <v>9</v>
      </c>
      <c r="B10" t="s">
        <v>61</v>
      </c>
      <c r="C10">
        <v>7</v>
      </c>
      <c r="D10">
        <v>9</v>
      </c>
      <c r="E10">
        <v>90</v>
      </c>
      <c r="F10">
        <v>12.9</v>
      </c>
      <c r="G10">
        <v>32</v>
      </c>
      <c r="H10">
        <v>2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18.5</v>
      </c>
      <c r="P10">
        <v>18.5</v>
      </c>
      <c r="Q10" s="1">
        <v>0.81699999999999995</v>
      </c>
    </row>
    <row r="11" spans="1:17" x14ac:dyDescent="0.35">
      <c r="A11">
        <v>9</v>
      </c>
      <c r="B11" t="s">
        <v>37</v>
      </c>
      <c r="C11">
        <v>7</v>
      </c>
      <c r="D11">
        <v>9</v>
      </c>
      <c r="E11">
        <v>66</v>
      </c>
      <c r="F11">
        <v>9.4</v>
      </c>
      <c r="G11">
        <v>20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16.100000000000001</v>
      </c>
      <c r="P11">
        <v>16.100000000000001</v>
      </c>
      <c r="Q11" s="1">
        <v>1</v>
      </c>
    </row>
    <row r="12" spans="1:17" x14ac:dyDescent="0.35">
      <c r="A12">
        <v>9</v>
      </c>
      <c r="B12" t="s">
        <v>108</v>
      </c>
      <c r="C12">
        <v>8</v>
      </c>
      <c r="D12">
        <v>9</v>
      </c>
      <c r="E12">
        <v>110</v>
      </c>
      <c r="F12">
        <v>13.8</v>
      </c>
      <c r="G12">
        <v>21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15</v>
      </c>
      <c r="P12">
        <v>15</v>
      </c>
      <c r="Q12" s="1">
        <v>0.88500000000000001</v>
      </c>
    </row>
    <row r="13" spans="1:17" x14ac:dyDescent="0.35">
      <c r="A13">
        <v>9</v>
      </c>
      <c r="B13" t="s">
        <v>59</v>
      </c>
      <c r="C13">
        <v>4</v>
      </c>
      <c r="D13">
        <v>8</v>
      </c>
      <c r="E13">
        <v>69</v>
      </c>
      <c r="F13">
        <v>17.3</v>
      </c>
      <c r="G13">
        <v>33</v>
      </c>
      <c r="H13">
        <v>3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14.9</v>
      </c>
      <c r="P13">
        <v>14.9</v>
      </c>
      <c r="Q13" s="1">
        <v>0.63700000000000001</v>
      </c>
    </row>
    <row r="14" spans="1:17" x14ac:dyDescent="0.35">
      <c r="A14">
        <v>9</v>
      </c>
      <c r="B14" t="s">
        <v>27</v>
      </c>
      <c r="C14">
        <v>6</v>
      </c>
      <c r="D14">
        <v>8</v>
      </c>
      <c r="E14">
        <v>46</v>
      </c>
      <c r="F14">
        <v>7.7</v>
      </c>
      <c r="G14">
        <v>14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13.6</v>
      </c>
      <c r="P14">
        <v>13.6</v>
      </c>
      <c r="Q14" s="1">
        <v>0.98399999999999999</v>
      </c>
    </row>
    <row r="15" spans="1:17" x14ac:dyDescent="0.35">
      <c r="A15">
        <v>9</v>
      </c>
      <c r="B15" t="s">
        <v>40</v>
      </c>
      <c r="C15">
        <v>3</v>
      </c>
      <c r="D15">
        <v>5</v>
      </c>
      <c r="E15">
        <v>54</v>
      </c>
      <c r="F15">
        <v>18</v>
      </c>
      <c r="G15">
        <v>23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12.9</v>
      </c>
      <c r="P15">
        <v>12.9</v>
      </c>
      <c r="Q15" s="1">
        <v>0.90200000000000002</v>
      </c>
    </row>
    <row r="16" spans="1:17" x14ac:dyDescent="0.35">
      <c r="A16">
        <v>9</v>
      </c>
      <c r="B16" t="s">
        <v>29</v>
      </c>
      <c r="C16">
        <v>3</v>
      </c>
      <c r="D16">
        <v>3</v>
      </c>
      <c r="E16">
        <v>51</v>
      </c>
      <c r="F16">
        <v>17</v>
      </c>
      <c r="G16">
        <v>29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12.6</v>
      </c>
      <c r="P16">
        <v>12.6</v>
      </c>
      <c r="Q16" s="1">
        <v>0.98299999999999998</v>
      </c>
    </row>
    <row r="17" spans="1:17" x14ac:dyDescent="0.35">
      <c r="A17">
        <v>9</v>
      </c>
      <c r="B17" t="s">
        <v>16</v>
      </c>
      <c r="C17">
        <v>2</v>
      </c>
      <c r="D17">
        <v>5</v>
      </c>
      <c r="E17">
        <v>38</v>
      </c>
      <c r="F17">
        <v>19</v>
      </c>
      <c r="G17">
        <v>24</v>
      </c>
      <c r="H17">
        <v>1</v>
      </c>
      <c r="I17">
        <v>0</v>
      </c>
      <c r="J17">
        <v>1</v>
      </c>
      <c r="K17">
        <v>17</v>
      </c>
      <c r="L17">
        <v>1</v>
      </c>
      <c r="M17">
        <v>0</v>
      </c>
      <c r="N17">
        <v>1</v>
      </c>
      <c r="O17">
        <v>12.5</v>
      </c>
      <c r="P17">
        <v>12.5</v>
      </c>
      <c r="Q17" s="1">
        <v>0.78900000000000003</v>
      </c>
    </row>
    <row r="18" spans="1:17" x14ac:dyDescent="0.35">
      <c r="A18">
        <v>9</v>
      </c>
      <c r="B18" t="s">
        <v>336</v>
      </c>
      <c r="C18">
        <v>3</v>
      </c>
      <c r="D18">
        <v>5</v>
      </c>
      <c r="E18">
        <v>49</v>
      </c>
      <c r="F18">
        <v>16.3</v>
      </c>
      <c r="G18">
        <v>32</v>
      </c>
      <c r="H18">
        <v>2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12.4</v>
      </c>
      <c r="P18">
        <v>12.4</v>
      </c>
      <c r="Q18" s="1">
        <v>3.0000000000000001E-3</v>
      </c>
    </row>
    <row r="19" spans="1:17" x14ac:dyDescent="0.35">
      <c r="A19">
        <v>9</v>
      </c>
      <c r="B19" t="s">
        <v>74</v>
      </c>
      <c r="C19">
        <v>5</v>
      </c>
      <c r="D19">
        <v>7</v>
      </c>
      <c r="E19">
        <v>56</v>
      </c>
      <c r="F19">
        <v>11.2</v>
      </c>
      <c r="G19">
        <v>15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1</v>
      </c>
      <c r="O19">
        <v>12.1</v>
      </c>
      <c r="P19">
        <v>12.1</v>
      </c>
      <c r="Q19" s="1">
        <v>0.44900000000000001</v>
      </c>
    </row>
    <row r="20" spans="1:17" x14ac:dyDescent="0.35">
      <c r="A20">
        <v>9</v>
      </c>
      <c r="B20" t="s">
        <v>39</v>
      </c>
      <c r="C20">
        <v>8</v>
      </c>
      <c r="D20">
        <v>9</v>
      </c>
      <c r="E20">
        <v>77</v>
      </c>
      <c r="F20">
        <v>9.6</v>
      </c>
      <c r="G20">
        <v>23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11.7</v>
      </c>
      <c r="P20">
        <v>11.7</v>
      </c>
      <c r="Q20" s="1">
        <v>0.99399999999999999</v>
      </c>
    </row>
    <row r="21" spans="1:17" x14ac:dyDescent="0.35">
      <c r="A21">
        <v>9</v>
      </c>
      <c r="B21" t="s">
        <v>112</v>
      </c>
      <c r="C21">
        <v>4</v>
      </c>
      <c r="D21">
        <v>5</v>
      </c>
      <c r="E21">
        <v>35</v>
      </c>
      <c r="F21">
        <v>8.8000000000000007</v>
      </c>
      <c r="G21">
        <v>12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11.5</v>
      </c>
      <c r="P21">
        <v>11.5</v>
      </c>
      <c r="Q21" s="1">
        <v>6.8000000000000005E-2</v>
      </c>
    </row>
    <row r="22" spans="1:17" x14ac:dyDescent="0.35">
      <c r="A22">
        <v>9</v>
      </c>
      <c r="B22" t="s">
        <v>32</v>
      </c>
      <c r="C22">
        <v>5</v>
      </c>
      <c r="D22">
        <v>6</v>
      </c>
      <c r="E22">
        <v>82</v>
      </c>
      <c r="F22">
        <v>16.399999999999999</v>
      </c>
      <c r="G22">
        <v>38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10.7</v>
      </c>
      <c r="P22">
        <v>10.7</v>
      </c>
      <c r="Q22" s="1">
        <v>0.17899999999999999</v>
      </c>
    </row>
    <row r="23" spans="1:17" x14ac:dyDescent="0.35">
      <c r="A23">
        <v>9</v>
      </c>
      <c r="B23" t="s">
        <v>26</v>
      </c>
      <c r="C23">
        <v>4</v>
      </c>
      <c r="D23">
        <v>5</v>
      </c>
      <c r="E23">
        <v>87</v>
      </c>
      <c r="F23">
        <v>21.8</v>
      </c>
      <c r="G23">
        <v>53</v>
      </c>
      <c r="H23">
        <v>4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10.7</v>
      </c>
      <c r="P23">
        <v>10.7</v>
      </c>
      <c r="Q23" s="1">
        <v>0.97199999999999998</v>
      </c>
    </row>
    <row r="24" spans="1:17" x14ac:dyDescent="0.35">
      <c r="A24">
        <v>9</v>
      </c>
      <c r="B24" t="s">
        <v>20</v>
      </c>
      <c r="C24">
        <v>8</v>
      </c>
      <c r="D24">
        <v>8</v>
      </c>
      <c r="E24">
        <v>64</v>
      </c>
      <c r="F24">
        <v>8</v>
      </c>
      <c r="G24">
        <v>16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10.4</v>
      </c>
      <c r="P24">
        <v>10.4</v>
      </c>
      <c r="Q24" s="1">
        <v>0.95899999999999996</v>
      </c>
    </row>
    <row r="25" spans="1:17" x14ac:dyDescent="0.35">
      <c r="A25">
        <v>9</v>
      </c>
      <c r="B25" t="s">
        <v>80</v>
      </c>
      <c r="C25">
        <v>5</v>
      </c>
      <c r="D25">
        <v>8</v>
      </c>
      <c r="E25">
        <v>73</v>
      </c>
      <c r="F25">
        <v>14.6</v>
      </c>
      <c r="G25">
        <v>36</v>
      </c>
      <c r="H25">
        <v>3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9.8000000000000007</v>
      </c>
      <c r="P25">
        <v>9.8000000000000007</v>
      </c>
      <c r="Q25" s="1">
        <v>0.93100000000000005</v>
      </c>
    </row>
    <row r="26" spans="1:17" x14ac:dyDescent="0.35">
      <c r="A26">
        <v>9</v>
      </c>
      <c r="B26" t="s">
        <v>120</v>
      </c>
      <c r="C26">
        <v>1</v>
      </c>
      <c r="D26">
        <v>5</v>
      </c>
      <c r="E26">
        <v>31</v>
      </c>
      <c r="F26">
        <v>31</v>
      </c>
      <c r="G26">
        <v>31</v>
      </c>
      <c r="H26">
        <v>2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9.6</v>
      </c>
      <c r="P26">
        <v>9.6</v>
      </c>
      <c r="Q26" s="1">
        <v>2E-3</v>
      </c>
    </row>
    <row r="27" spans="1:17" x14ac:dyDescent="0.35">
      <c r="A27">
        <v>9</v>
      </c>
      <c r="B27" t="s">
        <v>35</v>
      </c>
      <c r="C27">
        <v>7</v>
      </c>
      <c r="D27">
        <v>13</v>
      </c>
      <c r="E27">
        <v>80</v>
      </c>
      <c r="F27">
        <v>11.4</v>
      </c>
      <c r="G27">
        <v>31</v>
      </c>
      <c r="H27">
        <v>2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9.5</v>
      </c>
      <c r="P27">
        <v>9.5</v>
      </c>
      <c r="Q27" s="1">
        <v>0.97899999999999998</v>
      </c>
    </row>
    <row r="28" spans="1:17" x14ac:dyDescent="0.35">
      <c r="A28">
        <v>9</v>
      </c>
      <c r="B28" t="s">
        <v>86</v>
      </c>
      <c r="C28">
        <v>6</v>
      </c>
      <c r="D28">
        <v>7</v>
      </c>
      <c r="E28">
        <v>63</v>
      </c>
      <c r="F28">
        <v>10.5</v>
      </c>
      <c r="G28">
        <v>35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9.3000000000000007</v>
      </c>
      <c r="P28">
        <v>9.3000000000000007</v>
      </c>
      <c r="Q28" s="1">
        <v>0.56799999999999995</v>
      </c>
    </row>
    <row r="29" spans="1:17" x14ac:dyDescent="0.35">
      <c r="A29">
        <v>9</v>
      </c>
      <c r="B29" t="s">
        <v>334</v>
      </c>
      <c r="C29">
        <v>4</v>
      </c>
      <c r="D29">
        <v>5</v>
      </c>
      <c r="E29">
        <v>68</v>
      </c>
      <c r="F29">
        <v>17</v>
      </c>
      <c r="G29">
        <v>24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8.8000000000000007</v>
      </c>
      <c r="P29">
        <v>8.8000000000000007</v>
      </c>
      <c r="Q29" s="1">
        <v>2E-3</v>
      </c>
    </row>
    <row r="30" spans="1:17" x14ac:dyDescent="0.35">
      <c r="A30">
        <v>9</v>
      </c>
      <c r="B30" t="s">
        <v>41</v>
      </c>
      <c r="C30">
        <v>2</v>
      </c>
      <c r="D30">
        <v>2</v>
      </c>
      <c r="E30">
        <v>17</v>
      </c>
      <c r="F30">
        <v>8.5</v>
      </c>
      <c r="G30">
        <v>11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8.6999999999999993</v>
      </c>
      <c r="P30">
        <v>8.6999999999999993</v>
      </c>
      <c r="Q30" s="1">
        <v>0.68899999999999995</v>
      </c>
    </row>
    <row r="31" spans="1:17" x14ac:dyDescent="0.35">
      <c r="A31">
        <v>9</v>
      </c>
      <c r="B31" t="s">
        <v>42</v>
      </c>
      <c r="C31">
        <v>4</v>
      </c>
      <c r="D31">
        <v>11</v>
      </c>
      <c r="E31">
        <v>60</v>
      </c>
      <c r="F31">
        <v>15</v>
      </c>
      <c r="G31">
        <v>29</v>
      </c>
      <c r="H31">
        <v>1</v>
      </c>
      <c r="I31">
        <v>0</v>
      </c>
      <c r="J31">
        <v>1</v>
      </c>
      <c r="K31">
        <v>5</v>
      </c>
      <c r="L31">
        <v>0</v>
      </c>
      <c r="M31">
        <v>0</v>
      </c>
      <c r="N31">
        <v>1</v>
      </c>
      <c r="O31">
        <v>8.5</v>
      </c>
      <c r="P31">
        <v>8.5</v>
      </c>
      <c r="Q31" s="1">
        <v>0.94299999999999995</v>
      </c>
    </row>
    <row r="32" spans="1:17" x14ac:dyDescent="0.35">
      <c r="A32">
        <v>9</v>
      </c>
      <c r="B32" t="s">
        <v>14</v>
      </c>
      <c r="C32">
        <v>8</v>
      </c>
      <c r="D32">
        <v>10</v>
      </c>
      <c r="E32">
        <v>62</v>
      </c>
      <c r="F32">
        <v>7.8</v>
      </c>
      <c r="G32">
        <v>19</v>
      </c>
      <c r="H32">
        <v>0</v>
      </c>
      <c r="I32">
        <v>0</v>
      </c>
      <c r="J32">
        <v>1</v>
      </c>
      <c r="K32">
        <v>3</v>
      </c>
      <c r="L32">
        <v>0</v>
      </c>
      <c r="M32">
        <v>1</v>
      </c>
      <c r="N32">
        <v>1</v>
      </c>
      <c r="O32">
        <v>8.5</v>
      </c>
      <c r="P32">
        <v>8.5</v>
      </c>
      <c r="Q32" s="1">
        <v>1</v>
      </c>
    </row>
    <row r="33" spans="1:17" x14ac:dyDescent="0.35">
      <c r="A33">
        <v>9</v>
      </c>
      <c r="B33" t="s">
        <v>155</v>
      </c>
      <c r="C33">
        <v>2</v>
      </c>
      <c r="D33">
        <v>3</v>
      </c>
      <c r="E33">
        <v>15</v>
      </c>
      <c r="F33">
        <v>7.5</v>
      </c>
      <c r="G33">
        <v>9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>
        <v>8.5</v>
      </c>
      <c r="P33">
        <v>8.5</v>
      </c>
      <c r="Q33" s="1">
        <v>1.4E-2</v>
      </c>
    </row>
    <row r="34" spans="1:17" x14ac:dyDescent="0.35">
      <c r="A34">
        <v>9</v>
      </c>
      <c r="B34" t="s">
        <v>70</v>
      </c>
      <c r="C34">
        <v>6</v>
      </c>
      <c r="D34">
        <v>7</v>
      </c>
      <c r="E34">
        <v>51</v>
      </c>
      <c r="F34">
        <v>8.5</v>
      </c>
      <c r="G34">
        <v>20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8.1</v>
      </c>
      <c r="P34">
        <v>8.1</v>
      </c>
      <c r="Q34" s="1">
        <v>0.19800000000000001</v>
      </c>
    </row>
    <row r="35" spans="1:17" x14ac:dyDescent="0.35">
      <c r="A35">
        <v>9</v>
      </c>
      <c r="B35" t="s">
        <v>64</v>
      </c>
      <c r="C35">
        <v>5</v>
      </c>
      <c r="D35">
        <v>7</v>
      </c>
      <c r="E35">
        <v>55</v>
      </c>
      <c r="F35">
        <v>11</v>
      </c>
      <c r="G35">
        <v>18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1</v>
      </c>
      <c r="O35">
        <v>8</v>
      </c>
      <c r="P35">
        <v>8</v>
      </c>
      <c r="Q35" s="1">
        <v>0.315</v>
      </c>
    </row>
    <row r="36" spans="1:17" x14ac:dyDescent="0.35">
      <c r="A36">
        <v>9</v>
      </c>
      <c r="B36" t="s">
        <v>84</v>
      </c>
      <c r="C36">
        <v>4</v>
      </c>
      <c r="D36">
        <v>7</v>
      </c>
      <c r="E36">
        <v>59</v>
      </c>
      <c r="F36">
        <v>14.8</v>
      </c>
      <c r="G36">
        <v>34</v>
      </c>
      <c r="H36">
        <v>2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7.9</v>
      </c>
      <c r="P36">
        <v>7.9</v>
      </c>
      <c r="Q36" s="1">
        <v>2.3E-2</v>
      </c>
    </row>
    <row r="37" spans="1:17" x14ac:dyDescent="0.35">
      <c r="A37">
        <v>9</v>
      </c>
      <c r="B37" t="s">
        <v>118</v>
      </c>
      <c r="C37">
        <v>2</v>
      </c>
      <c r="D37">
        <v>3</v>
      </c>
      <c r="E37">
        <v>9</v>
      </c>
      <c r="F37">
        <v>4.5</v>
      </c>
      <c r="G37">
        <v>5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7.9</v>
      </c>
      <c r="P37">
        <v>7.9</v>
      </c>
      <c r="Q37" s="1">
        <v>0.17399999999999999</v>
      </c>
    </row>
    <row r="38" spans="1:17" x14ac:dyDescent="0.35">
      <c r="A38">
        <v>9</v>
      </c>
      <c r="B38" t="s">
        <v>30</v>
      </c>
      <c r="C38">
        <v>5</v>
      </c>
      <c r="D38">
        <v>7</v>
      </c>
      <c r="E38">
        <v>52</v>
      </c>
      <c r="F38">
        <v>10.4</v>
      </c>
      <c r="G38">
        <v>24</v>
      </c>
      <c r="H38">
        <v>2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7.7</v>
      </c>
      <c r="P38">
        <v>7.7</v>
      </c>
      <c r="Q38" s="1">
        <v>0.89</v>
      </c>
    </row>
    <row r="39" spans="1:17" x14ac:dyDescent="0.35">
      <c r="A39">
        <v>9</v>
      </c>
      <c r="B39" t="s">
        <v>114</v>
      </c>
      <c r="C39">
        <v>4</v>
      </c>
      <c r="D39">
        <v>4</v>
      </c>
      <c r="E39">
        <v>57</v>
      </c>
      <c r="F39">
        <v>14.3</v>
      </c>
      <c r="G39">
        <v>23</v>
      </c>
      <c r="H39">
        <v>2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7.7</v>
      </c>
      <c r="P39">
        <v>7.7</v>
      </c>
      <c r="Q39" s="1">
        <v>0.09</v>
      </c>
    </row>
    <row r="40" spans="1:17" x14ac:dyDescent="0.35">
      <c r="A40">
        <v>9</v>
      </c>
      <c r="B40" t="s">
        <v>105</v>
      </c>
      <c r="C40">
        <v>3</v>
      </c>
      <c r="D40">
        <v>6</v>
      </c>
      <c r="E40">
        <v>60</v>
      </c>
      <c r="F40">
        <v>20</v>
      </c>
      <c r="G40">
        <v>31</v>
      </c>
      <c r="H40">
        <v>3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7.5</v>
      </c>
      <c r="P40">
        <v>7.5</v>
      </c>
      <c r="Q40" s="1">
        <v>0</v>
      </c>
    </row>
    <row r="41" spans="1:17" x14ac:dyDescent="0.35">
      <c r="A41">
        <v>9</v>
      </c>
      <c r="B41" t="s">
        <v>90</v>
      </c>
      <c r="C41">
        <v>3</v>
      </c>
      <c r="D41">
        <v>5</v>
      </c>
      <c r="E41">
        <v>56</v>
      </c>
      <c r="F41">
        <v>18.7</v>
      </c>
      <c r="G41">
        <v>32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7.1</v>
      </c>
      <c r="P41">
        <v>7.1</v>
      </c>
      <c r="Q41" s="1">
        <v>0.51700000000000002</v>
      </c>
    </row>
    <row r="42" spans="1:17" x14ac:dyDescent="0.35">
      <c r="A42">
        <v>9</v>
      </c>
      <c r="B42" t="s">
        <v>119</v>
      </c>
      <c r="C42">
        <v>3</v>
      </c>
      <c r="D42">
        <v>4</v>
      </c>
      <c r="E42">
        <v>55</v>
      </c>
      <c r="F42">
        <v>18.3</v>
      </c>
      <c r="G42">
        <v>26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7</v>
      </c>
      <c r="P42">
        <v>7</v>
      </c>
      <c r="Q42" s="1">
        <v>0</v>
      </c>
    </row>
    <row r="43" spans="1:17" x14ac:dyDescent="0.35">
      <c r="A43">
        <v>9</v>
      </c>
      <c r="B43" t="s">
        <v>47</v>
      </c>
      <c r="C43">
        <v>1</v>
      </c>
      <c r="D43">
        <v>1</v>
      </c>
      <c r="E43">
        <v>5</v>
      </c>
      <c r="F43">
        <v>5</v>
      </c>
      <c r="G43">
        <v>5</v>
      </c>
      <c r="H43">
        <v>0</v>
      </c>
      <c r="I43">
        <v>1</v>
      </c>
      <c r="J43">
        <v>1</v>
      </c>
      <c r="K43">
        <v>0</v>
      </c>
      <c r="L43">
        <v>0</v>
      </c>
      <c r="M43">
        <v>0</v>
      </c>
      <c r="N43">
        <v>1</v>
      </c>
      <c r="O43">
        <v>7</v>
      </c>
      <c r="P43">
        <v>7</v>
      </c>
      <c r="Q43" s="1">
        <v>7.0000000000000001E-3</v>
      </c>
    </row>
    <row r="44" spans="1:17" x14ac:dyDescent="0.35">
      <c r="A44">
        <v>9</v>
      </c>
      <c r="B44" t="s">
        <v>44</v>
      </c>
      <c r="C44">
        <v>3</v>
      </c>
      <c r="D44">
        <v>6</v>
      </c>
      <c r="E44">
        <v>42</v>
      </c>
      <c r="F44">
        <v>14</v>
      </c>
      <c r="G44">
        <v>15</v>
      </c>
      <c r="H44">
        <v>0</v>
      </c>
      <c r="I44">
        <v>0</v>
      </c>
      <c r="J44">
        <v>1</v>
      </c>
      <c r="K44">
        <v>12</v>
      </c>
      <c r="L44">
        <v>0</v>
      </c>
      <c r="M44">
        <v>0</v>
      </c>
      <c r="N44">
        <v>1</v>
      </c>
      <c r="O44">
        <v>6.9</v>
      </c>
      <c r="P44">
        <v>6.9</v>
      </c>
      <c r="Q44" s="1">
        <v>0.995</v>
      </c>
    </row>
    <row r="45" spans="1:17" x14ac:dyDescent="0.35">
      <c r="A45">
        <v>9</v>
      </c>
      <c r="B45" t="s">
        <v>152</v>
      </c>
      <c r="C45">
        <v>3</v>
      </c>
      <c r="D45">
        <v>4</v>
      </c>
      <c r="E45">
        <v>51</v>
      </c>
      <c r="F45">
        <v>17</v>
      </c>
      <c r="G45">
        <v>21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6.6</v>
      </c>
      <c r="P45">
        <v>6.6</v>
      </c>
      <c r="Q45" s="1">
        <v>1.6E-2</v>
      </c>
    </row>
    <row r="46" spans="1:17" x14ac:dyDescent="0.35">
      <c r="A46">
        <v>9</v>
      </c>
      <c r="B46" t="s">
        <v>149</v>
      </c>
      <c r="C46">
        <v>2</v>
      </c>
      <c r="D46">
        <v>3</v>
      </c>
      <c r="E46">
        <v>52</v>
      </c>
      <c r="F46">
        <v>26</v>
      </c>
      <c r="G46">
        <v>50</v>
      </c>
      <c r="H46">
        <v>4</v>
      </c>
      <c r="I46">
        <v>0</v>
      </c>
      <c r="J46">
        <v>1</v>
      </c>
      <c r="K46">
        <v>4</v>
      </c>
      <c r="L46">
        <v>0</v>
      </c>
      <c r="M46">
        <v>0</v>
      </c>
      <c r="N46">
        <v>1</v>
      </c>
      <c r="O46">
        <v>6.6</v>
      </c>
      <c r="P46">
        <v>6.6</v>
      </c>
      <c r="Q46" s="1">
        <v>1E-3</v>
      </c>
    </row>
    <row r="47" spans="1:17" x14ac:dyDescent="0.35">
      <c r="A47">
        <v>9</v>
      </c>
      <c r="B47" t="s">
        <v>216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6.5</v>
      </c>
      <c r="P47">
        <v>6.5</v>
      </c>
      <c r="Q47" s="1">
        <v>3.0000000000000001E-3</v>
      </c>
    </row>
    <row r="48" spans="1:17" x14ac:dyDescent="0.35">
      <c r="A48">
        <v>9</v>
      </c>
      <c r="B48" t="s">
        <v>58</v>
      </c>
      <c r="C48">
        <v>4</v>
      </c>
      <c r="D48">
        <v>8</v>
      </c>
      <c r="E48">
        <v>41</v>
      </c>
      <c r="F48">
        <v>10.3</v>
      </c>
      <c r="G48">
        <v>32</v>
      </c>
      <c r="H48">
        <v>2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6.1</v>
      </c>
      <c r="P48">
        <v>6.1</v>
      </c>
      <c r="Q48" s="1">
        <v>1</v>
      </c>
    </row>
    <row r="49" spans="1:17" x14ac:dyDescent="0.35">
      <c r="A49">
        <v>9</v>
      </c>
      <c r="B49" t="s">
        <v>117</v>
      </c>
      <c r="C49">
        <v>2</v>
      </c>
      <c r="D49">
        <v>7</v>
      </c>
      <c r="E49">
        <v>48</v>
      </c>
      <c r="F49">
        <v>24</v>
      </c>
      <c r="G49">
        <v>34</v>
      </c>
      <c r="H49">
        <v>2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5.8</v>
      </c>
      <c r="P49">
        <v>5.8</v>
      </c>
      <c r="Q49" s="1">
        <v>0.99</v>
      </c>
    </row>
    <row r="50" spans="1:17" x14ac:dyDescent="0.35">
      <c r="A50">
        <v>9</v>
      </c>
      <c r="B50" t="s">
        <v>67</v>
      </c>
      <c r="C50">
        <v>3</v>
      </c>
      <c r="D50">
        <v>3</v>
      </c>
      <c r="E50">
        <v>19</v>
      </c>
      <c r="F50">
        <v>6.3</v>
      </c>
      <c r="G50">
        <v>11</v>
      </c>
      <c r="H50">
        <v>0</v>
      </c>
      <c r="I50">
        <v>0</v>
      </c>
      <c r="J50">
        <v>1</v>
      </c>
      <c r="K50">
        <v>21</v>
      </c>
      <c r="L50">
        <v>0</v>
      </c>
      <c r="M50">
        <v>0</v>
      </c>
      <c r="N50">
        <v>1</v>
      </c>
      <c r="O50">
        <v>5.5</v>
      </c>
      <c r="P50">
        <v>5.5</v>
      </c>
      <c r="Q50" s="1">
        <v>0.497</v>
      </c>
    </row>
    <row r="51" spans="1:17" x14ac:dyDescent="0.35">
      <c r="A51">
        <v>9</v>
      </c>
      <c r="B51" t="s">
        <v>34</v>
      </c>
      <c r="C51">
        <v>1</v>
      </c>
      <c r="D51">
        <v>4</v>
      </c>
      <c r="E51">
        <v>50</v>
      </c>
      <c r="F51">
        <v>50</v>
      </c>
      <c r="G51">
        <v>50</v>
      </c>
      <c r="H51">
        <v>4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5.5</v>
      </c>
      <c r="P51">
        <v>5.5</v>
      </c>
      <c r="Q51" s="1">
        <v>0.98</v>
      </c>
    </row>
    <row r="52" spans="1:17" x14ac:dyDescent="0.35">
      <c r="A52">
        <v>9</v>
      </c>
      <c r="B52" t="s">
        <v>89</v>
      </c>
      <c r="C52">
        <v>5</v>
      </c>
      <c r="D52">
        <v>6</v>
      </c>
      <c r="E52">
        <v>29</v>
      </c>
      <c r="F52">
        <v>5.8</v>
      </c>
      <c r="G52">
        <v>7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5.4</v>
      </c>
      <c r="P52">
        <v>5.4</v>
      </c>
      <c r="Q52" s="1">
        <v>0.93500000000000005</v>
      </c>
    </row>
    <row r="53" spans="1:17" x14ac:dyDescent="0.35">
      <c r="A53">
        <v>9</v>
      </c>
      <c r="B53" t="s">
        <v>46</v>
      </c>
      <c r="C53">
        <v>4</v>
      </c>
      <c r="D53">
        <v>7</v>
      </c>
      <c r="E53">
        <v>34</v>
      </c>
      <c r="F53">
        <v>8.5</v>
      </c>
      <c r="G53">
        <v>12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5.4</v>
      </c>
      <c r="P53">
        <v>5.4</v>
      </c>
      <c r="Q53" s="1">
        <v>0.999</v>
      </c>
    </row>
    <row r="54" spans="1:17" x14ac:dyDescent="0.35">
      <c r="A54">
        <v>9</v>
      </c>
      <c r="B54" t="s">
        <v>75</v>
      </c>
      <c r="C54">
        <v>3</v>
      </c>
      <c r="D54">
        <v>3</v>
      </c>
      <c r="E54">
        <v>36</v>
      </c>
      <c r="F54">
        <v>12</v>
      </c>
      <c r="G54">
        <v>18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5.0999999999999996</v>
      </c>
      <c r="P54">
        <v>5.0999999999999996</v>
      </c>
      <c r="Q54" s="1">
        <v>4.0000000000000001E-3</v>
      </c>
    </row>
    <row r="55" spans="1:17" x14ac:dyDescent="0.35">
      <c r="A55">
        <v>9</v>
      </c>
      <c r="B55" t="s">
        <v>23</v>
      </c>
      <c r="C55">
        <v>3</v>
      </c>
      <c r="D55">
        <v>3</v>
      </c>
      <c r="E55">
        <v>36</v>
      </c>
      <c r="F55">
        <v>12</v>
      </c>
      <c r="G55">
        <v>17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5.0999999999999996</v>
      </c>
      <c r="P55">
        <v>5.0999999999999996</v>
      </c>
      <c r="Q55" s="1">
        <v>0.46</v>
      </c>
    </row>
    <row r="56" spans="1:17" x14ac:dyDescent="0.35">
      <c r="A56">
        <v>9</v>
      </c>
      <c r="B56" t="s">
        <v>223</v>
      </c>
      <c r="C56">
        <v>4</v>
      </c>
      <c r="D56">
        <v>4</v>
      </c>
      <c r="E56">
        <v>49</v>
      </c>
      <c r="F56">
        <v>12.3</v>
      </c>
      <c r="G56">
        <v>18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4.9000000000000004</v>
      </c>
      <c r="P56">
        <v>4.9000000000000004</v>
      </c>
      <c r="Q56" s="1">
        <v>8.9999999999999993E-3</v>
      </c>
    </row>
    <row r="57" spans="1:17" x14ac:dyDescent="0.35">
      <c r="A57">
        <v>9</v>
      </c>
      <c r="B57" t="s">
        <v>91</v>
      </c>
      <c r="C57">
        <v>3</v>
      </c>
      <c r="D57">
        <v>8</v>
      </c>
      <c r="E57">
        <v>32</v>
      </c>
      <c r="F57">
        <v>10.7</v>
      </c>
      <c r="G57">
        <v>18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4.7</v>
      </c>
      <c r="P57">
        <v>4.7</v>
      </c>
      <c r="Q57" s="1">
        <v>0.91600000000000004</v>
      </c>
    </row>
    <row r="58" spans="1:17" x14ac:dyDescent="0.35">
      <c r="A58">
        <v>9</v>
      </c>
      <c r="B58" t="s">
        <v>22</v>
      </c>
      <c r="C58">
        <v>3</v>
      </c>
      <c r="D58">
        <v>7</v>
      </c>
      <c r="E58">
        <v>32</v>
      </c>
      <c r="F58">
        <v>10.7</v>
      </c>
      <c r="G58">
        <v>18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4.7</v>
      </c>
      <c r="P58">
        <v>4.7</v>
      </c>
      <c r="Q58" s="1">
        <v>0.95099999999999996</v>
      </c>
    </row>
    <row r="59" spans="1:17" x14ac:dyDescent="0.35">
      <c r="A59">
        <v>9</v>
      </c>
      <c r="B59" t="s">
        <v>56</v>
      </c>
      <c r="C59">
        <v>4</v>
      </c>
      <c r="D59">
        <v>8</v>
      </c>
      <c r="E59">
        <v>24</v>
      </c>
      <c r="F59">
        <v>6</v>
      </c>
      <c r="G59">
        <v>14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4.4000000000000004</v>
      </c>
      <c r="P59">
        <v>4.4000000000000004</v>
      </c>
      <c r="Q59" s="1">
        <v>0.88600000000000001</v>
      </c>
    </row>
    <row r="60" spans="1:17" x14ac:dyDescent="0.35">
      <c r="A60">
        <v>9</v>
      </c>
      <c r="B60" t="s">
        <v>171</v>
      </c>
      <c r="C60">
        <v>2</v>
      </c>
      <c r="D60">
        <v>4</v>
      </c>
      <c r="E60">
        <v>33</v>
      </c>
      <c r="F60">
        <v>16.5</v>
      </c>
      <c r="G60">
        <v>19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4.3</v>
      </c>
      <c r="P60">
        <v>4.3</v>
      </c>
      <c r="Q60" s="1">
        <v>1E-3</v>
      </c>
    </row>
    <row r="61" spans="1:17" x14ac:dyDescent="0.35">
      <c r="A61">
        <v>9</v>
      </c>
      <c r="B61" t="s">
        <v>123</v>
      </c>
      <c r="C61">
        <v>4</v>
      </c>
      <c r="D61">
        <v>6</v>
      </c>
      <c r="E61">
        <v>23</v>
      </c>
      <c r="F61">
        <v>5.8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4.3</v>
      </c>
      <c r="P61">
        <v>4.3</v>
      </c>
      <c r="Q61" s="1">
        <v>1E-3</v>
      </c>
    </row>
    <row r="62" spans="1:17" x14ac:dyDescent="0.35">
      <c r="A62">
        <v>9</v>
      </c>
      <c r="B62" t="s">
        <v>72</v>
      </c>
      <c r="C62">
        <v>3</v>
      </c>
      <c r="D62">
        <v>5</v>
      </c>
      <c r="E62">
        <v>28</v>
      </c>
      <c r="F62">
        <v>9.3000000000000007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4.3</v>
      </c>
      <c r="P62">
        <v>4.3</v>
      </c>
      <c r="Q62" s="1">
        <v>9.9000000000000005E-2</v>
      </c>
    </row>
    <row r="63" spans="1:17" x14ac:dyDescent="0.35">
      <c r="A63">
        <v>9</v>
      </c>
      <c r="B63" t="s">
        <v>102</v>
      </c>
      <c r="C63">
        <v>2</v>
      </c>
      <c r="D63">
        <v>3</v>
      </c>
      <c r="E63">
        <v>33</v>
      </c>
      <c r="F63">
        <v>16.5</v>
      </c>
      <c r="G63">
        <v>23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4.3</v>
      </c>
      <c r="P63">
        <v>4.3</v>
      </c>
      <c r="Q63" s="1">
        <v>0.19800000000000001</v>
      </c>
    </row>
    <row r="64" spans="1:17" x14ac:dyDescent="0.35">
      <c r="A64">
        <v>9</v>
      </c>
      <c r="B64" t="s">
        <v>163</v>
      </c>
      <c r="C64">
        <v>2</v>
      </c>
      <c r="D64">
        <v>2</v>
      </c>
      <c r="E64">
        <v>32</v>
      </c>
      <c r="F64">
        <v>16</v>
      </c>
      <c r="G64">
        <v>19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4.2</v>
      </c>
      <c r="P64">
        <v>4.2</v>
      </c>
      <c r="Q64" s="1">
        <v>2E-3</v>
      </c>
    </row>
    <row r="65" spans="1:17" x14ac:dyDescent="0.35">
      <c r="A65">
        <v>9</v>
      </c>
      <c r="B65" t="s">
        <v>113</v>
      </c>
      <c r="C65">
        <v>1</v>
      </c>
      <c r="D65">
        <v>2</v>
      </c>
      <c r="E65">
        <v>37</v>
      </c>
      <c r="F65">
        <v>37</v>
      </c>
      <c r="G65">
        <v>37</v>
      </c>
      <c r="H65">
        <v>2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4.2</v>
      </c>
      <c r="P65">
        <v>4.2</v>
      </c>
      <c r="Q65" s="1">
        <v>0.73199999999999998</v>
      </c>
    </row>
    <row r="66" spans="1:17" x14ac:dyDescent="0.35">
      <c r="A66">
        <v>9</v>
      </c>
      <c r="B66" t="s">
        <v>104</v>
      </c>
      <c r="C66">
        <v>2</v>
      </c>
      <c r="D66">
        <v>3</v>
      </c>
      <c r="E66">
        <v>32</v>
      </c>
      <c r="F66">
        <v>16</v>
      </c>
      <c r="G66">
        <v>19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4.2</v>
      </c>
      <c r="P66">
        <v>4.2</v>
      </c>
      <c r="Q66" s="1">
        <v>2.4E-2</v>
      </c>
    </row>
    <row r="67" spans="1:17" x14ac:dyDescent="0.35">
      <c r="A67">
        <v>9</v>
      </c>
      <c r="B67" t="s">
        <v>82</v>
      </c>
      <c r="C67">
        <v>3</v>
      </c>
      <c r="D67">
        <v>5</v>
      </c>
      <c r="E67">
        <v>44</v>
      </c>
      <c r="F67">
        <v>14.7</v>
      </c>
      <c r="G67">
        <v>18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1</v>
      </c>
      <c r="O67">
        <v>3.9</v>
      </c>
      <c r="P67">
        <v>3.9</v>
      </c>
      <c r="Q67" s="1">
        <v>0.96599999999999997</v>
      </c>
    </row>
    <row r="68" spans="1:17" x14ac:dyDescent="0.35">
      <c r="A68">
        <v>9</v>
      </c>
      <c r="B68" t="s">
        <v>81</v>
      </c>
      <c r="C68">
        <v>2</v>
      </c>
      <c r="D68">
        <v>3</v>
      </c>
      <c r="E68">
        <v>23</v>
      </c>
      <c r="F68">
        <v>11.5</v>
      </c>
      <c r="G68">
        <v>21</v>
      </c>
      <c r="H68">
        <v>1</v>
      </c>
      <c r="I68">
        <v>0</v>
      </c>
      <c r="J68">
        <v>1</v>
      </c>
      <c r="K68">
        <v>5</v>
      </c>
      <c r="L68">
        <v>0</v>
      </c>
      <c r="M68">
        <v>0</v>
      </c>
      <c r="N68">
        <v>1</v>
      </c>
      <c r="O68">
        <v>3.8</v>
      </c>
      <c r="P68">
        <v>3.8</v>
      </c>
      <c r="Q68" s="1">
        <v>0.18099999999999999</v>
      </c>
    </row>
    <row r="69" spans="1:17" x14ac:dyDescent="0.35">
      <c r="A69">
        <v>9</v>
      </c>
      <c r="B69" t="s">
        <v>24</v>
      </c>
      <c r="C69">
        <v>3</v>
      </c>
      <c r="D69">
        <v>3</v>
      </c>
      <c r="E69">
        <v>22</v>
      </c>
      <c r="F69">
        <v>7.3</v>
      </c>
      <c r="G69">
        <v>12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3.7</v>
      </c>
      <c r="P69">
        <v>3.7</v>
      </c>
      <c r="Q69" s="1">
        <v>0.34799999999999998</v>
      </c>
    </row>
    <row r="70" spans="1:17" x14ac:dyDescent="0.35">
      <c r="A70">
        <v>9</v>
      </c>
      <c r="B70" t="s">
        <v>167</v>
      </c>
      <c r="C70">
        <v>1</v>
      </c>
      <c r="D70">
        <v>2</v>
      </c>
      <c r="E70">
        <v>29</v>
      </c>
      <c r="F70">
        <v>29</v>
      </c>
      <c r="G70">
        <v>29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3.4</v>
      </c>
      <c r="P70">
        <v>3.4</v>
      </c>
      <c r="Q70" s="1">
        <v>1E-3</v>
      </c>
    </row>
    <row r="71" spans="1:17" x14ac:dyDescent="0.35">
      <c r="A71">
        <v>9</v>
      </c>
      <c r="B71" t="s">
        <v>28</v>
      </c>
      <c r="C71">
        <v>4</v>
      </c>
      <c r="D71">
        <v>7</v>
      </c>
      <c r="E71">
        <v>13</v>
      </c>
      <c r="F71">
        <v>3.3</v>
      </c>
      <c r="G71">
        <v>5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3.3</v>
      </c>
      <c r="P71">
        <v>3.3</v>
      </c>
      <c r="Q71" s="1">
        <v>0.23599999999999999</v>
      </c>
    </row>
    <row r="72" spans="1:17" x14ac:dyDescent="0.35">
      <c r="A72">
        <v>9</v>
      </c>
      <c r="B72" t="s">
        <v>65</v>
      </c>
      <c r="C72">
        <v>2</v>
      </c>
      <c r="D72">
        <v>3</v>
      </c>
      <c r="E72">
        <v>22</v>
      </c>
      <c r="F72">
        <v>11</v>
      </c>
      <c r="G72">
        <v>21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3.2</v>
      </c>
      <c r="P72">
        <v>3.2</v>
      </c>
      <c r="Q72" s="1">
        <v>3.9E-2</v>
      </c>
    </row>
    <row r="73" spans="1:17" x14ac:dyDescent="0.35">
      <c r="A73">
        <v>9</v>
      </c>
      <c r="B73" t="s">
        <v>110</v>
      </c>
      <c r="C73">
        <v>2</v>
      </c>
      <c r="D73">
        <v>5</v>
      </c>
      <c r="E73">
        <v>19</v>
      </c>
      <c r="F73">
        <v>9.5</v>
      </c>
      <c r="G73">
        <v>13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2.9</v>
      </c>
      <c r="P73">
        <v>2.9</v>
      </c>
      <c r="Q73" s="1">
        <v>3.2000000000000001E-2</v>
      </c>
    </row>
    <row r="74" spans="1:17" x14ac:dyDescent="0.35">
      <c r="A74">
        <v>9</v>
      </c>
      <c r="B74" t="s">
        <v>94</v>
      </c>
      <c r="C74">
        <v>2</v>
      </c>
      <c r="D74">
        <v>3</v>
      </c>
      <c r="E74">
        <v>19</v>
      </c>
      <c r="F74">
        <v>9.5</v>
      </c>
      <c r="G74">
        <v>11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2.9</v>
      </c>
      <c r="P74">
        <v>2.9</v>
      </c>
      <c r="Q74" s="1">
        <v>0.20399999999999999</v>
      </c>
    </row>
    <row r="75" spans="1:17" x14ac:dyDescent="0.35">
      <c r="A75">
        <v>9</v>
      </c>
      <c r="B75" t="s">
        <v>53</v>
      </c>
      <c r="C75">
        <v>1</v>
      </c>
      <c r="D75">
        <v>1</v>
      </c>
      <c r="E75">
        <v>23</v>
      </c>
      <c r="F75">
        <v>23</v>
      </c>
      <c r="G75">
        <v>23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2.8</v>
      </c>
      <c r="P75">
        <v>2.8</v>
      </c>
      <c r="Q75" s="1">
        <v>8.0000000000000002E-3</v>
      </c>
    </row>
    <row r="76" spans="1:17" x14ac:dyDescent="0.35">
      <c r="A76">
        <v>9</v>
      </c>
      <c r="B76" t="s">
        <v>68</v>
      </c>
      <c r="C76">
        <v>2</v>
      </c>
      <c r="D76">
        <v>6</v>
      </c>
      <c r="E76">
        <v>18</v>
      </c>
      <c r="F76">
        <v>9</v>
      </c>
      <c r="G76">
        <v>12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2.8</v>
      </c>
      <c r="P76">
        <v>2.8</v>
      </c>
      <c r="Q76" s="1">
        <v>0.111</v>
      </c>
    </row>
    <row r="77" spans="1:17" x14ac:dyDescent="0.35">
      <c r="A77">
        <v>9</v>
      </c>
      <c r="B77" t="s">
        <v>76</v>
      </c>
      <c r="C77">
        <v>2</v>
      </c>
      <c r="D77">
        <v>2</v>
      </c>
      <c r="E77">
        <v>17</v>
      </c>
      <c r="F77">
        <v>8.5</v>
      </c>
      <c r="G77">
        <v>13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2.7</v>
      </c>
      <c r="P77">
        <v>2.7</v>
      </c>
      <c r="Q77" s="1">
        <v>0.24299999999999999</v>
      </c>
    </row>
    <row r="78" spans="1:17" x14ac:dyDescent="0.35">
      <c r="A78">
        <v>9</v>
      </c>
      <c r="B78" t="s">
        <v>193</v>
      </c>
      <c r="C78">
        <v>1</v>
      </c>
      <c r="D78">
        <v>3</v>
      </c>
      <c r="E78">
        <v>2</v>
      </c>
      <c r="F78">
        <v>2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2.7</v>
      </c>
      <c r="P78">
        <v>2.7</v>
      </c>
      <c r="Q78" s="1">
        <v>1E-3</v>
      </c>
    </row>
    <row r="79" spans="1:17" x14ac:dyDescent="0.35">
      <c r="A79">
        <v>9</v>
      </c>
      <c r="B79" t="s">
        <v>55</v>
      </c>
      <c r="C79">
        <v>2</v>
      </c>
      <c r="D79">
        <v>6</v>
      </c>
      <c r="E79">
        <v>16</v>
      </c>
      <c r="F79">
        <v>8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2.6</v>
      </c>
      <c r="P79">
        <v>2.6</v>
      </c>
      <c r="Q79" s="1">
        <v>0.89300000000000002</v>
      </c>
    </row>
    <row r="80" spans="1:17" x14ac:dyDescent="0.35">
      <c r="A80">
        <v>9</v>
      </c>
      <c r="B80" t="s">
        <v>93</v>
      </c>
      <c r="C80">
        <v>2</v>
      </c>
      <c r="D80">
        <v>3</v>
      </c>
      <c r="E80">
        <v>14</v>
      </c>
      <c r="F80">
        <v>7</v>
      </c>
      <c r="G80">
        <v>10</v>
      </c>
      <c r="H80">
        <v>0</v>
      </c>
      <c r="I80">
        <v>0</v>
      </c>
      <c r="J80">
        <v>1</v>
      </c>
      <c r="K80">
        <v>2</v>
      </c>
      <c r="L80">
        <v>0</v>
      </c>
      <c r="M80">
        <v>0</v>
      </c>
      <c r="N80">
        <v>1</v>
      </c>
      <c r="O80">
        <v>2.6</v>
      </c>
      <c r="P80">
        <v>2.6</v>
      </c>
      <c r="Q80" s="1">
        <v>0.23899999999999999</v>
      </c>
    </row>
    <row r="81" spans="1:17" x14ac:dyDescent="0.35">
      <c r="A81">
        <v>9</v>
      </c>
      <c r="B81" t="s">
        <v>69</v>
      </c>
      <c r="C81">
        <v>2</v>
      </c>
      <c r="D81">
        <v>5</v>
      </c>
      <c r="E81">
        <v>15</v>
      </c>
      <c r="F81">
        <v>7.5</v>
      </c>
      <c r="G81">
        <v>8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2.5</v>
      </c>
      <c r="P81">
        <v>2.5</v>
      </c>
      <c r="Q81" s="1">
        <v>0.04</v>
      </c>
    </row>
    <row r="82" spans="1:17" x14ac:dyDescent="0.35">
      <c r="A82">
        <v>9</v>
      </c>
      <c r="B82" t="s">
        <v>337</v>
      </c>
      <c r="C82">
        <v>3</v>
      </c>
      <c r="D82">
        <v>3</v>
      </c>
      <c r="E82">
        <v>10</v>
      </c>
      <c r="F82">
        <v>3.3</v>
      </c>
      <c r="G82">
        <v>10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2.5</v>
      </c>
      <c r="P82">
        <v>2.5</v>
      </c>
      <c r="Q82" s="1">
        <v>1.7999999999999999E-2</v>
      </c>
    </row>
    <row r="83" spans="1:17" x14ac:dyDescent="0.35">
      <c r="A83">
        <v>9</v>
      </c>
      <c r="B83" t="s">
        <v>100</v>
      </c>
      <c r="C83">
        <v>2</v>
      </c>
      <c r="D83">
        <v>2</v>
      </c>
      <c r="E83">
        <v>15</v>
      </c>
      <c r="F83">
        <v>7.5</v>
      </c>
      <c r="G83">
        <v>10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2.5</v>
      </c>
      <c r="P83">
        <v>2.5</v>
      </c>
      <c r="Q83" s="1">
        <v>2.5000000000000001E-2</v>
      </c>
    </row>
    <row r="84" spans="1:17" x14ac:dyDescent="0.35">
      <c r="A84">
        <v>9</v>
      </c>
      <c r="B84" t="s">
        <v>54</v>
      </c>
      <c r="C84">
        <v>2</v>
      </c>
      <c r="D84">
        <v>2</v>
      </c>
      <c r="E84">
        <v>14</v>
      </c>
      <c r="F84">
        <v>7</v>
      </c>
      <c r="G84">
        <v>11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2.4</v>
      </c>
      <c r="P84">
        <v>2.4</v>
      </c>
      <c r="Q84" s="1">
        <v>0.38200000000000001</v>
      </c>
    </row>
    <row r="85" spans="1:17" x14ac:dyDescent="0.35">
      <c r="A85">
        <v>9</v>
      </c>
      <c r="B85" t="s">
        <v>101</v>
      </c>
      <c r="C85">
        <v>1</v>
      </c>
      <c r="D85">
        <v>1</v>
      </c>
      <c r="E85">
        <v>18</v>
      </c>
      <c r="F85">
        <v>18</v>
      </c>
      <c r="G85">
        <v>18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2.2999999999999998</v>
      </c>
      <c r="P85">
        <v>2.2999999999999998</v>
      </c>
      <c r="Q85" s="1">
        <v>0.122</v>
      </c>
    </row>
    <row r="86" spans="1:17" x14ac:dyDescent="0.35">
      <c r="A86">
        <v>9</v>
      </c>
      <c r="B86" t="s">
        <v>329</v>
      </c>
      <c r="C86">
        <v>1</v>
      </c>
      <c r="D86">
        <v>1</v>
      </c>
      <c r="E86">
        <v>15</v>
      </c>
      <c r="F86">
        <v>15</v>
      </c>
      <c r="G86">
        <v>15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2</v>
      </c>
      <c r="P86">
        <v>2</v>
      </c>
      <c r="Q86" s="1">
        <v>0</v>
      </c>
    </row>
    <row r="87" spans="1:17" x14ac:dyDescent="0.35">
      <c r="A87">
        <v>9</v>
      </c>
      <c r="B87" t="s">
        <v>326</v>
      </c>
      <c r="C87">
        <v>1</v>
      </c>
      <c r="D87">
        <v>1</v>
      </c>
      <c r="E87">
        <v>15</v>
      </c>
      <c r="F87">
        <v>15</v>
      </c>
      <c r="G87">
        <v>15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2</v>
      </c>
      <c r="P87">
        <v>2</v>
      </c>
      <c r="Q87" s="1">
        <v>1E-3</v>
      </c>
    </row>
    <row r="88" spans="1:17" x14ac:dyDescent="0.35">
      <c r="A88">
        <v>9</v>
      </c>
      <c r="B88" t="s">
        <v>107</v>
      </c>
      <c r="C88">
        <v>2</v>
      </c>
      <c r="D88">
        <v>2</v>
      </c>
      <c r="E88">
        <v>10</v>
      </c>
      <c r="F88">
        <v>5</v>
      </c>
      <c r="G88">
        <v>7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2</v>
      </c>
      <c r="P88">
        <v>2</v>
      </c>
      <c r="Q88" s="1">
        <v>1E-3</v>
      </c>
    </row>
    <row r="89" spans="1:17" x14ac:dyDescent="0.35">
      <c r="A89">
        <v>9</v>
      </c>
      <c r="B89" t="s">
        <v>198</v>
      </c>
      <c r="C89">
        <v>1</v>
      </c>
      <c r="D89">
        <v>4</v>
      </c>
      <c r="E89">
        <v>14</v>
      </c>
      <c r="F89">
        <v>14</v>
      </c>
      <c r="G89">
        <v>14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1.9</v>
      </c>
      <c r="P89">
        <v>1.9</v>
      </c>
      <c r="Q89" s="1">
        <v>2.5000000000000001E-2</v>
      </c>
    </row>
    <row r="90" spans="1:17" x14ac:dyDescent="0.35">
      <c r="A90">
        <v>9</v>
      </c>
      <c r="B90" t="s">
        <v>111</v>
      </c>
      <c r="C90">
        <v>1</v>
      </c>
      <c r="D90">
        <v>1</v>
      </c>
      <c r="E90">
        <v>14</v>
      </c>
      <c r="F90">
        <v>14</v>
      </c>
      <c r="G90">
        <v>14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1.9</v>
      </c>
      <c r="P90">
        <v>1.9</v>
      </c>
      <c r="Q90" s="1">
        <v>8.0000000000000002E-3</v>
      </c>
    </row>
    <row r="91" spans="1:17" x14ac:dyDescent="0.35">
      <c r="A91">
        <v>9</v>
      </c>
      <c r="B91" t="s">
        <v>207</v>
      </c>
      <c r="C91">
        <v>1</v>
      </c>
      <c r="D91">
        <v>6</v>
      </c>
      <c r="E91">
        <v>11</v>
      </c>
      <c r="F91">
        <v>11</v>
      </c>
      <c r="G91">
        <v>11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1.6</v>
      </c>
      <c r="P91">
        <v>1.6</v>
      </c>
      <c r="Q91" s="1">
        <v>1E-3</v>
      </c>
    </row>
    <row r="92" spans="1:17" x14ac:dyDescent="0.35">
      <c r="A92">
        <v>9</v>
      </c>
      <c r="B92" t="s">
        <v>33</v>
      </c>
      <c r="C92">
        <v>1</v>
      </c>
      <c r="D92">
        <v>1</v>
      </c>
      <c r="E92">
        <v>11</v>
      </c>
      <c r="F92">
        <v>11</v>
      </c>
      <c r="G92">
        <v>11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1.6</v>
      </c>
      <c r="P92">
        <v>1.6</v>
      </c>
      <c r="Q92" s="1">
        <v>0.85899999999999999</v>
      </c>
    </row>
    <row r="93" spans="1:17" x14ac:dyDescent="0.35">
      <c r="A93">
        <v>9</v>
      </c>
      <c r="B93" t="s">
        <v>48</v>
      </c>
      <c r="C93">
        <v>1</v>
      </c>
      <c r="D93">
        <v>2</v>
      </c>
      <c r="E93">
        <v>10</v>
      </c>
      <c r="F93">
        <v>10</v>
      </c>
      <c r="G93">
        <v>10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1.5</v>
      </c>
      <c r="P93">
        <v>1.5</v>
      </c>
      <c r="Q93" s="1">
        <v>1.2E-2</v>
      </c>
    </row>
    <row r="94" spans="1:17" x14ac:dyDescent="0.35">
      <c r="A94">
        <v>9</v>
      </c>
      <c r="B94" t="s">
        <v>77</v>
      </c>
      <c r="C94">
        <v>1</v>
      </c>
      <c r="D94">
        <v>1</v>
      </c>
      <c r="E94">
        <v>10</v>
      </c>
      <c r="F94">
        <v>10</v>
      </c>
      <c r="G94">
        <v>10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1.5</v>
      </c>
      <c r="P94">
        <v>1.5</v>
      </c>
      <c r="Q94" s="1">
        <v>0.57599999999999996</v>
      </c>
    </row>
    <row r="95" spans="1:17" x14ac:dyDescent="0.35">
      <c r="A95">
        <v>9</v>
      </c>
      <c r="B95" t="s">
        <v>151</v>
      </c>
      <c r="C95">
        <v>1</v>
      </c>
      <c r="D95">
        <v>1</v>
      </c>
      <c r="E95">
        <v>9</v>
      </c>
      <c r="F95">
        <v>9</v>
      </c>
      <c r="G95">
        <v>9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1.4</v>
      </c>
      <c r="P95">
        <v>1.4</v>
      </c>
      <c r="Q95" s="1">
        <v>1E-3</v>
      </c>
    </row>
    <row r="96" spans="1:17" x14ac:dyDescent="0.35">
      <c r="A96">
        <v>9</v>
      </c>
      <c r="B96" t="s">
        <v>321</v>
      </c>
      <c r="C96">
        <v>1</v>
      </c>
      <c r="D96">
        <v>2</v>
      </c>
      <c r="E96">
        <v>9</v>
      </c>
      <c r="F96">
        <v>9</v>
      </c>
      <c r="G96">
        <v>9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1.4</v>
      </c>
      <c r="P96">
        <v>1.4</v>
      </c>
      <c r="Q96" s="1">
        <v>1E-3</v>
      </c>
    </row>
    <row r="97" spans="1:17" x14ac:dyDescent="0.35">
      <c r="A97">
        <v>9</v>
      </c>
      <c r="B97" t="s">
        <v>63</v>
      </c>
      <c r="C97">
        <v>1</v>
      </c>
      <c r="D97">
        <v>2</v>
      </c>
      <c r="E97">
        <v>5</v>
      </c>
      <c r="F97">
        <v>5</v>
      </c>
      <c r="G97">
        <v>5</v>
      </c>
      <c r="H97">
        <v>0</v>
      </c>
      <c r="I97">
        <v>0</v>
      </c>
      <c r="J97">
        <v>4</v>
      </c>
      <c r="K97">
        <v>3</v>
      </c>
      <c r="L97">
        <v>0</v>
      </c>
      <c r="M97">
        <v>0</v>
      </c>
      <c r="N97">
        <v>1</v>
      </c>
      <c r="O97">
        <v>1.3</v>
      </c>
      <c r="P97">
        <v>1.3</v>
      </c>
      <c r="Q97" s="1">
        <v>0.22700000000000001</v>
      </c>
    </row>
    <row r="98" spans="1:17" x14ac:dyDescent="0.35">
      <c r="A98">
        <v>9</v>
      </c>
      <c r="B98" t="s">
        <v>169</v>
      </c>
      <c r="C98">
        <v>1</v>
      </c>
      <c r="D98">
        <v>2</v>
      </c>
      <c r="E98">
        <v>8</v>
      </c>
      <c r="F98">
        <v>8</v>
      </c>
      <c r="G98">
        <v>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1.3</v>
      </c>
      <c r="P98">
        <v>1.3</v>
      </c>
      <c r="Q98" s="1">
        <v>1E-3</v>
      </c>
    </row>
    <row r="99" spans="1:17" x14ac:dyDescent="0.35">
      <c r="A99">
        <v>9</v>
      </c>
      <c r="B99" t="s">
        <v>168</v>
      </c>
      <c r="C99">
        <v>1</v>
      </c>
      <c r="D99">
        <v>4</v>
      </c>
      <c r="E99">
        <v>7</v>
      </c>
      <c r="F99">
        <v>7</v>
      </c>
      <c r="G99">
        <v>7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1.2</v>
      </c>
      <c r="P99">
        <v>1.2</v>
      </c>
      <c r="Q99" s="1">
        <v>8.9999999999999993E-3</v>
      </c>
    </row>
    <row r="100" spans="1:17" x14ac:dyDescent="0.35">
      <c r="A100">
        <v>9</v>
      </c>
      <c r="B100" t="s">
        <v>203</v>
      </c>
      <c r="C100">
        <v>1</v>
      </c>
      <c r="D100">
        <v>2</v>
      </c>
      <c r="E100">
        <v>7</v>
      </c>
      <c r="F100">
        <v>7</v>
      </c>
      <c r="G100">
        <v>7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1.2</v>
      </c>
      <c r="P100">
        <v>1.2</v>
      </c>
      <c r="Q100" s="1">
        <v>0</v>
      </c>
    </row>
    <row r="101" spans="1:17" x14ac:dyDescent="0.35">
      <c r="A101">
        <v>9</v>
      </c>
      <c r="B101" t="s">
        <v>83</v>
      </c>
      <c r="C101">
        <v>1</v>
      </c>
      <c r="D101">
        <v>2</v>
      </c>
      <c r="E101">
        <v>7</v>
      </c>
      <c r="F101">
        <v>7</v>
      </c>
      <c r="G101">
        <v>7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1.2</v>
      </c>
      <c r="P101">
        <v>1.2</v>
      </c>
      <c r="Q101" s="1">
        <v>0.65</v>
      </c>
    </row>
    <row r="102" spans="1:17" x14ac:dyDescent="0.35">
      <c r="A102">
        <v>9</v>
      </c>
      <c r="B102" t="s">
        <v>164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12</v>
      </c>
      <c r="L102">
        <v>0</v>
      </c>
      <c r="M102">
        <v>0</v>
      </c>
      <c r="N102">
        <v>1</v>
      </c>
      <c r="O102">
        <v>1.2</v>
      </c>
      <c r="P102">
        <v>1.2</v>
      </c>
      <c r="Q102" s="1">
        <v>0</v>
      </c>
    </row>
    <row r="103" spans="1:17" x14ac:dyDescent="0.35">
      <c r="A103">
        <v>9</v>
      </c>
      <c r="B103" t="s">
        <v>183</v>
      </c>
      <c r="C103">
        <v>1</v>
      </c>
      <c r="D103">
        <v>1</v>
      </c>
      <c r="E103">
        <v>6</v>
      </c>
      <c r="F103">
        <v>6</v>
      </c>
      <c r="G103">
        <v>6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1.1000000000000001</v>
      </c>
      <c r="P103">
        <v>1.1000000000000001</v>
      </c>
      <c r="Q103" s="1">
        <v>0</v>
      </c>
    </row>
    <row r="104" spans="1:17" x14ac:dyDescent="0.35">
      <c r="A104">
        <v>9</v>
      </c>
      <c r="B104" t="s">
        <v>335</v>
      </c>
      <c r="C104">
        <v>1</v>
      </c>
      <c r="D104">
        <v>1</v>
      </c>
      <c r="E104">
        <v>6</v>
      </c>
      <c r="F104">
        <v>6</v>
      </c>
      <c r="G104">
        <v>6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1.1000000000000001</v>
      </c>
      <c r="P104">
        <v>1.1000000000000001</v>
      </c>
      <c r="Q104" s="1">
        <v>0</v>
      </c>
    </row>
    <row r="105" spans="1:17" x14ac:dyDescent="0.35">
      <c r="A105">
        <v>9</v>
      </c>
      <c r="B105" t="s">
        <v>87</v>
      </c>
      <c r="C105">
        <v>1</v>
      </c>
      <c r="D105">
        <v>4</v>
      </c>
      <c r="E105">
        <v>5</v>
      </c>
      <c r="F105">
        <v>5</v>
      </c>
      <c r="G105">
        <v>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1</v>
      </c>
      <c r="Q105" s="1">
        <v>8.5000000000000006E-2</v>
      </c>
    </row>
    <row r="106" spans="1:17" x14ac:dyDescent="0.35">
      <c r="A106">
        <v>9</v>
      </c>
      <c r="B106" t="s">
        <v>57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2</v>
      </c>
      <c r="K106">
        <v>10</v>
      </c>
      <c r="L106">
        <v>0</v>
      </c>
      <c r="M106">
        <v>0</v>
      </c>
      <c r="N106">
        <v>1</v>
      </c>
      <c r="O106">
        <v>1</v>
      </c>
      <c r="P106">
        <v>1</v>
      </c>
      <c r="Q106" s="1">
        <v>0.01</v>
      </c>
    </row>
    <row r="107" spans="1:17" x14ac:dyDescent="0.35">
      <c r="A107">
        <v>9</v>
      </c>
      <c r="B107" t="s">
        <v>62</v>
      </c>
      <c r="C107">
        <v>2</v>
      </c>
      <c r="D107">
        <v>5</v>
      </c>
      <c r="E107">
        <v>-1</v>
      </c>
      <c r="F107">
        <v>-0.5</v>
      </c>
      <c r="G107">
        <v>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0.9</v>
      </c>
      <c r="P107">
        <v>0.9</v>
      </c>
      <c r="Q107" s="1">
        <v>0.82099999999999995</v>
      </c>
    </row>
    <row r="108" spans="1:17" x14ac:dyDescent="0.35">
      <c r="A108">
        <v>9</v>
      </c>
      <c r="B108" t="s">
        <v>217</v>
      </c>
      <c r="C108">
        <v>1</v>
      </c>
      <c r="D108">
        <v>1</v>
      </c>
      <c r="E108">
        <v>3</v>
      </c>
      <c r="F108">
        <v>3</v>
      </c>
      <c r="G108">
        <v>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0.8</v>
      </c>
      <c r="P108">
        <v>0.8</v>
      </c>
      <c r="Q108" s="1">
        <v>3.0000000000000001E-3</v>
      </c>
    </row>
    <row r="109" spans="1:17" x14ac:dyDescent="0.35">
      <c r="A109">
        <v>9</v>
      </c>
      <c r="B109" t="s">
        <v>177</v>
      </c>
      <c r="C109">
        <v>1</v>
      </c>
      <c r="D109">
        <v>1</v>
      </c>
      <c r="E109">
        <v>2</v>
      </c>
      <c r="F109">
        <v>2</v>
      </c>
      <c r="G109">
        <v>2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0.7</v>
      </c>
      <c r="P109">
        <v>0.7</v>
      </c>
      <c r="Q109" s="1">
        <v>8.6999999999999994E-2</v>
      </c>
    </row>
    <row r="110" spans="1:17" x14ac:dyDescent="0.35">
      <c r="A110">
        <v>9</v>
      </c>
      <c r="B110" t="s">
        <v>121</v>
      </c>
      <c r="C110">
        <v>1</v>
      </c>
      <c r="D110">
        <v>1</v>
      </c>
      <c r="E110">
        <v>2</v>
      </c>
      <c r="F110">
        <v>2</v>
      </c>
      <c r="G110">
        <v>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0.7</v>
      </c>
      <c r="P110">
        <v>0.7</v>
      </c>
      <c r="Q110" s="1">
        <v>7.0000000000000001E-3</v>
      </c>
    </row>
    <row r="111" spans="1:17" x14ac:dyDescent="0.35">
      <c r="A111">
        <v>9</v>
      </c>
      <c r="B111" t="s">
        <v>156</v>
      </c>
      <c r="C111">
        <v>2</v>
      </c>
      <c r="D111">
        <v>3</v>
      </c>
      <c r="E111">
        <v>12</v>
      </c>
      <c r="F111">
        <v>6</v>
      </c>
      <c r="G111">
        <v>11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1</v>
      </c>
      <c r="O111">
        <v>0.2</v>
      </c>
      <c r="P111">
        <v>0.2</v>
      </c>
      <c r="Q111" s="1">
        <v>2E-3</v>
      </c>
    </row>
    <row r="112" spans="1:17" x14ac:dyDescent="0.35">
      <c r="A112">
        <v>9</v>
      </c>
      <c r="B112" t="s">
        <v>175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s="1">
        <v>0</v>
      </c>
    </row>
    <row r="113" spans="1:17" x14ac:dyDescent="0.35">
      <c r="A113">
        <v>9</v>
      </c>
      <c r="B113" t="s">
        <v>353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1">
        <v>0</v>
      </c>
    </row>
    <row r="114" spans="1:17" x14ac:dyDescent="0.35">
      <c r="A114">
        <v>9</v>
      </c>
      <c r="B114" t="s">
        <v>173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1">
        <v>0</v>
      </c>
    </row>
    <row r="115" spans="1:17" x14ac:dyDescent="0.35">
      <c r="A115">
        <v>9</v>
      </c>
      <c r="B115" t="s">
        <v>172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 s="1">
        <v>0</v>
      </c>
    </row>
    <row r="116" spans="1:17" x14ac:dyDescent="0.35">
      <c r="A116">
        <v>9</v>
      </c>
      <c r="B116" t="s">
        <v>170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s="1">
        <v>0</v>
      </c>
    </row>
    <row r="117" spans="1:17" x14ac:dyDescent="0.35">
      <c r="A117">
        <v>9</v>
      </c>
      <c r="B117" t="s">
        <v>358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">
        <v>0</v>
      </c>
    </row>
    <row r="118" spans="1:17" x14ac:dyDescent="0.35">
      <c r="A118">
        <v>9</v>
      </c>
      <c r="B118" t="s">
        <v>174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s="1">
        <v>0</v>
      </c>
    </row>
    <row r="119" spans="1:17" x14ac:dyDescent="0.35">
      <c r="A119">
        <v>9</v>
      </c>
      <c r="B119" t="s">
        <v>176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s="1">
        <v>0</v>
      </c>
    </row>
    <row r="120" spans="1:17" x14ac:dyDescent="0.35">
      <c r="A120">
        <v>9</v>
      </c>
      <c r="B120" t="s">
        <v>354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1">
        <v>0</v>
      </c>
    </row>
    <row r="121" spans="1:17" x14ac:dyDescent="0.35">
      <c r="A121">
        <v>9</v>
      </c>
      <c r="B121" t="s">
        <v>178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">
        <v>0</v>
      </c>
    </row>
    <row r="122" spans="1:17" x14ac:dyDescent="0.35">
      <c r="A122">
        <v>9</v>
      </c>
      <c r="B122" t="s">
        <v>179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">
        <v>0</v>
      </c>
    </row>
    <row r="123" spans="1:17" x14ac:dyDescent="0.35">
      <c r="A123">
        <v>9</v>
      </c>
      <c r="B123" t="s">
        <v>180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">
        <v>0</v>
      </c>
    </row>
    <row r="124" spans="1:17" x14ac:dyDescent="0.35">
      <c r="A124">
        <v>9</v>
      </c>
      <c r="B124" t="s">
        <v>186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 s="1">
        <v>0</v>
      </c>
    </row>
    <row r="125" spans="1:17" x14ac:dyDescent="0.35">
      <c r="A125">
        <v>9</v>
      </c>
      <c r="B125" t="s">
        <v>350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1">
        <v>0</v>
      </c>
    </row>
    <row r="126" spans="1:17" x14ac:dyDescent="0.35">
      <c r="A126">
        <v>9</v>
      </c>
      <c r="B126" t="s">
        <v>185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 s="1">
        <v>2.4E-2</v>
      </c>
    </row>
    <row r="127" spans="1:17" x14ac:dyDescent="0.35">
      <c r="A127">
        <v>9</v>
      </c>
      <c r="B127" t="s">
        <v>181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 s="1">
        <v>2.1000000000000001E-2</v>
      </c>
    </row>
    <row r="128" spans="1:17" x14ac:dyDescent="0.35">
      <c r="A128">
        <v>9</v>
      </c>
      <c r="B128" t="s">
        <v>103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 s="1">
        <v>0</v>
      </c>
    </row>
    <row r="129" spans="1:17" x14ac:dyDescent="0.35">
      <c r="A129">
        <v>9</v>
      </c>
      <c r="B129" t="s">
        <v>339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9</v>
      </c>
      <c r="B130" t="s">
        <v>340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 s="1">
        <v>0</v>
      </c>
    </row>
    <row r="131" spans="1:17" x14ac:dyDescent="0.35">
      <c r="A131">
        <v>9</v>
      </c>
      <c r="B131" t="s">
        <v>182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</v>
      </c>
    </row>
    <row r="132" spans="1:17" x14ac:dyDescent="0.35">
      <c r="A132">
        <v>9</v>
      </c>
      <c r="B132" t="s">
        <v>184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0</v>
      </c>
    </row>
    <row r="133" spans="1:17" x14ac:dyDescent="0.35">
      <c r="A133">
        <v>9</v>
      </c>
      <c r="B133" t="s">
        <v>362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1">
        <v>0</v>
      </c>
    </row>
    <row r="134" spans="1:17" x14ac:dyDescent="0.35">
      <c r="A134">
        <v>9</v>
      </c>
      <c r="B134" t="s">
        <v>187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">
        <v>0</v>
      </c>
    </row>
    <row r="135" spans="1:17" x14ac:dyDescent="0.35">
      <c r="A135">
        <v>9</v>
      </c>
      <c r="B135" t="s">
        <v>49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0.98</v>
      </c>
    </row>
    <row r="136" spans="1:17" x14ac:dyDescent="0.35">
      <c r="A136">
        <v>9</v>
      </c>
      <c r="B136" t="s">
        <v>369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 s="1">
        <v>0</v>
      </c>
    </row>
    <row r="137" spans="1:17" x14ac:dyDescent="0.35">
      <c r="A137">
        <v>9</v>
      </c>
      <c r="B137" t="s">
        <v>191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1">
        <v>3.0000000000000001E-3</v>
      </c>
    </row>
    <row r="138" spans="1:17" x14ac:dyDescent="0.35">
      <c r="A138">
        <v>9</v>
      </c>
      <c r="B138" t="s">
        <v>189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 s="1">
        <v>0</v>
      </c>
    </row>
    <row r="139" spans="1:17" x14ac:dyDescent="0.35">
      <c r="A139">
        <v>9</v>
      </c>
      <c r="B139" t="s">
        <v>25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1</v>
      </c>
    </row>
    <row r="140" spans="1:17" x14ac:dyDescent="0.35">
      <c r="A140">
        <v>9</v>
      </c>
      <c r="B140" t="s">
        <v>96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1">
        <v>4.0000000000000001E-3</v>
      </c>
    </row>
    <row r="141" spans="1:17" x14ac:dyDescent="0.35">
      <c r="A141">
        <v>9</v>
      </c>
      <c r="B141" t="s">
        <v>341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1">
        <v>0</v>
      </c>
    </row>
    <row r="142" spans="1:17" x14ac:dyDescent="0.35">
      <c r="A142">
        <v>9</v>
      </c>
      <c r="B142" t="s">
        <v>190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0</v>
      </c>
    </row>
    <row r="143" spans="1:17" x14ac:dyDescent="0.35">
      <c r="A143">
        <v>9</v>
      </c>
      <c r="B143" t="s">
        <v>188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">
        <v>0</v>
      </c>
    </row>
    <row r="144" spans="1:17" x14ac:dyDescent="0.35">
      <c r="A144">
        <v>9</v>
      </c>
      <c r="B144" t="s">
        <v>192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 s="1">
        <v>0</v>
      </c>
    </row>
    <row r="145" spans="1:17" x14ac:dyDescent="0.35">
      <c r="A145">
        <v>9</v>
      </c>
      <c r="B145" t="s">
        <v>342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</v>
      </c>
    </row>
    <row r="146" spans="1:17" x14ac:dyDescent="0.35">
      <c r="A146">
        <v>9</v>
      </c>
      <c r="B146" t="s">
        <v>106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7.0000000000000001E-3</v>
      </c>
    </row>
    <row r="147" spans="1:17" x14ac:dyDescent="0.35">
      <c r="A147">
        <v>9</v>
      </c>
      <c r="B147" t="s">
        <v>194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 s="1">
        <v>1E-3</v>
      </c>
    </row>
    <row r="148" spans="1:17" x14ac:dyDescent="0.35">
      <c r="A148">
        <v>9</v>
      </c>
      <c r="B148" t="s">
        <v>357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0</v>
      </c>
    </row>
    <row r="149" spans="1:17" x14ac:dyDescent="0.35">
      <c r="A149">
        <v>9</v>
      </c>
      <c r="B149" t="s">
        <v>197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0</v>
      </c>
    </row>
    <row r="150" spans="1:17" x14ac:dyDescent="0.35">
      <c r="A150">
        <v>9</v>
      </c>
      <c r="B150" t="s">
        <v>196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0</v>
      </c>
    </row>
    <row r="151" spans="1:17" x14ac:dyDescent="0.35">
      <c r="A151">
        <v>9</v>
      </c>
      <c r="B151" t="s">
        <v>363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1">
        <v>0</v>
      </c>
    </row>
    <row r="152" spans="1:17" x14ac:dyDescent="0.35">
      <c r="A152">
        <v>9</v>
      </c>
      <c r="B152" t="s">
        <v>199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v>0</v>
      </c>
    </row>
    <row r="153" spans="1:17" x14ac:dyDescent="0.35">
      <c r="A153">
        <v>9</v>
      </c>
      <c r="B153" t="s">
        <v>200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0</v>
      </c>
    </row>
    <row r="154" spans="1:17" x14ac:dyDescent="0.35">
      <c r="A154">
        <v>9</v>
      </c>
      <c r="B154" t="s">
        <v>201</v>
      </c>
      <c r="C154">
        <v>0</v>
      </c>
      <c r="D154">
        <v>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 s="1">
        <v>4.1000000000000002E-2</v>
      </c>
    </row>
    <row r="155" spans="1:17" x14ac:dyDescent="0.35">
      <c r="A155">
        <v>9</v>
      </c>
      <c r="B155" t="s">
        <v>202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v>0</v>
      </c>
    </row>
    <row r="156" spans="1:17" x14ac:dyDescent="0.35">
      <c r="A156">
        <v>9</v>
      </c>
      <c r="B156" t="s">
        <v>355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</row>
    <row r="157" spans="1:17" x14ac:dyDescent="0.35">
      <c r="A157">
        <v>9</v>
      </c>
      <c r="B157" t="s">
        <v>150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 s="1">
        <v>3.0000000000000001E-3</v>
      </c>
    </row>
    <row r="158" spans="1:17" x14ac:dyDescent="0.35">
      <c r="A158">
        <v>9</v>
      </c>
      <c r="B158" t="s">
        <v>359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">
        <v>0</v>
      </c>
    </row>
    <row r="159" spans="1:17" x14ac:dyDescent="0.35">
      <c r="A159">
        <v>9</v>
      </c>
      <c r="B159" t="s">
        <v>195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0</v>
      </c>
    </row>
    <row r="160" spans="1:17" x14ac:dyDescent="0.35">
      <c r="A160">
        <v>9</v>
      </c>
      <c r="B160" t="s">
        <v>78</v>
      </c>
      <c r="C160">
        <v>0</v>
      </c>
      <c r="D160"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 s="1">
        <v>0.80500000000000005</v>
      </c>
    </row>
    <row r="161" spans="1:17" x14ac:dyDescent="0.35">
      <c r="A161">
        <v>9</v>
      </c>
      <c r="B161" t="s">
        <v>204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0</v>
      </c>
    </row>
    <row r="162" spans="1:17" x14ac:dyDescent="0.35">
      <c r="A162">
        <v>9</v>
      </c>
      <c r="B162" t="s">
        <v>99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 s="1">
        <v>1.0999999999999999E-2</v>
      </c>
    </row>
    <row r="163" spans="1:17" x14ac:dyDescent="0.35">
      <c r="A163">
        <v>9</v>
      </c>
      <c r="B163" t="s">
        <v>346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 s="1">
        <v>0</v>
      </c>
    </row>
    <row r="164" spans="1:17" x14ac:dyDescent="0.35">
      <c r="A164">
        <v>9</v>
      </c>
      <c r="B164" t="s">
        <v>205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</v>
      </c>
    </row>
    <row r="165" spans="1:17" x14ac:dyDescent="0.35">
      <c r="A165">
        <v>9</v>
      </c>
      <c r="B165" t="s">
        <v>343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 s="1">
        <v>0</v>
      </c>
    </row>
    <row r="166" spans="1:17" x14ac:dyDescent="0.35">
      <c r="A166">
        <v>9</v>
      </c>
      <c r="B166" t="s">
        <v>345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2.3E-2</v>
      </c>
    </row>
    <row r="167" spans="1:17" x14ac:dyDescent="0.35">
      <c r="A167">
        <v>9</v>
      </c>
      <c r="B167" t="s">
        <v>206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0</v>
      </c>
    </row>
    <row r="168" spans="1:17" x14ac:dyDescent="0.35">
      <c r="A168">
        <v>9</v>
      </c>
      <c r="B168" t="s">
        <v>15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1">
        <v>0.97699999999999998</v>
      </c>
    </row>
    <row r="169" spans="1:17" x14ac:dyDescent="0.35">
      <c r="A169">
        <v>9</v>
      </c>
      <c r="B169" t="s">
        <v>21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1">
        <v>0.99399999999999999</v>
      </c>
    </row>
    <row r="170" spans="1:17" x14ac:dyDescent="0.35">
      <c r="A170">
        <v>9</v>
      </c>
      <c r="B170" t="s">
        <v>158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1E-3</v>
      </c>
    </row>
    <row r="171" spans="1:17" x14ac:dyDescent="0.35">
      <c r="A171">
        <v>9</v>
      </c>
      <c r="B171" t="s">
        <v>109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0.64900000000000002</v>
      </c>
    </row>
    <row r="172" spans="1:17" x14ac:dyDescent="0.35">
      <c r="A172">
        <v>9</v>
      </c>
      <c r="B172" t="s">
        <v>208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 s="1">
        <v>0</v>
      </c>
    </row>
    <row r="173" spans="1:17" x14ac:dyDescent="0.35">
      <c r="A173">
        <v>9</v>
      </c>
      <c r="B173" t="s">
        <v>364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1">
        <v>0</v>
      </c>
    </row>
    <row r="174" spans="1:17" x14ac:dyDescent="0.35">
      <c r="A174">
        <v>9</v>
      </c>
      <c r="B174" t="s">
        <v>210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 s="1">
        <v>0</v>
      </c>
    </row>
    <row r="175" spans="1:17" x14ac:dyDescent="0.35">
      <c r="A175">
        <v>9</v>
      </c>
      <c r="B175" t="s">
        <v>360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0</v>
      </c>
    </row>
    <row r="176" spans="1:17" x14ac:dyDescent="0.35">
      <c r="A176">
        <v>9</v>
      </c>
      <c r="B176" t="s">
        <v>347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0</v>
      </c>
    </row>
    <row r="177" spans="1:17" x14ac:dyDescent="0.35">
      <c r="A177">
        <v>9</v>
      </c>
      <c r="B177" t="s">
        <v>209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0</v>
      </c>
    </row>
    <row r="178" spans="1:17" x14ac:dyDescent="0.35">
      <c r="A178">
        <v>9</v>
      </c>
      <c r="B178" t="s">
        <v>211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</v>
      </c>
    </row>
    <row r="179" spans="1:17" x14ac:dyDescent="0.35">
      <c r="A179">
        <v>9</v>
      </c>
      <c r="B179" t="s">
        <v>212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s="1">
        <v>0</v>
      </c>
    </row>
    <row r="180" spans="1:17" x14ac:dyDescent="0.35">
      <c r="A180">
        <v>9</v>
      </c>
      <c r="B180" t="s">
        <v>214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0</v>
      </c>
    </row>
    <row r="181" spans="1:17" x14ac:dyDescent="0.35">
      <c r="A181">
        <v>9</v>
      </c>
      <c r="B181" t="s">
        <v>153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 s="1">
        <v>4.0000000000000001E-3</v>
      </c>
    </row>
    <row r="182" spans="1:17" x14ac:dyDescent="0.35">
      <c r="A182">
        <v>9</v>
      </c>
      <c r="B182" t="s">
        <v>215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s="1">
        <v>1E-3</v>
      </c>
    </row>
    <row r="183" spans="1:17" x14ac:dyDescent="0.35">
      <c r="A183">
        <v>9</v>
      </c>
      <c r="B183" t="s">
        <v>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s="1">
        <v>6.6000000000000003E-2</v>
      </c>
    </row>
    <row r="184" spans="1:17" x14ac:dyDescent="0.35">
      <c r="A184">
        <v>9</v>
      </c>
      <c r="B184" t="s">
        <v>218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s="1">
        <v>0</v>
      </c>
    </row>
    <row r="185" spans="1:17" x14ac:dyDescent="0.35">
      <c r="A185">
        <v>9</v>
      </c>
      <c r="B185" t="s">
        <v>361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s="1">
        <v>0</v>
      </c>
    </row>
    <row r="186" spans="1:17" x14ac:dyDescent="0.35">
      <c r="A186">
        <v>9</v>
      </c>
      <c r="B186" t="s">
        <v>213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">
        <v>0</v>
      </c>
    </row>
    <row r="187" spans="1:17" x14ac:dyDescent="0.35">
      <c r="A187">
        <v>9</v>
      </c>
      <c r="B187" t="s">
        <v>219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9</v>
      </c>
      <c r="B188" t="s">
        <v>220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">
        <v>0</v>
      </c>
    </row>
    <row r="189" spans="1:17" x14ac:dyDescent="0.35">
      <c r="A189">
        <v>9</v>
      </c>
      <c r="B189" t="s">
        <v>79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1E-3</v>
      </c>
    </row>
    <row r="190" spans="1:17" x14ac:dyDescent="0.35">
      <c r="A190">
        <v>9</v>
      </c>
      <c r="B190" t="s">
        <v>221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 s="1">
        <v>1E-3</v>
      </c>
    </row>
    <row r="191" spans="1:17" x14ac:dyDescent="0.35">
      <c r="A191">
        <v>9</v>
      </c>
      <c r="B191" t="s">
        <v>222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 s="1">
        <v>2.7E-2</v>
      </c>
    </row>
    <row r="192" spans="1:17" x14ac:dyDescent="0.35">
      <c r="A192">
        <v>9</v>
      </c>
      <c r="B192" t="s">
        <v>224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0</v>
      </c>
    </row>
    <row r="193" spans="1:17" x14ac:dyDescent="0.35">
      <c r="A193">
        <v>9</v>
      </c>
      <c r="B193" t="s">
        <v>225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1">
        <v>0</v>
      </c>
    </row>
    <row r="194" spans="1:17" x14ac:dyDescent="0.35">
      <c r="A194">
        <v>9</v>
      </c>
      <c r="B194" t="s">
        <v>226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0</v>
      </c>
    </row>
    <row r="195" spans="1:17" x14ac:dyDescent="0.35">
      <c r="A195">
        <v>9</v>
      </c>
      <c r="B195" t="s">
        <v>227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s="1">
        <v>0</v>
      </c>
    </row>
    <row r="196" spans="1:17" x14ac:dyDescent="0.35">
      <c r="A196">
        <v>9</v>
      </c>
      <c r="B196" t="s">
        <v>228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s="1">
        <v>0</v>
      </c>
    </row>
    <row r="197" spans="1:17" x14ac:dyDescent="0.35">
      <c r="A197">
        <v>9</v>
      </c>
      <c r="B197" t="s">
        <v>229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s="1">
        <v>0</v>
      </c>
    </row>
    <row r="198" spans="1:17" x14ac:dyDescent="0.35">
      <c r="A198">
        <v>9</v>
      </c>
      <c r="B198" t="s">
        <v>260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s="1">
        <v>0</v>
      </c>
    </row>
    <row r="199" spans="1:17" x14ac:dyDescent="0.35">
      <c r="A199">
        <v>9</v>
      </c>
      <c r="B199" t="s">
        <v>230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 s="1">
        <v>0</v>
      </c>
    </row>
    <row r="200" spans="1:17" x14ac:dyDescent="0.35">
      <c r="A200">
        <v>9</v>
      </c>
      <c r="B200" t="s">
        <v>231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 s="1">
        <v>0</v>
      </c>
    </row>
    <row r="201" spans="1:17" x14ac:dyDescent="0.35">
      <c r="A201">
        <v>9</v>
      </c>
      <c r="B201" t="s">
        <v>232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s="1">
        <v>0</v>
      </c>
    </row>
    <row r="202" spans="1:17" x14ac:dyDescent="0.35">
      <c r="A202">
        <v>9</v>
      </c>
      <c r="B202" t="s">
        <v>233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s="1">
        <v>0</v>
      </c>
    </row>
    <row r="203" spans="1:17" x14ac:dyDescent="0.35">
      <c r="A203">
        <v>9</v>
      </c>
      <c r="B203" t="s">
        <v>365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 s="1">
        <v>0</v>
      </c>
    </row>
    <row r="204" spans="1:17" x14ac:dyDescent="0.35">
      <c r="A204">
        <v>9</v>
      </c>
      <c r="B204" t="s">
        <v>234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 s="1">
        <v>0</v>
      </c>
    </row>
    <row r="205" spans="1:17" x14ac:dyDescent="0.35">
      <c r="A205">
        <v>9</v>
      </c>
      <c r="B205" t="s">
        <v>235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s="1">
        <v>0</v>
      </c>
    </row>
    <row r="206" spans="1:17" x14ac:dyDescent="0.35">
      <c r="A206">
        <v>9</v>
      </c>
      <c r="B206" t="s">
        <v>236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s="1">
        <v>0</v>
      </c>
    </row>
    <row r="207" spans="1:17" x14ac:dyDescent="0.35">
      <c r="A207">
        <v>9</v>
      </c>
      <c r="B207" t="s">
        <v>237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 s="1">
        <v>0</v>
      </c>
    </row>
    <row r="208" spans="1:17" x14ac:dyDescent="0.35">
      <c r="A208">
        <v>9</v>
      </c>
      <c r="B208" t="s">
        <v>238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 s="1">
        <v>0</v>
      </c>
    </row>
    <row r="209" spans="1:17" x14ac:dyDescent="0.35">
      <c r="A209">
        <v>9</v>
      </c>
      <c r="B209" t="s">
        <v>239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 s="1">
        <v>0</v>
      </c>
    </row>
    <row r="210" spans="1:17" x14ac:dyDescent="0.35">
      <c r="A210">
        <v>9</v>
      </c>
      <c r="B210" t="s">
        <v>240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 s="1">
        <v>0</v>
      </c>
    </row>
    <row r="211" spans="1:17" x14ac:dyDescent="0.35">
      <c r="A211">
        <v>9</v>
      </c>
      <c r="B211" t="s">
        <v>241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 s="1">
        <v>0</v>
      </c>
    </row>
    <row r="212" spans="1:17" x14ac:dyDescent="0.35">
      <c r="A212">
        <v>9</v>
      </c>
      <c r="B212" t="s">
        <v>242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s="1">
        <v>0</v>
      </c>
    </row>
    <row r="213" spans="1:17" x14ac:dyDescent="0.35">
      <c r="A213">
        <v>9</v>
      </c>
      <c r="B213" t="s">
        <v>243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s="1">
        <v>0</v>
      </c>
    </row>
    <row r="214" spans="1:17" x14ac:dyDescent="0.35">
      <c r="A214">
        <v>9</v>
      </c>
      <c r="B214" t="s">
        <v>244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s="1">
        <v>0</v>
      </c>
    </row>
    <row r="215" spans="1:17" x14ac:dyDescent="0.35">
      <c r="A215">
        <v>9</v>
      </c>
      <c r="B215" t="s">
        <v>245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 s="1">
        <v>0</v>
      </c>
    </row>
    <row r="216" spans="1:17" x14ac:dyDescent="0.35">
      <c r="A216">
        <v>9</v>
      </c>
      <c r="B216" t="s">
        <v>246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 s="1">
        <v>0</v>
      </c>
    </row>
    <row r="217" spans="1:17" x14ac:dyDescent="0.35">
      <c r="A217">
        <v>9</v>
      </c>
      <c r="B217" t="s">
        <v>247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 s="1">
        <v>1E-3</v>
      </c>
    </row>
    <row r="218" spans="1:17" x14ac:dyDescent="0.35">
      <c r="A218">
        <v>9</v>
      </c>
      <c r="B218" t="s">
        <v>248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s="1">
        <v>0</v>
      </c>
    </row>
    <row r="219" spans="1:17" x14ac:dyDescent="0.35">
      <c r="A219">
        <v>9</v>
      </c>
      <c r="B219" t="s">
        <v>250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s="1">
        <v>0</v>
      </c>
    </row>
    <row r="220" spans="1:17" x14ac:dyDescent="0.35">
      <c r="A220">
        <v>9</v>
      </c>
      <c r="B220" t="s">
        <v>249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s="1">
        <v>0</v>
      </c>
    </row>
    <row r="221" spans="1:17" x14ac:dyDescent="0.35">
      <c r="A221">
        <v>9</v>
      </c>
      <c r="B221" t="s">
        <v>255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s="1">
        <v>0</v>
      </c>
    </row>
    <row r="222" spans="1:17" x14ac:dyDescent="0.35">
      <c r="A222">
        <v>9</v>
      </c>
      <c r="B222" t="s">
        <v>254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1">
        <v>0</v>
      </c>
    </row>
    <row r="223" spans="1:17" x14ac:dyDescent="0.35">
      <c r="A223">
        <v>9</v>
      </c>
      <c r="B223" t="s">
        <v>252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 s="1">
        <v>1E-3</v>
      </c>
    </row>
    <row r="224" spans="1:17" x14ac:dyDescent="0.35">
      <c r="A224">
        <v>9</v>
      </c>
      <c r="B224" t="s">
        <v>344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 s="1">
        <v>0</v>
      </c>
    </row>
    <row r="225" spans="1:17" x14ac:dyDescent="0.35">
      <c r="A225">
        <v>9</v>
      </c>
      <c r="B225" t="s">
        <v>251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 s="1">
        <v>0</v>
      </c>
    </row>
    <row r="226" spans="1:17" x14ac:dyDescent="0.35">
      <c r="A226">
        <v>9</v>
      </c>
      <c r="B226" t="s">
        <v>253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 s="1">
        <v>0</v>
      </c>
    </row>
    <row r="227" spans="1:17" x14ac:dyDescent="0.35">
      <c r="A227">
        <v>9</v>
      </c>
      <c r="B227" t="s">
        <v>256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s="1">
        <v>0</v>
      </c>
    </row>
    <row r="228" spans="1:17" x14ac:dyDescent="0.35">
      <c r="A228">
        <v>9</v>
      </c>
      <c r="B228" t="s">
        <v>257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 s="1">
        <v>0</v>
      </c>
    </row>
    <row r="229" spans="1:17" x14ac:dyDescent="0.35">
      <c r="A229">
        <v>9</v>
      </c>
      <c r="B229" t="s">
        <v>351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1">
        <v>0</v>
      </c>
    </row>
    <row r="230" spans="1:17" x14ac:dyDescent="0.35">
      <c r="A230">
        <v>9</v>
      </c>
      <c r="B230" t="s">
        <v>258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 s="1">
        <v>0</v>
      </c>
    </row>
    <row r="231" spans="1:17" x14ac:dyDescent="0.35">
      <c r="A231">
        <v>9</v>
      </c>
      <c r="B231" t="s">
        <v>259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  <c r="Q231" s="1">
        <v>1E-3</v>
      </c>
    </row>
    <row r="232" spans="1:17" x14ac:dyDescent="0.35">
      <c r="A232">
        <v>9</v>
      </c>
      <c r="B232" t="s">
        <v>275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 s="1">
        <v>0</v>
      </c>
    </row>
    <row r="233" spans="1:17" x14ac:dyDescent="0.35">
      <c r="A233">
        <v>9</v>
      </c>
      <c r="B233" t="s">
        <v>98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 s="1">
        <v>0.26100000000000001</v>
      </c>
    </row>
    <row r="234" spans="1:17" x14ac:dyDescent="0.35">
      <c r="A234">
        <v>9</v>
      </c>
      <c r="B234" t="s">
        <v>261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s="1">
        <v>0</v>
      </c>
    </row>
    <row r="235" spans="1:17" x14ac:dyDescent="0.35">
      <c r="A235">
        <v>9</v>
      </c>
      <c r="B235" t="s">
        <v>263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 s="1">
        <v>0</v>
      </c>
    </row>
    <row r="236" spans="1:17" x14ac:dyDescent="0.35">
      <c r="A236">
        <v>9</v>
      </c>
      <c r="B236" t="s">
        <v>264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0</v>
      </c>
      <c r="Q236" s="1">
        <v>0</v>
      </c>
    </row>
    <row r="237" spans="1:17" x14ac:dyDescent="0.35">
      <c r="A237">
        <v>9</v>
      </c>
      <c r="B237" t="s">
        <v>262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 s="1">
        <v>0</v>
      </c>
    </row>
    <row r="238" spans="1:17" x14ac:dyDescent="0.35">
      <c r="A238">
        <v>9</v>
      </c>
      <c r="B238" t="s">
        <v>265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 s="1">
        <v>0</v>
      </c>
    </row>
    <row r="239" spans="1:17" x14ac:dyDescent="0.35">
      <c r="A239">
        <v>9</v>
      </c>
      <c r="B239" t="s">
        <v>266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 s="1">
        <v>0</v>
      </c>
    </row>
    <row r="240" spans="1:17" x14ac:dyDescent="0.35">
      <c r="A240">
        <v>9</v>
      </c>
      <c r="B240" t="s">
        <v>267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 s="1">
        <v>0</v>
      </c>
    </row>
    <row r="241" spans="1:17" x14ac:dyDescent="0.35">
      <c r="A241">
        <v>9</v>
      </c>
      <c r="B241" t="s">
        <v>268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 s="1">
        <v>0</v>
      </c>
    </row>
    <row r="242" spans="1:17" x14ac:dyDescent="0.35">
      <c r="A242">
        <v>9</v>
      </c>
      <c r="B242" t="s">
        <v>271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 s="1">
        <v>1E-3</v>
      </c>
    </row>
    <row r="243" spans="1:17" x14ac:dyDescent="0.35">
      <c r="A243">
        <v>9</v>
      </c>
      <c r="B243" t="s">
        <v>272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0</v>
      </c>
      <c r="Q243" s="1">
        <v>0</v>
      </c>
    </row>
    <row r="244" spans="1:17" x14ac:dyDescent="0.35">
      <c r="A244">
        <v>9</v>
      </c>
      <c r="B244" t="s">
        <v>270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s="1">
        <v>0</v>
      </c>
    </row>
    <row r="245" spans="1:17" x14ac:dyDescent="0.35">
      <c r="A245">
        <v>9</v>
      </c>
      <c r="B245" t="s">
        <v>273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 s="1">
        <v>0</v>
      </c>
    </row>
    <row r="246" spans="1:17" x14ac:dyDescent="0.35">
      <c r="A246">
        <v>9</v>
      </c>
      <c r="B246" t="s">
        <v>274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 s="1">
        <v>1E-3</v>
      </c>
    </row>
    <row r="247" spans="1:17" x14ac:dyDescent="0.35">
      <c r="A247">
        <v>9</v>
      </c>
      <c r="B247" t="s">
        <v>276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s="1">
        <v>0</v>
      </c>
    </row>
    <row r="248" spans="1:17" x14ac:dyDescent="0.35">
      <c r="A248">
        <v>9</v>
      </c>
      <c r="B248" t="s">
        <v>277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 s="1">
        <v>1E-3</v>
      </c>
    </row>
    <row r="249" spans="1:17" x14ac:dyDescent="0.35">
      <c r="A249">
        <v>9</v>
      </c>
      <c r="B249" t="s">
        <v>97</v>
      </c>
      <c r="C249">
        <v>0</v>
      </c>
      <c r="D249">
        <v>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 s="1">
        <v>1.2E-2</v>
      </c>
    </row>
    <row r="250" spans="1:17" x14ac:dyDescent="0.35">
      <c r="A250">
        <v>9</v>
      </c>
      <c r="B250" t="s">
        <v>278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 s="1">
        <v>0</v>
      </c>
    </row>
    <row r="251" spans="1:17" x14ac:dyDescent="0.35">
      <c r="A251">
        <v>9</v>
      </c>
      <c r="B251" t="s">
        <v>279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s="1">
        <v>0</v>
      </c>
    </row>
    <row r="252" spans="1:17" x14ac:dyDescent="0.35">
      <c r="A252">
        <v>9</v>
      </c>
      <c r="B252" t="s">
        <v>115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 s="1">
        <v>0.182</v>
      </c>
    </row>
    <row r="253" spans="1:17" x14ac:dyDescent="0.35">
      <c r="A253">
        <v>9</v>
      </c>
      <c r="B253" t="s">
        <v>348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 s="1">
        <v>0</v>
      </c>
    </row>
    <row r="254" spans="1:17" x14ac:dyDescent="0.35">
      <c r="A254">
        <v>9</v>
      </c>
      <c r="B254" t="s">
        <v>280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 s="1">
        <v>0</v>
      </c>
    </row>
    <row r="255" spans="1:17" x14ac:dyDescent="0.35">
      <c r="A255">
        <v>9</v>
      </c>
      <c r="B255" t="s">
        <v>281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 s="1">
        <v>0</v>
      </c>
    </row>
    <row r="256" spans="1:17" x14ac:dyDescent="0.35">
      <c r="A256">
        <v>9</v>
      </c>
      <c r="B256" t="s">
        <v>160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0</v>
      </c>
      <c r="Q256" s="1">
        <v>1E-3</v>
      </c>
    </row>
    <row r="257" spans="1:17" x14ac:dyDescent="0.35">
      <c r="A257">
        <v>9</v>
      </c>
      <c r="B257" t="s">
        <v>282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s="1">
        <v>0</v>
      </c>
    </row>
    <row r="258" spans="1:17" x14ac:dyDescent="0.35">
      <c r="A258">
        <v>9</v>
      </c>
      <c r="B258" t="s">
        <v>283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 s="1">
        <v>0</v>
      </c>
    </row>
    <row r="259" spans="1:17" x14ac:dyDescent="0.35">
      <c r="A259">
        <v>9</v>
      </c>
      <c r="B259" t="s">
        <v>284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 s="1">
        <v>0</v>
      </c>
    </row>
    <row r="260" spans="1:17" x14ac:dyDescent="0.35">
      <c r="A260">
        <v>9</v>
      </c>
      <c r="B260" t="s">
        <v>285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 s="1">
        <v>0</v>
      </c>
    </row>
    <row r="261" spans="1:17" x14ac:dyDescent="0.35">
      <c r="A261">
        <v>9</v>
      </c>
      <c r="B261" t="s">
        <v>165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0</v>
      </c>
      <c r="Q261" s="1">
        <v>3.0000000000000001E-3</v>
      </c>
    </row>
    <row r="262" spans="1:17" x14ac:dyDescent="0.35">
      <c r="A262">
        <v>9</v>
      </c>
      <c r="B262" t="s">
        <v>286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 s="1">
        <v>0</v>
      </c>
    </row>
    <row r="263" spans="1:17" x14ac:dyDescent="0.35">
      <c r="A263">
        <v>9</v>
      </c>
      <c r="B263" t="s">
        <v>116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s="1">
        <v>0.83499999999999996</v>
      </c>
    </row>
    <row r="264" spans="1:17" x14ac:dyDescent="0.35">
      <c r="A264">
        <v>9</v>
      </c>
      <c r="B264" t="s">
        <v>166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 s="1">
        <v>1E-3</v>
      </c>
    </row>
    <row r="265" spans="1:17" x14ac:dyDescent="0.35">
      <c r="A265">
        <v>9</v>
      </c>
      <c r="B265" t="s">
        <v>92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 s="1">
        <v>5.8000000000000003E-2</v>
      </c>
    </row>
    <row r="266" spans="1:17" x14ac:dyDescent="0.35">
      <c r="A266">
        <v>9</v>
      </c>
      <c r="B266" t="s">
        <v>289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 s="1">
        <v>0</v>
      </c>
    </row>
    <row r="267" spans="1:17" x14ac:dyDescent="0.35">
      <c r="A267">
        <v>9</v>
      </c>
      <c r="B267" t="s">
        <v>288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0</v>
      </c>
      <c r="Q267" s="1">
        <v>0</v>
      </c>
    </row>
    <row r="268" spans="1:17" x14ac:dyDescent="0.35">
      <c r="A268">
        <v>9</v>
      </c>
      <c r="B268" t="s">
        <v>287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 s="1">
        <v>0</v>
      </c>
    </row>
    <row r="269" spans="1:17" x14ac:dyDescent="0.35">
      <c r="A269">
        <v>9</v>
      </c>
      <c r="B269" t="s">
        <v>291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  <c r="Q269" s="1">
        <v>3.0000000000000001E-3</v>
      </c>
    </row>
    <row r="270" spans="1:17" x14ac:dyDescent="0.35">
      <c r="A270">
        <v>9</v>
      </c>
      <c r="B270" t="s">
        <v>290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 s="1">
        <v>0</v>
      </c>
    </row>
    <row r="271" spans="1:17" x14ac:dyDescent="0.35">
      <c r="A271">
        <v>9</v>
      </c>
      <c r="B271" t="s">
        <v>292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 s="1">
        <v>0</v>
      </c>
    </row>
    <row r="272" spans="1:17" x14ac:dyDescent="0.35">
      <c r="A272">
        <v>9</v>
      </c>
      <c r="B272" t="s">
        <v>293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 s="1">
        <v>0</v>
      </c>
    </row>
    <row r="273" spans="1:17" x14ac:dyDescent="0.35">
      <c r="A273">
        <v>9</v>
      </c>
      <c r="B273" t="s">
        <v>159</v>
      </c>
      <c r="C273">
        <v>0</v>
      </c>
      <c r="D273">
        <v>2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0</v>
      </c>
      <c r="Q273" s="1">
        <v>1E-3</v>
      </c>
    </row>
    <row r="274" spans="1:17" x14ac:dyDescent="0.35">
      <c r="A274">
        <v>9</v>
      </c>
      <c r="B274" t="s">
        <v>50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 s="1">
        <v>7.6999999999999999E-2</v>
      </c>
    </row>
    <row r="275" spans="1:17" x14ac:dyDescent="0.35">
      <c r="A275">
        <v>9</v>
      </c>
      <c r="B275" t="s">
        <v>294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 s="1">
        <v>0</v>
      </c>
    </row>
    <row r="276" spans="1:17" x14ac:dyDescent="0.35">
      <c r="A276">
        <v>9</v>
      </c>
      <c r="B276" t="s">
        <v>295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 s="1">
        <v>0</v>
      </c>
    </row>
    <row r="277" spans="1:17" x14ac:dyDescent="0.35">
      <c r="A277">
        <v>9</v>
      </c>
      <c r="B277" t="s">
        <v>296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 s="1">
        <v>0</v>
      </c>
    </row>
    <row r="278" spans="1:17" x14ac:dyDescent="0.35">
      <c r="A278">
        <v>9</v>
      </c>
      <c r="B278" t="s">
        <v>356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s="1">
        <v>7.0000000000000001E-3</v>
      </c>
    </row>
    <row r="279" spans="1:17" x14ac:dyDescent="0.35">
      <c r="A279">
        <v>9</v>
      </c>
      <c r="B279" t="s">
        <v>349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 s="1">
        <v>0</v>
      </c>
    </row>
    <row r="280" spans="1:17" x14ac:dyDescent="0.35">
      <c r="A280">
        <v>9</v>
      </c>
      <c r="B280" t="s">
        <v>320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 s="1">
        <v>1E-3</v>
      </c>
    </row>
    <row r="281" spans="1:17" x14ac:dyDescent="0.35">
      <c r="A281">
        <v>9</v>
      </c>
      <c r="B281" t="s">
        <v>298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 s="1">
        <v>0</v>
      </c>
    </row>
    <row r="282" spans="1:17" x14ac:dyDescent="0.35">
      <c r="A282">
        <v>9</v>
      </c>
      <c r="B282" t="s">
        <v>299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 s="1">
        <v>0</v>
      </c>
    </row>
    <row r="283" spans="1:17" x14ac:dyDescent="0.35">
      <c r="A283">
        <v>9</v>
      </c>
      <c r="B283" t="s">
        <v>300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s="1">
        <v>0</v>
      </c>
    </row>
    <row r="284" spans="1:17" x14ac:dyDescent="0.35">
      <c r="A284">
        <v>9</v>
      </c>
      <c r="B284" t="s">
        <v>301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 s="1">
        <v>0</v>
      </c>
    </row>
    <row r="285" spans="1:17" x14ac:dyDescent="0.35">
      <c r="A285">
        <v>9</v>
      </c>
      <c r="B285" t="s">
        <v>302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 s="1">
        <v>0</v>
      </c>
    </row>
    <row r="286" spans="1:17" x14ac:dyDescent="0.35">
      <c r="A286">
        <v>9</v>
      </c>
      <c r="B286" t="s">
        <v>303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s="1">
        <v>0</v>
      </c>
    </row>
    <row r="287" spans="1:17" x14ac:dyDescent="0.35">
      <c r="A287">
        <v>9</v>
      </c>
      <c r="B287" t="s">
        <v>304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s="1">
        <v>0</v>
      </c>
    </row>
    <row r="288" spans="1:17" x14ac:dyDescent="0.35">
      <c r="A288">
        <v>9</v>
      </c>
      <c r="B288" t="s">
        <v>305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 s="1">
        <v>0</v>
      </c>
    </row>
    <row r="289" spans="1:17" x14ac:dyDescent="0.35">
      <c r="A289">
        <v>9</v>
      </c>
      <c r="B289" t="s">
        <v>306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 s="1">
        <v>0</v>
      </c>
    </row>
    <row r="290" spans="1:17" x14ac:dyDescent="0.35">
      <c r="A290">
        <v>9</v>
      </c>
      <c r="B290" t="s">
        <v>307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s="1">
        <v>0</v>
      </c>
    </row>
    <row r="291" spans="1:17" x14ac:dyDescent="0.35">
      <c r="A291">
        <v>9</v>
      </c>
      <c r="B291" t="s">
        <v>338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  <c r="Q291" s="1">
        <v>1.6E-2</v>
      </c>
    </row>
    <row r="292" spans="1:17" x14ac:dyDescent="0.35">
      <c r="A292">
        <v>9</v>
      </c>
      <c r="B292" t="s">
        <v>162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s="1">
        <v>4.0000000000000001E-3</v>
      </c>
    </row>
    <row r="293" spans="1:17" x14ac:dyDescent="0.35">
      <c r="A293">
        <v>9</v>
      </c>
      <c r="B293" t="s">
        <v>308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s="1">
        <v>0</v>
      </c>
    </row>
    <row r="294" spans="1:17" x14ac:dyDescent="0.35">
      <c r="A294">
        <v>9</v>
      </c>
      <c r="B294" t="s">
        <v>309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 s="1">
        <v>0</v>
      </c>
    </row>
    <row r="295" spans="1:17" x14ac:dyDescent="0.35">
      <c r="A295">
        <v>9</v>
      </c>
      <c r="B295" t="s">
        <v>310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s="1">
        <v>0</v>
      </c>
    </row>
    <row r="296" spans="1:17" x14ac:dyDescent="0.35">
      <c r="A296">
        <v>9</v>
      </c>
      <c r="B296" t="s">
        <v>311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  <c r="Q296" s="1">
        <v>0</v>
      </c>
    </row>
    <row r="297" spans="1:17" x14ac:dyDescent="0.35">
      <c r="A297">
        <v>9</v>
      </c>
      <c r="B297" t="s">
        <v>31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 s="1">
        <v>0.184</v>
      </c>
    </row>
    <row r="298" spans="1:17" x14ac:dyDescent="0.35">
      <c r="A298">
        <v>9</v>
      </c>
      <c r="B298" t="s">
        <v>52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 s="1">
        <v>0.40799999999999997</v>
      </c>
    </row>
    <row r="299" spans="1:17" x14ac:dyDescent="0.35">
      <c r="A299">
        <v>9</v>
      </c>
      <c r="B299" t="s">
        <v>43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 s="1">
        <v>0.121</v>
      </c>
    </row>
    <row r="300" spans="1:17" x14ac:dyDescent="0.35">
      <c r="A300">
        <v>9</v>
      </c>
      <c r="B300" t="s">
        <v>312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 s="1">
        <v>1E-3</v>
      </c>
    </row>
    <row r="301" spans="1:17" x14ac:dyDescent="0.35">
      <c r="A301">
        <v>9</v>
      </c>
      <c r="B301" t="s">
        <v>314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 s="1">
        <v>0</v>
      </c>
    </row>
    <row r="302" spans="1:17" x14ac:dyDescent="0.35">
      <c r="A302">
        <v>9</v>
      </c>
      <c r="B302" t="s">
        <v>315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 s="1">
        <v>0</v>
      </c>
    </row>
    <row r="303" spans="1:17" x14ac:dyDescent="0.35">
      <c r="A303">
        <v>9</v>
      </c>
      <c r="B303" t="s">
        <v>124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 s="1">
        <v>2E-3</v>
      </c>
    </row>
    <row r="304" spans="1:17" x14ac:dyDescent="0.35">
      <c r="A304">
        <v>9</v>
      </c>
      <c r="B304" t="s">
        <v>60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 s="1">
        <v>0.189</v>
      </c>
    </row>
    <row r="305" spans="1:17" x14ac:dyDescent="0.35">
      <c r="A305">
        <v>9</v>
      </c>
      <c r="B305" t="s">
        <v>88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 s="1">
        <v>1.9E-2</v>
      </c>
    </row>
    <row r="306" spans="1:17" x14ac:dyDescent="0.35">
      <c r="A306">
        <v>9</v>
      </c>
      <c r="B306" t="s">
        <v>313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 s="1">
        <v>0</v>
      </c>
    </row>
    <row r="307" spans="1:17" x14ac:dyDescent="0.35">
      <c r="A307">
        <v>9</v>
      </c>
      <c r="B307" t="s">
        <v>317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 s="1">
        <v>0</v>
      </c>
    </row>
    <row r="308" spans="1:17" x14ac:dyDescent="0.35">
      <c r="A308">
        <v>9</v>
      </c>
      <c r="B308" t="s">
        <v>316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 s="1">
        <v>1E-3</v>
      </c>
    </row>
    <row r="309" spans="1:17" x14ac:dyDescent="0.35">
      <c r="A309">
        <v>9</v>
      </c>
      <c r="B309" t="s">
        <v>319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 s="1">
        <v>1E-3</v>
      </c>
    </row>
    <row r="310" spans="1:17" x14ac:dyDescent="0.35">
      <c r="A310">
        <v>9</v>
      </c>
      <c r="B310" t="s">
        <v>157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 s="1">
        <v>1.0999999999999999E-2</v>
      </c>
    </row>
    <row r="311" spans="1:17" x14ac:dyDescent="0.35">
      <c r="A311">
        <v>9</v>
      </c>
      <c r="B311" t="s">
        <v>19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s="1">
        <v>0.96399999999999997</v>
      </c>
    </row>
    <row r="312" spans="1:17" x14ac:dyDescent="0.35">
      <c r="A312">
        <v>9</v>
      </c>
      <c r="B312" t="s">
        <v>318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 s="1">
        <v>0</v>
      </c>
    </row>
    <row r="313" spans="1:17" x14ac:dyDescent="0.35">
      <c r="A313">
        <v>9</v>
      </c>
      <c r="B313" t="s">
        <v>66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 s="1">
        <v>1.6E-2</v>
      </c>
    </row>
    <row r="314" spans="1:17" x14ac:dyDescent="0.35">
      <c r="A314">
        <v>9</v>
      </c>
      <c r="B314" t="s">
        <v>95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 s="1">
        <v>0.91500000000000004</v>
      </c>
    </row>
    <row r="315" spans="1:17" x14ac:dyDescent="0.35">
      <c r="A315">
        <v>9</v>
      </c>
      <c r="B315" t="s">
        <v>322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 s="1">
        <v>1E-3</v>
      </c>
    </row>
    <row r="316" spans="1:17" x14ac:dyDescent="0.35">
      <c r="A316">
        <v>9</v>
      </c>
      <c r="B316" t="s">
        <v>38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 s="1">
        <v>0.85299999999999998</v>
      </c>
    </row>
    <row r="317" spans="1:17" x14ac:dyDescent="0.35">
      <c r="A317">
        <v>9</v>
      </c>
      <c r="B317" t="s">
        <v>323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  <c r="Q317" s="1">
        <v>0</v>
      </c>
    </row>
    <row r="318" spans="1:17" x14ac:dyDescent="0.35">
      <c r="A318">
        <v>9</v>
      </c>
      <c r="B318" t="s">
        <v>36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 s="1">
        <v>1E-3</v>
      </c>
    </row>
    <row r="319" spans="1:17" x14ac:dyDescent="0.35">
      <c r="A319">
        <v>9</v>
      </c>
      <c r="B319" t="s">
        <v>17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 s="1">
        <v>5.5E-2</v>
      </c>
    </row>
    <row r="320" spans="1:17" x14ac:dyDescent="0.35">
      <c r="A320">
        <v>9</v>
      </c>
      <c r="B320" t="s">
        <v>297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 s="1">
        <v>0</v>
      </c>
    </row>
    <row r="321" spans="1:17" x14ac:dyDescent="0.35">
      <c r="A321">
        <v>9</v>
      </c>
      <c r="B321" t="s">
        <v>122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 s="1">
        <v>2.5999999999999999E-2</v>
      </c>
    </row>
    <row r="322" spans="1:17" x14ac:dyDescent="0.35">
      <c r="A322">
        <v>9</v>
      </c>
      <c r="B322" t="s">
        <v>324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  <c r="Q322" s="1">
        <v>2E-3</v>
      </c>
    </row>
    <row r="323" spans="1:17" x14ac:dyDescent="0.35">
      <c r="A323">
        <v>9</v>
      </c>
      <c r="B323" t="s">
        <v>327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 s="1">
        <v>0</v>
      </c>
    </row>
    <row r="324" spans="1:17" x14ac:dyDescent="0.35">
      <c r="A324">
        <v>9</v>
      </c>
      <c r="B324" t="s">
        <v>325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 s="1">
        <v>0</v>
      </c>
    </row>
    <row r="325" spans="1:17" x14ac:dyDescent="0.35">
      <c r="A325">
        <v>9</v>
      </c>
      <c r="B325" t="s">
        <v>328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 s="1">
        <v>0</v>
      </c>
    </row>
    <row r="326" spans="1:17" x14ac:dyDescent="0.35">
      <c r="A326">
        <v>9</v>
      </c>
      <c r="B326" t="s">
        <v>330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0</v>
      </c>
      <c r="Q326" s="1">
        <v>2E-3</v>
      </c>
    </row>
    <row r="327" spans="1:17" x14ac:dyDescent="0.35">
      <c r="A327">
        <v>9</v>
      </c>
      <c r="B327" t="s">
        <v>331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 s="1">
        <v>0</v>
      </c>
    </row>
    <row r="328" spans="1:17" x14ac:dyDescent="0.35">
      <c r="A328">
        <v>9</v>
      </c>
      <c r="B328" t="s">
        <v>51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0</v>
      </c>
      <c r="Q328" s="1">
        <v>0.434</v>
      </c>
    </row>
    <row r="329" spans="1:17" x14ac:dyDescent="0.35">
      <c r="A329">
        <v>9</v>
      </c>
      <c r="B329" t="s">
        <v>332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 s="1">
        <v>1E-3</v>
      </c>
    </row>
    <row r="330" spans="1:17" x14ac:dyDescent="0.35">
      <c r="A330">
        <v>9</v>
      </c>
      <c r="B330" t="s">
        <v>333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 s="1">
        <v>0</v>
      </c>
    </row>
    <row r="331" spans="1:17" x14ac:dyDescent="0.35">
      <c r="A331">
        <v>9</v>
      </c>
      <c r="B331" t="s">
        <v>370</v>
      </c>
      <c r="C331">
        <v>0</v>
      </c>
      <c r="D331">
        <v>2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 s="1">
        <v>0</v>
      </c>
    </row>
    <row r="332" spans="1:17" x14ac:dyDescent="0.35">
      <c r="A332">
        <v>9</v>
      </c>
      <c r="B332" t="s">
        <v>269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-2</v>
      </c>
      <c r="L332">
        <v>0</v>
      </c>
      <c r="M332">
        <v>0</v>
      </c>
      <c r="N332">
        <v>1</v>
      </c>
      <c r="O332">
        <v>-0.2</v>
      </c>
      <c r="P332">
        <v>-0.2</v>
      </c>
      <c r="Q332" s="1">
        <v>1E-3</v>
      </c>
    </row>
    <row r="333" spans="1:17" x14ac:dyDescent="0.35">
      <c r="A333">
        <v>9</v>
      </c>
      <c r="B333" t="s">
        <v>161</v>
      </c>
      <c r="C333">
        <v>0</v>
      </c>
      <c r="D333">
        <v>2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-5</v>
      </c>
      <c r="L333">
        <v>0</v>
      </c>
      <c r="M333">
        <v>0</v>
      </c>
      <c r="N333">
        <v>1</v>
      </c>
      <c r="O333">
        <v>-0.5</v>
      </c>
      <c r="P333">
        <v>-0.5</v>
      </c>
      <c r="Q333" s="1">
        <v>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Q332"/>
  <sheetViews>
    <sheetView showGridLines="0" topLeftCell="A304" workbookViewId="0">
      <selection activeCell="A5" sqref="A5:Q332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385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125</v>
      </c>
      <c r="L4" t="s">
        <v>126</v>
      </c>
      <c r="M4" t="s">
        <v>9</v>
      </c>
      <c r="N4" t="s">
        <v>10</v>
      </c>
      <c r="O4" t="s">
        <v>11</v>
      </c>
      <c r="P4" t="s">
        <v>12</v>
      </c>
      <c r="Q4" t="s">
        <v>13</v>
      </c>
    </row>
    <row r="5" spans="1:17" x14ac:dyDescent="0.35">
      <c r="A5">
        <v>10</v>
      </c>
      <c r="B5" t="s">
        <v>39</v>
      </c>
      <c r="C5">
        <v>11</v>
      </c>
      <c r="D5">
        <v>14</v>
      </c>
      <c r="E5">
        <v>175</v>
      </c>
      <c r="F5">
        <v>15.9</v>
      </c>
      <c r="G5">
        <v>38</v>
      </c>
      <c r="H5">
        <v>4</v>
      </c>
      <c r="I5">
        <v>2</v>
      </c>
      <c r="J5">
        <v>0</v>
      </c>
      <c r="K5">
        <v>0</v>
      </c>
      <c r="L5">
        <v>0</v>
      </c>
      <c r="M5">
        <v>0</v>
      </c>
      <c r="N5">
        <v>1</v>
      </c>
      <c r="O5">
        <v>35</v>
      </c>
      <c r="P5">
        <v>35</v>
      </c>
      <c r="Q5" s="1">
        <v>0.99399999999999999</v>
      </c>
    </row>
    <row r="6" spans="1:17" x14ac:dyDescent="0.35">
      <c r="A6">
        <v>10</v>
      </c>
      <c r="B6" t="s">
        <v>45</v>
      </c>
      <c r="C6">
        <v>11</v>
      </c>
      <c r="D6">
        <v>14</v>
      </c>
      <c r="E6">
        <v>151</v>
      </c>
      <c r="F6">
        <v>13.7</v>
      </c>
      <c r="G6">
        <v>30</v>
      </c>
      <c r="H6">
        <v>5</v>
      </c>
      <c r="I6">
        <v>1</v>
      </c>
      <c r="J6">
        <v>1</v>
      </c>
      <c r="K6">
        <v>14</v>
      </c>
      <c r="L6">
        <v>1</v>
      </c>
      <c r="M6">
        <v>0</v>
      </c>
      <c r="N6">
        <v>1</v>
      </c>
      <c r="O6">
        <v>34</v>
      </c>
      <c r="P6">
        <v>34</v>
      </c>
      <c r="Q6" s="1">
        <v>1</v>
      </c>
    </row>
    <row r="7" spans="1:17" x14ac:dyDescent="0.35">
      <c r="A7">
        <v>10</v>
      </c>
      <c r="B7" t="s">
        <v>83</v>
      </c>
      <c r="C7">
        <v>9</v>
      </c>
      <c r="D7">
        <v>10</v>
      </c>
      <c r="E7">
        <v>173</v>
      </c>
      <c r="F7">
        <v>19.2</v>
      </c>
      <c r="G7">
        <v>37</v>
      </c>
      <c r="H7">
        <v>7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27.8</v>
      </c>
      <c r="P7">
        <v>27.8</v>
      </c>
      <c r="Q7" s="1">
        <v>0.65</v>
      </c>
    </row>
    <row r="8" spans="1:17" x14ac:dyDescent="0.35">
      <c r="A8">
        <v>10</v>
      </c>
      <c r="B8" t="s">
        <v>25</v>
      </c>
      <c r="C8">
        <v>8</v>
      </c>
      <c r="D8">
        <v>9</v>
      </c>
      <c r="E8">
        <v>156</v>
      </c>
      <c r="F8">
        <v>19.5</v>
      </c>
      <c r="G8">
        <v>46</v>
      </c>
      <c r="H8">
        <v>6</v>
      </c>
      <c r="I8">
        <v>1</v>
      </c>
      <c r="J8">
        <v>2</v>
      </c>
      <c r="K8">
        <v>9</v>
      </c>
      <c r="L8">
        <v>0</v>
      </c>
      <c r="M8">
        <v>0</v>
      </c>
      <c r="N8">
        <v>1</v>
      </c>
      <c r="O8">
        <v>26.5</v>
      </c>
      <c r="P8">
        <v>26.5</v>
      </c>
      <c r="Q8" s="1">
        <v>1</v>
      </c>
    </row>
    <row r="9" spans="1:17" x14ac:dyDescent="0.35">
      <c r="A9">
        <v>10</v>
      </c>
      <c r="B9" t="s">
        <v>26</v>
      </c>
      <c r="C9">
        <v>6</v>
      </c>
      <c r="D9">
        <v>10</v>
      </c>
      <c r="E9">
        <v>143</v>
      </c>
      <c r="F9">
        <v>23.8</v>
      </c>
      <c r="G9">
        <v>43</v>
      </c>
      <c r="H9">
        <v>6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23.3</v>
      </c>
      <c r="P9">
        <v>23.3</v>
      </c>
      <c r="Q9" s="1">
        <v>0.97199999999999998</v>
      </c>
    </row>
    <row r="10" spans="1:17" x14ac:dyDescent="0.35">
      <c r="A10">
        <v>10</v>
      </c>
      <c r="B10" t="s">
        <v>58</v>
      </c>
      <c r="C10">
        <v>5</v>
      </c>
      <c r="D10">
        <v>6</v>
      </c>
      <c r="E10">
        <v>124</v>
      </c>
      <c r="F10">
        <v>24.8</v>
      </c>
      <c r="G10">
        <v>64</v>
      </c>
      <c r="H10">
        <v>5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20.9</v>
      </c>
      <c r="P10">
        <v>20.9</v>
      </c>
      <c r="Q10" s="1">
        <v>1</v>
      </c>
    </row>
    <row r="11" spans="1:17" x14ac:dyDescent="0.35">
      <c r="A11">
        <v>10</v>
      </c>
      <c r="B11" t="s">
        <v>154</v>
      </c>
      <c r="C11">
        <v>7</v>
      </c>
      <c r="D11">
        <v>8</v>
      </c>
      <c r="E11">
        <v>172</v>
      </c>
      <c r="F11">
        <v>24.6</v>
      </c>
      <c r="G11">
        <v>34</v>
      </c>
      <c r="H11">
        <v>8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20.7</v>
      </c>
      <c r="P11">
        <v>20.7</v>
      </c>
      <c r="Q11" s="1">
        <v>0.373</v>
      </c>
    </row>
    <row r="12" spans="1:17" x14ac:dyDescent="0.35">
      <c r="A12">
        <v>10</v>
      </c>
      <c r="B12" t="s">
        <v>91</v>
      </c>
      <c r="C12">
        <v>8</v>
      </c>
      <c r="D12">
        <v>10</v>
      </c>
      <c r="E12">
        <v>92</v>
      </c>
      <c r="F12">
        <v>11.5</v>
      </c>
      <c r="G12">
        <v>20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19.2</v>
      </c>
      <c r="P12">
        <v>19.2</v>
      </c>
      <c r="Q12" s="1">
        <v>0.91600000000000004</v>
      </c>
    </row>
    <row r="13" spans="1:17" x14ac:dyDescent="0.35">
      <c r="A13">
        <v>10</v>
      </c>
      <c r="B13" t="s">
        <v>27</v>
      </c>
      <c r="C13">
        <v>6</v>
      </c>
      <c r="D13">
        <v>9</v>
      </c>
      <c r="E13">
        <v>94</v>
      </c>
      <c r="F13">
        <v>15.7</v>
      </c>
      <c r="G13">
        <v>26</v>
      </c>
      <c r="H13">
        <v>2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18.399999999999999</v>
      </c>
      <c r="P13">
        <v>18.399999999999999</v>
      </c>
      <c r="Q13" s="1">
        <v>0.98399999999999999</v>
      </c>
    </row>
    <row r="14" spans="1:17" x14ac:dyDescent="0.35">
      <c r="A14">
        <v>10</v>
      </c>
      <c r="B14" t="s">
        <v>67</v>
      </c>
      <c r="C14">
        <v>5</v>
      </c>
      <c r="D14">
        <v>5</v>
      </c>
      <c r="E14">
        <v>84</v>
      </c>
      <c r="F14">
        <v>16.8</v>
      </c>
      <c r="G14">
        <v>46</v>
      </c>
      <c r="H14">
        <v>5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16.899999999999999</v>
      </c>
      <c r="P14">
        <v>16.899999999999999</v>
      </c>
      <c r="Q14" s="1">
        <v>0.497</v>
      </c>
    </row>
    <row r="15" spans="1:17" x14ac:dyDescent="0.35">
      <c r="A15">
        <v>10</v>
      </c>
      <c r="B15" t="s">
        <v>73</v>
      </c>
      <c r="C15">
        <v>6</v>
      </c>
      <c r="D15">
        <v>14</v>
      </c>
      <c r="E15">
        <v>56</v>
      </c>
      <c r="F15">
        <v>9.3000000000000007</v>
      </c>
      <c r="G15">
        <v>17</v>
      </c>
      <c r="H15">
        <v>0</v>
      </c>
      <c r="I15">
        <v>1</v>
      </c>
      <c r="J15">
        <v>1</v>
      </c>
      <c r="K15">
        <v>13</v>
      </c>
      <c r="L15">
        <v>0</v>
      </c>
      <c r="M15">
        <v>0</v>
      </c>
      <c r="N15">
        <v>1</v>
      </c>
      <c r="O15">
        <v>15.9</v>
      </c>
      <c r="P15">
        <v>15.9</v>
      </c>
      <c r="Q15" s="1">
        <v>0.91</v>
      </c>
    </row>
    <row r="16" spans="1:17" x14ac:dyDescent="0.35">
      <c r="A16">
        <v>10</v>
      </c>
      <c r="B16" t="s">
        <v>90</v>
      </c>
      <c r="C16">
        <v>8</v>
      </c>
      <c r="D16">
        <v>12</v>
      </c>
      <c r="E16">
        <v>117</v>
      </c>
      <c r="F16">
        <v>14.6</v>
      </c>
      <c r="G16">
        <v>64</v>
      </c>
      <c r="H16">
        <v>4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15.7</v>
      </c>
      <c r="P16">
        <v>15.7</v>
      </c>
      <c r="Q16" s="1">
        <v>0.51700000000000002</v>
      </c>
    </row>
    <row r="17" spans="1:17" x14ac:dyDescent="0.35">
      <c r="A17">
        <v>10</v>
      </c>
      <c r="B17" t="s">
        <v>94</v>
      </c>
      <c r="C17">
        <v>2</v>
      </c>
      <c r="D17">
        <v>2</v>
      </c>
      <c r="E17">
        <v>70</v>
      </c>
      <c r="F17">
        <v>35</v>
      </c>
      <c r="G17">
        <v>41</v>
      </c>
      <c r="H17">
        <v>4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14</v>
      </c>
      <c r="P17">
        <v>14</v>
      </c>
      <c r="Q17" s="1">
        <v>0.20399999999999999</v>
      </c>
    </row>
    <row r="18" spans="1:17" x14ac:dyDescent="0.35">
      <c r="A18">
        <v>10</v>
      </c>
      <c r="B18" t="s">
        <v>49</v>
      </c>
      <c r="C18">
        <v>4</v>
      </c>
      <c r="D18">
        <v>4</v>
      </c>
      <c r="E18">
        <v>30</v>
      </c>
      <c r="F18">
        <v>7.5</v>
      </c>
      <c r="G18">
        <v>9</v>
      </c>
      <c r="H18">
        <v>0</v>
      </c>
      <c r="I18">
        <v>0</v>
      </c>
      <c r="J18">
        <v>3</v>
      </c>
      <c r="K18">
        <v>29</v>
      </c>
      <c r="L18">
        <v>1</v>
      </c>
      <c r="M18">
        <v>0</v>
      </c>
      <c r="N18">
        <v>1</v>
      </c>
      <c r="O18">
        <v>13.9</v>
      </c>
      <c r="P18">
        <v>13.9</v>
      </c>
      <c r="Q18" s="1">
        <v>0.98</v>
      </c>
    </row>
    <row r="19" spans="1:17" x14ac:dyDescent="0.35">
      <c r="A19">
        <v>10</v>
      </c>
      <c r="B19" t="s">
        <v>35</v>
      </c>
      <c r="C19">
        <v>9</v>
      </c>
      <c r="D19">
        <v>14</v>
      </c>
      <c r="E19">
        <v>93</v>
      </c>
      <c r="F19">
        <v>10.3</v>
      </c>
      <c r="G19">
        <v>41</v>
      </c>
      <c r="H19">
        <v>3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13.8</v>
      </c>
      <c r="P19">
        <v>13.8</v>
      </c>
      <c r="Q19" s="1">
        <v>0.97899999999999998</v>
      </c>
    </row>
    <row r="20" spans="1:17" x14ac:dyDescent="0.35">
      <c r="A20">
        <v>10</v>
      </c>
      <c r="B20" t="s">
        <v>34</v>
      </c>
      <c r="C20">
        <v>7</v>
      </c>
      <c r="D20">
        <v>12</v>
      </c>
      <c r="E20">
        <v>98</v>
      </c>
      <c r="F20">
        <v>14</v>
      </c>
      <c r="G20">
        <v>27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13.3</v>
      </c>
      <c r="P20">
        <v>13.3</v>
      </c>
      <c r="Q20" s="1">
        <v>0.98</v>
      </c>
    </row>
    <row r="21" spans="1:17" x14ac:dyDescent="0.35">
      <c r="A21">
        <v>10</v>
      </c>
      <c r="B21" t="s">
        <v>38</v>
      </c>
      <c r="C21">
        <v>8</v>
      </c>
      <c r="D21">
        <v>11</v>
      </c>
      <c r="E21">
        <v>53</v>
      </c>
      <c r="F21">
        <v>6.6</v>
      </c>
      <c r="G21">
        <v>30</v>
      </c>
      <c r="H21">
        <v>2</v>
      </c>
      <c r="I21">
        <v>1</v>
      </c>
      <c r="J21">
        <v>0</v>
      </c>
      <c r="K21">
        <v>0</v>
      </c>
      <c r="L21">
        <v>0</v>
      </c>
      <c r="M21">
        <v>1</v>
      </c>
      <c r="N21">
        <v>1</v>
      </c>
      <c r="O21">
        <v>13.3</v>
      </c>
      <c r="P21">
        <v>13.3</v>
      </c>
      <c r="Q21" s="1">
        <v>0.85299999999999998</v>
      </c>
    </row>
    <row r="22" spans="1:17" x14ac:dyDescent="0.35">
      <c r="A22">
        <v>10</v>
      </c>
      <c r="B22" t="s">
        <v>15</v>
      </c>
      <c r="C22">
        <v>3</v>
      </c>
      <c r="D22">
        <v>3</v>
      </c>
      <c r="E22">
        <v>55</v>
      </c>
      <c r="F22">
        <v>18.3</v>
      </c>
      <c r="G22">
        <v>21</v>
      </c>
      <c r="H22">
        <v>2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13</v>
      </c>
      <c r="P22">
        <v>13</v>
      </c>
      <c r="Q22" s="1">
        <v>0.97699999999999998</v>
      </c>
    </row>
    <row r="23" spans="1:17" x14ac:dyDescent="0.35">
      <c r="A23">
        <v>10</v>
      </c>
      <c r="B23" t="s">
        <v>54</v>
      </c>
      <c r="C23">
        <v>5</v>
      </c>
      <c r="D23">
        <v>7</v>
      </c>
      <c r="E23">
        <v>44</v>
      </c>
      <c r="F23">
        <v>8.8000000000000007</v>
      </c>
      <c r="G23">
        <v>19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12.9</v>
      </c>
      <c r="P23">
        <v>12.9</v>
      </c>
      <c r="Q23" s="1">
        <v>0.38200000000000001</v>
      </c>
    </row>
    <row r="24" spans="1:17" x14ac:dyDescent="0.35">
      <c r="A24">
        <v>10</v>
      </c>
      <c r="B24" t="s">
        <v>71</v>
      </c>
      <c r="C24">
        <v>6</v>
      </c>
      <c r="D24">
        <v>9</v>
      </c>
      <c r="E24">
        <v>98</v>
      </c>
      <c r="F24">
        <v>16.3</v>
      </c>
      <c r="G24">
        <v>28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12.8</v>
      </c>
      <c r="P24">
        <v>12.8</v>
      </c>
      <c r="Q24" s="1">
        <v>0.93700000000000006</v>
      </c>
    </row>
    <row r="25" spans="1:17" x14ac:dyDescent="0.35">
      <c r="A25">
        <v>10</v>
      </c>
      <c r="B25" t="s">
        <v>181</v>
      </c>
      <c r="C25">
        <v>2</v>
      </c>
      <c r="D25">
        <v>4</v>
      </c>
      <c r="E25">
        <v>54</v>
      </c>
      <c r="F25">
        <v>27</v>
      </c>
      <c r="G25">
        <v>32</v>
      </c>
      <c r="H25">
        <v>3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12.4</v>
      </c>
      <c r="P25">
        <v>12.4</v>
      </c>
      <c r="Q25" s="1">
        <v>2.1000000000000001E-2</v>
      </c>
    </row>
    <row r="26" spans="1:17" x14ac:dyDescent="0.35">
      <c r="A26">
        <v>10</v>
      </c>
      <c r="B26" t="s">
        <v>20</v>
      </c>
      <c r="C26">
        <v>8</v>
      </c>
      <c r="D26">
        <v>12</v>
      </c>
      <c r="E26">
        <v>84</v>
      </c>
      <c r="F26">
        <v>10.5</v>
      </c>
      <c r="G26">
        <v>14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12.4</v>
      </c>
      <c r="P26">
        <v>12.4</v>
      </c>
      <c r="Q26" s="1">
        <v>0.95899999999999996</v>
      </c>
    </row>
    <row r="27" spans="1:17" x14ac:dyDescent="0.35">
      <c r="A27">
        <v>10</v>
      </c>
      <c r="B27" t="s">
        <v>201</v>
      </c>
      <c r="C27">
        <v>4</v>
      </c>
      <c r="D27">
        <v>6</v>
      </c>
      <c r="E27">
        <v>41</v>
      </c>
      <c r="F27">
        <v>10.3</v>
      </c>
      <c r="G27">
        <v>18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12.1</v>
      </c>
      <c r="P27">
        <v>12.1</v>
      </c>
      <c r="Q27" s="1">
        <v>4.1000000000000002E-2</v>
      </c>
    </row>
    <row r="28" spans="1:17" x14ac:dyDescent="0.35">
      <c r="A28">
        <v>10</v>
      </c>
      <c r="B28" t="s">
        <v>46</v>
      </c>
      <c r="C28">
        <v>6</v>
      </c>
      <c r="D28">
        <v>13</v>
      </c>
      <c r="E28">
        <v>86</v>
      </c>
      <c r="F28">
        <v>14.3</v>
      </c>
      <c r="G28">
        <v>42</v>
      </c>
      <c r="H28">
        <v>3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11.6</v>
      </c>
      <c r="P28">
        <v>11.6</v>
      </c>
      <c r="Q28" s="1">
        <v>0.999</v>
      </c>
    </row>
    <row r="29" spans="1:17" x14ac:dyDescent="0.35">
      <c r="A29">
        <v>10</v>
      </c>
      <c r="B29" t="s">
        <v>95</v>
      </c>
      <c r="C29">
        <v>6</v>
      </c>
      <c r="D29">
        <v>11</v>
      </c>
      <c r="E29">
        <v>104</v>
      </c>
      <c r="F29">
        <v>17.3</v>
      </c>
      <c r="G29">
        <v>39</v>
      </c>
      <c r="H29">
        <v>3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11.4</v>
      </c>
      <c r="P29">
        <v>11.4</v>
      </c>
      <c r="Q29" s="1">
        <v>0.91500000000000004</v>
      </c>
    </row>
    <row r="30" spans="1:17" x14ac:dyDescent="0.35">
      <c r="A30">
        <v>10</v>
      </c>
      <c r="B30" t="s">
        <v>64</v>
      </c>
      <c r="C30">
        <v>6</v>
      </c>
      <c r="D30">
        <v>9</v>
      </c>
      <c r="E30">
        <v>84</v>
      </c>
      <c r="F30">
        <v>14</v>
      </c>
      <c r="G30">
        <v>30</v>
      </c>
      <c r="H30">
        <v>3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11.4</v>
      </c>
      <c r="P30">
        <v>11.4</v>
      </c>
      <c r="Q30" s="1">
        <v>0.315</v>
      </c>
    </row>
    <row r="31" spans="1:17" x14ac:dyDescent="0.35">
      <c r="A31">
        <v>10</v>
      </c>
      <c r="B31" t="s">
        <v>93</v>
      </c>
      <c r="C31">
        <v>4</v>
      </c>
      <c r="D31">
        <v>4</v>
      </c>
      <c r="E31">
        <v>34</v>
      </c>
      <c r="F31">
        <v>8.5</v>
      </c>
      <c r="G31">
        <v>17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11.4</v>
      </c>
      <c r="P31">
        <v>11.4</v>
      </c>
      <c r="Q31" s="1">
        <v>0.23899999999999999</v>
      </c>
    </row>
    <row r="32" spans="1:17" x14ac:dyDescent="0.35">
      <c r="A32">
        <v>10</v>
      </c>
      <c r="B32" t="s">
        <v>171</v>
      </c>
      <c r="C32">
        <v>2</v>
      </c>
      <c r="D32">
        <v>2</v>
      </c>
      <c r="E32">
        <v>41</v>
      </c>
      <c r="F32">
        <v>20.5</v>
      </c>
      <c r="G32">
        <v>35</v>
      </c>
      <c r="H32">
        <v>2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11.1</v>
      </c>
      <c r="P32">
        <v>11.1</v>
      </c>
      <c r="Q32" s="1">
        <v>1E-3</v>
      </c>
    </row>
    <row r="33" spans="1:17" x14ac:dyDescent="0.35">
      <c r="A33">
        <v>10</v>
      </c>
      <c r="B33" t="s">
        <v>222</v>
      </c>
      <c r="C33">
        <v>2</v>
      </c>
      <c r="D33">
        <v>4</v>
      </c>
      <c r="E33">
        <v>38</v>
      </c>
      <c r="F33">
        <v>19</v>
      </c>
      <c r="G33">
        <v>23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>
        <v>10.8</v>
      </c>
      <c r="P33">
        <v>10.8</v>
      </c>
      <c r="Q33" s="1">
        <v>2.7E-2</v>
      </c>
    </row>
    <row r="34" spans="1:17" x14ac:dyDescent="0.35">
      <c r="A34">
        <v>10</v>
      </c>
      <c r="B34" t="s">
        <v>23</v>
      </c>
      <c r="C34">
        <v>3</v>
      </c>
      <c r="D34">
        <v>5</v>
      </c>
      <c r="E34">
        <v>31</v>
      </c>
      <c r="F34">
        <v>10.3</v>
      </c>
      <c r="G34">
        <v>20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1</v>
      </c>
      <c r="O34">
        <v>10.6</v>
      </c>
      <c r="P34">
        <v>10.6</v>
      </c>
      <c r="Q34" s="1">
        <v>0.46</v>
      </c>
    </row>
    <row r="35" spans="1:17" x14ac:dyDescent="0.35">
      <c r="A35">
        <v>10</v>
      </c>
      <c r="B35" t="s">
        <v>74</v>
      </c>
      <c r="C35">
        <v>1</v>
      </c>
      <c r="D35">
        <v>2</v>
      </c>
      <c r="E35">
        <v>40</v>
      </c>
      <c r="F35">
        <v>40</v>
      </c>
      <c r="G35">
        <v>40</v>
      </c>
      <c r="H35">
        <v>3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10.5</v>
      </c>
      <c r="P35">
        <v>10.5</v>
      </c>
      <c r="Q35" s="1">
        <v>0.44900000000000001</v>
      </c>
    </row>
    <row r="36" spans="1:17" x14ac:dyDescent="0.35">
      <c r="A36">
        <v>10</v>
      </c>
      <c r="B36" t="s">
        <v>33</v>
      </c>
      <c r="C36">
        <v>5</v>
      </c>
      <c r="D36">
        <v>6</v>
      </c>
      <c r="E36">
        <v>73</v>
      </c>
      <c r="F36">
        <v>14.6</v>
      </c>
      <c r="G36">
        <v>18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9.8000000000000007</v>
      </c>
      <c r="P36">
        <v>9.8000000000000007</v>
      </c>
      <c r="Q36" s="1">
        <v>0.85899999999999999</v>
      </c>
    </row>
    <row r="37" spans="1:17" x14ac:dyDescent="0.35">
      <c r="A37">
        <v>10</v>
      </c>
      <c r="B37" t="s">
        <v>30</v>
      </c>
      <c r="C37">
        <v>4</v>
      </c>
      <c r="D37">
        <v>7</v>
      </c>
      <c r="E37">
        <v>69</v>
      </c>
      <c r="F37">
        <v>17.3</v>
      </c>
      <c r="G37">
        <v>29</v>
      </c>
      <c r="H37">
        <v>2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8.9</v>
      </c>
      <c r="P37">
        <v>8.9</v>
      </c>
      <c r="Q37" s="1">
        <v>0.89</v>
      </c>
    </row>
    <row r="38" spans="1:17" x14ac:dyDescent="0.35">
      <c r="A38">
        <v>10</v>
      </c>
      <c r="B38" t="s">
        <v>78</v>
      </c>
      <c r="C38">
        <v>2</v>
      </c>
      <c r="D38">
        <v>6</v>
      </c>
      <c r="E38">
        <v>56</v>
      </c>
      <c r="F38">
        <v>28</v>
      </c>
      <c r="G38">
        <v>38</v>
      </c>
      <c r="H38">
        <v>2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8.6</v>
      </c>
      <c r="P38">
        <v>8.6</v>
      </c>
      <c r="Q38" s="1">
        <v>0.80500000000000005</v>
      </c>
    </row>
    <row r="39" spans="1:17" x14ac:dyDescent="0.35">
      <c r="A39">
        <v>10</v>
      </c>
      <c r="B39" t="s">
        <v>82</v>
      </c>
      <c r="C39">
        <v>5</v>
      </c>
      <c r="D39">
        <v>9</v>
      </c>
      <c r="E39">
        <v>58</v>
      </c>
      <c r="F39">
        <v>11.6</v>
      </c>
      <c r="G39">
        <v>16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1</v>
      </c>
      <c r="O39">
        <v>8.4</v>
      </c>
      <c r="P39">
        <v>8.4</v>
      </c>
      <c r="Q39" s="1">
        <v>0.96599999999999997</v>
      </c>
    </row>
    <row r="40" spans="1:17" x14ac:dyDescent="0.35">
      <c r="A40">
        <v>10</v>
      </c>
      <c r="B40" t="s">
        <v>334</v>
      </c>
      <c r="C40">
        <v>3</v>
      </c>
      <c r="D40">
        <v>5</v>
      </c>
      <c r="E40">
        <v>61</v>
      </c>
      <c r="F40">
        <v>20.3</v>
      </c>
      <c r="G40">
        <v>29</v>
      </c>
      <c r="H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7.6</v>
      </c>
      <c r="P40">
        <v>7.6</v>
      </c>
      <c r="Q40" s="1">
        <v>2E-3</v>
      </c>
    </row>
    <row r="41" spans="1:17" x14ac:dyDescent="0.35">
      <c r="A41">
        <v>10</v>
      </c>
      <c r="B41" t="s">
        <v>192</v>
      </c>
      <c r="C41">
        <v>1</v>
      </c>
      <c r="D41">
        <v>2</v>
      </c>
      <c r="E41">
        <v>10</v>
      </c>
      <c r="F41">
        <v>10</v>
      </c>
      <c r="G41">
        <v>10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1</v>
      </c>
      <c r="O41">
        <v>7.5</v>
      </c>
      <c r="P41">
        <v>7.5</v>
      </c>
      <c r="Q41" s="1">
        <v>0</v>
      </c>
    </row>
    <row r="42" spans="1:17" x14ac:dyDescent="0.35">
      <c r="A42">
        <v>10</v>
      </c>
      <c r="B42" t="s">
        <v>55</v>
      </c>
      <c r="C42">
        <v>4</v>
      </c>
      <c r="D42">
        <v>6</v>
      </c>
      <c r="E42">
        <v>54</v>
      </c>
      <c r="F42">
        <v>13.5</v>
      </c>
      <c r="G42">
        <v>17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7.4</v>
      </c>
      <c r="P42">
        <v>7.4</v>
      </c>
      <c r="Q42" s="1">
        <v>0.89300000000000002</v>
      </c>
    </row>
    <row r="43" spans="1:17" x14ac:dyDescent="0.35">
      <c r="A43">
        <v>10</v>
      </c>
      <c r="B43" t="s">
        <v>86</v>
      </c>
      <c r="C43">
        <v>4</v>
      </c>
      <c r="D43">
        <v>5</v>
      </c>
      <c r="E43">
        <v>53</v>
      </c>
      <c r="F43">
        <v>13.3</v>
      </c>
      <c r="G43">
        <v>20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7.3</v>
      </c>
      <c r="P43">
        <v>7.3</v>
      </c>
      <c r="Q43" s="1">
        <v>0.56799999999999995</v>
      </c>
    </row>
    <row r="44" spans="1:17" x14ac:dyDescent="0.35">
      <c r="A44">
        <v>10</v>
      </c>
      <c r="B44" t="s">
        <v>89</v>
      </c>
      <c r="C44">
        <v>6</v>
      </c>
      <c r="D44">
        <v>10</v>
      </c>
      <c r="E44">
        <v>42</v>
      </c>
      <c r="F44">
        <v>7</v>
      </c>
      <c r="G44">
        <v>14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7.2</v>
      </c>
      <c r="P44">
        <v>7.2</v>
      </c>
      <c r="Q44" s="1">
        <v>0.93500000000000005</v>
      </c>
    </row>
    <row r="45" spans="1:17" x14ac:dyDescent="0.35">
      <c r="A45">
        <v>10</v>
      </c>
      <c r="B45" t="s">
        <v>63</v>
      </c>
      <c r="C45">
        <v>5</v>
      </c>
      <c r="D45">
        <v>8</v>
      </c>
      <c r="E45">
        <v>43</v>
      </c>
      <c r="F45">
        <v>8.6</v>
      </c>
      <c r="G45">
        <v>12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6.8</v>
      </c>
      <c r="P45">
        <v>6.8</v>
      </c>
      <c r="Q45" s="1">
        <v>0.22700000000000001</v>
      </c>
    </row>
    <row r="46" spans="1:17" x14ac:dyDescent="0.35">
      <c r="A46">
        <v>10</v>
      </c>
      <c r="B46" t="s">
        <v>103</v>
      </c>
      <c r="C46">
        <v>1</v>
      </c>
      <c r="D46">
        <v>1</v>
      </c>
      <c r="E46">
        <v>2</v>
      </c>
      <c r="F46">
        <v>2</v>
      </c>
      <c r="G46">
        <v>2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1</v>
      </c>
      <c r="O46">
        <v>6.7</v>
      </c>
      <c r="P46">
        <v>6.7</v>
      </c>
      <c r="Q46" s="1">
        <v>0</v>
      </c>
    </row>
    <row r="47" spans="1:17" x14ac:dyDescent="0.35">
      <c r="A47">
        <v>10</v>
      </c>
      <c r="B47" t="s">
        <v>330</v>
      </c>
      <c r="C47">
        <v>1</v>
      </c>
      <c r="D47">
        <v>4</v>
      </c>
      <c r="E47">
        <v>2</v>
      </c>
      <c r="F47">
        <v>2</v>
      </c>
      <c r="G47">
        <v>2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6.7</v>
      </c>
      <c r="P47">
        <v>6.7</v>
      </c>
      <c r="Q47" s="1">
        <v>2E-3</v>
      </c>
    </row>
    <row r="48" spans="1:17" x14ac:dyDescent="0.35">
      <c r="A48">
        <v>10</v>
      </c>
      <c r="B48" t="s">
        <v>223</v>
      </c>
      <c r="C48">
        <v>3</v>
      </c>
      <c r="D48">
        <v>4</v>
      </c>
      <c r="E48">
        <v>51</v>
      </c>
      <c r="F48">
        <v>17</v>
      </c>
      <c r="G48">
        <v>32</v>
      </c>
      <c r="H48">
        <v>3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6.6</v>
      </c>
      <c r="P48">
        <v>6.6</v>
      </c>
      <c r="Q48" s="1">
        <v>8.9999999999999993E-3</v>
      </c>
    </row>
    <row r="49" spans="1:17" x14ac:dyDescent="0.35">
      <c r="A49">
        <v>10</v>
      </c>
      <c r="B49" t="s">
        <v>172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6</v>
      </c>
      <c r="P49">
        <v>6</v>
      </c>
      <c r="Q49" s="1">
        <v>0</v>
      </c>
    </row>
    <row r="50" spans="1:17" x14ac:dyDescent="0.35">
      <c r="A50">
        <v>10</v>
      </c>
      <c r="B50" t="s">
        <v>62</v>
      </c>
      <c r="C50">
        <v>3</v>
      </c>
      <c r="D50">
        <v>4</v>
      </c>
      <c r="E50">
        <v>45</v>
      </c>
      <c r="F50">
        <v>15</v>
      </c>
      <c r="G50">
        <v>28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6</v>
      </c>
      <c r="P50">
        <v>6</v>
      </c>
      <c r="Q50" s="1">
        <v>0.82099999999999995</v>
      </c>
    </row>
    <row r="51" spans="1:17" x14ac:dyDescent="0.35">
      <c r="A51">
        <v>10</v>
      </c>
      <c r="B51" t="s">
        <v>245</v>
      </c>
      <c r="C51">
        <v>4</v>
      </c>
      <c r="D51">
        <v>4</v>
      </c>
      <c r="E51">
        <v>39</v>
      </c>
      <c r="F51">
        <v>9.8000000000000007</v>
      </c>
      <c r="G51">
        <v>14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5.9</v>
      </c>
      <c r="P51">
        <v>5.9</v>
      </c>
      <c r="Q51" s="1">
        <v>0</v>
      </c>
    </row>
    <row r="52" spans="1:17" x14ac:dyDescent="0.35">
      <c r="A52">
        <v>10</v>
      </c>
      <c r="B52" t="s">
        <v>88</v>
      </c>
      <c r="C52">
        <v>2</v>
      </c>
      <c r="D52">
        <v>4</v>
      </c>
      <c r="E52">
        <v>46</v>
      </c>
      <c r="F52">
        <v>23</v>
      </c>
      <c r="G52">
        <v>41</v>
      </c>
      <c r="H52">
        <v>3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5.6</v>
      </c>
      <c r="P52">
        <v>5.6</v>
      </c>
      <c r="Q52" s="1">
        <v>1.9E-2</v>
      </c>
    </row>
    <row r="53" spans="1:17" x14ac:dyDescent="0.35">
      <c r="A53">
        <v>10</v>
      </c>
      <c r="B53" t="s">
        <v>155</v>
      </c>
      <c r="C53">
        <v>4</v>
      </c>
      <c r="D53">
        <v>5</v>
      </c>
      <c r="E53">
        <v>35</v>
      </c>
      <c r="F53">
        <v>8.8000000000000007</v>
      </c>
      <c r="G53">
        <v>14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5.5</v>
      </c>
      <c r="P53">
        <v>5.5</v>
      </c>
      <c r="Q53" s="1">
        <v>1.4E-2</v>
      </c>
    </row>
    <row r="54" spans="1:17" x14ac:dyDescent="0.35">
      <c r="A54">
        <v>10</v>
      </c>
      <c r="B54" t="s">
        <v>80</v>
      </c>
      <c r="C54">
        <v>4</v>
      </c>
      <c r="D54">
        <v>8</v>
      </c>
      <c r="E54">
        <v>33</v>
      </c>
      <c r="F54">
        <v>8.3000000000000007</v>
      </c>
      <c r="G54">
        <v>13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5.3</v>
      </c>
      <c r="P54">
        <v>5.3</v>
      </c>
      <c r="Q54" s="1">
        <v>0.93100000000000005</v>
      </c>
    </row>
    <row r="55" spans="1:17" x14ac:dyDescent="0.35">
      <c r="A55">
        <v>10</v>
      </c>
      <c r="B55" t="s">
        <v>116</v>
      </c>
      <c r="C55">
        <v>3</v>
      </c>
      <c r="D55">
        <v>4</v>
      </c>
      <c r="E55">
        <v>36</v>
      </c>
      <c r="F55">
        <v>12</v>
      </c>
      <c r="G55">
        <v>18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5.0999999999999996</v>
      </c>
      <c r="P55">
        <v>5.0999999999999996</v>
      </c>
      <c r="Q55" s="1">
        <v>0.83499999999999996</v>
      </c>
    </row>
    <row r="56" spans="1:17" x14ac:dyDescent="0.35">
      <c r="A56">
        <v>10</v>
      </c>
      <c r="B56" t="s">
        <v>156</v>
      </c>
      <c r="C56">
        <v>4</v>
      </c>
      <c r="D56">
        <v>4</v>
      </c>
      <c r="E56">
        <v>31</v>
      </c>
      <c r="F56">
        <v>7.8</v>
      </c>
      <c r="G56">
        <v>30</v>
      </c>
      <c r="H56">
        <v>2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5.0999999999999996</v>
      </c>
      <c r="P56">
        <v>5.0999999999999996</v>
      </c>
      <c r="Q56" s="1">
        <v>2E-3</v>
      </c>
    </row>
    <row r="57" spans="1:17" x14ac:dyDescent="0.35">
      <c r="A57">
        <v>10</v>
      </c>
      <c r="B57" t="s">
        <v>77</v>
      </c>
      <c r="C57">
        <v>2</v>
      </c>
      <c r="D57">
        <v>3</v>
      </c>
      <c r="E57">
        <v>40</v>
      </c>
      <c r="F57">
        <v>20</v>
      </c>
      <c r="G57">
        <v>28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5</v>
      </c>
      <c r="P57">
        <v>5</v>
      </c>
      <c r="Q57" s="1">
        <v>0.57599999999999996</v>
      </c>
    </row>
    <row r="58" spans="1:17" x14ac:dyDescent="0.35">
      <c r="A58">
        <v>10</v>
      </c>
      <c r="B58" t="s">
        <v>109</v>
      </c>
      <c r="C58">
        <v>3</v>
      </c>
      <c r="D58">
        <v>3</v>
      </c>
      <c r="E58">
        <v>35</v>
      </c>
      <c r="F58">
        <v>11.7</v>
      </c>
      <c r="G58">
        <v>19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5</v>
      </c>
      <c r="P58">
        <v>5</v>
      </c>
      <c r="Q58" s="1">
        <v>0.64900000000000002</v>
      </c>
    </row>
    <row r="59" spans="1:17" x14ac:dyDescent="0.35">
      <c r="A59">
        <v>10</v>
      </c>
      <c r="B59" t="s">
        <v>287</v>
      </c>
      <c r="C59">
        <v>1</v>
      </c>
      <c r="D59">
        <v>2</v>
      </c>
      <c r="E59">
        <v>45</v>
      </c>
      <c r="F59">
        <v>45</v>
      </c>
      <c r="G59">
        <v>45</v>
      </c>
      <c r="H59">
        <v>3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5</v>
      </c>
      <c r="P59">
        <v>5</v>
      </c>
      <c r="Q59" s="1">
        <v>0</v>
      </c>
    </row>
    <row r="60" spans="1:17" x14ac:dyDescent="0.35">
      <c r="A60">
        <v>10</v>
      </c>
      <c r="B60" t="s">
        <v>85</v>
      </c>
      <c r="C60">
        <v>3</v>
      </c>
      <c r="D60">
        <v>6</v>
      </c>
      <c r="E60">
        <v>34</v>
      </c>
      <c r="F60">
        <v>11.3</v>
      </c>
      <c r="G60">
        <v>16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4.9000000000000004</v>
      </c>
      <c r="P60">
        <v>4.9000000000000004</v>
      </c>
      <c r="Q60" s="1">
        <v>6.6000000000000003E-2</v>
      </c>
    </row>
    <row r="61" spans="1:17" x14ac:dyDescent="0.35">
      <c r="A61">
        <v>10</v>
      </c>
      <c r="B61" t="s">
        <v>18</v>
      </c>
      <c r="C61">
        <v>3</v>
      </c>
      <c r="D61">
        <v>5</v>
      </c>
      <c r="E61">
        <v>34</v>
      </c>
      <c r="F61">
        <v>11.3</v>
      </c>
      <c r="G61">
        <v>14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4.9000000000000004</v>
      </c>
      <c r="P61">
        <v>4.9000000000000004</v>
      </c>
      <c r="Q61" s="1">
        <v>1</v>
      </c>
    </row>
    <row r="62" spans="1:17" x14ac:dyDescent="0.35">
      <c r="A62">
        <v>10</v>
      </c>
      <c r="B62" t="s">
        <v>24</v>
      </c>
      <c r="C62">
        <v>5</v>
      </c>
      <c r="D62">
        <v>9</v>
      </c>
      <c r="E62">
        <v>24</v>
      </c>
      <c r="F62">
        <v>4.8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4.9000000000000004</v>
      </c>
      <c r="P62">
        <v>4.9000000000000004</v>
      </c>
      <c r="Q62" s="1">
        <v>0.34799999999999998</v>
      </c>
    </row>
    <row r="63" spans="1:17" x14ac:dyDescent="0.35">
      <c r="A63">
        <v>10</v>
      </c>
      <c r="B63" t="s">
        <v>42</v>
      </c>
      <c r="C63">
        <v>3</v>
      </c>
      <c r="D63">
        <v>9</v>
      </c>
      <c r="E63">
        <v>27</v>
      </c>
      <c r="F63">
        <v>9</v>
      </c>
      <c r="G63">
        <v>15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4.2</v>
      </c>
      <c r="P63">
        <v>4.2</v>
      </c>
      <c r="Q63" s="1">
        <v>0.94299999999999995</v>
      </c>
    </row>
    <row r="64" spans="1:17" x14ac:dyDescent="0.35">
      <c r="A64">
        <v>10</v>
      </c>
      <c r="B64" t="s">
        <v>161</v>
      </c>
      <c r="C64">
        <v>1</v>
      </c>
      <c r="D64">
        <v>1</v>
      </c>
      <c r="E64">
        <v>15</v>
      </c>
      <c r="F64">
        <v>15</v>
      </c>
      <c r="G64">
        <v>15</v>
      </c>
      <c r="H64">
        <v>0</v>
      </c>
      <c r="I64">
        <v>0</v>
      </c>
      <c r="J64">
        <v>1</v>
      </c>
      <c r="K64">
        <v>16</v>
      </c>
      <c r="L64">
        <v>0</v>
      </c>
      <c r="M64">
        <v>0</v>
      </c>
      <c r="N64">
        <v>1</v>
      </c>
      <c r="O64">
        <v>3.6</v>
      </c>
      <c r="P64">
        <v>3.6</v>
      </c>
      <c r="Q64" s="1">
        <v>1E-3</v>
      </c>
    </row>
    <row r="65" spans="1:17" x14ac:dyDescent="0.35">
      <c r="A65">
        <v>10</v>
      </c>
      <c r="B65" t="s">
        <v>84</v>
      </c>
      <c r="C65">
        <v>3</v>
      </c>
      <c r="D65">
        <v>4</v>
      </c>
      <c r="E65">
        <v>21</v>
      </c>
      <c r="F65">
        <v>7</v>
      </c>
      <c r="G65">
        <v>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3.6</v>
      </c>
      <c r="P65">
        <v>3.6</v>
      </c>
      <c r="Q65" s="1">
        <v>2.3E-2</v>
      </c>
    </row>
    <row r="66" spans="1:17" x14ac:dyDescent="0.35">
      <c r="A66">
        <v>10</v>
      </c>
      <c r="B66" t="s">
        <v>87</v>
      </c>
      <c r="C66">
        <v>3</v>
      </c>
      <c r="D66">
        <v>7</v>
      </c>
      <c r="E66">
        <v>20</v>
      </c>
      <c r="F66">
        <v>6.7</v>
      </c>
      <c r="G66">
        <v>10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3.5</v>
      </c>
      <c r="P66">
        <v>3.5</v>
      </c>
      <c r="Q66" s="1">
        <v>8.5000000000000006E-2</v>
      </c>
    </row>
    <row r="67" spans="1:17" x14ac:dyDescent="0.35">
      <c r="A67">
        <v>10</v>
      </c>
      <c r="B67" t="s">
        <v>111</v>
      </c>
      <c r="C67">
        <v>2</v>
      </c>
      <c r="D67">
        <v>2</v>
      </c>
      <c r="E67">
        <v>25</v>
      </c>
      <c r="F67">
        <v>12.5</v>
      </c>
      <c r="G67">
        <v>19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3.5</v>
      </c>
      <c r="P67">
        <v>3.5</v>
      </c>
      <c r="Q67" s="1">
        <v>8.0000000000000002E-3</v>
      </c>
    </row>
    <row r="68" spans="1:17" x14ac:dyDescent="0.35">
      <c r="A68">
        <v>10</v>
      </c>
      <c r="B68" t="s">
        <v>72</v>
      </c>
      <c r="C68">
        <v>2</v>
      </c>
      <c r="D68">
        <v>4</v>
      </c>
      <c r="E68">
        <v>25</v>
      </c>
      <c r="F68">
        <v>12.5</v>
      </c>
      <c r="G68">
        <v>18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3.5</v>
      </c>
      <c r="P68">
        <v>3.5</v>
      </c>
      <c r="Q68" s="1">
        <v>9.9000000000000005E-2</v>
      </c>
    </row>
    <row r="69" spans="1:17" x14ac:dyDescent="0.35">
      <c r="A69">
        <v>10</v>
      </c>
      <c r="B69" t="s">
        <v>113</v>
      </c>
      <c r="C69">
        <v>2</v>
      </c>
      <c r="D69">
        <v>7</v>
      </c>
      <c r="E69">
        <v>23</v>
      </c>
      <c r="F69">
        <v>11.5</v>
      </c>
      <c r="G69">
        <v>14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3.3</v>
      </c>
      <c r="P69">
        <v>3.3</v>
      </c>
      <c r="Q69" s="1">
        <v>0.73199999999999998</v>
      </c>
    </row>
    <row r="70" spans="1:17" x14ac:dyDescent="0.35">
      <c r="A70">
        <v>10</v>
      </c>
      <c r="B70" t="s">
        <v>56</v>
      </c>
      <c r="C70">
        <v>1</v>
      </c>
      <c r="D70">
        <v>4</v>
      </c>
      <c r="E70">
        <v>28</v>
      </c>
      <c r="F70">
        <v>28</v>
      </c>
      <c r="G70">
        <v>28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3.3</v>
      </c>
      <c r="P70">
        <v>3.3</v>
      </c>
      <c r="Q70" s="1">
        <v>0.88600000000000001</v>
      </c>
    </row>
    <row r="71" spans="1:17" x14ac:dyDescent="0.35">
      <c r="A71">
        <v>10</v>
      </c>
      <c r="B71" t="s">
        <v>152</v>
      </c>
      <c r="C71">
        <v>2</v>
      </c>
      <c r="D71">
        <v>4</v>
      </c>
      <c r="E71">
        <v>21</v>
      </c>
      <c r="F71">
        <v>10.5</v>
      </c>
      <c r="G71">
        <v>15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3.1</v>
      </c>
      <c r="P71">
        <v>3.1</v>
      </c>
      <c r="Q71" s="1">
        <v>1.6E-2</v>
      </c>
    </row>
    <row r="72" spans="1:17" x14ac:dyDescent="0.35">
      <c r="A72">
        <v>10</v>
      </c>
      <c r="B72" t="s">
        <v>167</v>
      </c>
      <c r="C72">
        <v>2</v>
      </c>
      <c r="D72">
        <v>4</v>
      </c>
      <c r="E72">
        <v>21</v>
      </c>
      <c r="F72">
        <v>10.5</v>
      </c>
      <c r="G72">
        <v>11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3.1</v>
      </c>
      <c r="P72">
        <v>3.1</v>
      </c>
      <c r="Q72" s="1">
        <v>1E-3</v>
      </c>
    </row>
    <row r="73" spans="1:17" x14ac:dyDescent="0.35">
      <c r="A73">
        <v>10</v>
      </c>
      <c r="B73" t="s">
        <v>16</v>
      </c>
      <c r="C73">
        <v>2</v>
      </c>
      <c r="D73">
        <v>2</v>
      </c>
      <c r="E73">
        <v>21</v>
      </c>
      <c r="F73">
        <v>10.5</v>
      </c>
      <c r="G73">
        <v>13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3.1</v>
      </c>
      <c r="P73">
        <v>3.1</v>
      </c>
      <c r="Q73" s="1">
        <v>0.78900000000000003</v>
      </c>
    </row>
    <row r="74" spans="1:17" x14ac:dyDescent="0.35">
      <c r="A74">
        <v>10</v>
      </c>
      <c r="B74" t="s">
        <v>19</v>
      </c>
      <c r="C74">
        <v>2</v>
      </c>
      <c r="D74">
        <v>3</v>
      </c>
      <c r="E74">
        <v>20</v>
      </c>
      <c r="F74">
        <v>10</v>
      </c>
      <c r="G74">
        <v>11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3</v>
      </c>
      <c r="P74">
        <v>3</v>
      </c>
      <c r="Q74" s="1">
        <v>0.96399999999999997</v>
      </c>
    </row>
    <row r="75" spans="1:17" x14ac:dyDescent="0.35">
      <c r="A75">
        <v>10</v>
      </c>
      <c r="B75" t="s">
        <v>114</v>
      </c>
      <c r="C75">
        <v>1</v>
      </c>
      <c r="D75">
        <v>2</v>
      </c>
      <c r="E75">
        <v>24</v>
      </c>
      <c r="F75">
        <v>24</v>
      </c>
      <c r="G75">
        <v>24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2.9</v>
      </c>
      <c r="P75">
        <v>2.9</v>
      </c>
      <c r="Q75" s="1">
        <v>0.09</v>
      </c>
    </row>
    <row r="76" spans="1:17" x14ac:dyDescent="0.35">
      <c r="A76">
        <v>10</v>
      </c>
      <c r="B76" t="s">
        <v>163</v>
      </c>
      <c r="C76">
        <v>1</v>
      </c>
      <c r="D76">
        <v>3</v>
      </c>
      <c r="E76">
        <v>24</v>
      </c>
      <c r="F76">
        <v>24</v>
      </c>
      <c r="G76">
        <v>24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2.9</v>
      </c>
      <c r="P76">
        <v>2.9</v>
      </c>
      <c r="Q76" s="1">
        <v>2E-3</v>
      </c>
    </row>
    <row r="77" spans="1:17" x14ac:dyDescent="0.35">
      <c r="A77">
        <v>10</v>
      </c>
      <c r="B77" t="s">
        <v>115</v>
      </c>
      <c r="C77">
        <v>2</v>
      </c>
      <c r="D77">
        <v>2</v>
      </c>
      <c r="E77">
        <v>18</v>
      </c>
      <c r="F77">
        <v>9</v>
      </c>
      <c r="G77">
        <v>13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2.8</v>
      </c>
      <c r="P77">
        <v>2.8</v>
      </c>
      <c r="Q77" s="1">
        <v>0.182</v>
      </c>
    </row>
    <row r="78" spans="1:17" x14ac:dyDescent="0.35">
      <c r="A78">
        <v>10</v>
      </c>
      <c r="B78" t="s">
        <v>289</v>
      </c>
      <c r="C78">
        <v>2</v>
      </c>
      <c r="D78">
        <v>2</v>
      </c>
      <c r="E78">
        <v>17</v>
      </c>
      <c r="F78">
        <v>8.5</v>
      </c>
      <c r="G78">
        <v>12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2.7</v>
      </c>
      <c r="P78">
        <v>2.7</v>
      </c>
      <c r="Q78" s="1">
        <v>0</v>
      </c>
    </row>
    <row r="79" spans="1:17" x14ac:dyDescent="0.35">
      <c r="A79">
        <v>10</v>
      </c>
      <c r="B79" t="s">
        <v>97</v>
      </c>
      <c r="C79">
        <v>1</v>
      </c>
      <c r="D79">
        <v>1</v>
      </c>
      <c r="E79">
        <v>21</v>
      </c>
      <c r="F79">
        <v>21</v>
      </c>
      <c r="G79">
        <v>21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2.6</v>
      </c>
      <c r="P79">
        <v>2.6</v>
      </c>
      <c r="Q79" s="1">
        <v>1.2E-2</v>
      </c>
    </row>
    <row r="80" spans="1:17" x14ac:dyDescent="0.35">
      <c r="A80">
        <v>10</v>
      </c>
      <c r="B80" t="s">
        <v>271</v>
      </c>
      <c r="C80">
        <v>1</v>
      </c>
      <c r="D80">
        <v>1</v>
      </c>
      <c r="E80">
        <v>20</v>
      </c>
      <c r="F80">
        <v>20</v>
      </c>
      <c r="G80">
        <v>20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2.5</v>
      </c>
      <c r="P80">
        <v>2.5</v>
      </c>
      <c r="Q80" s="1">
        <v>1E-3</v>
      </c>
    </row>
    <row r="81" spans="1:17" x14ac:dyDescent="0.35">
      <c r="A81">
        <v>10</v>
      </c>
      <c r="B81" t="s">
        <v>43</v>
      </c>
      <c r="C81">
        <v>2</v>
      </c>
      <c r="D81">
        <v>4</v>
      </c>
      <c r="E81">
        <v>15</v>
      </c>
      <c r="F81">
        <v>7.5</v>
      </c>
      <c r="G81">
        <v>8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2.5</v>
      </c>
      <c r="P81">
        <v>2.5</v>
      </c>
      <c r="Q81" s="1">
        <v>0.121</v>
      </c>
    </row>
    <row r="82" spans="1:17" x14ac:dyDescent="0.35">
      <c r="A82">
        <v>10</v>
      </c>
      <c r="B82" t="s">
        <v>32</v>
      </c>
      <c r="C82">
        <v>2</v>
      </c>
      <c r="D82">
        <v>4</v>
      </c>
      <c r="E82">
        <v>14</v>
      </c>
      <c r="F82">
        <v>7</v>
      </c>
      <c r="G82">
        <v>8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2.4</v>
      </c>
      <c r="P82">
        <v>2.4</v>
      </c>
      <c r="Q82" s="1">
        <v>0.17899999999999999</v>
      </c>
    </row>
    <row r="83" spans="1:17" x14ac:dyDescent="0.35">
      <c r="A83">
        <v>10</v>
      </c>
      <c r="B83" t="s">
        <v>153</v>
      </c>
      <c r="C83">
        <v>2</v>
      </c>
      <c r="D83">
        <v>2</v>
      </c>
      <c r="E83">
        <v>13</v>
      </c>
      <c r="F83">
        <v>6.5</v>
      </c>
      <c r="G83">
        <v>11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2.2999999999999998</v>
      </c>
      <c r="P83">
        <v>2.2999999999999998</v>
      </c>
      <c r="Q83" s="1">
        <v>4.0000000000000001E-3</v>
      </c>
    </row>
    <row r="84" spans="1:17" x14ac:dyDescent="0.35">
      <c r="A84">
        <v>10</v>
      </c>
      <c r="B84" t="s">
        <v>61</v>
      </c>
      <c r="C84">
        <v>1</v>
      </c>
      <c r="D84">
        <v>4</v>
      </c>
      <c r="E84">
        <v>17</v>
      </c>
      <c r="F84">
        <v>17</v>
      </c>
      <c r="G84">
        <v>17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2.2000000000000002</v>
      </c>
      <c r="P84">
        <v>2.2000000000000002</v>
      </c>
      <c r="Q84" s="1">
        <v>0.81699999999999995</v>
      </c>
    </row>
    <row r="85" spans="1:17" x14ac:dyDescent="0.35">
      <c r="A85">
        <v>10</v>
      </c>
      <c r="B85" t="s">
        <v>68</v>
      </c>
      <c r="C85">
        <v>1</v>
      </c>
      <c r="D85">
        <v>5</v>
      </c>
      <c r="E85">
        <v>17</v>
      </c>
      <c r="F85">
        <v>17</v>
      </c>
      <c r="G85">
        <v>17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2.2000000000000002</v>
      </c>
      <c r="P85">
        <v>2.2000000000000002</v>
      </c>
      <c r="Q85" s="1">
        <v>0.111</v>
      </c>
    </row>
    <row r="86" spans="1:17" x14ac:dyDescent="0.35">
      <c r="A86">
        <v>10</v>
      </c>
      <c r="B86" t="s">
        <v>282</v>
      </c>
      <c r="C86">
        <v>1</v>
      </c>
      <c r="D86">
        <v>1</v>
      </c>
      <c r="E86">
        <v>16</v>
      </c>
      <c r="F86">
        <v>16</v>
      </c>
      <c r="G86">
        <v>16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2.1</v>
      </c>
      <c r="P86">
        <v>2.1</v>
      </c>
      <c r="Q86" s="1">
        <v>0</v>
      </c>
    </row>
    <row r="87" spans="1:17" x14ac:dyDescent="0.35">
      <c r="A87">
        <v>10</v>
      </c>
      <c r="B87" t="s">
        <v>50</v>
      </c>
      <c r="C87">
        <v>1</v>
      </c>
      <c r="D87">
        <v>3</v>
      </c>
      <c r="E87">
        <v>15</v>
      </c>
      <c r="F87">
        <v>15</v>
      </c>
      <c r="G87">
        <v>15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2</v>
      </c>
      <c r="P87">
        <v>2</v>
      </c>
      <c r="Q87" s="1">
        <v>7.6999999999999999E-2</v>
      </c>
    </row>
    <row r="88" spans="1:17" x14ac:dyDescent="0.35">
      <c r="A88">
        <v>10</v>
      </c>
      <c r="B88" t="s">
        <v>176</v>
      </c>
      <c r="C88">
        <v>1</v>
      </c>
      <c r="D88">
        <v>1</v>
      </c>
      <c r="E88">
        <v>14</v>
      </c>
      <c r="F88">
        <v>14</v>
      </c>
      <c r="G88">
        <v>14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1.9</v>
      </c>
      <c r="P88">
        <v>1.9</v>
      </c>
      <c r="Q88" s="1">
        <v>0</v>
      </c>
    </row>
    <row r="89" spans="1:17" x14ac:dyDescent="0.35">
      <c r="A89">
        <v>10</v>
      </c>
      <c r="B89" t="s">
        <v>216</v>
      </c>
      <c r="C89">
        <v>2</v>
      </c>
      <c r="D89">
        <v>2</v>
      </c>
      <c r="E89">
        <v>7</v>
      </c>
      <c r="F89">
        <v>3.5</v>
      </c>
      <c r="G89">
        <v>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1.7</v>
      </c>
      <c r="P89">
        <v>1.7</v>
      </c>
      <c r="Q89" s="1">
        <v>3.0000000000000001E-3</v>
      </c>
    </row>
    <row r="90" spans="1:17" x14ac:dyDescent="0.35">
      <c r="A90">
        <v>10</v>
      </c>
      <c r="B90" t="s">
        <v>164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17</v>
      </c>
      <c r="L90">
        <v>0</v>
      </c>
      <c r="M90">
        <v>0</v>
      </c>
      <c r="N90">
        <v>1</v>
      </c>
      <c r="O90">
        <v>1.7</v>
      </c>
      <c r="P90">
        <v>1.7</v>
      </c>
      <c r="Q90" s="1">
        <v>0</v>
      </c>
    </row>
    <row r="91" spans="1:17" x14ac:dyDescent="0.35">
      <c r="A91">
        <v>10</v>
      </c>
      <c r="B91" t="s">
        <v>194</v>
      </c>
      <c r="C91">
        <v>1</v>
      </c>
      <c r="D91">
        <v>1</v>
      </c>
      <c r="E91">
        <v>12</v>
      </c>
      <c r="F91">
        <v>12</v>
      </c>
      <c r="G91">
        <v>12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1.7</v>
      </c>
      <c r="P91">
        <v>1.7</v>
      </c>
      <c r="Q91" s="1">
        <v>1E-3</v>
      </c>
    </row>
    <row r="92" spans="1:17" x14ac:dyDescent="0.35">
      <c r="A92">
        <v>10</v>
      </c>
      <c r="B92" t="s">
        <v>112</v>
      </c>
      <c r="C92">
        <v>2</v>
      </c>
      <c r="D92">
        <v>3</v>
      </c>
      <c r="E92">
        <v>6</v>
      </c>
      <c r="F92">
        <v>3</v>
      </c>
      <c r="G92">
        <v>6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1</v>
      </c>
      <c r="O92">
        <v>1.6</v>
      </c>
      <c r="P92">
        <v>1.6</v>
      </c>
      <c r="Q92" s="1">
        <v>6.8000000000000005E-2</v>
      </c>
    </row>
    <row r="93" spans="1:17" x14ac:dyDescent="0.35">
      <c r="A93">
        <v>10</v>
      </c>
      <c r="B93" t="s">
        <v>52</v>
      </c>
      <c r="C93">
        <v>2</v>
      </c>
      <c r="D93">
        <v>6</v>
      </c>
      <c r="E93">
        <v>6</v>
      </c>
      <c r="F93">
        <v>3</v>
      </c>
      <c r="G93">
        <v>6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1.6</v>
      </c>
      <c r="P93">
        <v>1.6</v>
      </c>
      <c r="Q93" s="1">
        <v>0.40799999999999997</v>
      </c>
    </row>
    <row r="94" spans="1:17" x14ac:dyDescent="0.35">
      <c r="A94">
        <v>10</v>
      </c>
      <c r="B94" t="s">
        <v>165</v>
      </c>
      <c r="C94">
        <v>1</v>
      </c>
      <c r="D94">
        <v>2</v>
      </c>
      <c r="E94">
        <v>5</v>
      </c>
      <c r="F94">
        <v>5</v>
      </c>
      <c r="G94">
        <v>5</v>
      </c>
      <c r="H94">
        <v>0</v>
      </c>
      <c r="I94">
        <v>0</v>
      </c>
      <c r="J94">
        <v>1</v>
      </c>
      <c r="K94">
        <v>6</v>
      </c>
      <c r="L94">
        <v>0</v>
      </c>
      <c r="M94">
        <v>0</v>
      </c>
      <c r="N94">
        <v>1</v>
      </c>
      <c r="O94">
        <v>1.6</v>
      </c>
      <c r="P94">
        <v>1.6</v>
      </c>
      <c r="Q94" s="1">
        <v>3.0000000000000001E-3</v>
      </c>
    </row>
    <row r="95" spans="1:17" x14ac:dyDescent="0.35">
      <c r="A95">
        <v>10</v>
      </c>
      <c r="B95" t="s">
        <v>274</v>
      </c>
      <c r="C95">
        <v>1</v>
      </c>
      <c r="D95">
        <v>1</v>
      </c>
      <c r="E95">
        <v>11</v>
      </c>
      <c r="F95">
        <v>11</v>
      </c>
      <c r="G95">
        <v>11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1.6</v>
      </c>
      <c r="P95">
        <v>1.6</v>
      </c>
      <c r="Q95" s="1">
        <v>1E-3</v>
      </c>
    </row>
    <row r="96" spans="1:17" x14ac:dyDescent="0.35">
      <c r="A96">
        <v>10</v>
      </c>
      <c r="B96" t="s">
        <v>291</v>
      </c>
      <c r="C96">
        <v>1</v>
      </c>
      <c r="D96">
        <v>3</v>
      </c>
      <c r="E96">
        <v>11</v>
      </c>
      <c r="F96">
        <v>11</v>
      </c>
      <c r="G96">
        <v>11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1.6</v>
      </c>
      <c r="P96">
        <v>1.6</v>
      </c>
      <c r="Q96" s="1">
        <v>3.0000000000000001E-3</v>
      </c>
    </row>
    <row r="97" spans="1:17" x14ac:dyDescent="0.35">
      <c r="A97">
        <v>10</v>
      </c>
      <c r="B97" t="s">
        <v>326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15</v>
      </c>
      <c r="L97">
        <v>0</v>
      </c>
      <c r="M97">
        <v>0</v>
      </c>
      <c r="N97">
        <v>1</v>
      </c>
      <c r="O97">
        <v>1.5</v>
      </c>
      <c r="P97">
        <v>1.5</v>
      </c>
      <c r="Q97" s="1">
        <v>1E-3</v>
      </c>
    </row>
    <row r="98" spans="1:17" x14ac:dyDescent="0.35">
      <c r="A98">
        <v>10</v>
      </c>
      <c r="B98" t="s">
        <v>51</v>
      </c>
      <c r="C98">
        <v>1</v>
      </c>
      <c r="D98">
        <v>2</v>
      </c>
      <c r="E98">
        <v>9</v>
      </c>
      <c r="F98">
        <v>9</v>
      </c>
      <c r="G98">
        <v>9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1.4</v>
      </c>
      <c r="P98">
        <v>1.4</v>
      </c>
      <c r="Q98" s="1">
        <v>0.434</v>
      </c>
    </row>
    <row r="99" spans="1:17" x14ac:dyDescent="0.35">
      <c r="A99">
        <v>10</v>
      </c>
      <c r="B99" t="s">
        <v>57</v>
      </c>
      <c r="C99">
        <v>1</v>
      </c>
      <c r="D99">
        <v>1</v>
      </c>
      <c r="E99">
        <v>3</v>
      </c>
      <c r="F99">
        <v>3</v>
      </c>
      <c r="G99">
        <v>3</v>
      </c>
      <c r="H99">
        <v>0</v>
      </c>
      <c r="I99">
        <v>0</v>
      </c>
      <c r="J99">
        <v>1</v>
      </c>
      <c r="K99">
        <v>6</v>
      </c>
      <c r="L99">
        <v>0</v>
      </c>
      <c r="M99">
        <v>0</v>
      </c>
      <c r="N99">
        <v>1</v>
      </c>
      <c r="O99">
        <v>1.4</v>
      </c>
      <c r="P99">
        <v>1.4</v>
      </c>
      <c r="Q99" s="1">
        <v>0.01</v>
      </c>
    </row>
    <row r="100" spans="1:17" x14ac:dyDescent="0.35">
      <c r="A100">
        <v>10</v>
      </c>
      <c r="B100" t="s">
        <v>53</v>
      </c>
      <c r="C100">
        <v>1</v>
      </c>
      <c r="D100">
        <v>4</v>
      </c>
      <c r="E100">
        <v>9</v>
      </c>
      <c r="F100">
        <v>9</v>
      </c>
      <c r="G100">
        <v>9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1.4</v>
      </c>
      <c r="P100">
        <v>1.4</v>
      </c>
      <c r="Q100" s="1">
        <v>8.0000000000000002E-3</v>
      </c>
    </row>
    <row r="101" spans="1:17" x14ac:dyDescent="0.35">
      <c r="A101">
        <v>10</v>
      </c>
      <c r="B101" t="s">
        <v>70</v>
      </c>
      <c r="C101">
        <v>1</v>
      </c>
      <c r="D101">
        <v>1</v>
      </c>
      <c r="E101">
        <v>9</v>
      </c>
      <c r="F101">
        <v>9</v>
      </c>
      <c r="G101">
        <v>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1.4</v>
      </c>
      <c r="P101">
        <v>1.4</v>
      </c>
      <c r="Q101" s="1">
        <v>0.19800000000000001</v>
      </c>
    </row>
    <row r="102" spans="1:17" x14ac:dyDescent="0.35">
      <c r="A102">
        <v>10</v>
      </c>
      <c r="B102" t="s">
        <v>106</v>
      </c>
      <c r="C102">
        <v>1</v>
      </c>
      <c r="D102">
        <v>2</v>
      </c>
      <c r="E102">
        <v>8</v>
      </c>
      <c r="F102">
        <v>8</v>
      </c>
      <c r="G102">
        <v>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1.3</v>
      </c>
      <c r="P102">
        <v>1.3</v>
      </c>
      <c r="Q102" s="1">
        <v>7.0000000000000001E-3</v>
      </c>
    </row>
    <row r="103" spans="1:17" x14ac:dyDescent="0.35">
      <c r="A103">
        <v>10</v>
      </c>
      <c r="B103" t="s">
        <v>119</v>
      </c>
      <c r="C103">
        <v>1</v>
      </c>
      <c r="D103">
        <v>2</v>
      </c>
      <c r="E103">
        <v>7</v>
      </c>
      <c r="F103">
        <v>7</v>
      </c>
      <c r="G103">
        <v>7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1.2</v>
      </c>
      <c r="P103">
        <v>1.2</v>
      </c>
      <c r="Q103" s="1">
        <v>0</v>
      </c>
    </row>
    <row r="104" spans="1:17" x14ac:dyDescent="0.35">
      <c r="A104">
        <v>10</v>
      </c>
      <c r="B104" t="s">
        <v>336</v>
      </c>
      <c r="C104">
        <v>2</v>
      </c>
      <c r="D104">
        <v>5</v>
      </c>
      <c r="E104">
        <v>2</v>
      </c>
      <c r="F104">
        <v>1</v>
      </c>
      <c r="G104">
        <v>4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1.2</v>
      </c>
      <c r="P104">
        <v>1.2</v>
      </c>
      <c r="Q104" s="1">
        <v>3.0000000000000001E-3</v>
      </c>
    </row>
    <row r="105" spans="1:17" x14ac:dyDescent="0.35">
      <c r="A105">
        <v>10</v>
      </c>
      <c r="B105" t="s">
        <v>100</v>
      </c>
      <c r="C105">
        <v>1</v>
      </c>
      <c r="D105">
        <v>1</v>
      </c>
      <c r="E105">
        <v>6</v>
      </c>
      <c r="F105">
        <v>6</v>
      </c>
      <c r="G105">
        <v>6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1.1000000000000001</v>
      </c>
      <c r="P105">
        <v>1.1000000000000001</v>
      </c>
      <c r="Q105" s="1">
        <v>2.5000000000000001E-2</v>
      </c>
    </row>
    <row r="106" spans="1:17" x14ac:dyDescent="0.35">
      <c r="A106">
        <v>10</v>
      </c>
      <c r="B106" t="s">
        <v>203</v>
      </c>
      <c r="C106">
        <v>1</v>
      </c>
      <c r="D106">
        <v>2</v>
      </c>
      <c r="E106">
        <v>6</v>
      </c>
      <c r="F106">
        <v>6</v>
      </c>
      <c r="G106">
        <v>6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1.1000000000000001</v>
      </c>
      <c r="P106">
        <v>1.1000000000000001</v>
      </c>
      <c r="Q106" s="1">
        <v>0</v>
      </c>
    </row>
    <row r="107" spans="1:17" x14ac:dyDescent="0.35">
      <c r="A107">
        <v>10</v>
      </c>
      <c r="B107" t="s">
        <v>104</v>
      </c>
      <c r="C107">
        <v>1</v>
      </c>
      <c r="D107">
        <v>1</v>
      </c>
      <c r="E107">
        <v>5</v>
      </c>
      <c r="F107">
        <v>5</v>
      </c>
      <c r="G107">
        <v>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1</v>
      </c>
      <c r="Q107" s="1">
        <v>2.4E-2</v>
      </c>
    </row>
    <row r="108" spans="1:17" x14ac:dyDescent="0.35">
      <c r="A108">
        <v>10</v>
      </c>
      <c r="B108" t="s">
        <v>316</v>
      </c>
      <c r="C108">
        <v>1</v>
      </c>
      <c r="D108">
        <v>1</v>
      </c>
      <c r="E108">
        <v>4</v>
      </c>
      <c r="F108">
        <v>4</v>
      </c>
      <c r="G108">
        <v>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0.9</v>
      </c>
      <c r="P108">
        <v>0.9</v>
      </c>
      <c r="Q108" s="1">
        <v>1E-3</v>
      </c>
    </row>
    <row r="109" spans="1:17" x14ac:dyDescent="0.35">
      <c r="A109">
        <v>10</v>
      </c>
      <c r="B109" t="s">
        <v>149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9</v>
      </c>
      <c r="L109">
        <v>0</v>
      </c>
      <c r="M109">
        <v>0</v>
      </c>
      <c r="N109">
        <v>1</v>
      </c>
      <c r="O109">
        <v>0.9</v>
      </c>
      <c r="P109">
        <v>0.9</v>
      </c>
      <c r="Q109" s="1">
        <v>1E-3</v>
      </c>
    </row>
    <row r="110" spans="1:17" x14ac:dyDescent="0.35">
      <c r="A110">
        <v>10</v>
      </c>
      <c r="B110" t="s">
        <v>40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1">
        <v>0.90200000000000002</v>
      </c>
    </row>
    <row r="111" spans="1:17" x14ac:dyDescent="0.35">
      <c r="A111">
        <v>10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1">
        <v>0</v>
      </c>
    </row>
    <row r="112" spans="1:17" x14ac:dyDescent="0.35">
      <c r="A112">
        <v>10</v>
      </c>
      <c r="B112" t="s">
        <v>28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s="1">
        <v>0.23599999999999999</v>
      </c>
    </row>
    <row r="113" spans="1:17" x14ac:dyDescent="0.35">
      <c r="A113">
        <v>10</v>
      </c>
      <c r="B113" t="s">
        <v>353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1">
        <v>0</v>
      </c>
    </row>
    <row r="114" spans="1:17" x14ac:dyDescent="0.35">
      <c r="A114">
        <v>10</v>
      </c>
      <c r="B114" t="s">
        <v>101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1">
        <v>0.122</v>
      </c>
    </row>
    <row r="115" spans="1:17" x14ac:dyDescent="0.35">
      <c r="A115">
        <v>10</v>
      </c>
      <c r="B115" t="s">
        <v>173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1">
        <v>0</v>
      </c>
    </row>
    <row r="116" spans="1:17" x14ac:dyDescent="0.35">
      <c r="A116">
        <v>10</v>
      </c>
      <c r="B116" t="s">
        <v>170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s="1">
        <v>0</v>
      </c>
    </row>
    <row r="117" spans="1:17" x14ac:dyDescent="0.35">
      <c r="A117">
        <v>10</v>
      </c>
      <c r="B117" t="s">
        <v>358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">
        <v>0</v>
      </c>
    </row>
    <row r="118" spans="1:17" x14ac:dyDescent="0.35">
      <c r="A118">
        <v>10</v>
      </c>
      <c r="B118" t="s">
        <v>174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s="1">
        <v>0</v>
      </c>
    </row>
    <row r="119" spans="1:17" x14ac:dyDescent="0.35">
      <c r="A119">
        <v>10</v>
      </c>
      <c r="B119" t="s">
        <v>337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s="1">
        <v>1.7999999999999999E-2</v>
      </c>
    </row>
    <row r="120" spans="1:17" x14ac:dyDescent="0.35">
      <c r="A120">
        <v>10</v>
      </c>
      <c r="B120" t="s">
        <v>177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 s="1">
        <v>8.6999999999999994E-2</v>
      </c>
    </row>
    <row r="121" spans="1:17" x14ac:dyDescent="0.35">
      <c r="A121">
        <v>10</v>
      </c>
      <c r="B121" t="s">
        <v>354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 s="1">
        <v>0</v>
      </c>
    </row>
    <row r="122" spans="1:17" x14ac:dyDescent="0.35">
      <c r="A122">
        <v>10</v>
      </c>
      <c r="B122" t="s">
        <v>178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">
        <v>0</v>
      </c>
    </row>
    <row r="123" spans="1:17" x14ac:dyDescent="0.35">
      <c r="A123">
        <v>10</v>
      </c>
      <c r="B123" t="s">
        <v>179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">
        <v>0</v>
      </c>
    </row>
    <row r="124" spans="1:17" x14ac:dyDescent="0.35">
      <c r="A124">
        <v>10</v>
      </c>
      <c r="B124" t="s">
        <v>47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1">
        <v>7.0000000000000001E-3</v>
      </c>
    </row>
    <row r="125" spans="1:17" x14ac:dyDescent="0.35">
      <c r="A125">
        <v>10</v>
      </c>
      <c r="B125" t="s">
        <v>180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1">
        <v>0</v>
      </c>
    </row>
    <row r="126" spans="1:17" x14ac:dyDescent="0.35">
      <c r="A126">
        <v>10</v>
      </c>
      <c r="B126" t="s">
        <v>350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1">
        <v>0</v>
      </c>
    </row>
    <row r="127" spans="1:17" x14ac:dyDescent="0.35">
      <c r="A127">
        <v>10</v>
      </c>
      <c r="B127" t="s">
        <v>339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">
        <v>0</v>
      </c>
    </row>
    <row r="128" spans="1:17" x14ac:dyDescent="0.35">
      <c r="A128">
        <v>10</v>
      </c>
      <c r="B128" t="s">
        <v>340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 s="1">
        <v>0</v>
      </c>
    </row>
    <row r="129" spans="1:17" x14ac:dyDescent="0.35">
      <c r="A129">
        <v>10</v>
      </c>
      <c r="B129" t="s">
        <v>182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10</v>
      </c>
      <c r="B130" t="s">
        <v>183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 s="1">
        <v>0</v>
      </c>
    </row>
    <row r="131" spans="1:17" x14ac:dyDescent="0.35">
      <c r="A131">
        <v>10</v>
      </c>
      <c r="B131" t="s">
        <v>184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</v>
      </c>
    </row>
    <row r="132" spans="1:17" x14ac:dyDescent="0.35">
      <c r="A132">
        <v>10</v>
      </c>
      <c r="B132" t="s">
        <v>185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2.4E-2</v>
      </c>
    </row>
    <row r="133" spans="1:17" x14ac:dyDescent="0.35">
      <c r="A133">
        <v>10</v>
      </c>
      <c r="B133" t="s">
        <v>186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 s="1">
        <v>0</v>
      </c>
    </row>
    <row r="134" spans="1:17" x14ac:dyDescent="0.35">
      <c r="A134">
        <v>10</v>
      </c>
      <c r="B134" t="s">
        <v>362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">
        <v>0</v>
      </c>
    </row>
    <row r="135" spans="1:17" x14ac:dyDescent="0.35">
      <c r="A135">
        <v>10</v>
      </c>
      <c r="B135" t="s">
        <v>187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0</v>
      </c>
    </row>
    <row r="136" spans="1:17" x14ac:dyDescent="0.35">
      <c r="A136">
        <v>10</v>
      </c>
      <c r="B136" t="s">
        <v>369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 s="1">
        <v>0</v>
      </c>
    </row>
    <row r="137" spans="1:17" x14ac:dyDescent="0.35">
      <c r="A137">
        <v>10</v>
      </c>
      <c r="B137" t="s">
        <v>37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1">
        <v>1</v>
      </c>
    </row>
    <row r="138" spans="1:17" x14ac:dyDescent="0.35">
      <c r="A138">
        <v>10</v>
      </c>
      <c r="B138" t="s">
        <v>105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 s="1">
        <v>0</v>
      </c>
    </row>
    <row r="139" spans="1:17" x14ac:dyDescent="0.35">
      <c r="A139">
        <v>10</v>
      </c>
      <c r="B139" t="s">
        <v>189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0</v>
      </c>
    </row>
    <row r="140" spans="1:17" x14ac:dyDescent="0.35">
      <c r="A140">
        <v>10</v>
      </c>
      <c r="B140" t="s">
        <v>96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1">
        <v>4.0000000000000001E-3</v>
      </c>
    </row>
    <row r="141" spans="1:17" x14ac:dyDescent="0.35">
      <c r="A141">
        <v>10</v>
      </c>
      <c r="B141" t="s">
        <v>44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1">
        <v>0.995</v>
      </c>
    </row>
    <row r="142" spans="1:17" x14ac:dyDescent="0.35">
      <c r="A142">
        <v>10</v>
      </c>
      <c r="B142" t="s">
        <v>341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0</v>
      </c>
    </row>
    <row r="143" spans="1:17" x14ac:dyDescent="0.35">
      <c r="A143">
        <v>10</v>
      </c>
      <c r="B143" t="s">
        <v>190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">
        <v>0</v>
      </c>
    </row>
    <row r="144" spans="1:17" x14ac:dyDescent="0.35">
      <c r="A144">
        <v>10</v>
      </c>
      <c r="B144" t="s">
        <v>191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">
        <v>3.0000000000000001E-3</v>
      </c>
    </row>
    <row r="145" spans="1:17" x14ac:dyDescent="0.35">
      <c r="A145">
        <v>10</v>
      </c>
      <c r="B145" t="s">
        <v>76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0.24299999999999999</v>
      </c>
    </row>
    <row r="146" spans="1:17" x14ac:dyDescent="0.35">
      <c r="A146">
        <v>10</v>
      </c>
      <c r="B146" t="s">
        <v>188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0</v>
      </c>
    </row>
    <row r="147" spans="1:17" x14ac:dyDescent="0.35">
      <c r="A147">
        <v>10</v>
      </c>
      <c r="B147" t="s">
        <v>342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0</v>
      </c>
    </row>
    <row r="148" spans="1:17" x14ac:dyDescent="0.35">
      <c r="A148">
        <v>10</v>
      </c>
      <c r="B148" t="s">
        <v>193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 s="1">
        <v>1E-3</v>
      </c>
    </row>
    <row r="149" spans="1:17" x14ac:dyDescent="0.35">
      <c r="A149">
        <v>10</v>
      </c>
      <c r="B149" t="s">
        <v>195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0</v>
      </c>
    </row>
    <row r="150" spans="1:17" x14ac:dyDescent="0.35">
      <c r="A150">
        <v>10</v>
      </c>
      <c r="B150" t="s">
        <v>196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0</v>
      </c>
    </row>
    <row r="151" spans="1:17" x14ac:dyDescent="0.35">
      <c r="A151">
        <v>10</v>
      </c>
      <c r="B151" t="s">
        <v>197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1">
        <v>0</v>
      </c>
    </row>
    <row r="152" spans="1:17" x14ac:dyDescent="0.35">
      <c r="A152">
        <v>10</v>
      </c>
      <c r="B152" t="s">
        <v>357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v>0</v>
      </c>
    </row>
    <row r="153" spans="1:17" x14ac:dyDescent="0.35">
      <c r="A153">
        <v>10</v>
      </c>
      <c r="B153" t="s">
        <v>359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0</v>
      </c>
    </row>
    <row r="154" spans="1:17" x14ac:dyDescent="0.35">
      <c r="A154">
        <v>10</v>
      </c>
      <c r="B154" t="s">
        <v>198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 s="1">
        <v>2.5000000000000001E-2</v>
      </c>
    </row>
    <row r="155" spans="1:17" x14ac:dyDescent="0.35">
      <c r="A155">
        <v>10</v>
      </c>
      <c r="B155" t="s">
        <v>363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v>0</v>
      </c>
    </row>
    <row r="156" spans="1:17" x14ac:dyDescent="0.35">
      <c r="A156">
        <v>10</v>
      </c>
      <c r="B156" t="s">
        <v>199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</row>
    <row r="157" spans="1:17" x14ac:dyDescent="0.35">
      <c r="A157">
        <v>10</v>
      </c>
      <c r="B157" t="s">
        <v>200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">
        <v>0</v>
      </c>
    </row>
    <row r="158" spans="1:17" x14ac:dyDescent="0.35">
      <c r="A158">
        <v>10</v>
      </c>
      <c r="B158" t="s">
        <v>202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">
        <v>0</v>
      </c>
    </row>
    <row r="159" spans="1:17" x14ac:dyDescent="0.35">
      <c r="A159">
        <v>10</v>
      </c>
      <c r="B159" t="s">
        <v>355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0</v>
      </c>
    </row>
    <row r="160" spans="1:17" x14ac:dyDescent="0.35">
      <c r="A160">
        <v>10</v>
      </c>
      <c r="B160" t="s">
        <v>150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 s="1">
        <v>3.0000000000000001E-3</v>
      </c>
    </row>
    <row r="161" spans="1:17" x14ac:dyDescent="0.35">
      <c r="A161">
        <v>10</v>
      </c>
      <c r="B161" t="s">
        <v>169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1E-3</v>
      </c>
    </row>
    <row r="162" spans="1:17" x14ac:dyDescent="0.35">
      <c r="A162">
        <v>10</v>
      </c>
      <c r="B162" t="s">
        <v>206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0</v>
      </c>
    </row>
    <row r="163" spans="1:17" x14ac:dyDescent="0.35">
      <c r="A163">
        <v>10</v>
      </c>
      <c r="B163" t="s">
        <v>204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0</v>
      </c>
    </row>
    <row r="164" spans="1:17" x14ac:dyDescent="0.35">
      <c r="A164">
        <v>10</v>
      </c>
      <c r="B164" t="s">
        <v>99</v>
      </c>
      <c r="C164">
        <v>0</v>
      </c>
      <c r="D164">
        <v>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 s="1">
        <v>1.0999999999999999E-2</v>
      </c>
    </row>
    <row r="165" spans="1:17" x14ac:dyDescent="0.35">
      <c r="A165">
        <v>10</v>
      </c>
      <c r="B165" t="s">
        <v>205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0</v>
      </c>
    </row>
    <row r="166" spans="1:17" x14ac:dyDescent="0.35">
      <c r="A166">
        <v>10</v>
      </c>
      <c r="B166" t="s">
        <v>345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2.3E-2</v>
      </c>
    </row>
    <row r="167" spans="1:17" x14ac:dyDescent="0.35">
      <c r="A167">
        <v>10</v>
      </c>
      <c r="B167" t="s">
        <v>107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 s="1">
        <v>1E-3</v>
      </c>
    </row>
    <row r="168" spans="1:17" x14ac:dyDescent="0.35">
      <c r="A168">
        <v>10</v>
      </c>
      <c r="B168" t="s">
        <v>21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1">
        <v>0.99399999999999999</v>
      </c>
    </row>
    <row r="169" spans="1:17" x14ac:dyDescent="0.35">
      <c r="A169">
        <v>10</v>
      </c>
      <c r="B169" t="s">
        <v>29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1">
        <v>0.98299999999999998</v>
      </c>
    </row>
    <row r="170" spans="1:17" x14ac:dyDescent="0.35">
      <c r="A170">
        <v>10</v>
      </c>
      <c r="B170" t="s">
        <v>158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1E-3</v>
      </c>
    </row>
    <row r="171" spans="1:17" x14ac:dyDescent="0.35">
      <c r="A171">
        <v>10</v>
      </c>
      <c r="B171" t="s">
        <v>207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 s="1">
        <v>1E-3</v>
      </c>
    </row>
    <row r="172" spans="1:17" x14ac:dyDescent="0.35">
      <c r="A172">
        <v>10</v>
      </c>
      <c r="B172" t="s">
        <v>108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1">
        <v>0.88500000000000001</v>
      </c>
    </row>
    <row r="173" spans="1:17" x14ac:dyDescent="0.35">
      <c r="A173">
        <v>10</v>
      </c>
      <c r="B173" t="s">
        <v>343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 s="1">
        <v>0</v>
      </c>
    </row>
    <row r="174" spans="1:17" x14ac:dyDescent="0.35">
      <c r="A174">
        <v>10</v>
      </c>
      <c r="B174" t="s">
        <v>208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 s="1">
        <v>0</v>
      </c>
    </row>
    <row r="175" spans="1:17" x14ac:dyDescent="0.35">
      <c r="A175">
        <v>10</v>
      </c>
      <c r="B175" t="s">
        <v>364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0</v>
      </c>
    </row>
    <row r="176" spans="1:17" x14ac:dyDescent="0.35">
      <c r="A176">
        <v>10</v>
      </c>
      <c r="B176" t="s">
        <v>212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0</v>
      </c>
    </row>
    <row r="177" spans="1:17" x14ac:dyDescent="0.35">
      <c r="A177">
        <v>10</v>
      </c>
      <c r="B177" t="s">
        <v>211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0</v>
      </c>
    </row>
    <row r="178" spans="1:17" x14ac:dyDescent="0.35">
      <c r="A178">
        <v>10</v>
      </c>
      <c r="B178" t="s">
        <v>210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 s="1">
        <v>0</v>
      </c>
    </row>
    <row r="179" spans="1:17" x14ac:dyDescent="0.35">
      <c r="A179">
        <v>10</v>
      </c>
      <c r="B179" t="s">
        <v>209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s="1">
        <v>0</v>
      </c>
    </row>
    <row r="180" spans="1:17" x14ac:dyDescent="0.35">
      <c r="A180">
        <v>10</v>
      </c>
      <c r="B180" t="s">
        <v>347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0</v>
      </c>
    </row>
    <row r="181" spans="1:17" x14ac:dyDescent="0.35">
      <c r="A181">
        <v>10</v>
      </c>
      <c r="B181" t="s">
        <v>360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s="1">
        <v>0</v>
      </c>
    </row>
    <row r="182" spans="1:17" x14ac:dyDescent="0.35">
      <c r="A182">
        <v>10</v>
      </c>
      <c r="B182" t="s">
        <v>214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s="1">
        <v>0</v>
      </c>
    </row>
    <row r="183" spans="1:17" x14ac:dyDescent="0.35">
      <c r="A183">
        <v>10</v>
      </c>
      <c r="B183" t="s">
        <v>215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s="1">
        <v>1E-3</v>
      </c>
    </row>
    <row r="184" spans="1:17" x14ac:dyDescent="0.35">
      <c r="A184">
        <v>10</v>
      </c>
      <c r="B184" t="s">
        <v>151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 s="1">
        <v>1E-3</v>
      </c>
    </row>
    <row r="185" spans="1:17" x14ac:dyDescent="0.35">
      <c r="A185">
        <v>10</v>
      </c>
      <c r="B185" t="s">
        <v>217</v>
      </c>
      <c r="C185">
        <v>0</v>
      </c>
      <c r="D185">
        <v>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 s="1">
        <v>3.0000000000000001E-3</v>
      </c>
    </row>
    <row r="186" spans="1:17" x14ac:dyDescent="0.35">
      <c r="A186">
        <v>10</v>
      </c>
      <c r="B186" t="s">
        <v>110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 s="1">
        <v>3.2000000000000001E-2</v>
      </c>
    </row>
    <row r="187" spans="1:17" x14ac:dyDescent="0.35">
      <c r="A187">
        <v>10</v>
      </c>
      <c r="B187" t="s">
        <v>218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10</v>
      </c>
      <c r="B188" t="s">
        <v>361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">
        <v>0</v>
      </c>
    </row>
    <row r="189" spans="1:17" x14ac:dyDescent="0.35">
      <c r="A189">
        <v>10</v>
      </c>
      <c r="B189" t="s">
        <v>213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0</v>
      </c>
    </row>
    <row r="190" spans="1:17" x14ac:dyDescent="0.35">
      <c r="A190">
        <v>10</v>
      </c>
      <c r="B190" t="s">
        <v>220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1">
        <v>0</v>
      </c>
    </row>
    <row r="191" spans="1:17" x14ac:dyDescent="0.35">
      <c r="A191">
        <v>10</v>
      </c>
      <c r="B191" t="s">
        <v>79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s="1">
        <v>1E-3</v>
      </c>
    </row>
    <row r="192" spans="1:17" x14ac:dyDescent="0.35">
      <c r="A192">
        <v>10</v>
      </c>
      <c r="B192" t="s">
        <v>221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1E-3</v>
      </c>
    </row>
    <row r="193" spans="1:17" x14ac:dyDescent="0.35">
      <c r="A193">
        <v>10</v>
      </c>
      <c r="B193" t="s">
        <v>226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1">
        <v>0</v>
      </c>
    </row>
    <row r="194" spans="1:17" x14ac:dyDescent="0.35">
      <c r="A194">
        <v>10</v>
      </c>
      <c r="B194" t="s">
        <v>224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0</v>
      </c>
    </row>
    <row r="195" spans="1:17" x14ac:dyDescent="0.35">
      <c r="A195">
        <v>10</v>
      </c>
      <c r="B195" t="s">
        <v>225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s="1">
        <v>0</v>
      </c>
    </row>
    <row r="196" spans="1:17" x14ac:dyDescent="0.35">
      <c r="A196">
        <v>10</v>
      </c>
      <c r="B196" t="s">
        <v>227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s="1">
        <v>0</v>
      </c>
    </row>
    <row r="197" spans="1:17" x14ac:dyDescent="0.35">
      <c r="A197">
        <v>10</v>
      </c>
      <c r="B197" t="s">
        <v>228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 s="1">
        <v>0</v>
      </c>
    </row>
    <row r="198" spans="1:17" x14ac:dyDescent="0.35">
      <c r="A198">
        <v>10</v>
      </c>
      <c r="B198" t="s">
        <v>219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s="1">
        <v>0</v>
      </c>
    </row>
    <row r="199" spans="1:17" x14ac:dyDescent="0.35">
      <c r="A199">
        <v>10</v>
      </c>
      <c r="B199" t="s">
        <v>260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 s="1">
        <v>0</v>
      </c>
    </row>
    <row r="200" spans="1:17" x14ac:dyDescent="0.35">
      <c r="A200">
        <v>10</v>
      </c>
      <c r="B200" t="s">
        <v>230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 s="1">
        <v>0</v>
      </c>
    </row>
    <row r="201" spans="1:17" x14ac:dyDescent="0.35">
      <c r="A201">
        <v>10</v>
      </c>
      <c r="B201" t="s">
        <v>231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s="1">
        <v>0</v>
      </c>
    </row>
    <row r="202" spans="1:17" x14ac:dyDescent="0.35">
      <c r="A202">
        <v>10</v>
      </c>
      <c r="B202" t="s">
        <v>232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s="1">
        <v>0</v>
      </c>
    </row>
    <row r="203" spans="1:17" x14ac:dyDescent="0.35">
      <c r="A203">
        <v>10</v>
      </c>
      <c r="B203" t="s">
        <v>233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 s="1">
        <v>0</v>
      </c>
    </row>
    <row r="204" spans="1:17" x14ac:dyDescent="0.35">
      <c r="A204">
        <v>10</v>
      </c>
      <c r="B204" t="s">
        <v>365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 s="1">
        <v>0</v>
      </c>
    </row>
    <row r="205" spans="1:17" x14ac:dyDescent="0.35">
      <c r="A205">
        <v>10</v>
      </c>
      <c r="B205" t="s">
        <v>234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s="1">
        <v>0</v>
      </c>
    </row>
    <row r="206" spans="1:17" x14ac:dyDescent="0.35">
      <c r="A206">
        <v>10</v>
      </c>
      <c r="B206" t="s">
        <v>235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s="1">
        <v>0</v>
      </c>
    </row>
    <row r="207" spans="1:17" x14ac:dyDescent="0.35">
      <c r="A207">
        <v>10</v>
      </c>
      <c r="B207" t="s">
        <v>236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 s="1">
        <v>0</v>
      </c>
    </row>
    <row r="208" spans="1:17" x14ac:dyDescent="0.35">
      <c r="A208">
        <v>10</v>
      </c>
      <c r="B208" t="s">
        <v>237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 s="1">
        <v>0</v>
      </c>
    </row>
    <row r="209" spans="1:17" x14ac:dyDescent="0.35">
      <c r="A209">
        <v>10</v>
      </c>
      <c r="B209" t="s">
        <v>229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 s="1">
        <v>0</v>
      </c>
    </row>
    <row r="210" spans="1:17" x14ac:dyDescent="0.35">
      <c r="A210">
        <v>10</v>
      </c>
      <c r="B210" t="s">
        <v>238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 s="1">
        <v>0</v>
      </c>
    </row>
    <row r="211" spans="1:17" x14ac:dyDescent="0.35">
      <c r="A211">
        <v>10</v>
      </c>
      <c r="B211" t="s">
        <v>239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 s="1">
        <v>0</v>
      </c>
    </row>
    <row r="212" spans="1:17" x14ac:dyDescent="0.35">
      <c r="A212">
        <v>10</v>
      </c>
      <c r="B212" t="s">
        <v>240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s="1">
        <v>0</v>
      </c>
    </row>
    <row r="213" spans="1:17" x14ac:dyDescent="0.35">
      <c r="A213">
        <v>10</v>
      </c>
      <c r="B213" t="s">
        <v>241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s="1">
        <v>0</v>
      </c>
    </row>
    <row r="214" spans="1:17" x14ac:dyDescent="0.35">
      <c r="A214">
        <v>10</v>
      </c>
      <c r="B214" t="s">
        <v>242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s="1">
        <v>0</v>
      </c>
    </row>
    <row r="215" spans="1:17" x14ac:dyDescent="0.35">
      <c r="A215">
        <v>10</v>
      </c>
      <c r="B215" t="s">
        <v>243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 s="1">
        <v>0</v>
      </c>
    </row>
    <row r="216" spans="1:17" x14ac:dyDescent="0.35">
      <c r="A216">
        <v>10</v>
      </c>
      <c r="B216" t="s">
        <v>244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 s="1">
        <v>0</v>
      </c>
    </row>
    <row r="217" spans="1:17" x14ac:dyDescent="0.35">
      <c r="A217">
        <v>10</v>
      </c>
      <c r="B217" t="s">
        <v>246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 s="1">
        <v>0</v>
      </c>
    </row>
    <row r="218" spans="1:17" x14ac:dyDescent="0.35">
      <c r="A218">
        <v>10</v>
      </c>
      <c r="B218" t="s">
        <v>247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 s="1">
        <v>1E-3</v>
      </c>
    </row>
    <row r="219" spans="1:17" x14ac:dyDescent="0.35">
      <c r="A219">
        <v>10</v>
      </c>
      <c r="B219" t="s">
        <v>248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s="1">
        <v>0</v>
      </c>
    </row>
    <row r="220" spans="1:17" x14ac:dyDescent="0.35">
      <c r="A220">
        <v>10</v>
      </c>
      <c r="B220" t="s">
        <v>250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 s="1">
        <v>0</v>
      </c>
    </row>
    <row r="221" spans="1:17" x14ac:dyDescent="0.35">
      <c r="A221">
        <v>10</v>
      </c>
      <c r="B221" t="s">
        <v>249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s="1">
        <v>0</v>
      </c>
    </row>
    <row r="222" spans="1:17" x14ac:dyDescent="0.35">
      <c r="A222">
        <v>10</v>
      </c>
      <c r="B222" t="s">
        <v>255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1">
        <v>0</v>
      </c>
    </row>
    <row r="223" spans="1:17" x14ac:dyDescent="0.35">
      <c r="A223">
        <v>10</v>
      </c>
      <c r="B223" t="s">
        <v>254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 s="1">
        <v>0</v>
      </c>
    </row>
    <row r="224" spans="1:17" x14ac:dyDescent="0.35">
      <c r="A224">
        <v>10</v>
      </c>
      <c r="B224" t="s">
        <v>252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 s="1">
        <v>1E-3</v>
      </c>
    </row>
    <row r="225" spans="1:17" x14ac:dyDescent="0.35">
      <c r="A225">
        <v>10</v>
      </c>
      <c r="B225" t="s">
        <v>344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 s="1">
        <v>0</v>
      </c>
    </row>
    <row r="226" spans="1:17" x14ac:dyDescent="0.35">
      <c r="A226">
        <v>10</v>
      </c>
      <c r="B226" t="s">
        <v>251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 s="1">
        <v>0</v>
      </c>
    </row>
    <row r="227" spans="1:17" x14ac:dyDescent="0.35">
      <c r="A227">
        <v>10</v>
      </c>
      <c r="B227" t="s">
        <v>253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s="1">
        <v>0</v>
      </c>
    </row>
    <row r="228" spans="1:17" x14ac:dyDescent="0.35">
      <c r="A228">
        <v>10</v>
      </c>
      <c r="B228" t="s">
        <v>256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 s="1">
        <v>0</v>
      </c>
    </row>
    <row r="229" spans="1:17" x14ac:dyDescent="0.35">
      <c r="A229">
        <v>10</v>
      </c>
      <c r="B229" t="s">
        <v>257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1">
        <v>0</v>
      </c>
    </row>
    <row r="230" spans="1:17" x14ac:dyDescent="0.35">
      <c r="A230">
        <v>10</v>
      </c>
      <c r="B230" t="s">
        <v>351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 s="1">
        <v>0</v>
      </c>
    </row>
    <row r="231" spans="1:17" x14ac:dyDescent="0.35">
      <c r="A231">
        <v>10</v>
      </c>
      <c r="B231" t="s">
        <v>258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 s="1">
        <v>0</v>
      </c>
    </row>
    <row r="232" spans="1:17" x14ac:dyDescent="0.35">
      <c r="A232">
        <v>10</v>
      </c>
      <c r="B232" t="s">
        <v>259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0</v>
      </c>
      <c r="Q232" s="1">
        <v>1E-3</v>
      </c>
    </row>
    <row r="233" spans="1:17" x14ac:dyDescent="0.35">
      <c r="A233">
        <v>10</v>
      </c>
      <c r="B233" t="s">
        <v>275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 s="1">
        <v>0</v>
      </c>
    </row>
    <row r="234" spans="1:17" x14ac:dyDescent="0.35">
      <c r="A234">
        <v>10</v>
      </c>
      <c r="B234" t="s">
        <v>268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s="1">
        <v>0</v>
      </c>
    </row>
    <row r="235" spans="1:17" x14ac:dyDescent="0.35">
      <c r="A235">
        <v>10</v>
      </c>
      <c r="B235" t="s">
        <v>81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 s="1">
        <v>0.18099999999999999</v>
      </c>
    </row>
    <row r="236" spans="1:17" x14ac:dyDescent="0.35">
      <c r="A236">
        <v>10</v>
      </c>
      <c r="B236" t="s">
        <v>261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 s="1">
        <v>0</v>
      </c>
    </row>
    <row r="237" spans="1:17" x14ac:dyDescent="0.35">
      <c r="A237">
        <v>10</v>
      </c>
      <c r="B237" t="s">
        <v>98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 s="1">
        <v>0.26100000000000001</v>
      </c>
    </row>
    <row r="238" spans="1:17" x14ac:dyDescent="0.35">
      <c r="A238">
        <v>10</v>
      </c>
      <c r="B238" t="s">
        <v>269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 s="1">
        <v>1E-3</v>
      </c>
    </row>
    <row r="239" spans="1:17" x14ac:dyDescent="0.35">
      <c r="A239">
        <v>10</v>
      </c>
      <c r="B239" t="s">
        <v>267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 s="1">
        <v>0</v>
      </c>
    </row>
    <row r="240" spans="1:17" x14ac:dyDescent="0.35">
      <c r="A240">
        <v>10</v>
      </c>
      <c r="B240" t="s">
        <v>168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 s="1">
        <v>8.9999999999999993E-3</v>
      </c>
    </row>
    <row r="241" spans="1:17" x14ac:dyDescent="0.35">
      <c r="A241">
        <v>10</v>
      </c>
      <c r="B241" t="s">
        <v>266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 s="1">
        <v>0</v>
      </c>
    </row>
    <row r="242" spans="1:17" x14ac:dyDescent="0.35">
      <c r="A242">
        <v>10</v>
      </c>
      <c r="B242" t="s">
        <v>265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 s="1">
        <v>0</v>
      </c>
    </row>
    <row r="243" spans="1:17" x14ac:dyDescent="0.35">
      <c r="A243">
        <v>10</v>
      </c>
      <c r="B243" t="s">
        <v>262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 s="1">
        <v>0</v>
      </c>
    </row>
    <row r="244" spans="1:17" x14ac:dyDescent="0.35">
      <c r="A244">
        <v>10</v>
      </c>
      <c r="B244" t="s">
        <v>264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s="1">
        <v>0</v>
      </c>
    </row>
    <row r="245" spans="1:17" x14ac:dyDescent="0.35">
      <c r="A245">
        <v>10</v>
      </c>
      <c r="B245" t="s">
        <v>263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 s="1">
        <v>0</v>
      </c>
    </row>
    <row r="246" spans="1:17" x14ac:dyDescent="0.35">
      <c r="A246">
        <v>10</v>
      </c>
      <c r="B246" t="s">
        <v>272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0</v>
      </c>
      <c r="Q246" s="1">
        <v>0</v>
      </c>
    </row>
    <row r="247" spans="1:17" x14ac:dyDescent="0.35">
      <c r="A247">
        <v>10</v>
      </c>
      <c r="B247" t="s">
        <v>270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s="1">
        <v>0</v>
      </c>
    </row>
    <row r="248" spans="1:17" x14ac:dyDescent="0.35">
      <c r="A248">
        <v>10</v>
      </c>
      <c r="B248" t="s">
        <v>273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 s="1">
        <v>0</v>
      </c>
    </row>
    <row r="249" spans="1:17" x14ac:dyDescent="0.35">
      <c r="A249">
        <v>10</v>
      </c>
      <c r="B249" t="s">
        <v>321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 s="1">
        <v>1E-3</v>
      </c>
    </row>
    <row r="250" spans="1:17" x14ac:dyDescent="0.35">
      <c r="A250">
        <v>10</v>
      </c>
      <c r="B250" t="s">
        <v>102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 s="1">
        <v>0.19800000000000001</v>
      </c>
    </row>
    <row r="251" spans="1:17" x14ac:dyDescent="0.35">
      <c r="A251">
        <v>10</v>
      </c>
      <c r="B251" t="s">
        <v>276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s="1">
        <v>0</v>
      </c>
    </row>
    <row r="252" spans="1:17" x14ac:dyDescent="0.35">
      <c r="A252">
        <v>10</v>
      </c>
      <c r="B252" t="s">
        <v>277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 s="1">
        <v>1E-3</v>
      </c>
    </row>
    <row r="253" spans="1:17" x14ac:dyDescent="0.35">
      <c r="A253">
        <v>10</v>
      </c>
      <c r="B253" t="s">
        <v>278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 s="1">
        <v>0</v>
      </c>
    </row>
    <row r="254" spans="1:17" x14ac:dyDescent="0.35">
      <c r="A254">
        <v>10</v>
      </c>
      <c r="B254" t="s">
        <v>279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 s="1">
        <v>0</v>
      </c>
    </row>
    <row r="255" spans="1:17" x14ac:dyDescent="0.35">
      <c r="A255">
        <v>10</v>
      </c>
      <c r="B255" t="s">
        <v>348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 s="1">
        <v>0</v>
      </c>
    </row>
    <row r="256" spans="1:17" x14ac:dyDescent="0.35">
      <c r="A256">
        <v>10</v>
      </c>
      <c r="B256" t="s">
        <v>280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 s="1">
        <v>0</v>
      </c>
    </row>
    <row r="257" spans="1:17" x14ac:dyDescent="0.35">
      <c r="A257">
        <v>10</v>
      </c>
      <c r="B257" t="s">
        <v>281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s="1">
        <v>0</v>
      </c>
    </row>
    <row r="258" spans="1:17" x14ac:dyDescent="0.35">
      <c r="A258">
        <v>10</v>
      </c>
      <c r="B258" t="s">
        <v>160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 s="1">
        <v>1E-3</v>
      </c>
    </row>
    <row r="259" spans="1:17" x14ac:dyDescent="0.35">
      <c r="A259">
        <v>10</v>
      </c>
      <c r="B259" t="s">
        <v>283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 s="1">
        <v>0</v>
      </c>
    </row>
    <row r="260" spans="1:17" x14ac:dyDescent="0.35">
      <c r="A260">
        <v>10</v>
      </c>
      <c r="B260" t="s">
        <v>284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 s="1">
        <v>0</v>
      </c>
    </row>
    <row r="261" spans="1:17" x14ac:dyDescent="0.35">
      <c r="A261">
        <v>10</v>
      </c>
      <c r="B261" t="s">
        <v>285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 s="1">
        <v>0</v>
      </c>
    </row>
    <row r="262" spans="1:17" x14ac:dyDescent="0.35">
      <c r="A262">
        <v>10</v>
      </c>
      <c r="B262" t="s">
        <v>288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 s="1">
        <v>0</v>
      </c>
    </row>
    <row r="263" spans="1:17" x14ac:dyDescent="0.35">
      <c r="A263">
        <v>10</v>
      </c>
      <c r="B263" t="s">
        <v>41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s="1">
        <v>0.68899999999999995</v>
      </c>
    </row>
    <row r="264" spans="1:17" x14ac:dyDescent="0.35">
      <c r="A264">
        <v>10</v>
      </c>
      <c r="B264" t="s">
        <v>166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 s="1">
        <v>1E-3</v>
      </c>
    </row>
    <row r="265" spans="1:17" x14ac:dyDescent="0.35">
      <c r="A265">
        <v>10</v>
      </c>
      <c r="B265" t="s">
        <v>286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 s="1">
        <v>0</v>
      </c>
    </row>
    <row r="266" spans="1:17" x14ac:dyDescent="0.35">
      <c r="A266">
        <v>10</v>
      </c>
      <c r="B266" t="s">
        <v>59</v>
      </c>
      <c r="C266">
        <v>0</v>
      </c>
      <c r="D266">
        <v>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0</v>
      </c>
      <c r="Q266" s="1">
        <v>0.63700000000000001</v>
      </c>
    </row>
    <row r="267" spans="1:17" x14ac:dyDescent="0.35">
      <c r="A267">
        <v>10</v>
      </c>
      <c r="B267" t="s">
        <v>293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 s="1">
        <v>0</v>
      </c>
    </row>
    <row r="268" spans="1:17" x14ac:dyDescent="0.35">
      <c r="A268">
        <v>10</v>
      </c>
      <c r="B268" t="s">
        <v>22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 s="1">
        <v>0.95099999999999996</v>
      </c>
    </row>
    <row r="269" spans="1:17" x14ac:dyDescent="0.35">
      <c r="A269">
        <v>10</v>
      </c>
      <c r="B269" t="s">
        <v>290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  <c r="Q269" s="1">
        <v>0</v>
      </c>
    </row>
    <row r="270" spans="1:17" x14ac:dyDescent="0.35">
      <c r="A270">
        <v>10</v>
      </c>
      <c r="B270" t="s">
        <v>292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 s="1">
        <v>0</v>
      </c>
    </row>
    <row r="271" spans="1:17" x14ac:dyDescent="0.35">
      <c r="A271">
        <v>10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 s="1">
        <v>0</v>
      </c>
    </row>
    <row r="272" spans="1:17" x14ac:dyDescent="0.35">
      <c r="A272">
        <v>10</v>
      </c>
      <c r="B272" t="s">
        <v>159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 s="1">
        <v>1E-3</v>
      </c>
    </row>
    <row r="273" spans="1:17" x14ac:dyDescent="0.35">
      <c r="A273">
        <v>10</v>
      </c>
      <c r="B273" t="s">
        <v>294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 s="1">
        <v>0</v>
      </c>
    </row>
    <row r="274" spans="1:17" x14ac:dyDescent="0.35">
      <c r="A274">
        <v>10</v>
      </c>
      <c r="B274" t="s">
        <v>295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 s="1">
        <v>0</v>
      </c>
    </row>
    <row r="275" spans="1:17" x14ac:dyDescent="0.35">
      <c r="A275">
        <v>10</v>
      </c>
      <c r="B275" t="s">
        <v>296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 s="1">
        <v>0</v>
      </c>
    </row>
    <row r="276" spans="1:17" x14ac:dyDescent="0.35">
      <c r="A276">
        <v>10</v>
      </c>
      <c r="B276" t="s">
        <v>356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 s="1">
        <v>7.0000000000000001E-3</v>
      </c>
    </row>
    <row r="277" spans="1:17" x14ac:dyDescent="0.35">
      <c r="A277">
        <v>10</v>
      </c>
      <c r="B277" t="s">
        <v>349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 s="1">
        <v>0</v>
      </c>
    </row>
    <row r="278" spans="1:17" x14ac:dyDescent="0.35">
      <c r="A278">
        <v>10</v>
      </c>
      <c r="B278" t="s">
        <v>48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0</v>
      </c>
      <c r="Q278" s="1">
        <v>1.2E-2</v>
      </c>
    </row>
    <row r="279" spans="1:17" x14ac:dyDescent="0.35">
      <c r="A279">
        <v>10</v>
      </c>
      <c r="B279" t="s">
        <v>298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 s="1">
        <v>0</v>
      </c>
    </row>
    <row r="280" spans="1:17" x14ac:dyDescent="0.35">
      <c r="A280">
        <v>10</v>
      </c>
      <c r="B280" t="s">
        <v>299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 s="1">
        <v>0</v>
      </c>
    </row>
    <row r="281" spans="1:17" x14ac:dyDescent="0.35">
      <c r="A281">
        <v>10</v>
      </c>
      <c r="B281" t="s">
        <v>300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 s="1">
        <v>0</v>
      </c>
    </row>
    <row r="282" spans="1:17" x14ac:dyDescent="0.35">
      <c r="A282">
        <v>10</v>
      </c>
      <c r="B282" t="s">
        <v>301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 s="1">
        <v>0</v>
      </c>
    </row>
    <row r="283" spans="1:17" x14ac:dyDescent="0.35">
      <c r="A283">
        <v>10</v>
      </c>
      <c r="B283" t="s">
        <v>302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s="1">
        <v>0</v>
      </c>
    </row>
    <row r="284" spans="1:17" x14ac:dyDescent="0.35">
      <c r="A284">
        <v>10</v>
      </c>
      <c r="B284" t="s">
        <v>303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 s="1">
        <v>0</v>
      </c>
    </row>
    <row r="285" spans="1:17" x14ac:dyDescent="0.35">
      <c r="A285">
        <v>10</v>
      </c>
      <c r="B285" t="s">
        <v>304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 s="1">
        <v>0</v>
      </c>
    </row>
    <row r="286" spans="1:17" x14ac:dyDescent="0.35">
      <c r="A286">
        <v>10</v>
      </c>
      <c r="B286" t="s">
        <v>305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s="1">
        <v>0</v>
      </c>
    </row>
    <row r="287" spans="1:17" x14ac:dyDescent="0.35">
      <c r="A287">
        <v>10</v>
      </c>
      <c r="B287" t="s">
        <v>306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s="1">
        <v>0</v>
      </c>
    </row>
    <row r="288" spans="1:17" x14ac:dyDescent="0.35">
      <c r="A288">
        <v>10</v>
      </c>
      <c r="B288" t="s">
        <v>307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 s="1">
        <v>0</v>
      </c>
    </row>
    <row r="289" spans="1:17" x14ac:dyDescent="0.35">
      <c r="A289">
        <v>10</v>
      </c>
      <c r="B289" t="s">
        <v>338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 s="1">
        <v>1.6E-2</v>
      </c>
    </row>
    <row r="290" spans="1:17" x14ac:dyDescent="0.35">
      <c r="A290">
        <v>10</v>
      </c>
      <c r="B290" t="s">
        <v>162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s="1">
        <v>4.0000000000000001E-3</v>
      </c>
    </row>
    <row r="291" spans="1:17" x14ac:dyDescent="0.35">
      <c r="A291">
        <v>10</v>
      </c>
      <c r="B291" t="s">
        <v>308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s="1">
        <v>0</v>
      </c>
    </row>
    <row r="292" spans="1:17" x14ac:dyDescent="0.35">
      <c r="A292">
        <v>10</v>
      </c>
      <c r="B292" t="s">
        <v>309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s="1">
        <v>0</v>
      </c>
    </row>
    <row r="293" spans="1:17" x14ac:dyDescent="0.35">
      <c r="A293">
        <v>10</v>
      </c>
      <c r="B293" t="s">
        <v>310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s="1">
        <v>0</v>
      </c>
    </row>
    <row r="294" spans="1:17" x14ac:dyDescent="0.35">
      <c r="A294">
        <v>10</v>
      </c>
      <c r="B294" t="s">
        <v>297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0</v>
      </c>
      <c r="Q294" s="1">
        <v>0</v>
      </c>
    </row>
    <row r="295" spans="1:17" x14ac:dyDescent="0.35">
      <c r="A295">
        <v>10</v>
      </c>
      <c r="B295" t="s">
        <v>320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s="1">
        <v>1E-3</v>
      </c>
    </row>
    <row r="296" spans="1:17" x14ac:dyDescent="0.35">
      <c r="A296">
        <v>10</v>
      </c>
      <c r="B296" t="s">
        <v>311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  <c r="Q296" s="1">
        <v>0</v>
      </c>
    </row>
    <row r="297" spans="1:17" x14ac:dyDescent="0.35">
      <c r="A297">
        <v>10</v>
      </c>
      <c r="B297" t="s">
        <v>75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 s="1">
        <v>4.0000000000000001E-3</v>
      </c>
    </row>
    <row r="298" spans="1:17" x14ac:dyDescent="0.35">
      <c r="A298">
        <v>10</v>
      </c>
      <c r="B298" t="s">
        <v>31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 s="1">
        <v>0.184</v>
      </c>
    </row>
    <row r="299" spans="1:17" x14ac:dyDescent="0.35">
      <c r="A299">
        <v>10</v>
      </c>
      <c r="B299" t="s">
        <v>117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 s="1">
        <v>0.99</v>
      </c>
    </row>
    <row r="300" spans="1:17" x14ac:dyDescent="0.35">
      <c r="A300">
        <v>10</v>
      </c>
      <c r="B300" t="s">
        <v>312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 s="1">
        <v>1E-3</v>
      </c>
    </row>
    <row r="301" spans="1:17" x14ac:dyDescent="0.35">
      <c r="A301">
        <v>10</v>
      </c>
      <c r="B301" t="s">
        <v>314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 s="1">
        <v>0</v>
      </c>
    </row>
    <row r="302" spans="1:17" x14ac:dyDescent="0.35">
      <c r="A302">
        <v>10</v>
      </c>
      <c r="B302" t="s">
        <v>315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 s="1">
        <v>0</v>
      </c>
    </row>
    <row r="303" spans="1:17" x14ac:dyDescent="0.35">
      <c r="A303">
        <v>10</v>
      </c>
      <c r="B303" t="s">
        <v>124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  <c r="Q303" s="1">
        <v>2E-3</v>
      </c>
    </row>
    <row r="304" spans="1:17" x14ac:dyDescent="0.35">
      <c r="A304">
        <v>10</v>
      </c>
      <c r="B304" t="s">
        <v>60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 s="1">
        <v>0.189</v>
      </c>
    </row>
    <row r="305" spans="1:17" x14ac:dyDescent="0.35">
      <c r="A305">
        <v>10</v>
      </c>
      <c r="B305" t="s">
        <v>313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 s="1">
        <v>0</v>
      </c>
    </row>
    <row r="306" spans="1:17" x14ac:dyDescent="0.35">
      <c r="A306">
        <v>10</v>
      </c>
      <c r="B306" t="s">
        <v>65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 s="1">
        <v>3.9E-2</v>
      </c>
    </row>
    <row r="307" spans="1:17" x14ac:dyDescent="0.35">
      <c r="A307">
        <v>10</v>
      </c>
      <c r="B307" t="s">
        <v>317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 s="1">
        <v>0</v>
      </c>
    </row>
    <row r="308" spans="1:17" x14ac:dyDescent="0.35">
      <c r="A308">
        <v>10</v>
      </c>
      <c r="B308" t="s">
        <v>319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 s="1">
        <v>1E-3</v>
      </c>
    </row>
    <row r="309" spans="1:17" x14ac:dyDescent="0.35">
      <c r="A309">
        <v>10</v>
      </c>
      <c r="B309" t="s">
        <v>318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 s="1">
        <v>0</v>
      </c>
    </row>
    <row r="310" spans="1:17" x14ac:dyDescent="0.35">
      <c r="A310">
        <v>10</v>
      </c>
      <c r="B310" t="s">
        <v>120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 s="1">
        <v>2E-3</v>
      </c>
    </row>
    <row r="311" spans="1:17" x14ac:dyDescent="0.35">
      <c r="A311">
        <v>10</v>
      </c>
      <c r="B311" t="s">
        <v>118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s="1">
        <v>0.17399999999999999</v>
      </c>
    </row>
    <row r="312" spans="1:17" x14ac:dyDescent="0.35">
      <c r="A312">
        <v>10</v>
      </c>
      <c r="B312" t="s">
        <v>66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 s="1">
        <v>1.6E-2</v>
      </c>
    </row>
    <row r="313" spans="1:17" x14ac:dyDescent="0.35">
      <c r="A313">
        <v>10</v>
      </c>
      <c r="B313" t="s">
        <v>157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 s="1">
        <v>1.0999999999999999E-2</v>
      </c>
    </row>
    <row r="314" spans="1:17" x14ac:dyDescent="0.35">
      <c r="A314">
        <v>10</v>
      </c>
      <c r="B314" t="s">
        <v>69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 s="1">
        <v>0.04</v>
      </c>
    </row>
    <row r="315" spans="1:17" x14ac:dyDescent="0.35">
      <c r="A315">
        <v>10</v>
      </c>
      <c r="B315" t="s">
        <v>322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 s="1">
        <v>1E-3</v>
      </c>
    </row>
    <row r="316" spans="1:17" x14ac:dyDescent="0.35">
      <c r="A316">
        <v>10</v>
      </c>
      <c r="B316" t="s">
        <v>323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  <c r="Q316" s="1">
        <v>0</v>
      </c>
    </row>
    <row r="317" spans="1:17" x14ac:dyDescent="0.35">
      <c r="A317">
        <v>10</v>
      </c>
      <c r="B317" t="s">
        <v>36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 s="1">
        <v>1E-3</v>
      </c>
    </row>
    <row r="318" spans="1:17" x14ac:dyDescent="0.35">
      <c r="A318">
        <v>10</v>
      </c>
      <c r="B318" t="s">
        <v>17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 s="1">
        <v>5.5E-2</v>
      </c>
    </row>
    <row r="319" spans="1:17" x14ac:dyDescent="0.35">
      <c r="A319">
        <v>10</v>
      </c>
      <c r="B319" t="s">
        <v>121</v>
      </c>
      <c r="C319">
        <v>0</v>
      </c>
      <c r="D319">
        <v>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  <c r="Q319" s="1">
        <v>7.0000000000000001E-3</v>
      </c>
    </row>
    <row r="320" spans="1:17" x14ac:dyDescent="0.35">
      <c r="A320">
        <v>10</v>
      </c>
      <c r="B320" t="s">
        <v>122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 s="1">
        <v>2.5999999999999999E-2</v>
      </c>
    </row>
    <row r="321" spans="1:17" x14ac:dyDescent="0.35">
      <c r="A321">
        <v>10</v>
      </c>
      <c r="B321" t="s">
        <v>123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 s="1">
        <v>1E-3</v>
      </c>
    </row>
    <row r="322" spans="1:17" x14ac:dyDescent="0.35">
      <c r="A322">
        <v>10</v>
      </c>
      <c r="B322" t="s">
        <v>324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  <c r="Q322" s="1">
        <v>2E-3</v>
      </c>
    </row>
    <row r="323" spans="1:17" x14ac:dyDescent="0.35">
      <c r="A323">
        <v>10</v>
      </c>
      <c r="B323" t="s">
        <v>327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 s="1">
        <v>0</v>
      </c>
    </row>
    <row r="324" spans="1:17" x14ac:dyDescent="0.35">
      <c r="A324">
        <v>10</v>
      </c>
      <c r="B324" t="s">
        <v>325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 s="1">
        <v>0</v>
      </c>
    </row>
    <row r="325" spans="1:17" x14ac:dyDescent="0.35">
      <c r="A325">
        <v>10</v>
      </c>
      <c r="B325" t="s">
        <v>328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 s="1">
        <v>0</v>
      </c>
    </row>
    <row r="326" spans="1:17" x14ac:dyDescent="0.35">
      <c r="A326">
        <v>10</v>
      </c>
      <c r="B326" t="s">
        <v>329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 s="1">
        <v>0</v>
      </c>
    </row>
    <row r="327" spans="1:17" x14ac:dyDescent="0.35">
      <c r="A327">
        <v>10</v>
      </c>
      <c r="B327" t="s">
        <v>331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 s="1">
        <v>0</v>
      </c>
    </row>
    <row r="328" spans="1:17" x14ac:dyDescent="0.35">
      <c r="A328">
        <v>10</v>
      </c>
      <c r="B328" t="s">
        <v>332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 s="1">
        <v>1E-3</v>
      </c>
    </row>
    <row r="329" spans="1:17" x14ac:dyDescent="0.35">
      <c r="A329">
        <v>10</v>
      </c>
      <c r="B329" t="s">
        <v>333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 s="1">
        <v>0</v>
      </c>
    </row>
    <row r="330" spans="1:17" x14ac:dyDescent="0.35">
      <c r="A330">
        <v>10</v>
      </c>
      <c r="B330" t="s">
        <v>14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 s="1">
        <v>1</v>
      </c>
    </row>
    <row r="331" spans="1:17" x14ac:dyDescent="0.35">
      <c r="A331">
        <v>10</v>
      </c>
      <c r="B331" t="s">
        <v>92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  <c r="K331">
        <v>-3</v>
      </c>
      <c r="L331">
        <v>0</v>
      </c>
      <c r="M331">
        <v>0</v>
      </c>
      <c r="N331">
        <v>1</v>
      </c>
      <c r="O331">
        <v>-0.3</v>
      </c>
      <c r="P331">
        <v>-0.3</v>
      </c>
      <c r="Q331" s="1">
        <v>5.8000000000000003E-2</v>
      </c>
    </row>
    <row r="332" spans="1:17" x14ac:dyDescent="0.35">
      <c r="A332">
        <v>10</v>
      </c>
      <c r="B332" t="s">
        <v>346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1</v>
      </c>
      <c r="O332">
        <v>-2</v>
      </c>
      <c r="P332">
        <v>-2</v>
      </c>
      <c r="Q332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Q332"/>
  <sheetViews>
    <sheetView showGridLines="0" topLeftCell="A304" workbookViewId="0">
      <selection activeCell="A5" sqref="A5:Q332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385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125</v>
      </c>
      <c r="L4" t="s">
        <v>126</v>
      </c>
      <c r="M4" t="s">
        <v>9</v>
      </c>
      <c r="N4" t="s">
        <v>10</v>
      </c>
      <c r="O4" t="s">
        <v>11</v>
      </c>
      <c r="P4" t="s">
        <v>12</v>
      </c>
      <c r="Q4" t="s">
        <v>13</v>
      </c>
    </row>
    <row r="5" spans="1:17" x14ac:dyDescent="0.35">
      <c r="A5">
        <v>11</v>
      </c>
      <c r="B5" t="s">
        <v>19</v>
      </c>
      <c r="C5">
        <v>7</v>
      </c>
      <c r="D5">
        <v>9</v>
      </c>
      <c r="E5">
        <v>103</v>
      </c>
      <c r="F5">
        <v>14.7</v>
      </c>
      <c r="G5">
        <v>34</v>
      </c>
      <c r="H5">
        <v>4</v>
      </c>
      <c r="I5">
        <v>2</v>
      </c>
      <c r="J5">
        <v>1</v>
      </c>
      <c r="K5">
        <v>18</v>
      </c>
      <c r="L5">
        <v>0</v>
      </c>
      <c r="M5">
        <v>0</v>
      </c>
      <c r="N5">
        <v>1</v>
      </c>
      <c r="O5">
        <v>27.6</v>
      </c>
      <c r="P5">
        <v>27.6</v>
      </c>
      <c r="Q5" s="1">
        <v>0.96399999999999997</v>
      </c>
    </row>
    <row r="6" spans="1:17" x14ac:dyDescent="0.35">
      <c r="A6">
        <v>11</v>
      </c>
      <c r="B6" t="s">
        <v>14</v>
      </c>
      <c r="C6">
        <v>10</v>
      </c>
      <c r="D6">
        <v>11</v>
      </c>
      <c r="E6">
        <v>146</v>
      </c>
      <c r="F6">
        <v>14.6</v>
      </c>
      <c r="G6">
        <v>38</v>
      </c>
      <c r="H6">
        <v>6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25.6</v>
      </c>
      <c r="P6">
        <v>25.6</v>
      </c>
      <c r="Q6" s="1">
        <v>1</v>
      </c>
    </row>
    <row r="7" spans="1:17" x14ac:dyDescent="0.35">
      <c r="A7">
        <v>11</v>
      </c>
      <c r="B7" t="s">
        <v>73</v>
      </c>
      <c r="C7">
        <v>8</v>
      </c>
      <c r="D7">
        <v>10</v>
      </c>
      <c r="E7">
        <v>149</v>
      </c>
      <c r="F7">
        <v>18.600000000000001</v>
      </c>
      <c r="G7">
        <v>40</v>
      </c>
      <c r="H7">
        <v>5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24.9</v>
      </c>
      <c r="P7">
        <v>24.9</v>
      </c>
      <c r="Q7" s="1">
        <v>0.91</v>
      </c>
    </row>
    <row r="8" spans="1:17" x14ac:dyDescent="0.35">
      <c r="A8">
        <v>11</v>
      </c>
      <c r="B8" t="s">
        <v>15</v>
      </c>
      <c r="C8">
        <v>5</v>
      </c>
      <c r="D8">
        <v>6</v>
      </c>
      <c r="E8">
        <v>156</v>
      </c>
      <c r="F8">
        <v>31.2</v>
      </c>
      <c r="G8">
        <v>76</v>
      </c>
      <c r="H8">
        <v>6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24.1</v>
      </c>
      <c r="P8">
        <v>24.1</v>
      </c>
      <c r="Q8" s="1">
        <v>0.97699999999999998</v>
      </c>
    </row>
    <row r="9" spans="1:17" x14ac:dyDescent="0.35">
      <c r="A9">
        <v>11</v>
      </c>
      <c r="B9" t="s">
        <v>39</v>
      </c>
      <c r="C9">
        <v>10</v>
      </c>
      <c r="D9">
        <v>16</v>
      </c>
      <c r="E9">
        <v>116</v>
      </c>
      <c r="F9">
        <v>11.6</v>
      </c>
      <c r="G9">
        <v>38</v>
      </c>
      <c r="H9">
        <v>2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22.6</v>
      </c>
      <c r="P9">
        <v>22.6</v>
      </c>
      <c r="Q9" s="1">
        <v>0.99399999999999999</v>
      </c>
    </row>
    <row r="10" spans="1:17" x14ac:dyDescent="0.35">
      <c r="A10">
        <v>11</v>
      </c>
      <c r="B10" t="s">
        <v>82</v>
      </c>
      <c r="C10">
        <v>7</v>
      </c>
      <c r="D10">
        <v>9</v>
      </c>
      <c r="E10">
        <v>96</v>
      </c>
      <c r="F10">
        <v>13.7</v>
      </c>
      <c r="G10">
        <v>39</v>
      </c>
      <c r="H10">
        <v>2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19.100000000000001</v>
      </c>
      <c r="P10">
        <v>19.100000000000001</v>
      </c>
      <c r="Q10" s="1">
        <v>0.96599999999999997</v>
      </c>
    </row>
    <row r="11" spans="1:17" x14ac:dyDescent="0.35">
      <c r="A11">
        <v>11</v>
      </c>
      <c r="B11" t="s">
        <v>114</v>
      </c>
      <c r="C11">
        <v>3</v>
      </c>
      <c r="D11">
        <v>4</v>
      </c>
      <c r="E11">
        <v>115</v>
      </c>
      <c r="F11">
        <v>38.299999999999997</v>
      </c>
      <c r="G11">
        <v>81</v>
      </c>
      <c r="H11">
        <v>5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19</v>
      </c>
      <c r="P11">
        <v>19</v>
      </c>
      <c r="Q11" s="1">
        <v>0.09</v>
      </c>
    </row>
    <row r="12" spans="1:17" x14ac:dyDescent="0.35">
      <c r="A12">
        <v>11</v>
      </c>
      <c r="B12" t="s">
        <v>34</v>
      </c>
      <c r="C12">
        <v>5</v>
      </c>
      <c r="D12">
        <v>9</v>
      </c>
      <c r="E12">
        <v>94</v>
      </c>
      <c r="F12">
        <v>18.8</v>
      </c>
      <c r="G12">
        <v>53</v>
      </c>
      <c r="H12">
        <v>5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17.899999999999999</v>
      </c>
      <c r="P12">
        <v>17.899999999999999</v>
      </c>
      <c r="Q12" s="1">
        <v>0.98</v>
      </c>
    </row>
    <row r="13" spans="1:17" x14ac:dyDescent="0.35">
      <c r="A13">
        <v>11</v>
      </c>
      <c r="B13" t="s">
        <v>25</v>
      </c>
      <c r="C13">
        <v>8</v>
      </c>
      <c r="D13">
        <v>11</v>
      </c>
      <c r="E13">
        <v>77</v>
      </c>
      <c r="F13">
        <v>9.6</v>
      </c>
      <c r="G13">
        <v>16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17.7</v>
      </c>
      <c r="P13">
        <v>17.7</v>
      </c>
      <c r="Q13" s="1">
        <v>1</v>
      </c>
    </row>
    <row r="14" spans="1:17" x14ac:dyDescent="0.35">
      <c r="A14">
        <v>11</v>
      </c>
      <c r="B14" t="s">
        <v>46</v>
      </c>
      <c r="C14">
        <v>7</v>
      </c>
      <c r="D14">
        <v>13</v>
      </c>
      <c r="E14">
        <v>82</v>
      </c>
      <c r="F14">
        <v>11.7</v>
      </c>
      <c r="G14">
        <v>46</v>
      </c>
      <c r="H14">
        <v>4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17.7</v>
      </c>
      <c r="P14">
        <v>17.7</v>
      </c>
      <c r="Q14" s="1">
        <v>0.999</v>
      </c>
    </row>
    <row r="15" spans="1:17" x14ac:dyDescent="0.35">
      <c r="A15">
        <v>11</v>
      </c>
      <c r="B15" t="s">
        <v>67</v>
      </c>
      <c r="C15">
        <v>4</v>
      </c>
      <c r="D15">
        <v>6</v>
      </c>
      <c r="E15">
        <v>46</v>
      </c>
      <c r="F15">
        <v>11.5</v>
      </c>
      <c r="G15">
        <v>19</v>
      </c>
      <c r="H15">
        <v>0</v>
      </c>
      <c r="I15">
        <v>0</v>
      </c>
      <c r="J15">
        <v>3</v>
      </c>
      <c r="K15">
        <v>46</v>
      </c>
      <c r="L15">
        <v>1</v>
      </c>
      <c r="M15">
        <v>0</v>
      </c>
      <c r="N15">
        <v>1</v>
      </c>
      <c r="O15">
        <v>17.2</v>
      </c>
      <c r="P15">
        <v>17.2</v>
      </c>
      <c r="Q15" s="1">
        <v>0.497</v>
      </c>
    </row>
    <row r="16" spans="1:17" x14ac:dyDescent="0.35">
      <c r="A16">
        <v>11</v>
      </c>
      <c r="B16" t="s">
        <v>22</v>
      </c>
      <c r="C16">
        <v>5</v>
      </c>
      <c r="D16">
        <v>7</v>
      </c>
      <c r="E16">
        <v>70</v>
      </c>
      <c r="F16">
        <v>14</v>
      </c>
      <c r="G16">
        <v>32</v>
      </c>
      <c r="H16">
        <v>2</v>
      </c>
      <c r="I16">
        <v>1</v>
      </c>
      <c r="J16">
        <v>1</v>
      </c>
      <c r="K16">
        <v>7</v>
      </c>
      <c r="L16">
        <v>0</v>
      </c>
      <c r="M16">
        <v>0</v>
      </c>
      <c r="N16">
        <v>1</v>
      </c>
      <c r="O16">
        <v>16.2</v>
      </c>
      <c r="P16">
        <v>16.2</v>
      </c>
      <c r="Q16" s="1">
        <v>0.95099999999999996</v>
      </c>
    </row>
    <row r="17" spans="1:17" x14ac:dyDescent="0.35">
      <c r="A17">
        <v>11</v>
      </c>
      <c r="B17" t="s">
        <v>84</v>
      </c>
      <c r="C17">
        <v>4</v>
      </c>
      <c r="D17">
        <v>5</v>
      </c>
      <c r="E17">
        <v>82</v>
      </c>
      <c r="F17">
        <v>20.5</v>
      </c>
      <c r="G17">
        <v>40</v>
      </c>
      <c r="H17">
        <v>4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16.2</v>
      </c>
      <c r="P17">
        <v>16.2</v>
      </c>
      <c r="Q17" s="1">
        <v>2.3E-2</v>
      </c>
    </row>
    <row r="18" spans="1:17" x14ac:dyDescent="0.35">
      <c r="A18">
        <v>11</v>
      </c>
      <c r="B18" t="s">
        <v>38</v>
      </c>
      <c r="C18">
        <v>4</v>
      </c>
      <c r="D18">
        <v>5</v>
      </c>
      <c r="E18">
        <v>66</v>
      </c>
      <c r="F18">
        <v>16.5</v>
      </c>
      <c r="G18">
        <v>33</v>
      </c>
      <c r="H18">
        <v>2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14.6</v>
      </c>
      <c r="P18">
        <v>14.6</v>
      </c>
      <c r="Q18" s="1">
        <v>0.85299999999999998</v>
      </c>
    </row>
    <row r="19" spans="1:17" x14ac:dyDescent="0.35">
      <c r="A19">
        <v>11</v>
      </c>
      <c r="B19" t="s">
        <v>42</v>
      </c>
      <c r="C19">
        <v>4</v>
      </c>
      <c r="D19">
        <v>5</v>
      </c>
      <c r="E19">
        <v>59</v>
      </c>
      <c r="F19">
        <v>14.8</v>
      </c>
      <c r="G19">
        <v>43</v>
      </c>
      <c r="H19">
        <v>3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13.9</v>
      </c>
      <c r="P19">
        <v>13.9</v>
      </c>
      <c r="Q19" s="1">
        <v>0.94299999999999995</v>
      </c>
    </row>
    <row r="20" spans="1:17" x14ac:dyDescent="0.35">
      <c r="A20">
        <v>11</v>
      </c>
      <c r="B20" t="s">
        <v>69</v>
      </c>
      <c r="C20">
        <v>5</v>
      </c>
      <c r="D20">
        <v>11</v>
      </c>
      <c r="E20">
        <v>53</v>
      </c>
      <c r="F20">
        <v>10.6</v>
      </c>
      <c r="G20">
        <v>17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13.8</v>
      </c>
      <c r="P20">
        <v>13.8</v>
      </c>
      <c r="Q20" s="1">
        <v>0.04</v>
      </c>
    </row>
    <row r="21" spans="1:17" x14ac:dyDescent="0.35">
      <c r="A21">
        <v>11</v>
      </c>
      <c r="B21" t="s">
        <v>23</v>
      </c>
      <c r="C21">
        <v>5</v>
      </c>
      <c r="D21">
        <v>6</v>
      </c>
      <c r="E21">
        <v>53</v>
      </c>
      <c r="F21">
        <v>10.6</v>
      </c>
      <c r="G21">
        <v>24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13.8</v>
      </c>
      <c r="P21">
        <v>13.8</v>
      </c>
      <c r="Q21" s="1">
        <v>0.46</v>
      </c>
    </row>
    <row r="22" spans="1:17" x14ac:dyDescent="0.35">
      <c r="A22">
        <v>11</v>
      </c>
      <c r="B22" t="s">
        <v>74</v>
      </c>
      <c r="C22">
        <v>4</v>
      </c>
      <c r="D22">
        <v>7</v>
      </c>
      <c r="E22">
        <v>116</v>
      </c>
      <c r="F22">
        <v>29</v>
      </c>
      <c r="G22">
        <v>51</v>
      </c>
      <c r="H22">
        <v>6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13.6</v>
      </c>
      <c r="P22">
        <v>13.6</v>
      </c>
      <c r="Q22" s="1">
        <v>0.44900000000000001</v>
      </c>
    </row>
    <row r="23" spans="1:17" x14ac:dyDescent="0.35">
      <c r="A23">
        <v>11</v>
      </c>
      <c r="B23" t="s">
        <v>45</v>
      </c>
      <c r="C23">
        <v>6</v>
      </c>
      <c r="D23">
        <v>9</v>
      </c>
      <c r="E23">
        <v>38</v>
      </c>
      <c r="F23">
        <v>6.3</v>
      </c>
      <c r="G23">
        <v>10</v>
      </c>
      <c r="H23">
        <v>0</v>
      </c>
      <c r="I23">
        <v>1</v>
      </c>
      <c r="J23">
        <v>1</v>
      </c>
      <c r="K23">
        <v>7</v>
      </c>
      <c r="L23">
        <v>0</v>
      </c>
      <c r="M23">
        <v>0</v>
      </c>
      <c r="N23">
        <v>1</v>
      </c>
      <c r="O23">
        <v>13.5</v>
      </c>
      <c r="P23">
        <v>13.5</v>
      </c>
      <c r="Q23" s="1">
        <v>1</v>
      </c>
    </row>
    <row r="24" spans="1:17" x14ac:dyDescent="0.35">
      <c r="A24">
        <v>11</v>
      </c>
      <c r="B24" t="s">
        <v>29</v>
      </c>
      <c r="C24">
        <v>6</v>
      </c>
      <c r="D24">
        <v>8</v>
      </c>
      <c r="E24">
        <v>99</v>
      </c>
      <c r="F24">
        <v>16.5</v>
      </c>
      <c r="G24">
        <v>41</v>
      </c>
      <c r="H24">
        <v>4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12.9</v>
      </c>
      <c r="P24">
        <v>12.9</v>
      </c>
      <c r="Q24" s="1">
        <v>0.98299999999999998</v>
      </c>
    </row>
    <row r="25" spans="1:17" x14ac:dyDescent="0.35">
      <c r="A25">
        <v>11</v>
      </c>
      <c r="B25" t="s">
        <v>26</v>
      </c>
      <c r="C25">
        <v>5</v>
      </c>
      <c r="D25">
        <v>12</v>
      </c>
      <c r="E25">
        <v>43</v>
      </c>
      <c r="F25">
        <v>8.6</v>
      </c>
      <c r="G25">
        <v>13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12.8</v>
      </c>
      <c r="P25">
        <v>12.8</v>
      </c>
      <c r="Q25" s="1">
        <v>0.97199999999999998</v>
      </c>
    </row>
    <row r="26" spans="1:17" x14ac:dyDescent="0.35">
      <c r="A26">
        <v>11</v>
      </c>
      <c r="B26" t="s">
        <v>63</v>
      </c>
      <c r="C26">
        <v>1</v>
      </c>
      <c r="D26">
        <v>1</v>
      </c>
      <c r="E26">
        <v>48</v>
      </c>
      <c r="F26">
        <v>48</v>
      </c>
      <c r="G26">
        <v>48</v>
      </c>
      <c r="H26">
        <v>3</v>
      </c>
      <c r="I26">
        <v>1</v>
      </c>
      <c r="J26">
        <v>2</v>
      </c>
      <c r="K26">
        <v>6</v>
      </c>
      <c r="L26">
        <v>0</v>
      </c>
      <c r="M26">
        <v>0</v>
      </c>
      <c r="N26">
        <v>1</v>
      </c>
      <c r="O26">
        <v>11.9</v>
      </c>
      <c r="P26">
        <v>11.9</v>
      </c>
      <c r="Q26" s="1">
        <v>0.22700000000000001</v>
      </c>
    </row>
    <row r="27" spans="1:17" x14ac:dyDescent="0.35">
      <c r="A27">
        <v>11</v>
      </c>
      <c r="B27" t="s">
        <v>115</v>
      </c>
      <c r="C27">
        <v>2</v>
      </c>
      <c r="D27">
        <v>3</v>
      </c>
      <c r="E27">
        <v>44</v>
      </c>
      <c r="F27">
        <v>22</v>
      </c>
      <c r="G27">
        <v>32</v>
      </c>
      <c r="H27">
        <v>2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11.4</v>
      </c>
      <c r="P27">
        <v>11.4</v>
      </c>
      <c r="Q27" s="1">
        <v>0.182</v>
      </c>
    </row>
    <row r="28" spans="1:17" x14ac:dyDescent="0.35">
      <c r="A28">
        <v>11</v>
      </c>
      <c r="B28" t="s">
        <v>89</v>
      </c>
      <c r="C28">
        <v>8</v>
      </c>
      <c r="D28">
        <v>11</v>
      </c>
      <c r="E28">
        <v>74</v>
      </c>
      <c r="F28">
        <v>9.3000000000000007</v>
      </c>
      <c r="G28">
        <v>16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11.4</v>
      </c>
      <c r="P28">
        <v>11.4</v>
      </c>
      <c r="Q28" s="1">
        <v>0.93500000000000005</v>
      </c>
    </row>
    <row r="29" spans="1:17" x14ac:dyDescent="0.35">
      <c r="A29">
        <v>11</v>
      </c>
      <c r="B29" t="s">
        <v>177</v>
      </c>
      <c r="C29">
        <v>6</v>
      </c>
      <c r="D29">
        <v>8</v>
      </c>
      <c r="E29">
        <v>76</v>
      </c>
      <c r="F29">
        <v>12.7</v>
      </c>
      <c r="G29">
        <v>31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10.6</v>
      </c>
      <c r="P29">
        <v>10.6</v>
      </c>
      <c r="Q29" s="1">
        <v>8.6999999999999994E-2</v>
      </c>
    </row>
    <row r="30" spans="1:17" x14ac:dyDescent="0.35">
      <c r="A30">
        <v>11</v>
      </c>
      <c r="B30" t="s">
        <v>223</v>
      </c>
      <c r="C30">
        <v>3</v>
      </c>
      <c r="D30">
        <v>5</v>
      </c>
      <c r="E30">
        <v>91</v>
      </c>
      <c r="F30">
        <v>30.3</v>
      </c>
      <c r="G30">
        <v>35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10.6</v>
      </c>
      <c r="P30">
        <v>10.6</v>
      </c>
      <c r="Q30" s="1">
        <v>8.9999999999999993E-3</v>
      </c>
    </row>
    <row r="31" spans="1:17" x14ac:dyDescent="0.35">
      <c r="A31">
        <v>11</v>
      </c>
      <c r="B31" t="s">
        <v>121</v>
      </c>
      <c r="C31">
        <v>1</v>
      </c>
      <c r="D31">
        <v>1</v>
      </c>
      <c r="E31">
        <v>37</v>
      </c>
      <c r="F31">
        <v>37</v>
      </c>
      <c r="G31">
        <v>37</v>
      </c>
      <c r="H31">
        <v>2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10.199999999999999</v>
      </c>
      <c r="P31">
        <v>10.199999999999999</v>
      </c>
      <c r="Q31" s="1">
        <v>7.0000000000000001E-3</v>
      </c>
    </row>
    <row r="32" spans="1:17" x14ac:dyDescent="0.35">
      <c r="A32">
        <v>11</v>
      </c>
      <c r="B32" t="s">
        <v>40</v>
      </c>
      <c r="C32">
        <v>7</v>
      </c>
      <c r="D32">
        <v>11</v>
      </c>
      <c r="E32">
        <v>65</v>
      </c>
      <c r="F32">
        <v>9.3000000000000007</v>
      </c>
      <c r="G32">
        <v>23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10</v>
      </c>
      <c r="P32">
        <v>10</v>
      </c>
      <c r="Q32" s="1">
        <v>0.90200000000000002</v>
      </c>
    </row>
    <row r="33" spans="1:17" x14ac:dyDescent="0.35">
      <c r="A33">
        <v>11</v>
      </c>
      <c r="B33" t="s">
        <v>59</v>
      </c>
      <c r="C33">
        <v>3</v>
      </c>
      <c r="D33">
        <v>4</v>
      </c>
      <c r="E33">
        <v>23</v>
      </c>
      <c r="F33">
        <v>7.7</v>
      </c>
      <c r="G33">
        <v>12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>
        <v>9.8000000000000007</v>
      </c>
      <c r="P33">
        <v>9.8000000000000007</v>
      </c>
      <c r="Q33" s="1">
        <v>0.63700000000000001</v>
      </c>
    </row>
    <row r="34" spans="1:17" x14ac:dyDescent="0.35">
      <c r="A34">
        <v>11</v>
      </c>
      <c r="B34" t="s">
        <v>113</v>
      </c>
      <c r="C34">
        <v>2</v>
      </c>
      <c r="D34">
        <v>4</v>
      </c>
      <c r="E34">
        <v>21</v>
      </c>
      <c r="F34">
        <v>10.5</v>
      </c>
      <c r="G34">
        <v>11</v>
      </c>
      <c r="H34">
        <v>0</v>
      </c>
      <c r="I34">
        <v>1</v>
      </c>
      <c r="J34">
        <v>1</v>
      </c>
      <c r="K34">
        <v>1</v>
      </c>
      <c r="L34">
        <v>0</v>
      </c>
      <c r="M34">
        <v>0</v>
      </c>
      <c r="N34">
        <v>1</v>
      </c>
      <c r="O34">
        <v>9.1999999999999993</v>
      </c>
      <c r="P34">
        <v>9.1999999999999993</v>
      </c>
      <c r="Q34" s="1">
        <v>0.73199999999999998</v>
      </c>
    </row>
    <row r="35" spans="1:17" x14ac:dyDescent="0.35">
      <c r="A35">
        <v>11</v>
      </c>
      <c r="B35" t="s">
        <v>167</v>
      </c>
      <c r="C35">
        <v>1</v>
      </c>
      <c r="D35">
        <v>1</v>
      </c>
      <c r="E35">
        <v>49</v>
      </c>
      <c r="F35">
        <v>49</v>
      </c>
      <c r="G35">
        <v>49</v>
      </c>
      <c r="H35">
        <v>3</v>
      </c>
      <c r="I35">
        <v>0</v>
      </c>
      <c r="J35">
        <v>1</v>
      </c>
      <c r="K35">
        <v>38</v>
      </c>
      <c r="L35">
        <v>0</v>
      </c>
      <c r="M35">
        <v>0</v>
      </c>
      <c r="N35">
        <v>1</v>
      </c>
      <c r="O35">
        <v>9.1999999999999993</v>
      </c>
      <c r="P35">
        <v>9.1999999999999993</v>
      </c>
      <c r="Q35" s="1">
        <v>1E-3</v>
      </c>
    </row>
    <row r="36" spans="1:17" x14ac:dyDescent="0.35">
      <c r="A36">
        <v>11</v>
      </c>
      <c r="B36" t="s">
        <v>54</v>
      </c>
      <c r="C36">
        <v>6</v>
      </c>
      <c r="D36">
        <v>7</v>
      </c>
      <c r="E36">
        <v>60</v>
      </c>
      <c r="F36">
        <v>10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9</v>
      </c>
      <c r="P36">
        <v>9</v>
      </c>
      <c r="Q36" s="1">
        <v>0.38200000000000001</v>
      </c>
    </row>
    <row r="37" spans="1:17" x14ac:dyDescent="0.35">
      <c r="A37">
        <v>11</v>
      </c>
      <c r="B37" t="s">
        <v>109</v>
      </c>
      <c r="C37">
        <v>5</v>
      </c>
      <c r="D37">
        <v>7</v>
      </c>
      <c r="E37">
        <v>58</v>
      </c>
      <c r="F37">
        <v>11.6</v>
      </c>
      <c r="G37">
        <v>19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8.3000000000000007</v>
      </c>
      <c r="P37">
        <v>8.3000000000000007</v>
      </c>
      <c r="Q37" s="1">
        <v>0.64900000000000002</v>
      </c>
    </row>
    <row r="38" spans="1:17" x14ac:dyDescent="0.35">
      <c r="A38">
        <v>11</v>
      </c>
      <c r="B38" t="s">
        <v>58</v>
      </c>
      <c r="C38">
        <v>2</v>
      </c>
      <c r="D38">
        <v>7</v>
      </c>
      <c r="E38">
        <v>12</v>
      </c>
      <c r="F38">
        <v>6</v>
      </c>
      <c r="G38">
        <v>10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1</v>
      </c>
      <c r="O38">
        <v>8.1999999999999993</v>
      </c>
      <c r="P38">
        <v>8.1999999999999993</v>
      </c>
      <c r="Q38" s="1">
        <v>1</v>
      </c>
    </row>
    <row r="39" spans="1:17" x14ac:dyDescent="0.35">
      <c r="A39">
        <v>11</v>
      </c>
      <c r="B39" t="s">
        <v>49</v>
      </c>
      <c r="C39">
        <v>3</v>
      </c>
      <c r="D39">
        <v>4</v>
      </c>
      <c r="E39">
        <v>63</v>
      </c>
      <c r="F39">
        <v>21</v>
      </c>
      <c r="G39">
        <v>40</v>
      </c>
      <c r="H39">
        <v>3</v>
      </c>
      <c r="I39">
        <v>0</v>
      </c>
      <c r="J39">
        <v>1</v>
      </c>
      <c r="K39">
        <v>-1</v>
      </c>
      <c r="L39">
        <v>0</v>
      </c>
      <c r="M39">
        <v>0</v>
      </c>
      <c r="N39">
        <v>1</v>
      </c>
      <c r="O39">
        <v>7.7</v>
      </c>
      <c r="P39">
        <v>7.7</v>
      </c>
      <c r="Q39" s="1">
        <v>0.98</v>
      </c>
    </row>
    <row r="40" spans="1:17" x14ac:dyDescent="0.35">
      <c r="A40">
        <v>11</v>
      </c>
      <c r="B40" t="s">
        <v>91</v>
      </c>
      <c r="C40">
        <v>5</v>
      </c>
      <c r="D40">
        <v>7</v>
      </c>
      <c r="E40">
        <v>51</v>
      </c>
      <c r="F40">
        <v>10.199999999999999</v>
      </c>
      <c r="G40">
        <v>13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7.6</v>
      </c>
      <c r="P40">
        <v>7.6</v>
      </c>
      <c r="Q40" s="1">
        <v>0.91600000000000004</v>
      </c>
    </row>
    <row r="41" spans="1:17" x14ac:dyDescent="0.35">
      <c r="A41">
        <v>11</v>
      </c>
      <c r="B41" t="s">
        <v>44</v>
      </c>
      <c r="C41">
        <v>4</v>
      </c>
      <c r="D41">
        <v>8</v>
      </c>
      <c r="E41">
        <v>55</v>
      </c>
      <c r="F41">
        <v>13.8</v>
      </c>
      <c r="G41">
        <v>19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7.5</v>
      </c>
      <c r="P41">
        <v>7.5</v>
      </c>
      <c r="Q41" s="1">
        <v>0.995</v>
      </c>
    </row>
    <row r="42" spans="1:17" x14ac:dyDescent="0.35">
      <c r="A42">
        <v>11</v>
      </c>
      <c r="B42" t="s">
        <v>72</v>
      </c>
      <c r="C42">
        <v>1</v>
      </c>
      <c r="D42">
        <v>2</v>
      </c>
      <c r="E42">
        <v>10</v>
      </c>
      <c r="F42">
        <v>10</v>
      </c>
      <c r="G42">
        <v>10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7.5</v>
      </c>
      <c r="P42">
        <v>7.5</v>
      </c>
      <c r="Q42" s="1">
        <v>9.9000000000000005E-2</v>
      </c>
    </row>
    <row r="43" spans="1:17" x14ac:dyDescent="0.35">
      <c r="A43">
        <v>11</v>
      </c>
      <c r="B43" t="s">
        <v>50</v>
      </c>
      <c r="C43">
        <v>5</v>
      </c>
      <c r="D43">
        <v>8</v>
      </c>
      <c r="E43">
        <v>44</v>
      </c>
      <c r="F43">
        <v>8.8000000000000007</v>
      </c>
      <c r="G43">
        <v>17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6.9</v>
      </c>
      <c r="P43">
        <v>6.9</v>
      </c>
      <c r="Q43" s="1">
        <v>7.6999999999999999E-2</v>
      </c>
    </row>
    <row r="44" spans="1:17" x14ac:dyDescent="0.35">
      <c r="A44">
        <v>11</v>
      </c>
      <c r="B44" t="s">
        <v>16</v>
      </c>
      <c r="C44">
        <v>4</v>
      </c>
      <c r="D44">
        <v>5</v>
      </c>
      <c r="E44">
        <v>49</v>
      </c>
      <c r="F44">
        <v>12.3</v>
      </c>
      <c r="G44">
        <v>24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6.9</v>
      </c>
      <c r="P44">
        <v>6.9</v>
      </c>
      <c r="Q44" s="1">
        <v>0.78900000000000003</v>
      </c>
    </row>
    <row r="45" spans="1:17" x14ac:dyDescent="0.35">
      <c r="A45">
        <v>11</v>
      </c>
      <c r="B45" t="s">
        <v>55</v>
      </c>
      <c r="C45">
        <v>6</v>
      </c>
      <c r="D45">
        <v>7</v>
      </c>
      <c r="E45">
        <v>39</v>
      </c>
      <c r="F45">
        <v>6.5</v>
      </c>
      <c r="G45">
        <v>11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6.9</v>
      </c>
      <c r="P45">
        <v>6.9</v>
      </c>
      <c r="Q45" s="1">
        <v>0.89300000000000002</v>
      </c>
    </row>
    <row r="46" spans="1:17" x14ac:dyDescent="0.35">
      <c r="A46">
        <v>11</v>
      </c>
      <c r="B46" t="s">
        <v>80</v>
      </c>
      <c r="C46">
        <v>5</v>
      </c>
      <c r="D46">
        <v>7</v>
      </c>
      <c r="E46">
        <v>43</v>
      </c>
      <c r="F46">
        <v>8.6</v>
      </c>
      <c r="G46">
        <v>11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6.8</v>
      </c>
      <c r="P46">
        <v>6.8</v>
      </c>
      <c r="Q46" s="1">
        <v>0.93100000000000005</v>
      </c>
    </row>
    <row r="47" spans="1:17" x14ac:dyDescent="0.35">
      <c r="A47">
        <v>11</v>
      </c>
      <c r="B47" t="s">
        <v>104</v>
      </c>
      <c r="C47">
        <v>5</v>
      </c>
      <c r="D47">
        <v>5</v>
      </c>
      <c r="E47">
        <v>42</v>
      </c>
      <c r="F47">
        <v>8.4</v>
      </c>
      <c r="G47">
        <v>31</v>
      </c>
      <c r="H47">
        <v>2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6.7</v>
      </c>
      <c r="P47">
        <v>6.7</v>
      </c>
      <c r="Q47" s="1">
        <v>2.4E-2</v>
      </c>
    </row>
    <row r="48" spans="1:17" x14ac:dyDescent="0.35">
      <c r="A48">
        <v>11</v>
      </c>
      <c r="B48" t="s">
        <v>33</v>
      </c>
      <c r="C48">
        <v>3</v>
      </c>
      <c r="D48">
        <v>4</v>
      </c>
      <c r="E48">
        <v>43</v>
      </c>
      <c r="F48">
        <v>14.3</v>
      </c>
      <c r="G48">
        <v>33</v>
      </c>
      <c r="H48">
        <v>2</v>
      </c>
      <c r="I48">
        <v>0</v>
      </c>
      <c r="J48">
        <v>1</v>
      </c>
      <c r="K48">
        <v>7</v>
      </c>
      <c r="L48">
        <v>0</v>
      </c>
      <c r="M48">
        <v>0</v>
      </c>
      <c r="N48">
        <v>1</v>
      </c>
      <c r="O48">
        <v>6.5</v>
      </c>
      <c r="P48">
        <v>6.5</v>
      </c>
      <c r="Q48" s="1">
        <v>0.85899999999999999</v>
      </c>
    </row>
    <row r="49" spans="1:17" x14ac:dyDescent="0.35">
      <c r="A49">
        <v>11</v>
      </c>
      <c r="B49" t="s">
        <v>95</v>
      </c>
      <c r="C49">
        <v>3</v>
      </c>
      <c r="D49">
        <v>6</v>
      </c>
      <c r="E49">
        <v>48</v>
      </c>
      <c r="F49">
        <v>16</v>
      </c>
      <c r="G49">
        <v>20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6.3</v>
      </c>
      <c r="P49">
        <v>6.3</v>
      </c>
      <c r="Q49" s="1">
        <v>0.91500000000000004</v>
      </c>
    </row>
    <row r="50" spans="1:17" x14ac:dyDescent="0.35">
      <c r="A50">
        <v>11</v>
      </c>
      <c r="B50" t="s">
        <v>41</v>
      </c>
      <c r="C50">
        <v>4</v>
      </c>
      <c r="D50">
        <v>5</v>
      </c>
      <c r="E50">
        <v>42</v>
      </c>
      <c r="F50">
        <v>10.5</v>
      </c>
      <c r="G50">
        <v>17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6.2</v>
      </c>
      <c r="P50">
        <v>6.2</v>
      </c>
      <c r="Q50" s="1">
        <v>0.68899999999999995</v>
      </c>
    </row>
    <row r="51" spans="1:17" x14ac:dyDescent="0.35">
      <c r="A51">
        <v>11</v>
      </c>
      <c r="B51" t="s">
        <v>30</v>
      </c>
      <c r="C51">
        <v>3</v>
      </c>
      <c r="D51">
        <v>6</v>
      </c>
      <c r="E51">
        <v>44</v>
      </c>
      <c r="F51">
        <v>14.7</v>
      </c>
      <c r="G51">
        <v>18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5.9</v>
      </c>
      <c r="P51">
        <v>5.9</v>
      </c>
      <c r="Q51" s="1">
        <v>0.89</v>
      </c>
    </row>
    <row r="52" spans="1:17" x14ac:dyDescent="0.35">
      <c r="A52">
        <v>11</v>
      </c>
      <c r="B52" t="s">
        <v>62</v>
      </c>
      <c r="C52">
        <v>4</v>
      </c>
      <c r="D52">
        <v>6</v>
      </c>
      <c r="E52">
        <v>38</v>
      </c>
      <c r="F52">
        <v>9.5</v>
      </c>
      <c r="G52">
        <v>14</v>
      </c>
      <c r="H52">
        <v>0</v>
      </c>
      <c r="I52">
        <v>0</v>
      </c>
      <c r="J52">
        <v>1</v>
      </c>
      <c r="K52">
        <v>-1</v>
      </c>
      <c r="L52">
        <v>0</v>
      </c>
      <c r="M52">
        <v>0</v>
      </c>
      <c r="N52">
        <v>1</v>
      </c>
      <c r="O52">
        <v>5.7</v>
      </c>
      <c r="P52">
        <v>5.7</v>
      </c>
      <c r="Q52" s="1">
        <v>0.82099999999999995</v>
      </c>
    </row>
    <row r="53" spans="1:17" x14ac:dyDescent="0.35">
      <c r="A53">
        <v>11</v>
      </c>
      <c r="B53" t="s">
        <v>83</v>
      </c>
      <c r="C53">
        <v>3</v>
      </c>
      <c r="D53">
        <v>4</v>
      </c>
      <c r="E53">
        <v>42</v>
      </c>
      <c r="F53">
        <v>14</v>
      </c>
      <c r="G53">
        <v>22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5.7</v>
      </c>
      <c r="P53">
        <v>5.7</v>
      </c>
      <c r="Q53" s="1">
        <v>0.65</v>
      </c>
    </row>
    <row r="54" spans="1:17" x14ac:dyDescent="0.35">
      <c r="A54">
        <v>11</v>
      </c>
      <c r="B54" t="s">
        <v>86</v>
      </c>
      <c r="C54">
        <v>3</v>
      </c>
      <c r="D54">
        <v>6</v>
      </c>
      <c r="E54">
        <v>40</v>
      </c>
      <c r="F54">
        <v>13.3</v>
      </c>
      <c r="G54">
        <v>32</v>
      </c>
      <c r="H54">
        <v>2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5.5</v>
      </c>
      <c r="P54">
        <v>5.5</v>
      </c>
      <c r="Q54" s="1">
        <v>0.56799999999999995</v>
      </c>
    </row>
    <row r="55" spans="1:17" x14ac:dyDescent="0.35">
      <c r="A55">
        <v>11</v>
      </c>
      <c r="B55" t="s">
        <v>71</v>
      </c>
      <c r="C55">
        <v>4</v>
      </c>
      <c r="D55">
        <v>8</v>
      </c>
      <c r="E55">
        <v>34</v>
      </c>
      <c r="F55">
        <v>8.5</v>
      </c>
      <c r="G55">
        <v>11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5.4</v>
      </c>
      <c r="P55">
        <v>5.4</v>
      </c>
      <c r="Q55" s="1">
        <v>0.93700000000000006</v>
      </c>
    </row>
    <row r="56" spans="1:17" x14ac:dyDescent="0.35">
      <c r="A56">
        <v>11</v>
      </c>
      <c r="B56" t="s">
        <v>112</v>
      </c>
      <c r="C56">
        <v>3</v>
      </c>
      <c r="D56">
        <v>4</v>
      </c>
      <c r="E56">
        <v>35</v>
      </c>
      <c r="F56">
        <v>11.7</v>
      </c>
      <c r="G56">
        <v>21</v>
      </c>
      <c r="H56">
        <v>1</v>
      </c>
      <c r="I56">
        <v>0</v>
      </c>
      <c r="J56">
        <v>1</v>
      </c>
      <c r="K56">
        <v>2</v>
      </c>
      <c r="L56">
        <v>0</v>
      </c>
      <c r="M56">
        <v>0</v>
      </c>
      <c r="N56">
        <v>1</v>
      </c>
      <c r="O56">
        <v>5.2</v>
      </c>
      <c r="P56">
        <v>5.2</v>
      </c>
      <c r="Q56" s="1">
        <v>6.8000000000000005E-2</v>
      </c>
    </row>
    <row r="57" spans="1:17" x14ac:dyDescent="0.35">
      <c r="A57">
        <v>11</v>
      </c>
      <c r="B57" t="s">
        <v>181</v>
      </c>
      <c r="C57">
        <v>3</v>
      </c>
      <c r="D57">
        <v>5</v>
      </c>
      <c r="E57">
        <v>36</v>
      </c>
      <c r="F57">
        <v>12</v>
      </c>
      <c r="G57">
        <v>14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5.0999999999999996</v>
      </c>
      <c r="P57">
        <v>5.0999999999999996</v>
      </c>
      <c r="Q57" s="1">
        <v>2.1000000000000001E-2</v>
      </c>
    </row>
    <row r="58" spans="1:17" x14ac:dyDescent="0.35">
      <c r="A58">
        <v>11</v>
      </c>
      <c r="B58" t="s">
        <v>332</v>
      </c>
      <c r="C58">
        <v>2</v>
      </c>
      <c r="D58">
        <v>2</v>
      </c>
      <c r="E58">
        <v>39</v>
      </c>
      <c r="F58">
        <v>19.5</v>
      </c>
      <c r="G58">
        <v>30</v>
      </c>
      <c r="H58">
        <v>2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4.9000000000000004</v>
      </c>
      <c r="P58">
        <v>4.9000000000000004</v>
      </c>
      <c r="Q58" s="1">
        <v>1E-3</v>
      </c>
    </row>
    <row r="59" spans="1:17" x14ac:dyDescent="0.35">
      <c r="A59">
        <v>11</v>
      </c>
      <c r="B59" t="s">
        <v>152</v>
      </c>
      <c r="C59">
        <v>4</v>
      </c>
      <c r="D59">
        <v>6</v>
      </c>
      <c r="E59">
        <v>22</v>
      </c>
      <c r="F59">
        <v>5.5</v>
      </c>
      <c r="G59">
        <v>17</v>
      </c>
      <c r="H59">
        <v>0</v>
      </c>
      <c r="I59">
        <v>0</v>
      </c>
      <c r="J59">
        <v>1</v>
      </c>
      <c r="K59">
        <v>6</v>
      </c>
      <c r="L59">
        <v>0</v>
      </c>
      <c r="M59">
        <v>0</v>
      </c>
      <c r="N59">
        <v>1</v>
      </c>
      <c r="O59">
        <v>4.8</v>
      </c>
      <c r="P59">
        <v>4.8</v>
      </c>
      <c r="Q59" s="1">
        <v>1.6E-2</v>
      </c>
    </row>
    <row r="60" spans="1:17" x14ac:dyDescent="0.35">
      <c r="A60">
        <v>11</v>
      </c>
      <c r="B60" t="s">
        <v>18</v>
      </c>
      <c r="C60">
        <v>4</v>
      </c>
      <c r="D60">
        <v>8</v>
      </c>
      <c r="E60">
        <v>27</v>
      </c>
      <c r="F60">
        <v>6.8</v>
      </c>
      <c r="G60">
        <v>11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4.7</v>
      </c>
      <c r="P60">
        <v>4.7</v>
      </c>
      <c r="Q60" s="1">
        <v>1</v>
      </c>
    </row>
    <row r="61" spans="1:17" x14ac:dyDescent="0.35">
      <c r="A61">
        <v>11</v>
      </c>
      <c r="B61" t="s">
        <v>155</v>
      </c>
      <c r="C61">
        <v>3</v>
      </c>
      <c r="D61">
        <v>4</v>
      </c>
      <c r="E61">
        <v>32</v>
      </c>
      <c r="F61">
        <v>10.7</v>
      </c>
      <c r="G61">
        <v>22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4.7</v>
      </c>
      <c r="P61">
        <v>4.7</v>
      </c>
      <c r="Q61" s="1">
        <v>1.4E-2</v>
      </c>
    </row>
    <row r="62" spans="1:17" x14ac:dyDescent="0.35">
      <c r="A62">
        <v>11</v>
      </c>
      <c r="B62" t="s">
        <v>94</v>
      </c>
      <c r="C62">
        <v>3</v>
      </c>
      <c r="D62">
        <v>5</v>
      </c>
      <c r="E62">
        <v>31</v>
      </c>
      <c r="F62">
        <v>10.3</v>
      </c>
      <c r="G62">
        <v>19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4.5999999999999996</v>
      </c>
      <c r="P62">
        <v>4.5999999999999996</v>
      </c>
      <c r="Q62" s="1">
        <v>0.20399999999999999</v>
      </c>
    </row>
    <row r="63" spans="1:17" x14ac:dyDescent="0.35">
      <c r="A63">
        <v>11</v>
      </c>
      <c r="B63" t="s">
        <v>272</v>
      </c>
      <c r="C63">
        <v>1</v>
      </c>
      <c r="D63">
        <v>2</v>
      </c>
      <c r="E63">
        <v>41</v>
      </c>
      <c r="F63">
        <v>41</v>
      </c>
      <c r="G63">
        <v>41</v>
      </c>
      <c r="H63">
        <v>3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4.5999999999999996</v>
      </c>
      <c r="P63">
        <v>4.5999999999999996</v>
      </c>
      <c r="Q63" s="1">
        <v>0</v>
      </c>
    </row>
    <row r="64" spans="1:17" x14ac:dyDescent="0.35">
      <c r="A64">
        <v>11</v>
      </c>
      <c r="B64" t="s">
        <v>149</v>
      </c>
      <c r="C64">
        <v>2</v>
      </c>
      <c r="D64">
        <v>7</v>
      </c>
      <c r="E64">
        <v>36</v>
      </c>
      <c r="F64">
        <v>18</v>
      </c>
      <c r="G64">
        <v>19</v>
      </c>
      <c r="H64">
        <v>0</v>
      </c>
      <c r="I64">
        <v>0</v>
      </c>
      <c r="J64">
        <v>1</v>
      </c>
      <c r="K64">
        <v>-6</v>
      </c>
      <c r="L64">
        <v>0</v>
      </c>
      <c r="M64">
        <v>0</v>
      </c>
      <c r="N64">
        <v>1</v>
      </c>
      <c r="O64">
        <v>4</v>
      </c>
      <c r="P64">
        <v>4</v>
      </c>
      <c r="Q64" s="1">
        <v>1E-3</v>
      </c>
    </row>
    <row r="65" spans="1:17" x14ac:dyDescent="0.35">
      <c r="A65">
        <v>11</v>
      </c>
      <c r="B65" t="s">
        <v>31</v>
      </c>
      <c r="C65">
        <v>4</v>
      </c>
      <c r="D65">
        <v>4</v>
      </c>
      <c r="E65">
        <v>20</v>
      </c>
      <c r="F65">
        <v>5</v>
      </c>
      <c r="G65">
        <v>8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4</v>
      </c>
      <c r="P65">
        <v>4</v>
      </c>
      <c r="Q65" s="1">
        <v>0.184</v>
      </c>
    </row>
    <row r="66" spans="1:17" x14ac:dyDescent="0.35">
      <c r="A66">
        <v>11</v>
      </c>
      <c r="B66" t="s">
        <v>120</v>
      </c>
      <c r="C66">
        <v>3</v>
      </c>
      <c r="D66">
        <v>4</v>
      </c>
      <c r="E66">
        <v>23</v>
      </c>
      <c r="F66">
        <v>7.7</v>
      </c>
      <c r="G66">
        <v>12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3.8</v>
      </c>
      <c r="P66">
        <v>3.8</v>
      </c>
      <c r="Q66" s="1">
        <v>2E-3</v>
      </c>
    </row>
    <row r="67" spans="1:17" x14ac:dyDescent="0.35">
      <c r="A67">
        <v>11</v>
      </c>
      <c r="B67" t="s">
        <v>335</v>
      </c>
      <c r="C67">
        <v>3</v>
      </c>
      <c r="D67">
        <v>6</v>
      </c>
      <c r="E67">
        <v>23</v>
      </c>
      <c r="F67">
        <v>7.7</v>
      </c>
      <c r="G67">
        <v>14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3.8</v>
      </c>
      <c r="P67">
        <v>3.8</v>
      </c>
      <c r="Q67" s="1">
        <v>0</v>
      </c>
    </row>
    <row r="68" spans="1:17" x14ac:dyDescent="0.35">
      <c r="A68">
        <v>11</v>
      </c>
      <c r="B68" t="s">
        <v>90</v>
      </c>
      <c r="C68">
        <v>3</v>
      </c>
      <c r="D68">
        <v>6</v>
      </c>
      <c r="E68">
        <v>22</v>
      </c>
      <c r="F68">
        <v>7.3</v>
      </c>
      <c r="G68">
        <v>13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3.7</v>
      </c>
      <c r="P68">
        <v>3.7</v>
      </c>
      <c r="Q68" s="1">
        <v>0.51700000000000002</v>
      </c>
    </row>
    <row r="69" spans="1:17" x14ac:dyDescent="0.35">
      <c r="A69">
        <v>11</v>
      </c>
      <c r="B69" t="s">
        <v>101</v>
      </c>
      <c r="C69">
        <v>2</v>
      </c>
      <c r="D69">
        <v>2</v>
      </c>
      <c r="E69">
        <v>12</v>
      </c>
      <c r="F69">
        <v>6</v>
      </c>
      <c r="G69">
        <v>7</v>
      </c>
      <c r="H69">
        <v>0</v>
      </c>
      <c r="I69">
        <v>0</v>
      </c>
      <c r="J69">
        <v>2</v>
      </c>
      <c r="K69">
        <v>14</v>
      </c>
      <c r="L69">
        <v>0</v>
      </c>
      <c r="M69">
        <v>0</v>
      </c>
      <c r="N69">
        <v>1</v>
      </c>
      <c r="O69">
        <v>3.6</v>
      </c>
      <c r="P69">
        <v>3.6</v>
      </c>
      <c r="Q69" s="1">
        <v>0.122</v>
      </c>
    </row>
    <row r="70" spans="1:17" x14ac:dyDescent="0.35">
      <c r="A70">
        <v>11</v>
      </c>
      <c r="B70" t="s">
        <v>48</v>
      </c>
      <c r="C70">
        <v>3</v>
      </c>
      <c r="D70">
        <v>4</v>
      </c>
      <c r="E70">
        <v>20</v>
      </c>
      <c r="F70">
        <v>6.7</v>
      </c>
      <c r="G70">
        <v>11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3.5</v>
      </c>
      <c r="P70">
        <v>3.5</v>
      </c>
      <c r="Q70" s="1">
        <v>1.2E-2</v>
      </c>
    </row>
    <row r="71" spans="1:17" x14ac:dyDescent="0.35">
      <c r="A71">
        <v>11</v>
      </c>
      <c r="B71" t="s">
        <v>200</v>
      </c>
      <c r="C71">
        <v>2</v>
      </c>
      <c r="D71">
        <v>2</v>
      </c>
      <c r="E71">
        <v>25</v>
      </c>
      <c r="F71">
        <v>12.5</v>
      </c>
      <c r="G71">
        <v>23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3.5</v>
      </c>
      <c r="P71">
        <v>3.5</v>
      </c>
      <c r="Q71" s="1">
        <v>0</v>
      </c>
    </row>
    <row r="72" spans="1:17" x14ac:dyDescent="0.35">
      <c r="A72">
        <v>11</v>
      </c>
      <c r="B72" t="s">
        <v>329</v>
      </c>
      <c r="C72">
        <v>2</v>
      </c>
      <c r="D72">
        <v>2</v>
      </c>
      <c r="E72">
        <v>24</v>
      </c>
      <c r="F72">
        <v>12</v>
      </c>
      <c r="G72">
        <v>23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3.4</v>
      </c>
      <c r="P72">
        <v>3.4</v>
      </c>
      <c r="Q72" s="1">
        <v>0</v>
      </c>
    </row>
    <row r="73" spans="1:17" x14ac:dyDescent="0.35">
      <c r="A73">
        <v>11</v>
      </c>
      <c r="B73" t="s">
        <v>47</v>
      </c>
      <c r="C73">
        <v>2</v>
      </c>
      <c r="D73">
        <v>3</v>
      </c>
      <c r="E73">
        <v>10</v>
      </c>
      <c r="F73">
        <v>5</v>
      </c>
      <c r="G73">
        <v>10</v>
      </c>
      <c r="H73">
        <v>0</v>
      </c>
      <c r="I73">
        <v>0</v>
      </c>
      <c r="J73">
        <v>1</v>
      </c>
      <c r="K73">
        <v>13</v>
      </c>
      <c r="L73">
        <v>0</v>
      </c>
      <c r="M73">
        <v>0</v>
      </c>
      <c r="N73">
        <v>1</v>
      </c>
      <c r="O73">
        <v>3.3</v>
      </c>
      <c r="P73">
        <v>3.3</v>
      </c>
      <c r="Q73" s="1">
        <v>7.0000000000000001E-3</v>
      </c>
    </row>
    <row r="74" spans="1:17" x14ac:dyDescent="0.35">
      <c r="A74">
        <v>11</v>
      </c>
      <c r="B74" t="s">
        <v>99</v>
      </c>
      <c r="C74">
        <v>2</v>
      </c>
      <c r="D74">
        <v>3</v>
      </c>
      <c r="E74">
        <v>22</v>
      </c>
      <c r="F74">
        <v>11</v>
      </c>
      <c r="G74">
        <v>16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3.2</v>
      </c>
      <c r="P74">
        <v>3.2</v>
      </c>
      <c r="Q74" s="1">
        <v>1.0999999999999999E-2</v>
      </c>
    </row>
    <row r="75" spans="1:17" x14ac:dyDescent="0.35">
      <c r="A75">
        <v>11</v>
      </c>
      <c r="B75" t="s">
        <v>93</v>
      </c>
      <c r="C75">
        <v>2</v>
      </c>
      <c r="D75">
        <v>6</v>
      </c>
      <c r="E75">
        <v>21</v>
      </c>
      <c r="F75">
        <v>10.5</v>
      </c>
      <c r="G75">
        <v>17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3.1</v>
      </c>
      <c r="P75">
        <v>3.1</v>
      </c>
      <c r="Q75" s="1">
        <v>0.23899999999999999</v>
      </c>
    </row>
    <row r="76" spans="1:17" x14ac:dyDescent="0.35">
      <c r="A76">
        <v>11</v>
      </c>
      <c r="B76" t="s">
        <v>316</v>
      </c>
      <c r="C76">
        <v>2</v>
      </c>
      <c r="D76">
        <v>2</v>
      </c>
      <c r="E76">
        <v>19</v>
      </c>
      <c r="F76">
        <v>9.5</v>
      </c>
      <c r="G76">
        <v>13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2.9</v>
      </c>
      <c r="P76">
        <v>2.9</v>
      </c>
      <c r="Q76" s="1">
        <v>1E-3</v>
      </c>
    </row>
    <row r="77" spans="1:17" x14ac:dyDescent="0.35">
      <c r="A77">
        <v>11</v>
      </c>
      <c r="B77" t="s">
        <v>32</v>
      </c>
      <c r="C77">
        <v>1</v>
      </c>
      <c r="D77">
        <v>1</v>
      </c>
      <c r="E77">
        <v>24</v>
      </c>
      <c r="F77">
        <v>24</v>
      </c>
      <c r="G77">
        <v>24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2.9</v>
      </c>
      <c r="P77">
        <v>2.9</v>
      </c>
      <c r="Q77" s="1">
        <v>0.17899999999999999</v>
      </c>
    </row>
    <row r="78" spans="1:17" x14ac:dyDescent="0.35">
      <c r="A78">
        <v>11</v>
      </c>
      <c r="B78" t="s">
        <v>61</v>
      </c>
      <c r="C78">
        <v>2</v>
      </c>
      <c r="D78">
        <v>8</v>
      </c>
      <c r="E78">
        <v>16</v>
      </c>
      <c r="F78">
        <v>8</v>
      </c>
      <c r="G78">
        <v>6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2.6</v>
      </c>
      <c r="P78">
        <v>2.6</v>
      </c>
      <c r="Q78" s="1">
        <v>0.81699999999999995</v>
      </c>
    </row>
    <row r="79" spans="1:17" x14ac:dyDescent="0.35">
      <c r="A79">
        <v>11</v>
      </c>
      <c r="B79" t="s">
        <v>123</v>
      </c>
      <c r="C79">
        <v>2</v>
      </c>
      <c r="D79">
        <v>2</v>
      </c>
      <c r="E79">
        <v>12</v>
      </c>
      <c r="F79">
        <v>6</v>
      </c>
      <c r="G79">
        <v>7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2.2000000000000002</v>
      </c>
      <c r="P79">
        <v>2.2000000000000002</v>
      </c>
      <c r="Q79" s="1">
        <v>1E-3</v>
      </c>
    </row>
    <row r="80" spans="1:17" x14ac:dyDescent="0.35">
      <c r="A80">
        <v>11</v>
      </c>
      <c r="B80" t="s">
        <v>56</v>
      </c>
      <c r="C80">
        <v>2</v>
      </c>
      <c r="D80">
        <v>5</v>
      </c>
      <c r="E80">
        <v>18</v>
      </c>
      <c r="F80">
        <v>9</v>
      </c>
      <c r="G80">
        <v>13</v>
      </c>
      <c r="H80">
        <v>0</v>
      </c>
      <c r="I80">
        <v>0</v>
      </c>
      <c r="J80">
        <v>1</v>
      </c>
      <c r="K80">
        <v>-6</v>
      </c>
      <c r="L80">
        <v>0</v>
      </c>
      <c r="M80">
        <v>0</v>
      </c>
      <c r="N80">
        <v>1</v>
      </c>
      <c r="O80">
        <v>2.2000000000000002</v>
      </c>
      <c r="P80">
        <v>2.2000000000000002</v>
      </c>
      <c r="Q80" s="1">
        <v>0.88600000000000001</v>
      </c>
    </row>
    <row r="81" spans="1:17" x14ac:dyDescent="0.35">
      <c r="A81">
        <v>11</v>
      </c>
      <c r="B81" t="s">
        <v>336</v>
      </c>
      <c r="C81">
        <v>2</v>
      </c>
      <c r="D81">
        <v>5</v>
      </c>
      <c r="E81">
        <v>12</v>
      </c>
      <c r="F81">
        <v>6</v>
      </c>
      <c r="G81">
        <v>7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2.2000000000000002</v>
      </c>
      <c r="P81">
        <v>2.2000000000000002</v>
      </c>
      <c r="Q81" s="1">
        <v>3.0000000000000001E-3</v>
      </c>
    </row>
    <row r="82" spans="1:17" x14ac:dyDescent="0.35">
      <c r="A82">
        <v>11</v>
      </c>
      <c r="B82" t="s">
        <v>92</v>
      </c>
      <c r="C82">
        <v>2</v>
      </c>
      <c r="D82">
        <v>3</v>
      </c>
      <c r="E82">
        <v>12</v>
      </c>
      <c r="F82">
        <v>6</v>
      </c>
      <c r="G82">
        <v>8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2.2000000000000002</v>
      </c>
      <c r="P82">
        <v>2.2000000000000002</v>
      </c>
      <c r="Q82" s="1">
        <v>5.8000000000000003E-2</v>
      </c>
    </row>
    <row r="83" spans="1:17" x14ac:dyDescent="0.35">
      <c r="A83">
        <v>11</v>
      </c>
      <c r="B83" t="s">
        <v>337</v>
      </c>
      <c r="C83">
        <v>2</v>
      </c>
      <c r="D83">
        <v>2</v>
      </c>
      <c r="E83">
        <v>12</v>
      </c>
      <c r="F83">
        <v>6</v>
      </c>
      <c r="G83">
        <v>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2.2000000000000002</v>
      </c>
      <c r="P83">
        <v>2.2000000000000002</v>
      </c>
      <c r="Q83" s="1">
        <v>1.7999999999999999E-2</v>
      </c>
    </row>
    <row r="84" spans="1:17" x14ac:dyDescent="0.35">
      <c r="A84">
        <v>11</v>
      </c>
      <c r="B84" t="s">
        <v>28</v>
      </c>
      <c r="C84">
        <v>1</v>
      </c>
      <c r="D84">
        <v>3</v>
      </c>
      <c r="E84">
        <v>17</v>
      </c>
      <c r="F84">
        <v>17</v>
      </c>
      <c r="G84">
        <v>17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2.2000000000000002</v>
      </c>
      <c r="P84">
        <v>2.2000000000000002</v>
      </c>
      <c r="Q84" s="1">
        <v>0.23599999999999999</v>
      </c>
    </row>
    <row r="85" spans="1:17" x14ac:dyDescent="0.35">
      <c r="A85">
        <v>11</v>
      </c>
      <c r="B85" t="s">
        <v>158</v>
      </c>
      <c r="C85">
        <v>2</v>
      </c>
      <c r="D85">
        <v>2</v>
      </c>
      <c r="E85">
        <v>9</v>
      </c>
      <c r="F85">
        <v>4.5</v>
      </c>
      <c r="G85">
        <v>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1.9</v>
      </c>
      <c r="P85">
        <v>1.9</v>
      </c>
      <c r="Q85" s="1">
        <v>1E-3</v>
      </c>
    </row>
    <row r="86" spans="1:17" x14ac:dyDescent="0.35">
      <c r="A86">
        <v>11</v>
      </c>
      <c r="B86" t="s">
        <v>165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17</v>
      </c>
      <c r="L86">
        <v>0</v>
      </c>
      <c r="M86">
        <v>0</v>
      </c>
      <c r="N86">
        <v>1</v>
      </c>
      <c r="O86">
        <v>1.7</v>
      </c>
      <c r="P86">
        <v>1.7</v>
      </c>
      <c r="Q86" s="1">
        <v>3.0000000000000001E-3</v>
      </c>
    </row>
    <row r="87" spans="1:17" x14ac:dyDescent="0.35">
      <c r="A87">
        <v>11</v>
      </c>
      <c r="B87" t="s">
        <v>119</v>
      </c>
      <c r="C87">
        <v>3</v>
      </c>
      <c r="D87">
        <v>3</v>
      </c>
      <c r="E87">
        <v>22</v>
      </c>
      <c r="F87">
        <v>7.3</v>
      </c>
      <c r="G87">
        <v>14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  <c r="O87">
        <v>1.7</v>
      </c>
      <c r="P87">
        <v>1.7</v>
      </c>
      <c r="Q87" s="1">
        <v>0</v>
      </c>
    </row>
    <row r="88" spans="1:17" x14ac:dyDescent="0.35">
      <c r="A88">
        <v>11</v>
      </c>
      <c r="B88" t="s">
        <v>333</v>
      </c>
      <c r="C88">
        <v>1</v>
      </c>
      <c r="D88">
        <v>1</v>
      </c>
      <c r="E88">
        <v>12</v>
      </c>
      <c r="F88">
        <v>12</v>
      </c>
      <c r="G88">
        <v>12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1.7</v>
      </c>
      <c r="P88">
        <v>1.7</v>
      </c>
      <c r="Q88" s="1">
        <v>0</v>
      </c>
    </row>
    <row r="89" spans="1:17" x14ac:dyDescent="0.35">
      <c r="A89">
        <v>11</v>
      </c>
      <c r="B89" t="s">
        <v>111</v>
      </c>
      <c r="C89">
        <v>1</v>
      </c>
      <c r="D89">
        <v>1</v>
      </c>
      <c r="E89">
        <v>12</v>
      </c>
      <c r="F89">
        <v>12</v>
      </c>
      <c r="G89">
        <v>12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1.7</v>
      </c>
      <c r="P89">
        <v>1.7</v>
      </c>
      <c r="Q89" s="1">
        <v>8.0000000000000002E-3</v>
      </c>
    </row>
    <row r="90" spans="1:17" x14ac:dyDescent="0.35">
      <c r="A90">
        <v>11</v>
      </c>
      <c r="B90" t="s">
        <v>43</v>
      </c>
      <c r="C90">
        <v>1</v>
      </c>
      <c r="D90">
        <v>2</v>
      </c>
      <c r="E90">
        <v>11</v>
      </c>
      <c r="F90">
        <v>11</v>
      </c>
      <c r="G90">
        <v>11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1.6</v>
      </c>
      <c r="P90">
        <v>1.6</v>
      </c>
      <c r="Q90" s="1">
        <v>0.121</v>
      </c>
    </row>
    <row r="91" spans="1:17" x14ac:dyDescent="0.35">
      <c r="A91">
        <v>11</v>
      </c>
      <c r="B91" t="s">
        <v>117</v>
      </c>
      <c r="C91">
        <v>1</v>
      </c>
      <c r="D91">
        <v>1</v>
      </c>
      <c r="E91">
        <v>11</v>
      </c>
      <c r="F91">
        <v>11</v>
      </c>
      <c r="G91">
        <v>11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1.6</v>
      </c>
      <c r="P91">
        <v>1.6</v>
      </c>
      <c r="Q91" s="1">
        <v>0.99</v>
      </c>
    </row>
    <row r="92" spans="1:17" x14ac:dyDescent="0.35">
      <c r="A92">
        <v>11</v>
      </c>
      <c r="B92" t="s">
        <v>334</v>
      </c>
      <c r="C92">
        <v>1</v>
      </c>
      <c r="D92">
        <v>1</v>
      </c>
      <c r="E92">
        <v>10</v>
      </c>
      <c r="F92">
        <v>10</v>
      </c>
      <c r="G92">
        <v>10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1.5</v>
      </c>
      <c r="P92">
        <v>1.5</v>
      </c>
      <c r="Q92" s="1">
        <v>2E-3</v>
      </c>
    </row>
    <row r="93" spans="1:17" x14ac:dyDescent="0.35">
      <c r="A93">
        <v>11</v>
      </c>
      <c r="B93" t="s">
        <v>217</v>
      </c>
      <c r="C93">
        <v>1</v>
      </c>
      <c r="D93">
        <v>2</v>
      </c>
      <c r="E93">
        <v>2</v>
      </c>
      <c r="F93">
        <v>2</v>
      </c>
      <c r="G93">
        <v>2</v>
      </c>
      <c r="H93">
        <v>0</v>
      </c>
      <c r="I93">
        <v>0</v>
      </c>
      <c r="J93">
        <v>1</v>
      </c>
      <c r="K93">
        <v>8</v>
      </c>
      <c r="L93">
        <v>0</v>
      </c>
      <c r="M93">
        <v>0</v>
      </c>
      <c r="N93">
        <v>1</v>
      </c>
      <c r="O93">
        <v>1.5</v>
      </c>
      <c r="P93">
        <v>1.5</v>
      </c>
      <c r="Q93" s="1">
        <v>3.0000000000000001E-3</v>
      </c>
    </row>
    <row r="94" spans="1:17" x14ac:dyDescent="0.35">
      <c r="A94">
        <v>11</v>
      </c>
      <c r="B94" t="s">
        <v>338</v>
      </c>
      <c r="C94">
        <v>2</v>
      </c>
      <c r="D94">
        <v>2</v>
      </c>
      <c r="E94">
        <v>5</v>
      </c>
      <c r="F94">
        <v>2.5</v>
      </c>
      <c r="G94">
        <v>5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1.5</v>
      </c>
      <c r="P94">
        <v>1.5</v>
      </c>
      <c r="Q94" s="1">
        <v>1.6E-2</v>
      </c>
    </row>
    <row r="95" spans="1:17" x14ac:dyDescent="0.35">
      <c r="A95">
        <v>11</v>
      </c>
      <c r="B95" t="s">
        <v>37</v>
      </c>
      <c r="C95">
        <v>1</v>
      </c>
      <c r="D95">
        <v>4</v>
      </c>
      <c r="E95">
        <v>8</v>
      </c>
      <c r="F95">
        <v>8</v>
      </c>
      <c r="G95">
        <v>8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1.3</v>
      </c>
      <c r="P95">
        <v>1.3</v>
      </c>
      <c r="Q95" s="1">
        <v>1</v>
      </c>
    </row>
    <row r="96" spans="1:17" x14ac:dyDescent="0.35">
      <c r="A96">
        <v>11</v>
      </c>
      <c r="B96" t="s">
        <v>153</v>
      </c>
      <c r="C96">
        <v>1</v>
      </c>
      <c r="D96">
        <v>2</v>
      </c>
      <c r="E96">
        <v>8</v>
      </c>
      <c r="F96">
        <v>8</v>
      </c>
      <c r="G96">
        <v>8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1.3</v>
      </c>
      <c r="P96">
        <v>1.3</v>
      </c>
      <c r="Q96" s="1">
        <v>4.0000000000000001E-3</v>
      </c>
    </row>
    <row r="97" spans="1:17" x14ac:dyDescent="0.35">
      <c r="A97">
        <v>11</v>
      </c>
      <c r="B97" t="s">
        <v>76</v>
      </c>
      <c r="C97">
        <v>1</v>
      </c>
      <c r="D97">
        <v>2</v>
      </c>
      <c r="E97">
        <v>7</v>
      </c>
      <c r="F97">
        <v>7</v>
      </c>
      <c r="G97">
        <v>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1.2</v>
      </c>
      <c r="P97">
        <v>1.2</v>
      </c>
      <c r="Q97" s="1">
        <v>0.24299999999999999</v>
      </c>
    </row>
    <row r="98" spans="1:17" x14ac:dyDescent="0.35">
      <c r="A98">
        <v>11</v>
      </c>
      <c r="B98" t="s">
        <v>110</v>
      </c>
      <c r="C98">
        <v>1</v>
      </c>
      <c r="D98">
        <v>2</v>
      </c>
      <c r="E98">
        <v>7</v>
      </c>
      <c r="F98">
        <v>7</v>
      </c>
      <c r="G98">
        <v>7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1.2</v>
      </c>
      <c r="P98">
        <v>1.2</v>
      </c>
      <c r="Q98" s="1">
        <v>3.2000000000000001E-2</v>
      </c>
    </row>
    <row r="99" spans="1:17" x14ac:dyDescent="0.35">
      <c r="A99">
        <v>11</v>
      </c>
      <c r="B99" t="s">
        <v>259</v>
      </c>
      <c r="C99">
        <v>1</v>
      </c>
      <c r="D99">
        <v>1</v>
      </c>
      <c r="E99">
        <v>7</v>
      </c>
      <c r="F99">
        <v>7</v>
      </c>
      <c r="G99">
        <v>7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1.2</v>
      </c>
      <c r="P99">
        <v>1.2</v>
      </c>
      <c r="Q99" s="1">
        <v>1E-3</v>
      </c>
    </row>
    <row r="100" spans="1:17" x14ac:dyDescent="0.35">
      <c r="A100">
        <v>11</v>
      </c>
      <c r="B100" t="s">
        <v>53</v>
      </c>
      <c r="C100">
        <v>1</v>
      </c>
      <c r="D100">
        <v>1</v>
      </c>
      <c r="E100">
        <v>7</v>
      </c>
      <c r="F100">
        <v>7</v>
      </c>
      <c r="G100">
        <v>7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1.2</v>
      </c>
      <c r="P100">
        <v>1.2</v>
      </c>
      <c r="Q100" s="1">
        <v>8.0000000000000002E-3</v>
      </c>
    </row>
    <row r="101" spans="1:17" x14ac:dyDescent="0.35">
      <c r="A101">
        <v>11</v>
      </c>
      <c r="B101" t="s">
        <v>171</v>
      </c>
      <c r="C101">
        <v>1</v>
      </c>
      <c r="D101">
        <v>3</v>
      </c>
      <c r="E101">
        <v>7</v>
      </c>
      <c r="F101">
        <v>7</v>
      </c>
      <c r="G101">
        <v>7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1.2</v>
      </c>
      <c r="P101">
        <v>1.2</v>
      </c>
      <c r="Q101" s="1">
        <v>1E-3</v>
      </c>
    </row>
    <row r="102" spans="1:17" x14ac:dyDescent="0.35">
      <c r="A102">
        <v>11</v>
      </c>
      <c r="B102" t="s">
        <v>87</v>
      </c>
      <c r="C102">
        <v>1</v>
      </c>
      <c r="D102">
        <v>6</v>
      </c>
      <c r="E102">
        <v>6</v>
      </c>
      <c r="F102">
        <v>6</v>
      </c>
      <c r="G102">
        <v>6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1.1000000000000001</v>
      </c>
      <c r="P102">
        <v>1.1000000000000001</v>
      </c>
      <c r="Q102" s="1">
        <v>8.5000000000000006E-2</v>
      </c>
    </row>
    <row r="103" spans="1:17" x14ac:dyDescent="0.35">
      <c r="A103">
        <v>11</v>
      </c>
      <c r="B103" t="s">
        <v>330</v>
      </c>
      <c r="C103">
        <v>1</v>
      </c>
      <c r="D103">
        <v>3</v>
      </c>
      <c r="E103">
        <v>5</v>
      </c>
      <c r="F103">
        <v>5</v>
      </c>
      <c r="G103">
        <v>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1</v>
      </c>
      <c r="Q103" s="1">
        <v>2E-3</v>
      </c>
    </row>
    <row r="104" spans="1:17" x14ac:dyDescent="0.35">
      <c r="A104">
        <v>11</v>
      </c>
      <c r="B104" t="s">
        <v>52</v>
      </c>
      <c r="C104">
        <v>1</v>
      </c>
      <c r="D104">
        <v>2</v>
      </c>
      <c r="E104">
        <v>5</v>
      </c>
      <c r="F104">
        <v>5</v>
      </c>
      <c r="G104">
        <v>5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1</v>
      </c>
      <c r="Q104" s="1">
        <v>0.40799999999999997</v>
      </c>
    </row>
    <row r="105" spans="1:17" x14ac:dyDescent="0.35">
      <c r="A105">
        <v>11</v>
      </c>
      <c r="B105" t="s">
        <v>88</v>
      </c>
      <c r="C105">
        <v>1</v>
      </c>
      <c r="D105">
        <v>2</v>
      </c>
      <c r="E105">
        <v>5</v>
      </c>
      <c r="F105">
        <v>5</v>
      </c>
      <c r="G105">
        <v>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1</v>
      </c>
      <c r="Q105" s="1">
        <v>1.9E-2</v>
      </c>
    </row>
    <row r="106" spans="1:17" x14ac:dyDescent="0.35">
      <c r="A106">
        <v>11</v>
      </c>
      <c r="B106" t="s">
        <v>102</v>
      </c>
      <c r="C106">
        <v>1</v>
      </c>
      <c r="D106">
        <v>2</v>
      </c>
      <c r="E106">
        <v>4</v>
      </c>
      <c r="F106">
        <v>4</v>
      </c>
      <c r="G106">
        <v>4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0.9</v>
      </c>
      <c r="P106">
        <v>0.9</v>
      </c>
      <c r="Q106" s="1">
        <v>0.19800000000000001</v>
      </c>
    </row>
    <row r="107" spans="1:17" x14ac:dyDescent="0.35">
      <c r="A107">
        <v>11</v>
      </c>
      <c r="B107" t="s">
        <v>216</v>
      </c>
      <c r="C107">
        <v>1</v>
      </c>
      <c r="D107">
        <v>1</v>
      </c>
      <c r="E107">
        <v>-3</v>
      </c>
      <c r="F107">
        <v>-3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0.2</v>
      </c>
      <c r="P107">
        <v>0.2</v>
      </c>
      <c r="Q107" s="1">
        <v>3.0000000000000001E-3</v>
      </c>
    </row>
    <row r="108" spans="1:17" x14ac:dyDescent="0.35">
      <c r="A108">
        <v>11</v>
      </c>
      <c r="B108" t="s">
        <v>27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1">
        <v>0.98399999999999999</v>
      </c>
    </row>
    <row r="109" spans="1:17" x14ac:dyDescent="0.35">
      <c r="A109">
        <v>11</v>
      </c>
      <c r="B109" t="s">
        <v>170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s="1">
        <v>0</v>
      </c>
    </row>
    <row r="110" spans="1:17" x14ac:dyDescent="0.35">
      <c r="A110">
        <v>11</v>
      </c>
      <c r="B110" t="s">
        <v>358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1">
        <v>0</v>
      </c>
    </row>
    <row r="111" spans="1:17" x14ac:dyDescent="0.35">
      <c r="A111">
        <v>11</v>
      </c>
      <c r="B111" t="s">
        <v>353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1">
        <v>0</v>
      </c>
    </row>
    <row r="112" spans="1:17" x14ac:dyDescent="0.35">
      <c r="A112">
        <v>11</v>
      </c>
      <c r="B112" t="s">
        <v>175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s="1">
        <v>0</v>
      </c>
    </row>
    <row r="113" spans="1:17" x14ac:dyDescent="0.35">
      <c r="A113">
        <v>11</v>
      </c>
      <c r="B113" t="s">
        <v>173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1">
        <v>0</v>
      </c>
    </row>
    <row r="114" spans="1:17" x14ac:dyDescent="0.35">
      <c r="A114">
        <v>11</v>
      </c>
      <c r="B114" t="s">
        <v>172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 s="1">
        <v>0</v>
      </c>
    </row>
    <row r="115" spans="1:17" x14ac:dyDescent="0.35">
      <c r="A115">
        <v>11</v>
      </c>
      <c r="B115" t="s">
        <v>174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 s="1">
        <v>0</v>
      </c>
    </row>
    <row r="116" spans="1:17" x14ac:dyDescent="0.35">
      <c r="A116">
        <v>11</v>
      </c>
      <c r="B116" t="s">
        <v>176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 s="1">
        <v>0</v>
      </c>
    </row>
    <row r="117" spans="1:17" x14ac:dyDescent="0.35">
      <c r="A117">
        <v>11</v>
      </c>
      <c r="B117" t="s">
        <v>354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 s="1">
        <v>0</v>
      </c>
    </row>
    <row r="118" spans="1:17" x14ac:dyDescent="0.35">
      <c r="A118">
        <v>11</v>
      </c>
      <c r="B118" t="s">
        <v>178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s="1">
        <v>0</v>
      </c>
    </row>
    <row r="119" spans="1:17" x14ac:dyDescent="0.35">
      <c r="A119">
        <v>11</v>
      </c>
      <c r="B119" t="s">
        <v>179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s="1">
        <v>0</v>
      </c>
    </row>
    <row r="120" spans="1:17" x14ac:dyDescent="0.35">
      <c r="A120">
        <v>11</v>
      </c>
      <c r="B120" t="s">
        <v>185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1">
        <v>2.4E-2</v>
      </c>
    </row>
    <row r="121" spans="1:17" x14ac:dyDescent="0.35">
      <c r="A121">
        <v>11</v>
      </c>
      <c r="B121" t="s">
        <v>100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 s="1">
        <v>2.5000000000000001E-2</v>
      </c>
    </row>
    <row r="122" spans="1:17" x14ac:dyDescent="0.35">
      <c r="A122">
        <v>11</v>
      </c>
      <c r="B122" t="s">
        <v>180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">
        <v>0</v>
      </c>
    </row>
    <row r="123" spans="1:17" x14ac:dyDescent="0.35">
      <c r="A123">
        <v>11</v>
      </c>
      <c r="B123" t="s">
        <v>186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">
        <v>0</v>
      </c>
    </row>
    <row r="124" spans="1:17" x14ac:dyDescent="0.35">
      <c r="A124">
        <v>11</v>
      </c>
      <c r="B124" t="s">
        <v>184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1">
        <v>0</v>
      </c>
    </row>
    <row r="125" spans="1:17" x14ac:dyDescent="0.35">
      <c r="A125">
        <v>11</v>
      </c>
      <c r="B125" t="s">
        <v>350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1">
        <v>0</v>
      </c>
    </row>
    <row r="126" spans="1:17" x14ac:dyDescent="0.35">
      <c r="A126">
        <v>11</v>
      </c>
      <c r="B126" t="s">
        <v>103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1">
        <v>0</v>
      </c>
    </row>
    <row r="127" spans="1:17" x14ac:dyDescent="0.35">
      <c r="A127">
        <v>11</v>
      </c>
      <c r="B127" t="s">
        <v>339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">
        <v>0</v>
      </c>
    </row>
    <row r="128" spans="1:17" x14ac:dyDescent="0.35">
      <c r="A128">
        <v>11</v>
      </c>
      <c r="B128" t="s">
        <v>340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">
        <v>0</v>
      </c>
    </row>
    <row r="129" spans="1:17" x14ac:dyDescent="0.35">
      <c r="A129">
        <v>11</v>
      </c>
      <c r="B129" t="s">
        <v>182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11</v>
      </c>
      <c r="B130" t="s">
        <v>183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 s="1">
        <v>0</v>
      </c>
    </row>
    <row r="131" spans="1:17" x14ac:dyDescent="0.35">
      <c r="A131">
        <v>11</v>
      </c>
      <c r="B131" t="s">
        <v>362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</v>
      </c>
    </row>
    <row r="132" spans="1:17" x14ac:dyDescent="0.35">
      <c r="A132">
        <v>11</v>
      </c>
      <c r="B132" t="s">
        <v>187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0</v>
      </c>
    </row>
    <row r="133" spans="1:17" x14ac:dyDescent="0.35">
      <c r="A133">
        <v>11</v>
      </c>
      <c r="B133" t="s">
        <v>369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 s="1">
        <v>0</v>
      </c>
    </row>
    <row r="134" spans="1:17" x14ac:dyDescent="0.35">
      <c r="A134">
        <v>11</v>
      </c>
      <c r="B134" t="s">
        <v>105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">
        <v>0</v>
      </c>
    </row>
    <row r="135" spans="1:17" x14ac:dyDescent="0.35">
      <c r="A135">
        <v>11</v>
      </c>
      <c r="B135" t="s">
        <v>203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0</v>
      </c>
    </row>
    <row r="136" spans="1:17" x14ac:dyDescent="0.35">
      <c r="A136">
        <v>11</v>
      </c>
      <c r="B136" t="s">
        <v>169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 s="1">
        <v>1E-3</v>
      </c>
    </row>
    <row r="137" spans="1:17" x14ac:dyDescent="0.35">
      <c r="A137">
        <v>11</v>
      </c>
      <c r="B137" t="s">
        <v>190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1">
        <v>0</v>
      </c>
    </row>
    <row r="138" spans="1:17" x14ac:dyDescent="0.35">
      <c r="A138">
        <v>11</v>
      </c>
      <c r="B138" t="s">
        <v>189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 s="1">
        <v>0</v>
      </c>
    </row>
    <row r="139" spans="1:17" x14ac:dyDescent="0.35">
      <c r="A139">
        <v>11</v>
      </c>
      <c r="B139" t="s">
        <v>96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4.0000000000000001E-3</v>
      </c>
    </row>
    <row r="140" spans="1:17" x14ac:dyDescent="0.35">
      <c r="A140">
        <v>11</v>
      </c>
      <c r="B140" t="s">
        <v>341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1">
        <v>0</v>
      </c>
    </row>
    <row r="141" spans="1:17" x14ac:dyDescent="0.35">
      <c r="A141">
        <v>11</v>
      </c>
      <c r="B141" t="s">
        <v>191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1">
        <v>3.0000000000000001E-3</v>
      </c>
    </row>
    <row r="142" spans="1:17" x14ac:dyDescent="0.35">
      <c r="A142">
        <v>11</v>
      </c>
      <c r="B142" t="s">
        <v>197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0</v>
      </c>
    </row>
    <row r="143" spans="1:17" x14ac:dyDescent="0.35">
      <c r="A143">
        <v>11</v>
      </c>
      <c r="B143" t="s">
        <v>188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">
        <v>0</v>
      </c>
    </row>
    <row r="144" spans="1:17" x14ac:dyDescent="0.35">
      <c r="A144">
        <v>11</v>
      </c>
      <c r="B144" t="s">
        <v>192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 s="1">
        <v>0</v>
      </c>
    </row>
    <row r="145" spans="1:17" x14ac:dyDescent="0.35">
      <c r="A145">
        <v>11</v>
      </c>
      <c r="B145" t="s">
        <v>342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</v>
      </c>
    </row>
    <row r="146" spans="1:17" x14ac:dyDescent="0.35">
      <c r="A146">
        <v>11</v>
      </c>
      <c r="B146" t="s">
        <v>193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1E-3</v>
      </c>
    </row>
    <row r="147" spans="1:17" x14ac:dyDescent="0.35">
      <c r="A147">
        <v>11</v>
      </c>
      <c r="B147" t="s">
        <v>106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 s="1">
        <v>7.0000000000000001E-3</v>
      </c>
    </row>
    <row r="148" spans="1:17" x14ac:dyDescent="0.35">
      <c r="A148">
        <v>11</v>
      </c>
      <c r="B148" t="s">
        <v>357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0</v>
      </c>
    </row>
    <row r="149" spans="1:17" x14ac:dyDescent="0.35">
      <c r="A149">
        <v>11</v>
      </c>
      <c r="B149" t="s">
        <v>196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0</v>
      </c>
    </row>
    <row r="150" spans="1:17" x14ac:dyDescent="0.35">
      <c r="A150">
        <v>11</v>
      </c>
      <c r="B150" t="s">
        <v>194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1E-3</v>
      </c>
    </row>
    <row r="151" spans="1:17" x14ac:dyDescent="0.35">
      <c r="A151">
        <v>11</v>
      </c>
      <c r="B151" t="s">
        <v>363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1">
        <v>0</v>
      </c>
    </row>
    <row r="152" spans="1:17" x14ac:dyDescent="0.35">
      <c r="A152">
        <v>11</v>
      </c>
      <c r="B152" t="s">
        <v>199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v>0</v>
      </c>
    </row>
    <row r="153" spans="1:17" x14ac:dyDescent="0.35">
      <c r="A153">
        <v>11</v>
      </c>
      <c r="B153" t="s">
        <v>343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 s="1">
        <v>0</v>
      </c>
    </row>
    <row r="154" spans="1:17" x14ac:dyDescent="0.35">
      <c r="A154">
        <v>11</v>
      </c>
      <c r="B154" t="s">
        <v>201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4.1000000000000002E-2</v>
      </c>
    </row>
    <row r="155" spans="1:17" x14ac:dyDescent="0.35">
      <c r="A155">
        <v>11</v>
      </c>
      <c r="B155" t="s">
        <v>202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v>0</v>
      </c>
    </row>
    <row r="156" spans="1:17" x14ac:dyDescent="0.35">
      <c r="A156">
        <v>11</v>
      </c>
      <c r="B156" t="s">
        <v>355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</row>
    <row r="157" spans="1:17" x14ac:dyDescent="0.35">
      <c r="A157">
        <v>11</v>
      </c>
      <c r="B157" t="s">
        <v>359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">
        <v>0</v>
      </c>
    </row>
    <row r="158" spans="1:17" x14ac:dyDescent="0.35">
      <c r="A158">
        <v>11</v>
      </c>
      <c r="B158" t="s">
        <v>195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">
        <v>0</v>
      </c>
    </row>
    <row r="159" spans="1:17" x14ac:dyDescent="0.35">
      <c r="A159">
        <v>11</v>
      </c>
      <c r="B159" t="s">
        <v>198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2.5000000000000001E-2</v>
      </c>
    </row>
    <row r="160" spans="1:17" x14ac:dyDescent="0.35">
      <c r="A160">
        <v>11</v>
      </c>
      <c r="B160" t="s">
        <v>78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 s="1">
        <v>0.80500000000000005</v>
      </c>
    </row>
    <row r="161" spans="1:17" x14ac:dyDescent="0.35">
      <c r="A161">
        <v>11</v>
      </c>
      <c r="B161" t="s">
        <v>204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0</v>
      </c>
    </row>
    <row r="162" spans="1:17" x14ac:dyDescent="0.35">
      <c r="A162">
        <v>11</v>
      </c>
      <c r="B162" t="s">
        <v>346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 s="1">
        <v>0</v>
      </c>
    </row>
    <row r="163" spans="1:17" x14ac:dyDescent="0.35">
      <c r="A163">
        <v>11</v>
      </c>
      <c r="B163" t="s">
        <v>205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0</v>
      </c>
    </row>
    <row r="164" spans="1:17" x14ac:dyDescent="0.35">
      <c r="A164">
        <v>11</v>
      </c>
      <c r="B164" t="s">
        <v>108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0.88500000000000001</v>
      </c>
    </row>
    <row r="165" spans="1:17" x14ac:dyDescent="0.35">
      <c r="A165">
        <v>11</v>
      </c>
      <c r="B165" t="s">
        <v>207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1E-3</v>
      </c>
    </row>
    <row r="166" spans="1:17" x14ac:dyDescent="0.35">
      <c r="A166">
        <v>11</v>
      </c>
      <c r="B166" t="s">
        <v>21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0.99399999999999999</v>
      </c>
    </row>
    <row r="167" spans="1:17" x14ac:dyDescent="0.35">
      <c r="A167">
        <v>11</v>
      </c>
      <c r="B167" t="s">
        <v>206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0</v>
      </c>
    </row>
    <row r="168" spans="1:17" x14ac:dyDescent="0.35">
      <c r="A168">
        <v>11</v>
      </c>
      <c r="B168" t="s">
        <v>107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 s="1">
        <v>1E-3</v>
      </c>
    </row>
    <row r="169" spans="1:17" x14ac:dyDescent="0.35">
      <c r="A169">
        <v>11</v>
      </c>
      <c r="B169" t="s">
        <v>20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1">
        <v>0.95899999999999996</v>
      </c>
    </row>
    <row r="170" spans="1:17" x14ac:dyDescent="0.35">
      <c r="A170">
        <v>11</v>
      </c>
      <c r="B170" t="s">
        <v>345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 s="1">
        <v>2.3E-2</v>
      </c>
    </row>
    <row r="171" spans="1:17" x14ac:dyDescent="0.35">
      <c r="A171">
        <v>11</v>
      </c>
      <c r="B171" t="s">
        <v>208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 s="1">
        <v>0</v>
      </c>
    </row>
    <row r="172" spans="1:17" x14ac:dyDescent="0.35">
      <c r="A172">
        <v>11</v>
      </c>
      <c r="B172" t="s">
        <v>364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1">
        <v>0</v>
      </c>
    </row>
    <row r="173" spans="1:17" x14ac:dyDescent="0.35">
      <c r="A173">
        <v>11</v>
      </c>
      <c r="B173" t="s">
        <v>210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 s="1">
        <v>0</v>
      </c>
    </row>
    <row r="174" spans="1:17" x14ac:dyDescent="0.35">
      <c r="A174">
        <v>11</v>
      </c>
      <c r="B174" t="s">
        <v>360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s="1">
        <v>0</v>
      </c>
    </row>
    <row r="175" spans="1:17" x14ac:dyDescent="0.35">
      <c r="A175">
        <v>11</v>
      </c>
      <c r="B175" t="s">
        <v>347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0</v>
      </c>
    </row>
    <row r="176" spans="1:17" x14ac:dyDescent="0.35">
      <c r="A176">
        <v>11</v>
      </c>
      <c r="B176" t="s">
        <v>209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0</v>
      </c>
    </row>
    <row r="177" spans="1:17" x14ac:dyDescent="0.35">
      <c r="A177">
        <v>11</v>
      </c>
      <c r="B177" t="s">
        <v>211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0</v>
      </c>
    </row>
    <row r="178" spans="1:17" x14ac:dyDescent="0.35">
      <c r="A178">
        <v>11</v>
      </c>
      <c r="B178" t="s">
        <v>212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</v>
      </c>
    </row>
    <row r="179" spans="1:17" x14ac:dyDescent="0.35">
      <c r="A179">
        <v>11</v>
      </c>
      <c r="B179" t="s">
        <v>214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s="1">
        <v>0</v>
      </c>
    </row>
    <row r="180" spans="1:17" x14ac:dyDescent="0.35">
      <c r="A180">
        <v>11</v>
      </c>
      <c r="B180" t="s">
        <v>215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 s="1">
        <v>1E-3</v>
      </c>
    </row>
    <row r="181" spans="1:17" x14ac:dyDescent="0.35">
      <c r="A181">
        <v>11</v>
      </c>
      <c r="B181" t="s">
        <v>151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s="1">
        <v>1E-3</v>
      </c>
    </row>
    <row r="182" spans="1:17" x14ac:dyDescent="0.35">
      <c r="A182">
        <v>11</v>
      </c>
      <c r="B182" t="s">
        <v>85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s="1">
        <v>6.6000000000000003E-2</v>
      </c>
    </row>
    <row r="183" spans="1:17" x14ac:dyDescent="0.35">
      <c r="A183">
        <v>11</v>
      </c>
      <c r="B183" t="s">
        <v>164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 s="1">
        <v>0</v>
      </c>
    </row>
    <row r="184" spans="1:17" x14ac:dyDescent="0.35">
      <c r="A184">
        <v>11</v>
      </c>
      <c r="B184" t="s">
        <v>64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s="1">
        <v>0.315</v>
      </c>
    </row>
    <row r="185" spans="1:17" x14ac:dyDescent="0.35">
      <c r="A185">
        <v>11</v>
      </c>
      <c r="B185" t="s">
        <v>218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s="1">
        <v>0</v>
      </c>
    </row>
    <row r="186" spans="1:17" x14ac:dyDescent="0.35">
      <c r="A186">
        <v>11</v>
      </c>
      <c r="B186" t="s">
        <v>361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">
        <v>0</v>
      </c>
    </row>
    <row r="187" spans="1:17" x14ac:dyDescent="0.35">
      <c r="A187">
        <v>11</v>
      </c>
      <c r="B187" t="s">
        <v>213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11</v>
      </c>
      <c r="B188" t="s">
        <v>220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">
        <v>0</v>
      </c>
    </row>
    <row r="189" spans="1:17" x14ac:dyDescent="0.35">
      <c r="A189">
        <v>11</v>
      </c>
      <c r="B189" t="s">
        <v>226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0</v>
      </c>
    </row>
    <row r="190" spans="1:17" x14ac:dyDescent="0.35">
      <c r="A190">
        <v>11</v>
      </c>
      <c r="B190" t="s">
        <v>79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1">
        <v>1E-3</v>
      </c>
    </row>
    <row r="191" spans="1:17" x14ac:dyDescent="0.35">
      <c r="A191">
        <v>11</v>
      </c>
      <c r="B191" t="s">
        <v>221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 s="1">
        <v>1E-3</v>
      </c>
    </row>
    <row r="192" spans="1:17" x14ac:dyDescent="0.35">
      <c r="A192">
        <v>11</v>
      </c>
      <c r="B192" t="s">
        <v>222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2.7E-2</v>
      </c>
    </row>
    <row r="193" spans="1:17" x14ac:dyDescent="0.35">
      <c r="A193">
        <v>11</v>
      </c>
      <c r="B193" t="s">
        <v>77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1">
        <v>0.57599999999999996</v>
      </c>
    </row>
    <row r="194" spans="1:17" x14ac:dyDescent="0.35">
      <c r="A194">
        <v>11</v>
      </c>
      <c r="B194" t="s">
        <v>24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0.34799999999999998</v>
      </c>
    </row>
    <row r="195" spans="1:17" x14ac:dyDescent="0.35">
      <c r="A195">
        <v>11</v>
      </c>
      <c r="B195" t="s">
        <v>224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s="1">
        <v>0</v>
      </c>
    </row>
    <row r="196" spans="1:17" x14ac:dyDescent="0.35">
      <c r="A196">
        <v>11</v>
      </c>
      <c r="B196" t="s">
        <v>227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s="1">
        <v>0</v>
      </c>
    </row>
    <row r="197" spans="1:17" x14ac:dyDescent="0.35">
      <c r="A197">
        <v>11</v>
      </c>
      <c r="B197" t="s">
        <v>228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s="1">
        <v>0</v>
      </c>
    </row>
    <row r="198" spans="1:17" x14ac:dyDescent="0.35">
      <c r="A198">
        <v>11</v>
      </c>
      <c r="B198" t="s">
        <v>225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s="1">
        <v>0</v>
      </c>
    </row>
    <row r="199" spans="1:17" x14ac:dyDescent="0.35">
      <c r="A199">
        <v>11</v>
      </c>
      <c r="B199" t="s">
        <v>230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 s="1">
        <v>0</v>
      </c>
    </row>
    <row r="200" spans="1:17" x14ac:dyDescent="0.35">
      <c r="A200">
        <v>11</v>
      </c>
      <c r="B200" t="s">
        <v>231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 s="1">
        <v>0</v>
      </c>
    </row>
    <row r="201" spans="1:17" x14ac:dyDescent="0.35">
      <c r="A201">
        <v>11</v>
      </c>
      <c r="B201" t="s">
        <v>232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s="1">
        <v>0</v>
      </c>
    </row>
    <row r="202" spans="1:17" x14ac:dyDescent="0.35">
      <c r="A202">
        <v>11</v>
      </c>
      <c r="B202" t="s">
        <v>233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s="1">
        <v>0</v>
      </c>
    </row>
    <row r="203" spans="1:17" x14ac:dyDescent="0.35">
      <c r="A203">
        <v>11</v>
      </c>
      <c r="B203" t="s">
        <v>365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 s="1">
        <v>0</v>
      </c>
    </row>
    <row r="204" spans="1:17" x14ac:dyDescent="0.35">
      <c r="A204">
        <v>11</v>
      </c>
      <c r="B204" t="s">
        <v>234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 s="1">
        <v>0</v>
      </c>
    </row>
    <row r="205" spans="1:17" x14ac:dyDescent="0.35">
      <c r="A205">
        <v>11</v>
      </c>
      <c r="B205" t="s">
        <v>235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s="1">
        <v>0</v>
      </c>
    </row>
    <row r="206" spans="1:17" x14ac:dyDescent="0.35">
      <c r="A206">
        <v>11</v>
      </c>
      <c r="B206" t="s">
        <v>236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s="1">
        <v>0</v>
      </c>
    </row>
    <row r="207" spans="1:17" x14ac:dyDescent="0.35">
      <c r="A207">
        <v>11</v>
      </c>
      <c r="B207" t="s">
        <v>237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 s="1">
        <v>0</v>
      </c>
    </row>
    <row r="208" spans="1:17" x14ac:dyDescent="0.35">
      <c r="A208">
        <v>11</v>
      </c>
      <c r="B208" t="s">
        <v>219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 s="1">
        <v>0</v>
      </c>
    </row>
    <row r="209" spans="1:17" x14ac:dyDescent="0.35">
      <c r="A209">
        <v>11</v>
      </c>
      <c r="B209" t="s">
        <v>239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 s="1">
        <v>0</v>
      </c>
    </row>
    <row r="210" spans="1:17" x14ac:dyDescent="0.35">
      <c r="A210">
        <v>11</v>
      </c>
      <c r="B210" t="s">
        <v>240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 s="1">
        <v>0</v>
      </c>
    </row>
    <row r="211" spans="1:17" x14ac:dyDescent="0.35">
      <c r="A211">
        <v>11</v>
      </c>
      <c r="B211" t="s">
        <v>241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 s="1">
        <v>0</v>
      </c>
    </row>
    <row r="212" spans="1:17" x14ac:dyDescent="0.35">
      <c r="A212">
        <v>11</v>
      </c>
      <c r="B212" t="s">
        <v>242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s="1">
        <v>0</v>
      </c>
    </row>
    <row r="213" spans="1:17" x14ac:dyDescent="0.35">
      <c r="A213">
        <v>11</v>
      </c>
      <c r="B213" t="s">
        <v>243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s="1">
        <v>0</v>
      </c>
    </row>
    <row r="214" spans="1:17" x14ac:dyDescent="0.35">
      <c r="A214">
        <v>11</v>
      </c>
      <c r="B214" t="s">
        <v>244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s="1">
        <v>0</v>
      </c>
    </row>
    <row r="215" spans="1:17" x14ac:dyDescent="0.35">
      <c r="A215">
        <v>11</v>
      </c>
      <c r="B215" t="s">
        <v>245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0</v>
      </c>
      <c r="Q215" s="1">
        <v>0</v>
      </c>
    </row>
    <row r="216" spans="1:17" x14ac:dyDescent="0.35">
      <c r="A216">
        <v>11</v>
      </c>
      <c r="B216" t="s">
        <v>246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0</v>
      </c>
      <c r="Q216" s="1">
        <v>0</v>
      </c>
    </row>
    <row r="217" spans="1:17" x14ac:dyDescent="0.35">
      <c r="A217">
        <v>11</v>
      </c>
      <c r="B217" t="s">
        <v>247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 s="1">
        <v>1E-3</v>
      </c>
    </row>
    <row r="218" spans="1:17" x14ac:dyDescent="0.35">
      <c r="A218">
        <v>11</v>
      </c>
      <c r="B218" t="s">
        <v>248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s="1">
        <v>0</v>
      </c>
    </row>
    <row r="219" spans="1:17" x14ac:dyDescent="0.35">
      <c r="A219">
        <v>11</v>
      </c>
      <c r="B219" t="s">
        <v>229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s="1">
        <v>0</v>
      </c>
    </row>
    <row r="220" spans="1:17" x14ac:dyDescent="0.35">
      <c r="A220">
        <v>11</v>
      </c>
      <c r="B220" t="s">
        <v>238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 s="1">
        <v>0</v>
      </c>
    </row>
    <row r="221" spans="1:17" x14ac:dyDescent="0.35">
      <c r="A221">
        <v>11</v>
      </c>
      <c r="B221" t="s">
        <v>249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s="1">
        <v>0</v>
      </c>
    </row>
    <row r="222" spans="1:17" x14ac:dyDescent="0.35">
      <c r="A222">
        <v>11</v>
      </c>
      <c r="B222" t="s">
        <v>251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0</v>
      </c>
      <c r="P222">
        <v>0</v>
      </c>
      <c r="Q222" s="1">
        <v>0</v>
      </c>
    </row>
    <row r="223" spans="1:17" x14ac:dyDescent="0.35">
      <c r="A223">
        <v>11</v>
      </c>
      <c r="B223" t="s">
        <v>344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 s="1">
        <v>0</v>
      </c>
    </row>
    <row r="224" spans="1:17" x14ac:dyDescent="0.35">
      <c r="A224">
        <v>11</v>
      </c>
      <c r="B224" t="s">
        <v>252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0</v>
      </c>
      <c r="Q224" s="1">
        <v>1E-3</v>
      </c>
    </row>
    <row r="225" spans="1:17" x14ac:dyDescent="0.35">
      <c r="A225">
        <v>11</v>
      </c>
      <c r="B225" t="s">
        <v>253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 s="1">
        <v>0</v>
      </c>
    </row>
    <row r="226" spans="1:17" x14ac:dyDescent="0.35">
      <c r="A226">
        <v>11</v>
      </c>
      <c r="B226" t="s">
        <v>254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 s="1">
        <v>0</v>
      </c>
    </row>
    <row r="227" spans="1:17" x14ac:dyDescent="0.35">
      <c r="A227">
        <v>11</v>
      </c>
      <c r="B227" t="s">
        <v>255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s="1">
        <v>0</v>
      </c>
    </row>
    <row r="228" spans="1:17" x14ac:dyDescent="0.35">
      <c r="A228">
        <v>11</v>
      </c>
      <c r="B228" t="s">
        <v>250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 s="1">
        <v>0</v>
      </c>
    </row>
    <row r="229" spans="1:17" x14ac:dyDescent="0.35">
      <c r="A229">
        <v>11</v>
      </c>
      <c r="B229" t="s">
        <v>256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1">
        <v>0</v>
      </c>
    </row>
    <row r="230" spans="1:17" x14ac:dyDescent="0.35">
      <c r="A230">
        <v>11</v>
      </c>
      <c r="B230" t="s">
        <v>257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 s="1">
        <v>0</v>
      </c>
    </row>
    <row r="231" spans="1:17" x14ac:dyDescent="0.35">
      <c r="A231">
        <v>11</v>
      </c>
      <c r="B231" t="s">
        <v>351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 s="1">
        <v>0</v>
      </c>
    </row>
    <row r="232" spans="1:17" x14ac:dyDescent="0.35">
      <c r="A232">
        <v>11</v>
      </c>
      <c r="B232" t="s">
        <v>258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 s="1">
        <v>0</v>
      </c>
    </row>
    <row r="233" spans="1:17" x14ac:dyDescent="0.35">
      <c r="A233">
        <v>11</v>
      </c>
      <c r="B233" t="s">
        <v>98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 s="1">
        <v>0.26100000000000001</v>
      </c>
    </row>
    <row r="234" spans="1:17" x14ac:dyDescent="0.35">
      <c r="A234">
        <v>11</v>
      </c>
      <c r="B234" t="s">
        <v>168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s="1">
        <v>8.9999999999999993E-3</v>
      </c>
    </row>
    <row r="235" spans="1:17" x14ac:dyDescent="0.35">
      <c r="A235">
        <v>11</v>
      </c>
      <c r="B235" t="s">
        <v>81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 s="1">
        <v>0.18099999999999999</v>
      </c>
    </row>
    <row r="236" spans="1:17" x14ac:dyDescent="0.35">
      <c r="A236">
        <v>11</v>
      </c>
      <c r="B236" t="s">
        <v>261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 s="1">
        <v>0</v>
      </c>
    </row>
    <row r="237" spans="1:17" x14ac:dyDescent="0.35">
      <c r="A237">
        <v>11</v>
      </c>
      <c r="B237" t="s">
        <v>269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0</v>
      </c>
      <c r="Q237" s="1">
        <v>1E-3</v>
      </c>
    </row>
    <row r="238" spans="1:17" x14ac:dyDescent="0.35">
      <c r="A238">
        <v>11</v>
      </c>
      <c r="B238" t="s">
        <v>263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 s="1">
        <v>0</v>
      </c>
    </row>
    <row r="239" spans="1:17" x14ac:dyDescent="0.35">
      <c r="A239">
        <v>11</v>
      </c>
      <c r="B239" t="s">
        <v>264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0</v>
      </c>
      <c r="Q239" s="1">
        <v>0</v>
      </c>
    </row>
    <row r="240" spans="1:17" x14ac:dyDescent="0.35">
      <c r="A240">
        <v>11</v>
      </c>
      <c r="B240" t="s">
        <v>262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 s="1">
        <v>0</v>
      </c>
    </row>
    <row r="241" spans="1:17" x14ac:dyDescent="0.35">
      <c r="A241">
        <v>11</v>
      </c>
      <c r="B241" t="s">
        <v>265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 s="1">
        <v>0</v>
      </c>
    </row>
    <row r="242" spans="1:17" x14ac:dyDescent="0.35">
      <c r="A242">
        <v>11</v>
      </c>
      <c r="B242" t="s">
        <v>266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0</v>
      </c>
      <c r="Q242" s="1">
        <v>0</v>
      </c>
    </row>
    <row r="243" spans="1:17" x14ac:dyDescent="0.35">
      <c r="A243">
        <v>11</v>
      </c>
      <c r="B243" t="s">
        <v>267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 s="1">
        <v>0</v>
      </c>
    </row>
    <row r="244" spans="1:17" x14ac:dyDescent="0.35">
      <c r="A244">
        <v>11</v>
      </c>
      <c r="B244" t="s">
        <v>268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s="1">
        <v>0</v>
      </c>
    </row>
    <row r="245" spans="1:17" x14ac:dyDescent="0.35">
      <c r="A245">
        <v>11</v>
      </c>
      <c r="B245" t="s">
        <v>271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 s="1">
        <v>1E-3</v>
      </c>
    </row>
    <row r="246" spans="1:17" x14ac:dyDescent="0.35">
      <c r="A246">
        <v>11</v>
      </c>
      <c r="B246" t="s">
        <v>270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 s="1">
        <v>0</v>
      </c>
    </row>
    <row r="247" spans="1:17" x14ac:dyDescent="0.35">
      <c r="A247">
        <v>11</v>
      </c>
      <c r="B247" t="s">
        <v>273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s="1">
        <v>0</v>
      </c>
    </row>
    <row r="248" spans="1:17" x14ac:dyDescent="0.35">
      <c r="A248">
        <v>11</v>
      </c>
      <c r="B248" t="s">
        <v>274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 s="1">
        <v>1E-3</v>
      </c>
    </row>
    <row r="249" spans="1:17" x14ac:dyDescent="0.35">
      <c r="A249">
        <v>11</v>
      </c>
      <c r="B249" t="s">
        <v>260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 s="1">
        <v>0</v>
      </c>
    </row>
    <row r="250" spans="1:17" x14ac:dyDescent="0.35">
      <c r="A250">
        <v>11</v>
      </c>
      <c r="B250" t="s">
        <v>279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 s="1">
        <v>0</v>
      </c>
    </row>
    <row r="251" spans="1:17" x14ac:dyDescent="0.35">
      <c r="A251">
        <v>11</v>
      </c>
      <c r="B251" t="s">
        <v>276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s="1">
        <v>0</v>
      </c>
    </row>
    <row r="252" spans="1:17" x14ac:dyDescent="0.35">
      <c r="A252">
        <v>11</v>
      </c>
      <c r="B252" t="s">
        <v>277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 s="1">
        <v>1E-3</v>
      </c>
    </row>
    <row r="253" spans="1:17" x14ac:dyDescent="0.35">
      <c r="A253">
        <v>11</v>
      </c>
      <c r="B253" t="s">
        <v>97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 s="1">
        <v>1.2E-2</v>
      </c>
    </row>
    <row r="254" spans="1:17" x14ac:dyDescent="0.35">
      <c r="A254">
        <v>11</v>
      </c>
      <c r="B254" t="s">
        <v>278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 s="1">
        <v>0</v>
      </c>
    </row>
    <row r="255" spans="1:17" x14ac:dyDescent="0.35">
      <c r="A255">
        <v>11</v>
      </c>
      <c r="B255" t="s">
        <v>57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0</v>
      </c>
      <c r="Q255" s="1">
        <v>0.01</v>
      </c>
    </row>
    <row r="256" spans="1:17" x14ac:dyDescent="0.35">
      <c r="A256">
        <v>11</v>
      </c>
      <c r="B256" t="s">
        <v>348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 s="1">
        <v>0</v>
      </c>
    </row>
    <row r="257" spans="1:17" x14ac:dyDescent="0.35">
      <c r="A257">
        <v>11</v>
      </c>
      <c r="B257" t="s">
        <v>275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s="1">
        <v>0</v>
      </c>
    </row>
    <row r="258" spans="1:17" x14ac:dyDescent="0.35">
      <c r="A258">
        <v>11</v>
      </c>
      <c r="B258" t="s">
        <v>281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 s="1">
        <v>0</v>
      </c>
    </row>
    <row r="259" spans="1:17" x14ac:dyDescent="0.35">
      <c r="A259">
        <v>11</v>
      </c>
      <c r="B259" t="s">
        <v>160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 s="1">
        <v>1E-3</v>
      </c>
    </row>
    <row r="260" spans="1:17" x14ac:dyDescent="0.35">
      <c r="A260">
        <v>11</v>
      </c>
      <c r="B260" t="s">
        <v>283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 s="1">
        <v>0</v>
      </c>
    </row>
    <row r="261" spans="1:17" x14ac:dyDescent="0.35">
      <c r="A261">
        <v>11</v>
      </c>
      <c r="B261" t="s">
        <v>284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 s="1">
        <v>0</v>
      </c>
    </row>
    <row r="262" spans="1:17" x14ac:dyDescent="0.35">
      <c r="A262">
        <v>11</v>
      </c>
      <c r="B262" t="s">
        <v>285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 s="1">
        <v>0</v>
      </c>
    </row>
    <row r="263" spans="1:17" x14ac:dyDescent="0.35">
      <c r="A263">
        <v>11</v>
      </c>
      <c r="B263" t="s">
        <v>280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s="1">
        <v>0</v>
      </c>
    </row>
    <row r="264" spans="1:17" x14ac:dyDescent="0.35">
      <c r="A264">
        <v>11</v>
      </c>
      <c r="B264" t="s">
        <v>282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 s="1">
        <v>0</v>
      </c>
    </row>
    <row r="265" spans="1:17" x14ac:dyDescent="0.35">
      <c r="A265">
        <v>11</v>
      </c>
      <c r="B265" t="s">
        <v>286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 s="1">
        <v>0</v>
      </c>
    </row>
    <row r="266" spans="1:17" x14ac:dyDescent="0.35">
      <c r="A266">
        <v>11</v>
      </c>
      <c r="B266" t="s">
        <v>116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 s="1">
        <v>0.83499999999999996</v>
      </c>
    </row>
    <row r="267" spans="1:17" x14ac:dyDescent="0.35">
      <c r="A267">
        <v>11</v>
      </c>
      <c r="B267" t="s">
        <v>166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0</v>
      </c>
      <c r="Q267" s="1">
        <v>1E-3</v>
      </c>
    </row>
    <row r="268" spans="1:17" x14ac:dyDescent="0.35">
      <c r="A268">
        <v>11</v>
      </c>
      <c r="B268" t="s">
        <v>287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0</v>
      </c>
      <c r="Q268" s="1">
        <v>0</v>
      </c>
    </row>
    <row r="269" spans="1:17" x14ac:dyDescent="0.35">
      <c r="A269">
        <v>11</v>
      </c>
      <c r="B269" t="s">
        <v>288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  <c r="Q269" s="1">
        <v>0</v>
      </c>
    </row>
    <row r="270" spans="1:17" x14ac:dyDescent="0.35">
      <c r="A270">
        <v>11</v>
      </c>
      <c r="B270" t="s">
        <v>289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 s="1">
        <v>0</v>
      </c>
    </row>
    <row r="271" spans="1:17" x14ac:dyDescent="0.35">
      <c r="A271">
        <v>11</v>
      </c>
      <c r="B271" t="s">
        <v>291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 s="1">
        <v>3.0000000000000001E-3</v>
      </c>
    </row>
    <row r="272" spans="1:17" x14ac:dyDescent="0.35">
      <c r="A272">
        <v>11</v>
      </c>
      <c r="B272" t="s">
        <v>290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0</v>
      </c>
      <c r="Q272" s="1">
        <v>0</v>
      </c>
    </row>
    <row r="273" spans="1:17" x14ac:dyDescent="0.35">
      <c r="A273">
        <v>11</v>
      </c>
      <c r="B273" t="s">
        <v>292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 s="1">
        <v>0</v>
      </c>
    </row>
    <row r="274" spans="1:17" x14ac:dyDescent="0.35">
      <c r="A274">
        <v>11</v>
      </c>
      <c r="B274" t="s">
        <v>293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 s="1">
        <v>0</v>
      </c>
    </row>
    <row r="275" spans="1:17" x14ac:dyDescent="0.35">
      <c r="A275">
        <v>11</v>
      </c>
      <c r="B275" t="s">
        <v>159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 s="1">
        <v>1E-3</v>
      </c>
    </row>
    <row r="276" spans="1:17" x14ac:dyDescent="0.35">
      <c r="A276">
        <v>11</v>
      </c>
      <c r="B276" t="s">
        <v>294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 s="1">
        <v>0</v>
      </c>
    </row>
    <row r="277" spans="1:17" x14ac:dyDescent="0.35">
      <c r="A277">
        <v>11</v>
      </c>
      <c r="B277" t="s">
        <v>295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 s="1">
        <v>0</v>
      </c>
    </row>
    <row r="278" spans="1:17" x14ac:dyDescent="0.35">
      <c r="A278">
        <v>11</v>
      </c>
      <c r="B278" t="s">
        <v>296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s="1">
        <v>0</v>
      </c>
    </row>
    <row r="279" spans="1:17" x14ac:dyDescent="0.35">
      <c r="A279">
        <v>11</v>
      </c>
      <c r="B279" t="s">
        <v>356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 s="1">
        <v>7.0000000000000001E-3</v>
      </c>
    </row>
    <row r="280" spans="1:17" x14ac:dyDescent="0.35">
      <c r="A280">
        <v>11</v>
      </c>
      <c r="B280" t="s">
        <v>349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 s="1">
        <v>0</v>
      </c>
    </row>
    <row r="281" spans="1:17" x14ac:dyDescent="0.35">
      <c r="A281">
        <v>11</v>
      </c>
      <c r="B281" t="s">
        <v>321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0</v>
      </c>
      <c r="Q281" s="1">
        <v>1E-3</v>
      </c>
    </row>
    <row r="282" spans="1:17" x14ac:dyDescent="0.35">
      <c r="A282">
        <v>11</v>
      </c>
      <c r="B282" t="s">
        <v>298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 s="1">
        <v>0</v>
      </c>
    </row>
    <row r="283" spans="1:17" x14ac:dyDescent="0.35">
      <c r="A283">
        <v>11</v>
      </c>
      <c r="B283" t="s">
        <v>299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s="1">
        <v>0</v>
      </c>
    </row>
    <row r="284" spans="1:17" x14ac:dyDescent="0.35">
      <c r="A284">
        <v>11</v>
      </c>
      <c r="B284" t="s">
        <v>300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 s="1">
        <v>0</v>
      </c>
    </row>
    <row r="285" spans="1:17" x14ac:dyDescent="0.35">
      <c r="A285">
        <v>11</v>
      </c>
      <c r="B285" t="s">
        <v>301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 s="1">
        <v>0</v>
      </c>
    </row>
    <row r="286" spans="1:17" x14ac:dyDescent="0.35">
      <c r="A286">
        <v>11</v>
      </c>
      <c r="B286" t="s">
        <v>302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s="1">
        <v>0</v>
      </c>
    </row>
    <row r="287" spans="1:17" x14ac:dyDescent="0.35">
      <c r="A287">
        <v>11</v>
      </c>
      <c r="B287" t="s">
        <v>303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s="1">
        <v>0</v>
      </c>
    </row>
    <row r="288" spans="1:17" x14ac:dyDescent="0.35">
      <c r="A288">
        <v>11</v>
      </c>
      <c r="B288" t="s">
        <v>304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 s="1">
        <v>0</v>
      </c>
    </row>
    <row r="289" spans="1:17" x14ac:dyDescent="0.35">
      <c r="A289">
        <v>11</v>
      </c>
      <c r="B289" t="s">
        <v>305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 s="1">
        <v>0</v>
      </c>
    </row>
    <row r="290" spans="1:17" x14ac:dyDescent="0.35">
      <c r="A290">
        <v>11</v>
      </c>
      <c r="B290" t="s">
        <v>306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s="1">
        <v>0</v>
      </c>
    </row>
    <row r="291" spans="1:17" x14ac:dyDescent="0.35">
      <c r="A291">
        <v>11</v>
      </c>
      <c r="B291" t="s">
        <v>307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s="1">
        <v>0</v>
      </c>
    </row>
    <row r="292" spans="1:17" x14ac:dyDescent="0.35">
      <c r="A292">
        <v>11</v>
      </c>
      <c r="B292" t="s">
        <v>162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s="1">
        <v>4.0000000000000001E-3</v>
      </c>
    </row>
    <row r="293" spans="1:17" x14ac:dyDescent="0.35">
      <c r="A293">
        <v>11</v>
      </c>
      <c r="B293" t="s">
        <v>308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s="1">
        <v>0</v>
      </c>
    </row>
    <row r="294" spans="1:17" x14ac:dyDescent="0.35">
      <c r="A294">
        <v>11</v>
      </c>
      <c r="B294" t="s">
        <v>309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 s="1">
        <v>0</v>
      </c>
    </row>
    <row r="295" spans="1:17" x14ac:dyDescent="0.35">
      <c r="A295">
        <v>11</v>
      </c>
      <c r="B295" t="s">
        <v>310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s="1">
        <v>0</v>
      </c>
    </row>
    <row r="296" spans="1:17" x14ac:dyDescent="0.35">
      <c r="A296">
        <v>11</v>
      </c>
      <c r="B296" t="s">
        <v>297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 s="1">
        <v>0</v>
      </c>
    </row>
    <row r="297" spans="1:17" x14ac:dyDescent="0.35">
      <c r="A297">
        <v>11</v>
      </c>
      <c r="B297" t="s">
        <v>312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 s="1">
        <v>1E-3</v>
      </c>
    </row>
    <row r="298" spans="1:17" x14ac:dyDescent="0.35">
      <c r="A298">
        <v>11</v>
      </c>
      <c r="B298" t="s">
        <v>311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0</v>
      </c>
      <c r="Q298" s="1">
        <v>0</v>
      </c>
    </row>
    <row r="299" spans="1:17" x14ac:dyDescent="0.35">
      <c r="A299">
        <v>11</v>
      </c>
      <c r="B299" t="s">
        <v>75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 s="1">
        <v>4.0000000000000001E-3</v>
      </c>
    </row>
    <row r="300" spans="1:17" x14ac:dyDescent="0.35">
      <c r="A300">
        <v>11</v>
      </c>
      <c r="B300" t="s">
        <v>70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 s="1">
        <v>0.19800000000000001</v>
      </c>
    </row>
    <row r="301" spans="1:17" x14ac:dyDescent="0.35">
      <c r="A301">
        <v>11</v>
      </c>
      <c r="B301" t="s">
        <v>154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 s="1">
        <v>0.373</v>
      </c>
    </row>
    <row r="302" spans="1:17" x14ac:dyDescent="0.35">
      <c r="A302">
        <v>11</v>
      </c>
      <c r="B302" t="s">
        <v>313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 s="1">
        <v>0</v>
      </c>
    </row>
    <row r="303" spans="1:17" x14ac:dyDescent="0.35">
      <c r="A303">
        <v>11</v>
      </c>
      <c r="B303" t="s">
        <v>314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 s="1">
        <v>0</v>
      </c>
    </row>
    <row r="304" spans="1:17" x14ac:dyDescent="0.35">
      <c r="A304">
        <v>11</v>
      </c>
      <c r="B304" t="s">
        <v>124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 s="1">
        <v>2E-3</v>
      </c>
    </row>
    <row r="305" spans="1:17" x14ac:dyDescent="0.35">
      <c r="A305">
        <v>11</v>
      </c>
      <c r="B305" t="s">
        <v>156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 s="1">
        <v>2E-3</v>
      </c>
    </row>
    <row r="306" spans="1:17" x14ac:dyDescent="0.35">
      <c r="A306">
        <v>11</v>
      </c>
      <c r="B306" t="s">
        <v>315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 s="1">
        <v>0</v>
      </c>
    </row>
    <row r="307" spans="1:17" x14ac:dyDescent="0.35">
      <c r="A307">
        <v>11</v>
      </c>
      <c r="B307" t="s">
        <v>60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 s="1">
        <v>0.189</v>
      </c>
    </row>
    <row r="308" spans="1:17" x14ac:dyDescent="0.35">
      <c r="A308">
        <v>11</v>
      </c>
      <c r="B308" t="s">
        <v>319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 s="1">
        <v>1E-3</v>
      </c>
    </row>
    <row r="309" spans="1:17" x14ac:dyDescent="0.35">
      <c r="A309">
        <v>11</v>
      </c>
      <c r="B309" t="s">
        <v>157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  <c r="Q309" s="1">
        <v>1.0999999999999999E-2</v>
      </c>
    </row>
    <row r="310" spans="1:17" x14ac:dyDescent="0.35">
      <c r="A310">
        <v>11</v>
      </c>
      <c r="B310" t="s">
        <v>65</v>
      </c>
      <c r="C310">
        <v>0</v>
      </c>
      <c r="D310">
        <v>3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0</v>
      </c>
      <c r="Q310" s="1">
        <v>3.9E-2</v>
      </c>
    </row>
    <row r="311" spans="1:17" x14ac:dyDescent="0.35">
      <c r="A311">
        <v>11</v>
      </c>
      <c r="B311" t="s">
        <v>317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s="1">
        <v>0</v>
      </c>
    </row>
    <row r="312" spans="1:17" x14ac:dyDescent="0.35">
      <c r="A312">
        <v>11</v>
      </c>
      <c r="B312" t="s">
        <v>318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 s="1">
        <v>0</v>
      </c>
    </row>
    <row r="313" spans="1:17" x14ac:dyDescent="0.35">
      <c r="A313">
        <v>11</v>
      </c>
      <c r="B313" t="s">
        <v>68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 s="1">
        <v>0.111</v>
      </c>
    </row>
    <row r="314" spans="1:17" x14ac:dyDescent="0.35">
      <c r="A314">
        <v>11</v>
      </c>
      <c r="B314" t="s">
        <v>66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 s="1">
        <v>1.6E-2</v>
      </c>
    </row>
    <row r="315" spans="1:17" x14ac:dyDescent="0.35">
      <c r="A315">
        <v>11</v>
      </c>
      <c r="B315" t="s">
        <v>118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  <c r="Q315" s="1">
        <v>0.17399999999999999</v>
      </c>
    </row>
    <row r="316" spans="1:17" x14ac:dyDescent="0.35">
      <c r="A316">
        <v>11</v>
      </c>
      <c r="B316" t="s">
        <v>320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 s="1">
        <v>1E-3</v>
      </c>
    </row>
    <row r="317" spans="1:17" x14ac:dyDescent="0.35">
      <c r="A317">
        <v>11</v>
      </c>
      <c r="B317" t="s">
        <v>322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 s="1">
        <v>1E-3</v>
      </c>
    </row>
    <row r="318" spans="1:17" x14ac:dyDescent="0.35">
      <c r="A318">
        <v>11</v>
      </c>
      <c r="B318" t="s">
        <v>17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 s="1">
        <v>5.5E-2</v>
      </c>
    </row>
    <row r="319" spans="1:17" x14ac:dyDescent="0.35">
      <c r="A319">
        <v>11</v>
      </c>
      <c r="B319" t="s">
        <v>323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 s="1">
        <v>0</v>
      </c>
    </row>
    <row r="320" spans="1:17" x14ac:dyDescent="0.35">
      <c r="A320">
        <v>11</v>
      </c>
      <c r="B320" t="s">
        <v>36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  <c r="Q320" s="1">
        <v>1E-3</v>
      </c>
    </row>
    <row r="321" spans="1:17" x14ac:dyDescent="0.35">
      <c r="A321">
        <v>11</v>
      </c>
      <c r="B321" t="s">
        <v>122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 s="1">
        <v>2.5999999999999999E-2</v>
      </c>
    </row>
    <row r="322" spans="1:17" x14ac:dyDescent="0.35">
      <c r="A322">
        <v>11</v>
      </c>
      <c r="B322" t="s">
        <v>324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 s="1">
        <v>2E-3</v>
      </c>
    </row>
    <row r="323" spans="1:17" x14ac:dyDescent="0.35">
      <c r="A323">
        <v>11</v>
      </c>
      <c r="B323" t="s">
        <v>325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 s="1">
        <v>0</v>
      </c>
    </row>
    <row r="324" spans="1:17" x14ac:dyDescent="0.35">
      <c r="A324">
        <v>11</v>
      </c>
      <c r="B324" t="s">
        <v>327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 s="1">
        <v>0</v>
      </c>
    </row>
    <row r="325" spans="1:17" x14ac:dyDescent="0.35">
      <c r="A325">
        <v>11</v>
      </c>
      <c r="B325" t="s">
        <v>326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0</v>
      </c>
      <c r="P325">
        <v>0</v>
      </c>
      <c r="Q325" s="1">
        <v>1E-3</v>
      </c>
    </row>
    <row r="326" spans="1:17" x14ac:dyDescent="0.35">
      <c r="A326">
        <v>11</v>
      </c>
      <c r="B326" t="s">
        <v>328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 s="1">
        <v>0</v>
      </c>
    </row>
    <row r="327" spans="1:17" x14ac:dyDescent="0.35">
      <c r="A327">
        <v>11</v>
      </c>
      <c r="B327" t="s">
        <v>51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 s="1">
        <v>0.434</v>
      </c>
    </row>
    <row r="328" spans="1:17" x14ac:dyDescent="0.35">
      <c r="A328">
        <v>11</v>
      </c>
      <c r="B328" t="s">
        <v>331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 s="1">
        <v>0</v>
      </c>
    </row>
    <row r="329" spans="1:17" x14ac:dyDescent="0.35">
      <c r="A329">
        <v>11</v>
      </c>
      <c r="B329" t="s">
        <v>35</v>
      </c>
      <c r="C329">
        <v>2</v>
      </c>
      <c r="D329">
        <v>8</v>
      </c>
      <c r="E329">
        <v>9</v>
      </c>
      <c r="F329">
        <v>4.5</v>
      </c>
      <c r="G329">
        <v>5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1</v>
      </c>
      <c r="O329">
        <v>-0.1</v>
      </c>
      <c r="P329">
        <v>-0.1</v>
      </c>
      <c r="Q329" s="1">
        <v>0.97899999999999998</v>
      </c>
    </row>
    <row r="330" spans="1:17" x14ac:dyDescent="0.35">
      <c r="A330">
        <v>11</v>
      </c>
      <c r="B330" t="s">
        <v>150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  <c r="K330">
        <v>-2</v>
      </c>
      <c r="L330">
        <v>0</v>
      </c>
      <c r="M330">
        <v>0</v>
      </c>
      <c r="N330">
        <v>1</v>
      </c>
      <c r="O330">
        <v>-0.2</v>
      </c>
      <c r="P330">
        <v>-0.2</v>
      </c>
      <c r="Q330" s="1">
        <v>3.0000000000000001E-3</v>
      </c>
    </row>
    <row r="331" spans="1:17" x14ac:dyDescent="0.35">
      <c r="A331">
        <v>11</v>
      </c>
      <c r="B331" t="s">
        <v>163</v>
      </c>
      <c r="C331">
        <v>1</v>
      </c>
      <c r="D331">
        <v>2</v>
      </c>
      <c r="E331">
        <v>7</v>
      </c>
      <c r="F331">
        <v>7</v>
      </c>
      <c r="G331">
        <v>7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1</v>
      </c>
      <c r="O331">
        <v>-0.8</v>
      </c>
      <c r="P331">
        <v>-0.8</v>
      </c>
      <c r="Q331" s="1">
        <v>2E-3</v>
      </c>
    </row>
    <row r="332" spans="1:17" x14ac:dyDescent="0.35">
      <c r="A332">
        <v>11</v>
      </c>
      <c r="B332" t="s">
        <v>161</v>
      </c>
      <c r="C332">
        <v>1</v>
      </c>
      <c r="D332">
        <v>2</v>
      </c>
      <c r="E332">
        <v>4</v>
      </c>
      <c r="F332">
        <v>4</v>
      </c>
      <c r="G332">
        <v>4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1</v>
      </c>
      <c r="O332">
        <v>-1.1000000000000001</v>
      </c>
      <c r="P332">
        <v>-1.1000000000000001</v>
      </c>
      <c r="Q332" s="1">
        <v>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Q332"/>
  <sheetViews>
    <sheetView showGridLines="0" topLeftCell="A304" workbookViewId="0">
      <selection activeCell="A5" sqref="A5:Q332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385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125</v>
      </c>
      <c r="L4" t="s">
        <v>126</v>
      </c>
      <c r="M4" t="s">
        <v>9</v>
      </c>
      <c r="N4" t="s">
        <v>10</v>
      </c>
      <c r="O4" t="s">
        <v>11</v>
      </c>
      <c r="P4" t="s">
        <v>12</v>
      </c>
      <c r="Q4" t="s">
        <v>13</v>
      </c>
    </row>
    <row r="5" spans="1:17" x14ac:dyDescent="0.35">
      <c r="A5">
        <v>12</v>
      </c>
      <c r="B5" t="s">
        <v>26</v>
      </c>
      <c r="C5">
        <v>6</v>
      </c>
      <c r="D5">
        <v>9</v>
      </c>
      <c r="E5">
        <v>70</v>
      </c>
      <c r="F5">
        <v>11.7</v>
      </c>
      <c r="G5">
        <v>23</v>
      </c>
      <c r="H5">
        <v>1</v>
      </c>
      <c r="I5">
        <v>2</v>
      </c>
      <c r="J5">
        <v>0</v>
      </c>
      <c r="K5">
        <v>0</v>
      </c>
      <c r="L5">
        <v>0</v>
      </c>
      <c r="M5">
        <v>0</v>
      </c>
      <c r="N5">
        <v>1</v>
      </c>
      <c r="O5">
        <v>22</v>
      </c>
      <c r="P5">
        <v>22</v>
      </c>
      <c r="Q5" s="1">
        <v>0.97199999999999998</v>
      </c>
    </row>
    <row r="6" spans="1:17" x14ac:dyDescent="0.35">
      <c r="A6">
        <v>12</v>
      </c>
      <c r="B6" t="s">
        <v>14</v>
      </c>
      <c r="C6">
        <v>9</v>
      </c>
      <c r="D6">
        <v>12</v>
      </c>
      <c r="E6">
        <v>102</v>
      </c>
      <c r="F6">
        <v>11.3</v>
      </c>
      <c r="G6">
        <v>35</v>
      </c>
      <c r="H6">
        <v>2</v>
      </c>
      <c r="I6">
        <v>1</v>
      </c>
      <c r="J6">
        <v>1</v>
      </c>
      <c r="K6">
        <v>2</v>
      </c>
      <c r="L6">
        <v>0</v>
      </c>
      <c r="M6">
        <v>0</v>
      </c>
      <c r="N6">
        <v>1</v>
      </c>
      <c r="O6">
        <v>20.9</v>
      </c>
      <c r="P6">
        <v>20.9</v>
      </c>
      <c r="Q6" s="1">
        <v>1</v>
      </c>
    </row>
    <row r="7" spans="1:17" x14ac:dyDescent="0.35">
      <c r="A7">
        <v>12</v>
      </c>
      <c r="B7" t="s">
        <v>41</v>
      </c>
      <c r="C7">
        <v>8</v>
      </c>
      <c r="D7">
        <v>10</v>
      </c>
      <c r="E7">
        <v>107</v>
      </c>
      <c r="F7">
        <v>13.4</v>
      </c>
      <c r="G7">
        <v>39</v>
      </c>
      <c r="H7">
        <v>2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20.7</v>
      </c>
      <c r="P7">
        <v>20.7</v>
      </c>
      <c r="Q7" s="1">
        <v>0.68899999999999995</v>
      </c>
    </row>
    <row r="8" spans="1:17" x14ac:dyDescent="0.35">
      <c r="A8">
        <v>12</v>
      </c>
      <c r="B8" t="s">
        <v>33</v>
      </c>
      <c r="C8">
        <v>5</v>
      </c>
      <c r="D8">
        <v>8</v>
      </c>
      <c r="E8">
        <v>25</v>
      </c>
      <c r="F8">
        <v>5</v>
      </c>
      <c r="G8">
        <v>18</v>
      </c>
      <c r="H8">
        <v>0</v>
      </c>
      <c r="I8">
        <v>1</v>
      </c>
      <c r="J8">
        <v>1</v>
      </c>
      <c r="K8">
        <v>37</v>
      </c>
      <c r="L8">
        <v>1</v>
      </c>
      <c r="M8">
        <v>0</v>
      </c>
      <c r="N8">
        <v>1</v>
      </c>
      <c r="O8">
        <v>20.7</v>
      </c>
      <c r="P8">
        <v>20.7</v>
      </c>
      <c r="Q8" s="1">
        <v>0.85899999999999999</v>
      </c>
    </row>
    <row r="9" spans="1:17" x14ac:dyDescent="0.35">
      <c r="A9">
        <v>12</v>
      </c>
      <c r="B9" t="s">
        <v>29</v>
      </c>
      <c r="C9">
        <v>7</v>
      </c>
      <c r="D9">
        <v>8</v>
      </c>
      <c r="E9">
        <v>106</v>
      </c>
      <c r="F9">
        <v>15.1</v>
      </c>
      <c r="G9">
        <v>33</v>
      </c>
      <c r="H9">
        <v>2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20.100000000000001</v>
      </c>
      <c r="P9">
        <v>20.100000000000001</v>
      </c>
      <c r="Q9" s="1">
        <v>0.98299999999999998</v>
      </c>
    </row>
    <row r="10" spans="1:17" x14ac:dyDescent="0.35">
      <c r="A10">
        <v>12</v>
      </c>
      <c r="B10" t="s">
        <v>40</v>
      </c>
      <c r="C10">
        <v>7</v>
      </c>
      <c r="D10">
        <v>9</v>
      </c>
      <c r="E10">
        <v>104</v>
      </c>
      <c r="F10">
        <v>14.9</v>
      </c>
      <c r="G10">
        <v>24</v>
      </c>
      <c r="H10">
        <v>2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19.899999999999999</v>
      </c>
      <c r="P10">
        <v>19.899999999999999</v>
      </c>
      <c r="Q10" s="1">
        <v>0.90200000000000002</v>
      </c>
    </row>
    <row r="11" spans="1:17" x14ac:dyDescent="0.35">
      <c r="A11">
        <v>12</v>
      </c>
      <c r="B11" t="s">
        <v>78</v>
      </c>
      <c r="C11">
        <v>6</v>
      </c>
      <c r="D11">
        <v>12</v>
      </c>
      <c r="E11">
        <v>105</v>
      </c>
      <c r="F11">
        <v>17.5</v>
      </c>
      <c r="G11">
        <v>25</v>
      </c>
      <c r="H11">
        <v>2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19.5</v>
      </c>
      <c r="P11">
        <v>19.5</v>
      </c>
      <c r="Q11" s="1">
        <v>0.80500000000000005</v>
      </c>
    </row>
    <row r="12" spans="1:17" x14ac:dyDescent="0.35">
      <c r="A12">
        <v>12</v>
      </c>
      <c r="B12" t="s">
        <v>19</v>
      </c>
      <c r="C12">
        <v>5</v>
      </c>
      <c r="D12">
        <v>6</v>
      </c>
      <c r="E12">
        <v>89</v>
      </c>
      <c r="F12">
        <v>17.8</v>
      </c>
      <c r="G12">
        <v>45</v>
      </c>
      <c r="H12">
        <v>3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19.399999999999999</v>
      </c>
      <c r="P12">
        <v>19.399999999999999</v>
      </c>
      <c r="Q12" s="1">
        <v>0.96399999999999997</v>
      </c>
    </row>
    <row r="13" spans="1:17" x14ac:dyDescent="0.35">
      <c r="A13">
        <v>12</v>
      </c>
      <c r="B13" t="s">
        <v>49</v>
      </c>
      <c r="C13">
        <v>7</v>
      </c>
      <c r="D13">
        <v>9</v>
      </c>
      <c r="E13">
        <v>79</v>
      </c>
      <c r="F13">
        <v>11.3</v>
      </c>
      <c r="G13">
        <v>24</v>
      </c>
      <c r="H13">
        <v>2</v>
      </c>
      <c r="I13">
        <v>0</v>
      </c>
      <c r="J13">
        <v>4</v>
      </c>
      <c r="K13">
        <v>15</v>
      </c>
      <c r="L13">
        <v>1</v>
      </c>
      <c r="M13">
        <v>0</v>
      </c>
      <c r="N13">
        <v>1</v>
      </c>
      <c r="O13">
        <v>18.899999999999999</v>
      </c>
      <c r="P13">
        <v>18.899999999999999</v>
      </c>
      <c r="Q13" s="1">
        <v>0.98</v>
      </c>
    </row>
    <row r="14" spans="1:17" x14ac:dyDescent="0.35">
      <c r="A14">
        <v>12</v>
      </c>
      <c r="B14" t="s">
        <v>113</v>
      </c>
      <c r="C14">
        <v>5</v>
      </c>
      <c r="D14">
        <v>7</v>
      </c>
      <c r="E14">
        <v>94</v>
      </c>
      <c r="F14">
        <v>18.8</v>
      </c>
      <c r="G14">
        <v>53</v>
      </c>
      <c r="H14">
        <v>4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17.899999999999999</v>
      </c>
      <c r="P14">
        <v>17.899999999999999</v>
      </c>
      <c r="Q14" s="1">
        <v>0.73199999999999998</v>
      </c>
    </row>
    <row r="15" spans="1:17" x14ac:dyDescent="0.35">
      <c r="A15">
        <v>12</v>
      </c>
      <c r="B15" t="s">
        <v>16</v>
      </c>
      <c r="C15">
        <v>6</v>
      </c>
      <c r="D15">
        <v>7</v>
      </c>
      <c r="E15">
        <v>79</v>
      </c>
      <c r="F15">
        <v>13.2</v>
      </c>
      <c r="G15">
        <v>33</v>
      </c>
      <c r="H15">
        <v>2</v>
      </c>
      <c r="I15">
        <v>1</v>
      </c>
      <c r="J15">
        <v>1</v>
      </c>
      <c r="K15">
        <v>2</v>
      </c>
      <c r="L15">
        <v>0</v>
      </c>
      <c r="M15">
        <v>0</v>
      </c>
      <c r="N15">
        <v>1</v>
      </c>
      <c r="O15">
        <v>17.100000000000001</v>
      </c>
      <c r="P15">
        <v>17.100000000000001</v>
      </c>
      <c r="Q15" s="1">
        <v>0.78900000000000003</v>
      </c>
    </row>
    <row r="16" spans="1:17" x14ac:dyDescent="0.35">
      <c r="A16">
        <v>12</v>
      </c>
      <c r="B16" t="s">
        <v>82</v>
      </c>
      <c r="C16">
        <v>11</v>
      </c>
      <c r="D16">
        <v>13</v>
      </c>
      <c r="E16">
        <v>114</v>
      </c>
      <c r="F16">
        <v>10.4</v>
      </c>
      <c r="G16">
        <v>36</v>
      </c>
      <c r="H16">
        <v>3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16.899999999999999</v>
      </c>
      <c r="P16">
        <v>16.899999999999999</v>
      </c>
      <c r="Q16" s="1">
        <v>0.96599999999999997</v>
      </c>
    </row>
    <row r="17" spans="1:17" x14ac:dyDescent="0.35">
      <c r="A17">
        <v>12</v>
      </c>
      <c r="B17" t="s">
        <v>18</v>
      </c>
      <c r="C17">
        <v>6</v>
      </c>
      <c r="D17">
        <v>11</v>
      </c>
      <c r="E17">
        <v>74</v>
      </c>
      <c r="F17">
        <v>12.3</v>
      </c>
      <c r="G17">
        <v>22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16.399999999999999</v>
      </c>
      <c r="P17">
        <v>16.399999999999999</v>
      </c>
      <c r="Q17" s="1">
        <v>1</v>
      </c>
    </row>
    <row r="18" spans="1:17" x14ac:dyDescent="0.35">
      <c r="A18">
        <v>12</v>
      </c>
      <c r="B18" t="s">
        <v>20</v>
      </c>
      <c r="C18">
        <v>10</v>
      </c>
      <c r="D18">
        <v>13</v>
      </c>
      <c r="E18">
        <v>107</v>
      </c>
      <c r="F18">
        <v>10.7</v>
      </c>
      <c r="G18">
        <v>24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15.7</v>
      </c>
      <c r="P18">
        <v>15.7</v>
      </c>
      <c r="Q18" s="1">
        <v>0.95899999999999996</v>
      </c>
    </row>
    <row r="19" spans="1:17" x14ac:dyDescent="0.35">
      <c r="A19">
        <v>12</v>
      </c>
      <c r="B19" t="s">
        <v>39</v>
      </c>
      <c r="C19">
        <v>14</v>
      </c>
      <c r="D19">
        <v>16</v>
      </c>
      <c r="E19">
        <v>106</v>
      </c>
      <c r="F19">
        <v>7.6</v>
      </c>
      <c r="G19">
        <v>21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15.6</v>
      </c>
      <c r="P19">
        <v>15.6</v>
      </c>
      <c r="Q19" s="1">
        <v>0.99399999999999999</v>
      </c>
    </row>
    <row r="20" spans="1:17" x14ac:dyDescent="0.35">
      <c r="A20">
        <v>12</v>
      </c>
      <c r="B20" t="s">
        <v>44</v>
      </c>
      <c r="C20">
        <v>8</v>
      </c>
      <c r="D20">
        <v>8</v>
      </c>
      <c r="E20">
        <v>114</v>
      </c>
      <c r="F20">
        <v>14.3</v>
      </c>
      <c r="G20">
        <v>32</v>
      </c>
      <c r="H20">
        <v>3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15.4</v>
      </c>
      <c r="P20">
        <v>15.4</v>
      </c>
      <c r="Q20" s="1">
        <v>0.995</v>
      </c>
    </row>
    <row r="21" spans="1:17" x14ac:dyDescent="0.35">
      <c r="A21">
        <v>12</v>
      </c>
      <c r="B21" t="s">
        <v>45</v>
      </c>
      <c r="C21">
        <v>4</v>
      </c>
      <c r="D21">
        <v>9</v>
      </c>
      <c r="E21">
        <v>53</v>
      </c>
      <c r="F21">
        <v>13.3</v>
      </c>
      <c r="G21">
        <v>16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1</v>
      </c>
      <c r="O21">
        <v>15.3</v>
      </c>
      <c r="P21">
        <v>15.3</v>
      </c>
      <c r="Q21" s="1">
        <v>1</v>
      </c>
    </row>
    <row r="22" spans="1:17" x14ac:dyDescent="0.35">
      <c r="A22">
        <v>12</v>
      </c>
      <c r="B22" t="s">
        <v>83</v>
      </c>
      <c r="C22">
        <v>4</v>
      </c>
      <c r="D22">
        <v>5</v>
      </c>
      <c r="E22">
        <v>72</v>
      </c>
      <c r="F22">
        <v>18</v>
      </c>
      <c r="G22">
        <v>31</v>
      </c>
      <c r="H22">
        <v>3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15.2</v>
      </c>
      <c r="P22">
        <v>15.2</v>
      </c>
      <c r="Q22" s="1">
        <v>0.65</v>
      </c>
    </row>
    <row r="23" spans="1:17" x14ac:dyDescent="0.35">
      <c r="A23">
        <v>12</v>
      </c>
      <c r="B23" t="s">
        <v>27</v>
      </c>
      <c r="C23">
        <v>7</v>
      </c>
      <c r="D23">
        <v>9</v>
      </c>
      <c r="E23">
        <v>114</v>
      </c>
      <c r="F23">
        <v>16.3</v>
      </c>
      <c r="G23">
        <v>51</v>
      </c>
      <c r="H23">
        <v>5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14.9</v>
      </c>
      <c r="P23">
        <v>14.9</v>
      </c>
      <c r="Q23" s="1">
        <v>0.98399999999999999</v>
      </c>
    </row>
    <row r="24" spans="1:17" x14ac:dyDescent="0.35">
      <c r="A24">
        <v>12</v>
      </c>
      <c r="B24" t="s">
        <v>73</v>
      </c>
      <c r="C24">
        <v>5</v>
      </c>
      <c r="D24">
        <v>8</v>
      </c>
      <c r="E24">
        <v>50</v>
      </c>
      <c r="F24">
        <v>10</v>
      </c>
      <c r="G24">
        <v>17</v>
      </c>
      <c r="H24">
        <v>0</v>
      </c>
      <c r="I24">
        <v>1</v>
      </c>
      <c r="J24">
        <v>1</v>
      </c>
      <c r="K24">
        <v>12</v>
      </c>
      <c r="L24">
        <v>0</v>
      </c>
      <c r="M24">
        <v>0</v>
      </c>
      <c r="N24">
        <v>1</v>
      </c>
      <c r="O24">
        <v>14.7</v>
      </c>
      <c r="P24">
        <v>14.7</v>
      </c>
      <c r="Q24" s="1">
        <v>0.91</v>
      </c>
    </row>
    <row r="25" spans="1:17" x14ac:dyDescent="0.35">
      <c r="A25">
        <v>12</v>
      </c>
      <c r="B25" t="s">
        <v>52</v>
      </c>
      <c r="C25">
        <v>9</v>
      </c>
      <c r="D25">
        <v>12</v>
      </c>
      <c r="E25">
        <v>100</v>
      </c>
      <c r="F25">
        <v>11.1</v>
      </c>
      <c r="G25">
        <v>30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14.5</v>
      </c>
      <c r="P25">
        <v>14.5</v>
      </c>
      <c r="Q25" s="1">
        <v>0.40799999999999997</v>
      </c>
    </row>
    <row r="26" spans="1:17" x14ac:dyDescent="0.35">
      <c r="A26">
        <v>12</v>
      </c>
      <c r="B26" t="s">
        <v>25</v>
      </c>
      <c r="C26">
        <v>9</v>
      </c>
      <c r="D26">
        <v>11</v>
      </c>
      <c r="E26">
        <v>95</v>
      </c>
      <c r="F26">
        <v>10.6</v>
      </c>
      <c r="G26">
        <v>28</v>
      </c>
      <c r="H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14</v>
      </c>
      <c r="P26">
        <v>14</v>
      </c>
      <c r="Q26" s="1">
        <v>1</v>
      </c>
    </row>
    <row r="27" spans="1:17" x14ac:dyDescent="0.35">
      <c r="A27">
        <v>12</v>
      </c>
      <c r="B27" t="s">
        <v>35</v>
      </c>
      <c r="C27">
        <v>7</v>
      </c>
      <c r="D27">
        <v>10</v>
      </c>
      <c r="E27">
        <v>44</v>
      </c>
      <c r="F27">
        <v>6.3</v>
      </c>
      <c r="G27">
        <v>11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13.9</v>
      </c>
      <c r="P27">
        <v>13.9</v>
      </c>
      <c r="Q27" s="1">
        <v>0.97899999999999998</v>
      </c>
    </row>
    <row r="28" spans="1:17" x14ac:dyDescent="0.35">
      <c r="A28">
        <v>12</v>
      </c>
      <c r="B28" t="s">
        <v>110</v>
      </c>
      <c r="C28">
        <v>5</v>
      </c>
      <c r="D28">
        <v>6</v>
      </c>
      <c r="E28">
        <v>109</v>
      </c>
      <c r="F28">
        <v>21.8</v>
      </c>
      <c r="G28">
        <v>41</v>
      </c>
      <c r="H28">
        <v>5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13.4</v>
      </c>
      <c r="P28">
        <v>13.4</v>
      </c>
      <c r="Q28" s="1">
        <v>3.2000000000000001E-2</v>
      </c>
    </row>
    <row r="29" spans="1:17" x14ac:dyDescent="0.35">
      <c r="A29">
        <v>12</v>
      </c>
      <c r="B29" t="s">
        <v>67</v>
      </c>
      <c r="C29">
        <v>4</v>
      </c>
      <c r="D29">
        <v>8</v>
      </c>
      <c r="E29">
        <v>34</v>
      </c>
      <c r="F29">
        <v>8.5</v>
      </c>
      <c r="G29">
        <v>14</v>
      </c>
      <c r="H29">
        <v>0</v>
      </c>
      <c r="I29">
        <v>1</v>
      </c>
      <c r="J29">
        <v>2</v>
      </c>
      <c r="K29">
        <v>16</v>
      </c>
      <c r="L29">
        <v>0</v>
      </c>
      <c r="M29">
        <v>0</v>
      </c>
      <c r="N29">
        <v>1</v>
      </c>
      <c r="O29">
        <v>13</v>
      </c>
      <c r="P29">
        <v>13</v>
      </c>
      <c r="Q29" s="1">
        <v>0.497</v>
      </c>
    </row>
    <row r="30" spans="1:17" x14ac:dyDescent="0.35">
      <c r="A30">
        <v>12</v>
      </c>
      <c r="B30" t="s">
        <v>37</v>
      </c>
      <c r="C30">
        <v>5</v>
      </c>
      <c r="D30">
        <v>9</v>
      </c>
      <c r="E30">
        <v>37</v>
      </c>
      <c r="F30">
        <v>7.4</v>
      </c>
      <c r="G30">
        <v>11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12.2</v>
      </c>
      <c r="P30">
        <v>12.2</v>
      </c>
      <c r="Q30" s="1">
        <v>1</v>
      </c>
    </row>
    <row r="31" spans="1:17" x14ac:dyDescent="0.35">
      <c r="A31">
        <v>12</v>
      </c>
      <c r="B31" t="s">
        <v>88</v>
      </c>
      <c r="C31">
        <v>5</v>
      </c>
      <c r="D31">
        <v>5</v>
      </c>
      <c r="E31">
        <v>90</v>
      </c>
      <c r="F31">
        <v>18</v>
      </c>
      <c r="G31">
        <v>24</v>
      </c>
      <c r="H31">
        <v>3</v>
      </c>
      <c r="I31">
        <v>0</v>
      </c>
      <c r="J31">
        <v>1</v>
      </c>
      <c r="K31">
        <v>6</v>
      </c>
      <c r="L31">
        <v>0</v>
      </c>
      <c r="M31">
        <v>0</v>
      </c>
      <c r="N31">
        <v>1</v>
      </c>
      <c r="O31">
        <v>12.1</v>
      </c>
      <c r="P31">
        <v>12.1</v>
      </c>
      <c r="Q31" s="1">
        <v>1.9E-2</v>
      </c>
    </row>
    <row r="32" spans="1:17" x14ac:dyDescent="0.35">
      <c r="A32">
        <v>12</v>
      </c>
      <c r="B32" t="s">
        <v>15</v>
      </c>
      <c r="C32">
        <v>2</v>
      </c>
      <c r="D32">
        <v>4</v>
      </c>
      <c r="E32">
        <v>50</v>
      </c>
      <c r="F32">
        <v>25</v>
      </c>
      <c r="G32">
        <v>28</v>
      </c>
      <c r="H32">
        <v>2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12</v>
      </c>
      <c r="P32">
        <v>12</v>
      </c>
      <c r="Q32" s="1">
        <v>0.97699999999999998</v>
      </c>
    </row>
    <row r="33" spans="1:17" x14ac:dyDescent="0.35">
      <c r="A33">
        <v>12</v>
      </c>
      <c r="B33" t="s">
        <v>56</v>
      </c>
      <c r="C33">
        <v>6</v>
      </c>
      <c r="D33">
        <v>12</v>
      </c>
      <c r="E33">
        <v>88</v>
      </c>
      <c r="F33">
        <v>14.7</v>
      </c>
      <c r="G33">
        <v>36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11.8</v>
      </c>
      <c r="P33">
        <v>11.8</v>
      </c>
      <c r="Q33" s="1">
        <v>0.88600000000000001</v>
      </c>
    </row>
    <row r="34" spans="1:17" x14ac:dyDescent="0.35">
      <c r="A34">
        <v>12</v>
      </c>
      <c r="B34" t="s">
        <v>116</v>
      </c>
      <c r="C34">
        <v>5</v>
      </c>
      <c r="D34">
        <v>7</v>
      </c>
      <c r="E34">
        <v>91</v>
      </c>
      <c r="F34">
        <v>18.2</v>
      </c>
      <c r="G34">
        <v>29</v>
      </c>
      <c r="H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11.6</v>
      </c>
      <c r="P34">
        <v>11.6</v>
      </c>
      <c r="Q34" s="1">
        <v>0.83499999999999996</v>
      </c>
    </row>
    <row r="35" spans="1:17" x14ac:dyDescent="0.35">
      <c r="A35">
        <v>12</v>
      </c>
      <c r="B35" t="s">
        <v>95</v>
      </c>
      <c r="C35">
        <v>4</v>
      </c>
      <c r="D35">
        <v>7</v>
      </c>
      <c r="E35">
        <v>89</v>
      </c>
      <c r="F35">
        <v>22.3</v>
      </c>
      <c r="G35">
        <v>57</v>
      </c>
      <c r="H35">
        <v>4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10.9</v>
      </c>
      <c r="P35">
        <v>10.9</v>
      </c>
      <c r="Q35" s="1">
        <v>0.91500000000000004</v>
      </c>
    </row>
    <row r="36" spans="1:17" x14ac:dyDescent="0.35">
      <c r="A36">
        <v>12</v>
      </c>
      <c r="B36" t="s">
        <v>177</v>
      </c>
      <c r="C36">
        <v>3</v>
      </c>
      <c r="D36">
        <v>9</v>
      </c>
      <c r="E36">
        <v>27</v>
      </c>
      <c r="F36">
        <v>9</v>
      </c>
      <c r="G36">
        <v>14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  <c r="O36">
        <v>10.199999999999999</v>
      </c>
      <c r="P36">
        <v>10.199999999999999</v>
      </c>
      <c r="Q36" s="1">
        <v>8.6999999999999994E-2</v>
      </c>
    </row>
    <row r="37" spans="1:17" x14ac:dyDescent="0.35">
      <c r="A37">
        <v>12</v>
      </c>
      <c r="B37" t="s">
        <v>58</v>
      </c>
      <c r="C37">
        <v>4</v>
      </c>
      <c r="D37">
        <v>6</v>
      </c>
      <c r="E37">
        <v>81</v>
      </c>
      <c r="F37">
        <v>20.3</v>
      </c>
      <c r="G37">
        <v>31</v>
      </c>
      <c r="H37">
        <v>3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10.1</v>
      </c>
      <c r="P37">
        <v>10.1</v>
      </c>
      <c r="Q37" s="1">
        <v>1</v>
      </c>
    </row>
    <row r="38" spans="1:17" x14ac:dyDescent="0.35">
      <c r="A38">
        <v>12</v>
      </c>
      <c r="B38" t="s">
        <v>47</v>
      </c>
      <c r="C38">
        <v>1</v>
      </c>
      <c r="D38">
        <v>1</v>
      </c>
      <c r="E38">
        <v>34</v>
      </c>
      <c r="F38">
        <v>34</v>
      </c>
      <c r="G38">
        <v>34</v>
      </c>
      <c r="H38">
        <v>2</v>
      </c>
      <c r="I38">
        <v>1</v>
      </c>
      <c r="J38">
        <v>0</v>
      </c>
      <c r="K38">
        <v>0</v>
      </c>
      <c r="L38">
        <v>0</v>
      </c>
      <c r="M38">
        <v>0</v>
      </c>
      <c r="N38">
        <v>1</v>
      </c>
      <c r="O38">
        <v>9.9</v>
      </c>
      <c r="P38">
        <v>9.9</v>
      </c>
      <c r="Q38" s="1">
        <v>7.0000000000000001E-3</v>
      </c>
    </row>
    <row r="39" spans="1:17" x14ac:dyDescent="0.35">
      <c r="A39">
        <v>12</v>
      </c>
      <c r="B39" t="s">
        <v>46</v>
      </c>
      <c r="C39">
        <v>5</v>
      </c>
      <c r="D39">
        <v>7</v>
      </c>
      <c r="E39">
        <v>73</v>
      </c>
      <c r="F39">
        <v>14.6</v>
      </c>
      <c r="G39">
        <v>33</v>
      </c>
      <c r="H39">
        <v>2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9.8000000000000007</v>
      </c>
      <c r="P39">
        <v>9.8000000000000007</v>
      </c>
      <c r="Q39" s="1">
        <v>0.999</v>
      </c>
    </row>
    <row r="40" spans="1:17" x14ac:dyDescent="0.35">
      <c r="A40">
        <v>12</v>
      </c>
      <c r="B40" t="s">
        <v>169</v>
      </c>
      <c r="C40">
        <v>1</v>
      </c>
      <c r="D40">
        <v>1</v>
      </c>
      <c r="E40">
        <v>29</v>
      </c>
      <c r="F40">
        <v>29</v>
      </c>
      <c r="G40">
        <v>29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9.4</v>
      </c>
      <c r="P40">
        <v>9.4</v>
      </c>
      <c r="Q40" s="1">
        <v>1E-3</v>
      </c>
    </row>
    <row r="41" spans="1:17" x14ac:dyDescent="0.35">
      <c r="A41">
        <v>12</v>
      </c>
      <c r="B41" t="s">
        <v>28</v>
      </c>
      <c r="C41">
        <v>3</v>
      </c>
      <c r="D41">
        <v>3</v>
      </c>
      <c r="E41">
        <v>76</v>
      </c>
      <c r="F41">
        <v>25.3</v>
      </c>
      <c r="G41">
        <v>42</v>
      </c>
      <c r="H41">
        <v>4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9.1</v>
      </c>
      <c r="P41">
        <v>9.1</v>
      </c>
      <c r="Q41" s="1">
        <v>0.23599999999999999</v>
      </c>
    </row>
    <row r="42" spans="1:17" x14ac:dyDescent="0.35">
      <c r="A42">
        <v>12</v>
      </c>
      <c r="B42" t="s">
        <v>43</v>
      </c>
      <c r="C42">
        <v>2</v>
      </c>
      <c r="D42">
        <v>4</v>
      </c>
      <c r="E42">
        <v>15</v>
      </c>
      <c r="F42">
        <v>7.5</v>
      </c>
      <c r="G42">
        <v>12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8.5</v>
      </c>
      <c r="P42">
        <v>8.5</v>
      </c>
      <c r="Q42" s="1">
        <v>0.121</v>
      </c>
    </row>
    <row r="43" spans="1:17" x14ac:dyDescent="0.35">
      <c r="A43">
        <v>12</v>
      </c>
      <c r="B43" t="s">
        <v>87</v>
      </c>
      <c r="C43">
        <v>4</v>
      </c>
      <c r="D43">
        <v>6</v>
      </c>
      <c r="E43">
        <v>60</v>
      </c>
      <c r="F43">
        <v>15</v>
      </c>
      <c r="G43">
        <v>24</v>
      </c>
      <c r="H43">
        <v>2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8</v>
      </c>
      <c r="P43">
        <v>8</v>
      </c>
      <c r="Q43" s="1">
        <v>8.5000000000000006E-2</v>
      </c>
    </row>
    <row r="44" spans="1:17" x14ac:dyDescent="0.35">
      <c r="A44">
        <v>12</v>
      </c>
      <c r="B44" t="s">
        <v>64</v>
      </c>
      <c r="C44">
        <v>6</v>
      </c>
      <c r="D44">
        <v>9</v>
      </c>
      <c r="E44">
        <v>49</v>
      </c>
      <c r="F44">
        <v>8.1999999999999993</v>
      </c>
      <c r="G44">
        <v>14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7.9</v>
      </c>
      <c r="P44">
        <v>7.9</v>
      </c>
      <c r="Q44" s="1">
        <v>0.315</v>
      </c>
    </row>
    <row r="45" spans="1:17" x14ac:dyDescent="0.35">
      <c r="A45">
        <v>12</v>
      </c>
      <c r="B45" t="s">
        <v>59</v>
      </c>
      <c r="C45">
        <v>5</v>
      </c>
      <c r="D45">
        <v>6</v>
      </c>
      <c r="E45">
        <v>52</v>
      </c>
      <c r="F45">
        <v>10.4</v>
      </c>
      <c r="G45">
        <v>15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7.7</v>
      </c>
      <c r="P45">
        <v>7.7</v>
      </c>
      <c r="Q45" s="1">
        <v>0.63700000000000001</v>
      </c>
    </row>
    <row r="46" spans="1:17" x14ac:dyDescent="0.35">
      <c r="A46">
        <v>12</v>
      </c>
      <c r="B46" t="s">
        <v>99</v>
      </c>
      <c r="C46">
        <v>1</v>
      </c>
      <c r="D46">
        <v>1</v>
      </c>
      <c r="E46">
        <v>12</v>
      </c>
      <c r="F46">
        <v>12</v>
      </c>
      <c r="G46">
        <v>12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1</v>
      </c>
      <c r="O46">
        <v>7.7</v>
      </c>
      <c r="P46">
        <v>7.7</v>
      </c>
      <c r="Q46" s="1">
        <v>1.0999999999999999E-2</v>
      </c>
    </row>
    <row r="47" spans="1:17" x14ac:dyDescent="0.35">
      <c r="A47">
        <v>12</v>
      </c>
      <c r="B47" t="s">
        <v>38</v>
      </c>
      <c r="C47">
        <v>3</v>
      </c>
      <c r="D47">
        <v>6</v>
      </c>
      <c r="E47">
        <v>61</v>
      </c>
      <c r="F47">
        <v>20.3</v>
      </c>
      <c r="G47">
        <v>31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7.6</v>
      </c>
      <c r="P47">
        <v>7.6</v>
      </c>
      <c r="Q47" s="1">
        <v>0.85299999999999998</v>
      </c>
    </row>
    <row r="48" spans="1:17" x14ac:dyDescent="0.35">
      <c r="A48">
        <v>12</v>
      </c>
      <c r="B48" t="s">
        <v>217</v>
      </c>
      <c r="C48">
        <v>4</v>
      </c>
      <c r="D48">
        <v>5</v>
      </c>
      <c r="E48">
        <v>55</v>
      </c>
      <c r="F48">
        <v>13.8</v>
      </c>
      <c r="G48">
        <v>23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7.5</v>
      </c>
      <c r="P48">
        <v>7.5</v>
      </c>
      <c r="Q48" s="1">
        <v>3.0000000000000001E-3</v>
      </c>
    </row>
    <row r="49" spans="1:17" x14ac:dyDescent="0.35">
      <c r="A49">
        <v>12</v>
      </c>
      <c r="B49" t="s">
        <v>62</v>
      </c>
      <c r="C49">
        <v>3</v>
      </c>
      <c r="D49">
        <v>5</v>
      </c>
      <c r="E49">
        <v>58</v>
      </c>
      <c r="F49">
        <v>19.3</v>
      </c>
      <c r="G49">
        <v>43</v>
      </c>
      <c r="H49">
        <v>3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7.3</v>
      </c>
      <c r="P49">
        <v>7.3</v>
      </c>
      <c r="Q49" s="1">
        <v>0.82099999999999995</v>
      </c>
    </row>
    <row r="50" spans="1:17" x14ac:dyDescent="0.35">
      <c r="A50">
        <v>12</v>
      </c>
      <c r="B50" t="s">
        <v>80</v>
      </c>
      <c r="C50">
        <v>4</v>
      </c>
      <c r="D50">
        <v>11</v>
      </c>
      <c r="E50">
        <v>50</v>
      </c>
      <c r="F50">
        <v>12.5</v>
      </c>
      <c r="G50">
        <v>24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7</v>
      </c>
      <c r="P50">
        <v>7</v>
      </c>
      <c r="Q50" s="1">
        <v>0.93100000000000005</v>
      </c>
    </row>
    <row r="51" spans="1:17" x14ac:dyDescent="0.35">
      <c r="A51">
        <v>12</v>
      </c>
      <c r="B51" t="s">
        <v>61</v>
      </c>
      <c r="C51">
        <v>4</v>
      </c>
      <c r="D51">
        <v>8</v>
      </c>
      <c r="E51">
        <v>50</v>
      </c>
      <c r="F51">
        <v>12.5</v>
      </c>
      <c r="G51">
        <v>39</v>
      </c>
      <c r="H51">
        <v>2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7</v>
      </c>
      <c r="P51">
        <v>7</v>
      </c>
      <c r="Q51" s="1">
        <v>0.81699999999999995</v>
      </c>
    </row>
    <row r="52" spans="1:17" x14ac:dyDescent="0.35">
      <c r="A52">
        <v>12</v>
      </c>
      <c r="B52" t="s">
        <v>30</v>
      </c>
      <c r="C52">
        <v>6</v>
      </c>
      <c r="D52">
        <v>10</v>
      </c>
      <c r="E52">
        <v>39</v>
      </c>
      <c r="F52">
        <v>6.5</v>
      </c>
      <c r="G52">
        <v>14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6.9</v>
      </c>
      <c r="P52">
        <v>6.9</v>
      </c>
      <c r="Q52" s="1">
        <v>0.89</v>
      </c>
    </row>
    <row r="53" spans="1:17" x14ac:dyDescent="0.35">
      <c r="A53">
        <v>12</v>
      </c>
      <c r="B53" t="s">
        <v>77</v>
      </c>
      <c r="C53">
        <v>5</v>
      </c>
      <c r="D53">
        <v>13</v>
      </c>
      <c r="E53">
        <v>43</v>
      </c>
      <c r="F53">
        <v>8.6</v>
      </c>
      <c r="G53">
        <v>13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6.8</v>
      </c>
      <c r="P53">
        <v>6.8</v>
      </c>
      <c r="Q53" s="1">
        <v>0.57599999999999996</v>
      </c>
    </row>
    <row r="54" spans="1:17" x14ac:dyDescent="0.35">
      <c r="A54">
        <v>12</v>
      </c>
      <c r="B54" t="s">
        <v>69</v>
      </c>
      <c r="C54">
        <v>1</v>
      </c>
      <c r="D54">
        <v>3</v>
      </c>
      <c r="E54">
        <v>3</v>
      </c>
      <c r="F54">
        <v>3</v>
      </c>
      <c r="G54">
        <v>3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1</v>
      </c>
      <c r="O54">
        <v>6.8</v>
      </c>
      <c r="P54">
        <v>6.8</v>
      </c>
      <c r="Q54" s="1">
        <v>0.04</v>
      </c>
    </row>
    <row r="55" spans="1:17" x14ac:dyDescent="0.35">
      <c r="A55">
        <v>12</v>
      </c>
      <c r="B55" t="s">
        <v>259</v>
      </c>
      <c r="C55">
        <v>4</v>
      </c>
      <c r="D55">
        <v>4</v>
      </c>
      <c r="E55">
        <v>46</v>
      </c>
      <c r="F55">
        <v>11.5</v>
      </c>
      <c r="G55">
        <v>16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6.6</v>
      </c>
      <c r="P55">
        <v>6.6</v>
      </c>
      <c r="Q55" s="1">
        <v>1E-3</v>
      </c>
    </row>
    <row r="56" spans="1:17" x14ac:dyDescent="0.35">
      <c r="A56">
        <v>12</v>
      </c>
      <c r="B56" t="s">
        <v>42</v>
      </c>
      <c r="C56">
        <v>3</v>
      </c>
      <c r="D56">
        <v>5</v>
      </c>
      <c r="E56">
        <v>49</v>
      </c>
      <c r="F56">
        <v>16.3</v>
      </c>
      <c r="G56">
        <v>19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6.4</v>
      </c>
      <c r="P56">
        <v>6.4</v>
      </c>
      <c r="Q56" s="1">
        <v>0.94299999999999995</v>
      </c>
    </row>
    <row r="57" spans="1:17" x14ac:dyDescent="0.35">
      <c r="A57">
        <v>12</v>
      </c>
      <c r="B57" t="s">
        <v>114</v>
      </c>
      <c r="C57">
        <v>3</v>
      </c>
      <c r="D57">
        <v>5</v>
      </c>
      <c r="E57">
        <v>47</v>
      </c>
      <c r="F57">
        <v>15.7</v>
      </c>
      <c r="G57">
        <v>31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6.2</v>
      </c>
      <c r="P57">
        <v>6.2</v>
      </c>
      <c r="Q57" s="1">
        <v>0.09</v>
      </c>
    </row>
    <row r="58" spans="1:17" x14ac:dyDescent="0.35">
      <c r="A58">
        <v>12</v>
      </c>
      <c r="B58" t="s">
        <v>155</v>
      </c>
      <c r="C58">
        <v>3</v>
      </c>
      <c r="D58">
        <v>3</v>
      </c>
      <c r="E58">
        <v>45</v>
      </c>
      <c r="F58">
        <v>15</v>
      </c>
      <c r="G58">
        <v>28</v>
      </c>
      <c r="H58">
        <v>1</v>
      </c>
      <c r="I58">
        <v>0</v>
      </c>
      <c r="J58">
        <v>1</v>
      </c>
      <c r="K58">
        <v>2</v>
      </c>
      <c r="L58">
        <v>0</v>
      </c>
      <c r="M58">
        <v>0</v>
      </c>
      <c r="N58">
        <v>1</v>
      </c>
      <c r="O58">
        <v>6.2</v>
      </c>
      <c r="P58">
        <v>6.2</v>
      </c>
      <c r="Q58" s="1">
        <v>1.4E-2</v>
      </c>
    </row>
    <row r="59" spans="1:17" x14ac:dyDescent="0.35">
      <c r="A59">
        <v>12</v>
      </c>
      <c r="B59" t="s">
        <v>53</v>
      </c>
      <c r="C59">
        <v>4</v>
      </c>
      <c r="D59">
        <v>5</v>
      </c>
      <c r="E59">
        <v>41</v>
      </c>
      <c r="F59">
        <v>10.3</v>
      </c>
      <c r="G59">
        <v>18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6.1</v>
      </c>
      <c r="P59">
        <v>6.1</v>
      </c>
      <c r="Q59" s="1">
        <v>8.0000000000000002E-3</v>
      </c>
    </row>
    <row r="60" spans="1:17" x14ac:dyDescent="0.35">
      <c r="A60">
        <v>12</v>
      </c>
      <c r="B60" t="s">
        <v>115</v>
      </c>
      <c r="C60">
        <v>2</v>
      </c>
      <c r="D60">
        <v>3</v>
      </c>
      <c r="E60">
        <v>51</v>
      </c>
      <c r="F60">
        <v>25.5</v>
      </c>
      <c r="G60">
        <v>38</v>
      </c>
      <c r="H60">
        <v>2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6.1</v>
      </c>
      <c r="P60">
        <v>6.1</v>
      </c>
      <c r="Q60" s="1">
        <v>0.182</v>
      </c>
    </row>
    <row r="61" spans="1:17" x14ac:dyDescent="0.35">
      <c r="A61">
        <v>12</v>
      </c>
      <c r="B61" t="s">
        <v>55</v>
      </c>
      <c r="C61">
        <v>3</v>
      </c>
      <c r="D61">
        <v>7</v>
      </c>
      <c r="E61">
        <v>45</v>
      </c>
      <c r="F61">
        <v>15</v>
      </c>
      <c r="G61">
        <v>21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6</v>
      </c>
      <c r="P61">
        <v>6</v>
      </c>
      <c r="Q61" s="1">
        <v>0.89300000000000002</v>
      </c>
    </row>
    <row r="62" spans="1:17" x14ac:dyDescent="0.35">
      <c r="A62">
        <v>12</v>
      </c>
      <c r="B62" t="s">
        <v>336</v>
      </c>
      <c r="C62">
        <v>2</v>
      </c>
      <c r="D62">
        <v>3</v>
      </c>
      <c r="E62">
        <v>49</v>
      </c>
      <c r="F62">
        <v>24.5</v>
      </c>
      <c r="G62">
        <v>31</v>
      </c>
      <c r="H62">
        <v>2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5.9</v>
      </c>
      <c r="P62">
        <v>5.9</v>
      </c>
      <c r="Q62" s="1">
        <v>3.0000000000000001E-3</v>
      </c>
    </row>
    <row r="63" spans="1:17" x14ac:dyDescent="0.35">
      <c r="A63">
        <v>12</v>
      </c>
      <c r="B63" t="s">
        <v>104</v>
      </c>
      <c r="C63">
        <v>4</v>
      </c>
      <c r="D63">
        <v>4</v>
      </c>
      <c r="E63">
        <v>38</v>
      </c>
      <c r="F63">
        <v>9.5</v>
      </c>
      <c r="G63">
        <v>16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5.8</v>
      </c>
      <c r="P63">
        <v>5.8</v>
      </c>
      <c r="Q63" s="1">
        <v>2.4E-2</v>
      </c>
    </row>
    <row r="64" spans="1:17" x14ac:dyDescent="0.35">
      <c r="A64">
        <v>12</v>
      </c>
      <c r="B64" t="s">
        <v>122</v>
      </c>
      <c r="C64">
        <v>3</v>
      </c>
      <c r="D64">
        <v>5</v>
      </c>
      <c r="E64">
        <v>42</v>
      </c>
      <c r="F64">
        <v>14</v>
      </c>
      <c r="G64">
        <v>19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5.7</v>
      </c>
      <c r="P64">
        <v>5.7</v>
      </c>
      <c r="Q64" s="1">
        <v>2.5999999999999999E-2</v>
      </c>
    </row>
    <row r="65" spans="1:17" x14ac:dyDescent="0.35">
      <c r="A65">
        <v>12</v>
      </c>
      <c r="B65" t="s">
        <v>167</v>
      </c>
      <c r="C65">
        <v>3</v>
      </c>
      <c r="D65">
        <v>4</v>
      </c>
      <c r="E65">
        <v>41</v>
      </c>
      <c r="F65">
        <v>13.7</v>
      </c>
      <c r="G65">
        <v>22</v>
      </c>
      <c r="H65">
        <v>1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5.7</v>
      </c>
      <c r="P65">
        <v>5.7</v>
      </c>
      <c r="Q65" s="1">
        <v>1E-3</v>
      </c>
    </row>
    <row r="66" spans="1:17" x14ac:dyDescent="0.35">
      <c r="A66">
        <v>12</v>
      </c>
      <c r="B66" t="s">
        <v>23</v>
      </c>
      <c r="C66">
        <v>3</v>
      </c>
      <c r="D66">
        <v>4</v>
      </c>
      <c r="E66">
        <v>37</v>
      </c>
      <c r="F66">
        <v>12.3</v>
      </c>
      <c r="G66">
        <v>16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5.2</v>
      </c>
      <c r="P66">
        <v>5.2</v>
      </c>
      <c r="Q66" s="1">
        <v>0.46</v>
      </c>
    </row>
    <row r="67" spans="1:17" x14ac:dyDescent="0.35">
      <c r="A67">
        <v>12</v>
      </c>
      <c r="B67" t="s">
        <v>86</v>
      </c>
      <c r="C67">
        <v>2</v>
      </c>
      <c r="D67">
        <v>3</v>
      </c>
      <c r="E67">
        <v>41</v>
      </c>
      <c r="F67">
        <v>20.5</v>
      </c>
      <c r="G67">
        <v>34</v>
      </c>
      <c r="H67">
        <v>2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5.0999999999999996</v>
      </c>
      <c r="P67">
        <v>5.0999999999999996</v>
      </c>
      <c r="Q67" s="1">
        <v>0.56799999999999995</v>
      </c>
    </row>
    <row r="68" spans="1:17" x14ac:dyDescent="0.35">
      <c r="A68">
        <v>12</v>
      </c>
      <c r="B68" t="s">
        <v>50</v>
      </c>
      <c r="C68">
        <v>2</v>
      </c>
      <c r="D68">
        <v>3</v>
      </c>
      <c r="E68">
        <v>40</v>
      </c>
      <c r="F68">
        <v>20</v>
      </c>
      <c r="G68">
        <v>26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5</v>
      </c>
      <c r="P68">
        <v>5</v>
      </c>
      <c r="Q68" s="1">
        <v>7.6999999999999999E-2</v>
      </c>
    </row>
    <row r="69" spans="1:17" x14ac:dyDescent="0.35">
      <c r="A69">
        <v>12</v>
      </c>
      <c r="B69" t="s">
        <v>76</v>
      </c>
      <c r="C69">
        <v>3</v>
      </c>
      <c r="D69">
        <v>4</v>
      </c>
      <c r="E69">
        <v>34</v>
      </c>
      <c r="F69">
        <v>11.3</v>
      </c>
      <c r="G69">
        <v>26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4.9000000000000004</v>
      </c>
      <c r="P69">
        <v>4.9000000000000004</v>
      </c>
      <c r="Q69" s="1">
        <v>0.24299999999999999</v>
      </c>
    </row>
    <row r="70" spans="1:17" x14ac:dyDescent="0.35">
      <c r="A70">
        <v>12</v>
      </c>
      <c r="B70" t="s">
        <v>102</v>
      </c>
      <c r="C70">
        <v>3</v>
      </c>
      <c r="D70">
        <v>3</v>
      </c>
      <c r="E70">
        <v>34</v>
      </c>
      <c r="F70">
        <v>11.3</v>
      </c>
      <c r="G70">
        <v>18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4.9000000000000004</v>
      </c>
      <c r="P70">
        <v>4.9000000000000004</v>
      </c>
      <c r="Q70" s="1">
        <v>0.19800000000000001</v>
      </c>
    </row>
    <row r="71" spans="1:17" x14ac:dyDescent="0.35">
      <c r="A71">
        <v>12</v>
      </c>
      <c r="B71" t="s">
        <v>74</v>
      </c>
      <c r="C71">
        <v>3</v>
      </c>
      <c r="D71">
        <v>5</v>
      </c>
      <c r="E71">
        <v>34</v>
      </c>
      <c r="F71">
        <v>11.3</v>
      </c>
      <c r="G71">
        <v>14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4.9000000000000004</v>
      </c>
      <c r="P71">
        <v>4.9000000000000004</v>
      </c>
      <c r="Q71" s="1">
        <v>0.44900000000000001</v>
      </c>
    </row>
    <row r="72" spans="1:17" x14ac:dyDescent="0.35">
      <c r="A72">
        <v>12</v>
      </c>
      <c r="B72" t="s">
        <v>118</v>
      </c>
      <c r="C72">
        <v>3</v>
      </c>
      <c r="D72">
        <v>4</v>
      </c>
      <c r="E72">
        <v>34</v>
      </c>
      <c r="F72">
        <v>11.3</v>
      </c>
      <c r="G72">
        <v>19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4.9000000000000004</v>
      </c>
      <c r="P72">
        <v>4.9000000000000004</v>
      </c>
      <c r="Q72" s="1">
        <v>0.17399999999999999</v>
      </c>
    </row>
    <row r="73" spans="1:17" x14ac:dyDescent="0.35">
      <c r="A73">
        <v>12</v>
      </c>
      <c r="B73" t="s">
        <v>34</v>
      </c>
      <c r="C73">
        <v>3</v>
      </c>
      <c r="D73">
        <v>9</v>
      </c>
      <c r="E73">
        <v>32</v>
      </c>
      <c r="F73">
        <v>10.7</v>
      </c>
      <c r="G73">
        <v>14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4.7</v>
      </c>
      <c r="P73">
        <v>4.7</v>
      </c>
      <c r="Q73" s="1">
        <v>0.98</v>
      </c>
    </row>
    <row r="74" spans="1:17" x14ac:dyDescent="0.35">
      <c r="A74">
        <v>12</v>
      </c>
      <c r="B74" t="s">
        <v>97</v>
      </c>
      <c r="C74">
        <v>4</v>
      </c>
      <c r="D74">
        <v>6</v>
      </c>
      <c r="E74">
        <v>27</v>
      </c>
      <c r="F74">
        <v>6.8</v>
      </c>
      <c r="G74">
        <v>9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4.7</v>
      </c>
      <c r="P74">
        <v>4.7</v>
      </c>
      <c r="Q74" s="1">
        <v>1.2E-2</v>
      </c>
    </row>
    <row r="75" spans="1:17" x14ac:dyDescent="0.35">
      <c r="A75">
        <v>12</v>
      </c>
      <c r="B75" t="s">
        <v>22</v>
      </c>
      <c r="C75">
        <v>4</v>
      </c>
      <c r="D75">
        <v>8</v>
      </c>
      <c r="E75">
        <v>27</v>
      </c>
      <c r="F75">
        <v>6.8</v>
      </c>
      <c r="G75">
        <v>14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4.7</v>
      </c>
      <c r="P75">
        <v>4.7</v>
      </c>
      <c r="Q75" s="1">
        <v>0.95099999999999996</v>
      </c>
    </row>
    <row r="76" spans="1:17" x14ac:dyDescent="0.35">
      <c r="A76">
        <v>12</v>
      </c>
      <c r="B76" t="s">
        <v>112</v>
      </c>
      <c r="C76">
        <v>4</v>
      </c>
      <c r="D76">
        <v>5</v>
      </c>
      <c r="E76">
        <v>26</v>
      </c>
      <c r="F76">
        <v>6.5</v>
      </c>
      <c r="G76">
        <v>11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4.5999999999999996</v>
      </c>
      <c r="P76">
        <v>4.5999999999999996</v>
      </c>
      <c r="Q76" s="1">
        <v>6.8000000000000005E-2</v>
      </c>
    </row>
    <row r="77" spans="1:17" x14ac:dyDescent="0.35">
      <c r="A77">
        <v>12</v>
      </c>
      <c r="B77" t="s">
        <v>91</v>
      </c>
      <c r="C77">
        <v>3</v>
      </c>
      <c r="D77">
        <v>5</v>
      </c>
      <c r="E77">
        <v>30</v>
      </c>
      <c r="F77">
        <v>10</v>
      </c>
      <c r="G77">
        <v>11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4.5</v>
      </c>
      <c r="P77">
        <v>4.5</v>
      </c>
      <c r="Q77" s="1">
        <v>0.91600000000000004</v>
      </c>
    </row>
    <row r="78" spans="1:17" x14ac:dyDescent="0.35">
      <c r="A78">
        <v>12</v>
      </c>
      <c r="B78" t="s">
        <v>63</v>
      </c>
      <c r="C78">
        <v>2</v>
      </c>
      <c r="D78">
        <v>3</v>
      </c>
      <c r="E78">
        <v>35</v>
      </c>
      <c r="F78">
        <v>17.5</v>
      </c>
      <c r="G78">
        <v>20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4.5</v>
      </c>
      <c r="P78">
        <v>4.5</v>
      </c>
      <c r="Q78" s="1">
        <v>0.22700000000000001</v>
      </c>
    </row>
    <row r="79" spans="1:17" x14ac:dyDescent="0.35">
      <c r="A79">
        <v>12</v>
      </c>
      <c r="B79" t="s">
        <v>92</v>
      </c>
      <c r="C79">
        <v>2</v>
      </c>
      <c r="D79">
        <v>3</v>
      </c>
      <c r="E79">
        <v>24</v>
      </c>
      <c r="F79">
        <v>12</v>
      </c>
      <c r="G79">
        <v>16</v>
      </c>
      <c r="H79">
        <v>0</v>
      </c>
      <c r="I79">
        <v>0</v>
      </c>
      <c r="J79">
        <v>1</v>
      </c>
      <c r="K79">
        <v>11</v>
      </c>
      <c r="L79">
        <v>0</v>
      </c>
      <c r="M79">
        <v>0</v>
      </c>
      <c r="N79">
        <v>1</v>
      </c>
      <c r="O79">
        <v>4.5</v>
      </c>
      <c r="P79">
        <v>4.5</v>
      </c>
      <c r="Q79" s="1">
        <v>5.8000000000000003E-2</v>
      </c>
    </row>
    <row r="80" spans="1:17" x14ac:dyDescent="0.35">
      <c r="A80">
        <v>12</v>
      </c>
      <c r="B80" t="s">
        <v>194</v>
      </c>
      <c r="C80">
        <v>0</v>
      </c>
      <c r="D80">
        <v>2</v>
      </c>
      <c r="E80">
        <v>0</v>
      </c>
      <c r="F80">
        <v>0</v>
      </c>
      <c r="G80">
        <v>0</v>
      </c>
      <c r="H80">
        <v>0</v>
      </c>
      <c r="I80">
        <v>0</v>
      </c>
      <c r="J80">
        <v>2</v>
      </c>
      <c r="K80">
        <v>40</v>
      </c>
      <c r="L80">
        <v>0</v>
      </c>
      <c r="M80">
        <v>0</v>
      </c>
      <c r="N80">
        <v>1</v>
      </c>
      <c r="O80">
        <v>4</v>
      </c>
      <c r="P80">
        <v>4</v>
      </c>
      <c r="Q80" s="1">
        <v>1E-3</v>
      </c>
    </row>
    <row r="81" spans="1:17" x14ac:dyDescent="0.35">
      <c r="A81">
        <v>12</v>
      </c>
      <c r="B81" t="s">
        <v>164</v>
      </c>
      <c r="C81">
        <v>1</v>
      </c>
      <c r="D81">
        <v>1</v>
      </c>
      <c r="E81">
        <v>34</v>
      </c>
      <c r="F81">
        <v>34</v>
      </c>
      <c r="G81">
        <v>34</v>
      </c>
      <c r="H81">
        <v>2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3.9</v>
      </c>
      <c r="P81">
        <v>3.9</v>
      </c>
      <c r="Q81" s="1">
        <v>0</v>
      </c>
    </row>
    <row r="82" spans="1:17" x14ac:dyDescent="0.35">
      <c r="A82">
        <v>12</v>
      </c>
      <c r="B82" t="s">
        <v>54</v>
      </c>
      <c r="C82">
        <v>3</v>
      </c>
      <c r="D82">
        <v>9</v>
      </c>
      <c r="E82">
        <v>44</v>
      </c>
      <c r="F82">
        <v>14.7</v>
      </c>
      <c r="G82">
        <v>26</v>
      </c>
      <c r="H82">
        <v>1</v>
      </c>
      <c r="I82">
        <v>0</v>
      </c>
      <c r="J82">
        <v>1</v>
      </c>
      <c r="K82">
        <v>0</v>
      </c>
      <c r="L82">
        <v>0</v>
      </c>
      <c r="M82">
        <v>1</v>
      </c>
      <c r="N82">
        <v>1</v>
      </c>
      <c r="O82">
        <v>3.9</v>
      </c>
      <c r="P82">
        <v>3.9</v>
      </c>
      <c r="Q82" s="1">
        <v>0.38200000000000001</v>
      </c>
    </row>
    <row r="83" spans="1:17" x14ac:dyDescent="0.35">
      <c r="A83">
        <v>12</v>
      </c>
      <c r="B83" t="s">
        <v>90</v>
      </c>
      <c r="C83">
        <v>3</v>
      </c>
      <c r="D83">
        <v>5</v>
      </c>
      <c r="E83">
        <v>23</v>
      </c>
      <c r="F83">
        <v>7.7</v>
      </c>
      <c r="G83">
        <v>10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3.8</v>
      </c>
      <c r="P83">
        <v>3.8</v>
      </c>
      <c r="Q83" s="1">
        <v>0.51700000000000002</v>
      </c>
    </row>
    <row r="84" spans="1:17" x14ac:dyDescent="0.35">
      <c r="A84">
        <v>12</v>
      </c>
      <c r="B84" t="s">
        <v>119</v>
      </c>
      <c r="C84">
        <v>2</v>
      </c>
      <c r="D84">
        <v>2</v>
      </c>
      <c r="E84">
        <v>27</v>
      </c>
      <c r="F84">
        <v>13.5</v>
      </c>
      <c r="G84">
        <v>16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3.7</v>
      </c>
      <c r="P84">
        <v>3.7</v>
      </c>
      <c r="Q84" s="1">
        <v>0</v>
      </c>
    </row>
    <row r="85" spans="1:17" x14ac:dyDescent="0.35">
      <c r="A85">
        <v>12</v>
      </c>
      <c r="B85" t="s">
        <v>152</v>
      </c>
      <c r="C85">
        <v>4</v>
      </c>
      <c r="D85">
        <v>5</v>
      </c>
      <c r="E85">
        <v>17</v>
      </c>
      <c r="F85">
        <v>4.3</v>
      </c>
      <c r="G85">
        <v>7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3.7</v>
      </c>
      <c r="P85">
        <v>3.7</v>
      </c>
      <c r="Q85" s="1">
        <v>1.6E-2</v>
      </c>
    </row>
    <row r="86" spans="1:17" x14ac:dyDescent="0.35">
      <c r="A86">
        <v>12</v>
      </c>
      <c r="B86" t="s">
        <v>117</v>
      </c>
      <c r="C86">
        <v>3</v>
      </c>
      <c r="D86">
        <v>5</v>
      </c>
      <c r="E86">
        <v>18</v>
      </c>
      <c r="F86">
        <v>6</v>
      </c>
      <c r="G86">
        <v>7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3.3</v>
      </c>
      <c r="P86">
        <v>3.3</v>
      </c>
      <c r="Q86" s="1">
        <v>0.99</v>
      </c>
    </row>
    <row r="87" spans="1:17" x14ac:dyDescent="0.35">
      <c r="A87">
        <v>12</v>
      </c>
      <c r="B87" t="s">
        <v>168</v>
      </c>
      <c r="C87">
        <v>2</v>
      </c>
      <c r="D87">
        <v>5</v>
      </c>
      <c r="E87">
        <v>19</v>
      </c>
      <c r="F87">
        <v>9.5</v>
      </c>
      <c r="G87">
        <v>15</v>
      </c>
      <c r="H87">
        <v>0</v>
      </c>
      <c r="I87">
        <v>0</v>
      </c>
      <c r="J87">
        <v>1</v>
      </c>
      <c r="K87">
        <v>3</v>
      </c>
      <c r="L87">
        <v>0</v>
      </c>
      <c r="M87">
        <v>0</v>
      </c>
      <c r="N87">
        <v>1</v>
      </c>
      <c r="O87">
        <v>3.2</v>
      </c>
      <c r="P87">
        <v>3.2</v>
      </c>
      <c r="Q87" s="1">
        <v>8.9999999999999993E-3</v>
      </c>
    </row>
    <row r="88" spans="1:17" x14ac:dyDescent="0.35">
      <c r="A88">
        <v>12</v>
      </c>
      <c r="B88" t="s">
        <v>72</v>
      </c>
      <c r="C88">
        <v>2</v>
      </c>
      <c r="D88">
        <v>5</v>
      </c>
      <c r="E88">
        <v>21</v>
      </c>
      <c r="F88">
        <v>10.5</v>
      </c>
      <c r="G88">
        <v>12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3.1</v>
      </c>
      <c r="P88">
        <v>3.1</v>
      </c>
      <c r="Q88" s="1">
        <v>9.9000000000000005E-2</v>
      </c>
    </row>
    <row r="89" spans="1:17" x14ac:dyDescent="0.35">
      <c r="A89">
        <v>12</v>
      </c>
      <c r="B89" t="s">
        <v>320</v>
      </c>
      <c r="C89">
        <v>2</v>
      </c>
      <c r="D89">
        <v>3</v>
      </c>
      <c r="E89">
        <v>20</v>
      </c>
      <c r="F89">
        <v>10</v>
      </c>
      <c r="G89">
        <v>13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3</v>
      </c>
      <c r="P89">
        <v>3</v>
      </c>
      <c r="Q89" s="1">
        <v>1E-3</v>
      </c>
    </row>
    <row r="90" spans="1:17" x14ac:dyDescent="0.35">
      <c r="A90">
        <v>12</v>
      </c>
      <c r="B90" t="s">
        <v>252</v>
      </c>
      <c r="C90">
        <v>2</v>
      </c>
      <c r="D90">
        <v>2</v>
      </c>
      <c r="E90">
        <v>20</v>
      </c>
      <c r="F90">
        <v>10</v>
      </c>
      <c r="G90">
        <v>12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3</v>
      </c>
      <c r="P90">
        <v>3</v>
      </c>
      <c r="Q90" s="1">
        <v>1E-3</v>
      </c>
    </row>
    <row r="91" spans="1:17" x14ac:dyDescent="0.35">
      <c r="A91">
        <v>12</v>
      </c>
      <c r="B91" t="s">
        <v>181</v>
      </c>
      <c r="C91">
        <v>1</v>
      </c>
      <c r="D91">
        <v>1</v>
      </c>
      <c r="E91">
        <v>25</v>
      </c>
      <c r="F91">
        <v>25</v>
      </c>
      <c r="G91">
        <v>25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3</v>
      </c>
      <c r="P91">
        <v>3</v>
      </c>
      <c r="Q91" s="1">
        <v>2.1000000000000001E-2</v>
      </c>
    </row>
    <row r="92" spans="1:17" x14ac:dyDescent="0.35">
      <c r="A92">
        <v>12</v>
      </c>
      <c r="B92" t="s">
        <v>245</v>
      </c>
      <c r="C92">
        <v>1</v>
      </c>
      <c r="D92">
        <v>1</v>
      </c>
      <c r="E92">
        <v>24</v>
      </c>
      <c r="F92">
        <v>24</v>
      </c>
      <c r="G92">
        <v>24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2.9</v>
      </c>
      <c r="P92">
        <v>2.9</v>
      </c>
      <c r="Q92" s="1">
        <v>0</v>
      </c>
    </row>
    <row r="93" spans="1:17" x14ac:dyDescent="0.35">
      <c r="A93">
        <v>12</v>
      </c>
      <c r="B93" t="s">
        <v>157</v>
      </c>
      <c r="C93">
        <v>1</v>
      </c>
      <c r="D93">
        <v>1</v>
      </c>
      <c r="E93">
        <v>23</v>
      </c>
      <c r="F93">
        <v>23</v>
      </c>
      <c r="G93">
        <v>23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2.8</v>
      </c>
      <c r="P93">
        <v>2.8</v>
      </c>
      <c r="Q93" s="1">
        <v>1.0999999999999999E-2</v>
      </c>
    </row>
    <row r="94" spans="1:17" x14ac:dyDescent="0.35">
      <c r="A94">
        <v>12</v>
      </c>
      <c r="B94" t="s">
        <v>121</v>
      </c>
      <c r="C94">
        <v>1</v>
      </c>
      <c r="D94">
        <v>2</v>
      </c>
      <c r="E94">
        <v>21</v>
      </c>
      <c r="F94">
        <v>21</v>
      </c>
      <c r="G94">
        <v>21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2.6</v>
      </c>
      <c r="P94">
        <v>2.6</v>
      </c>
      <c r="Q94" s="1">
        <v>7.0000000000000001E-3</v>
      </c>
    </row>
    <row r="95" spans="1:17" x14ac:dyDescent="0.35">
      <c r="A95">
        <v>12</v>
      </c>
      <c r="B95" t="s">
        <v>71</v>
      </c>
      <c r="C95">
        <v>2</v>
      </c>
      <c r="D95">
        <v>6</v>
      </c>
      <c r="E95">
        <v>16</v>
      </c>
      <c r="F95">
        <v>8</v>
      </c>
      <c r="G95">
        <v>11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2.6</v>
      </c>
      <c r="P95">
        <v>2.6</v>
      </c>
      <c r="Q95" s="1">
        <v>0.93700000000000006</v>
      </c>
    </row>
    <row r="96" spans="1:17" x14ac:dyDescent="0.35">
      <c r="A96">
        <v>12</v>
      </c>
      <c r="B96" t="s">
        <v>84</v>
      </c>
      <c r="C96">
        <v>2</v>
      </c>
      <c r="D96">
        <v>3</v>
      </c>
      <c r="E96">
        <v>16</v>
      </c>
      <c r="F96">
        <v>8</v>
      </c>
      <c r="G96">
        <v>9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2.6</v>
      </c>
      <c r="P96">
        <v>2.6</v>
      </c>
      <c r="Q96" s="1">
        <v>2.3E-2</v>
      </c>
    </row>
    <row r="97" spans="1:17" x14ac:dyDescent="0.35">
      <c r="A97">
        <v>12</v>
      </c>
      <c r="B97" t="s">
        <v>163</v>
      </c>
      <c r="C97">
        <v>2</v>
      </c>
      <c r="D97">
        <v>2</v>
      </c>
      <c r="E97">
        <v>15</v>
      </c>
      <c r="F97">
        <v>7.5</v>
      </c>
      <c r="G97">
        <v>8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2.5</v>
      </c>
      <c r="P97">
        <v>2.5</v>
      </c>
      <c r="Q97" s="1">
        <v>2E-3</v>
      </c>
    </row>
    <row r="98" spans="1:17" x14ac:dyDescent="0.35">
      <c r="A98">
        <v>12</v>
      </c>
      <c r="B98" t="s">
        <v>329</v>
      </c>
      <c r="C98">
        <v>2</v>
      </c>
      <c r="D98">
        <v>2</v>
      </c>
      <c r="E98">
        <v>13</v>
      </c>
      <c r="F98">
        <v>6.5</v>
      </c>
      <c r="G98">
        <v>7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2.2999999999999998</v>
      </c>
      <c r="P98">
        <v>2.2999999999999998</v>
      </c>
      <c r="Q98" s="1">
        <v>0</v>
      </c>
    </row>
    <row r="99" spans="1:17" x14ac:dyDescent="0.35">
      <c r="A99">
        <v>12</v>
      </c>
      <c r="B99" t="s">
        <v>333</v>
      </c>
      <c r="C99">
        <v>1</v>
      </c>
      <c r="D99">
        <v>3</v>
      </c>
      <c r="E99">
        <v>17</v>
      </c>
      <c r="F99">
        <v>17</v>
      </c>
      <c r="G99">
        <v>17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2.2000000000000002</v>
      </c>
      <c r="P99">
        <v>2.2000000000000002</v>
      </c>
      <c r="Q99" s="1">
        <v>0</v>
      </c>
    </row>
    <row r="100" spans="1:17" x14ac:dyDescent="0.35">
      <c r="A100">
        <v>12</v>
      </c>
      <c r="B100" t="s">
        <v>109</v>
      </c>
      <c r="C100">
        <v>2</v>
      </c>
      <c r="D100">
        <v>3</v>
      </c>
      <c r="E100">
        <v>11</v>
      </c>
      <c r="F100">
        <v>5.5</v>
      </c>
      <c r="G100">
        <v>7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2.1</v>
      </c>
      <c r="P100">
        <v>2.1</v>
      </c>
      <c r="Q100" s="1">
        <v>0.64900000000000002</v>
      </c>
    </row>
    <row r="101" spans="1:17" x14ac:dyDescent="0.35">
      <c r="A101">
        <v>12</v>
      </c>
      <c r="B101" t="s">
        <v>151</v>
      </c>
      <c r="C101">
        <v>1</v>
      </c>
      <c r="D101">
        <v>2</v>
      </c>
      <c r="E101">
        <v>16</v>
      </c>
      <c r="F101">
        <v>16</v>
      </c>
      <c r="G101">
        <v>16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2.1</v>
      </c>
      <c r="P101">
        <v>2.1</v>
      </c>
      <c r="Q101" s="1">
        <v>1E-3</v>
      </c>
    </row>
    <row r="102" spans="1:17" x14ac:dyDescent="0.35">
      <c r="A102">
        <v>12</v>
      </c>
      <c r="B102" t="s">
        <v>70</v>
      </c>
      <c r="C102">
        <v>2</v>
      </c>
      <c r="D102">
        <v>4</v>
      </c>
      <c r="E102">
        <v>10</v>
      </c>
      <c r="F102">
        <v>5</v>
      </c>
      <c r="G102">
        <v>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2</v>
      </c>
      <c r="P102">
        <v>2</v>
      </c>
      <c r="Q102" s="1">
        <v>0.19800000000000001</v>
      </c>
    </row>
    <row r="103" spans="1:17" x14ac:dyDescent="0.35">
      <c r="A103">
        <v>12</v>
      </c>
      <c r="B103" t="s">
        <v>24</v>
      </c>
      <c r="C103">
        <v>2</v>
      </c>
      <c r="D103">
        <v>5</v>
      </c>
      <c r="E103">
        <v>9</v>
      </c>
      <c r="F103">
        <v>4.5</v>
      </c>
      <c r="G103">
        <v>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1.9</v>
      </c>
      <c r="P103">
        <v>1.9</v>
      </c>
      <c r="Q103" s="1">
        <v>0.34799999999999998</v>
      </c>
    </row>
    <row r="104" spans="1:17" x14ac:dyDescent="0.35">
      <c r="A104">
        <v>12</v>
      </c>
      <c r="B104" t="s">
        <v>172</v>
      </c>
      <c r="C104">
        <v>1</v>
      </c>
      <c r="D104">
        <v>1</v>
      </c>
      <c r="E104">
        <v>14</v>
      </c>
      <c r="F104">
        <v>14</v>
      </c>
      <c r="G104">
        <v>14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1.9</v>
      </c>
      <c r="P104">
        <v>1.9</v>
      </c>
      <c r="Q104" s="1">
        <v>0</v>
      </c>
    </row>
    <row r="105" spans="1:17" x14ac:dyDescent="0.35">
      <c r="A105">
        <v>12</v>
      </c>
      <c r="B105" t="s">
        <v>176</v>
      </c>
      <c r="C105">
        <v>1</v>
      </c>
      <c r="D105">
        <v>1</v>
      </c>
      <c r="E105">
        <v>13</v>
      </c>
      <c r="F105">
        <v>13</v>
      </c>
      <c r="G105">
        <v>13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1.8</v>
      </c>
      <c r="P105">
        <v>1.8</v>
      </c>
      <c r="Q105" s="1">
        <v>0</v>
      </c>
    </row>
    <row r="106" spans="1:17" x14ac:dyDescent="0.35">
      <c r="A106">
        <v>12</v>
      </c>
      <c r="B106" t="s">
        <v>94</v>
      </c>
      <c r="C106">
        <v>1</v>
      </c>
      <c r="D106">
        <v>1</v>
      </c>
      <c r="E106">
        <v>13</v>
      </c>
      <c r="F106">
        <v>13</v>
      </c>
      <c r="G106">
        <v>13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1.8</v>
      </c>
      <c r="P106">
        <v>1.8</v>
      </c>
      <c r="Q106" s="1">
        <v>0.20399999999999999</v>
      </c>
    </row>
    <row r="107" spans="1:17" x14ac:dyDescent="0.35">
      <c r="A107">
        <v>12</v>
      </c>
      <c r="B107" t="s">
        <v>198</v>
      </c>
      <c r="C107">
        <v>1</v>
      </c>
      <c r="D107">
        <v>2</v>
      </c>
      <c r="E107">
        <v>13</v>
      </c>
      <c r="F107">
        <v>13</v>
      </c>
      <c r="G107">
        <v>13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1.8</v>
      </c>
      <c r="P107">
        <v>1.8</v>
      </c>
      <c r="Q107" s="1">
        <v>2.5000000000000001E-2</v>
      </c>
    </row>
    <row r="108" spans="1:17" x14ac:dyDescent="0.35">
      <c r="A108">
        <v>12</v>
      </c>
      <c r="B108" t="s">
        <v>48</v>
      </c>
      <c r="C108">
        <v>1</v>
      </c>
      <c r="D108">
        <v>1</v>
      </c>
      <c r="E108">
        <v>11</v>
      </c>
      <c r="F108">
        <v>11</v>
      </c>
      <c r="G108">
        <v>11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1.6</v>
      </c>
      <c r="P108">
        <v>1.6</v>
      </c>
      <c r="Q108" s="1">
        <v>1.2E-2</v>
      </c>
    </row>
    <row r="109" spans="1:17" x14ac:dyDescent="0.35">
      <c r="A109">
        <v>12</v>
      </c>
      <c r="B109" t="s">
        <v>32</v>
      </c>
      <c r="C109">
        <v>2</v>
      </c>
      <c r="D109">
        <v>3</v>
      </c>
      <c r="E109">
        <v>6</v>
      </c>
      <c r="F109">
        <v>3</v>
      </c>
      <c r="G109">
        <v>10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1.6</v>
      </c>
      <c r="P109">
        <v>1.6</v>
      </c>
      <c r="Q109" s="1">
        <v>0.17899999999999999</v>
      </c>
    </row>
    <row r="110" spans="1:17" x14ac:dyDescent="0.35">
      <c r="A110">
        <v>12</v>
      </c>
      <c r="B110" t="s">
        <v>31</v>
      </c>
      <c r="C110">
        <v>1</v>
      </c>
      <c r="D110">
        <v>3</v>
      </c>
      <c r="E110">
        <v>10</v>
      </c>
      <c r="F110">
        <v>10</v>
      </c>
      <c r="G110">
        <v>10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1.5</v>
      </c>
      <c r="P110">
        <v>1.5</v>
      </c>
      <c r="Q110" s="1">
        <v>0.184</v>
      </c>
    </row>
    <row r="111" spans="1:17" x14ac:dyDescent="0.35">
      <c r="A111">
        <v>12</v>
      </c>
      <c r="B111" t="s">
        <v>158</v>
      </c>
      <c r="C111">
        <v>1</v>
      </c>
      <c r="D111">
        <v>1</v>
      </c>
      <c r="E111">
        <v>8</v>
      </c>
      <c r="F111">
        <v>8</v>
      </c>
      <c r="G111">
        <v>8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1.3</v>
      </c>
      <c r="P111">
        <v>1.3</v>
      </c>
      <c r="Q111" s="1">
        <v>1E-3</v>
      </c>
    </row>
    <row r="112" spans="1:17" x14ac:dyDescent="0.35">
      <c r="A112">
        <v>12</v>
      </c>
      <c r="B112" t="s">
        <v>274</v>
      </c>
      <c r="C112">
        <v>1</v>
      </c>
      <c r="D112">
        <v>2</v>
      </c>
      <c r="E112">
        <v>8</v>
      </c>
      <c r="F112">
        <v>8</v>
      </c>
      <c r="G112">
        <v>8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1.3</v>
      </c>
      <c r="P112">
        <v>1.3</v>
      </c>
      <c r="Q112" s="1">
        <v>1E-3</v>
      </c>
    </row>
    <row r="113" spans="1:17" x14ac:dyDescent="0.35">
      <c r="A113">
        <v>12</v>
      </c>
      <c r="B113" t="s">
        <v>106</v>
      </c>
      <c r="C113">
        <v>1</v>
      </c>
      <c r="D113">
        <v>2</v>
      </c>
      <c r="E113">
        <v>7</v>
      </c>
      <c r="F113">
        <v>7</v>
      </c>
      <c r="G113">
        <v>7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1.2</v>
      </c>
      <c r="P113">
        <v>1.2</v>
      </c>
      <c r="Q113" s="1">
        <v>7.0000000000000001E-3</v>
      </c>
    </row>
    <row r="114" spans="1:17" x14ac:dyDescent="0.35">
      <c r="A114">
        <v>12</v>
      </c>
      <c r="B114" t="s">
        <v>222</v>
      </c>
      <c r="C114">
        <v>1</v>
      </c>
      <c r="D114">
        <v>2</v>
      </c>
      <c r="E114">
        <v>7</v>
      </c>
      <c r="F114">
        <v>7</v>
      </c>
      <c r="G114">
        <v>7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1.2</v>
      </c>
      <c r="P114">
        <v>1.2</v>
      </c>
      <c r="Q114" s="1">
        <v>2.7E-2</v>
      </c>
    </row>
    <row r="115" spans="1:17" x14ac:dyDescent="0.35">
      <c r="A115">
        <v>12</v>
      </c>
      <c r="B115" t="s">
        <v>93</v>
      </c>
      <c r="C115">
        <v>1</v>
      </c>
      <c r="D115">
        <v>3</v>
      </c>
      <c r="E115">
        <v>7</v>
      </c>
      <c r="F115">
        <v>7</v>
      </c>
      <c r="G115">
        <v>7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1.2</v>
      </c>
      <c r="P115">
        <v>1.2</v>
      </c>
      <c r="Q115" s="1">
        <v>0.23899999999999999</v>
      </c>
    </row>
    <row r="116" spans="1:17" x14ac:dyDescent="0.35">
      <c r="A116">
        <v>12</v>
      </c>
      <c r="B116" t="s">
        <v>330</v>
      </c>
      <c r="C116">
        <v>1</v>
      </c>
      <c r="D116">
        <v>3</v>
      </c>
      <c r="E116">
        <v>6</v>
      </c>
      <c r="F116">
        <v>6</v>
      </c>
      <c r="G116">
        <v>6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1.1000000000000001</v>
      </c>
      <c r="P116">
        <v>1.1000000000000001</v>
      </c>
      <c r="Q116" s="1">
        <v>2E-3</v>
      </c>
    </row>
    <row r="117" spans="1:17" x14ac:dyDescent="0.35">
      <c r="A117">
        <v>12</v>
      </c>
      <c r="B117" t="s">
        <v>111</v>
      </c>
      <c r="C117">
        <v>1</v>
      </c>
      <c r="D117">
        <v>2</v>
      </c>
      <c r="E117">
        <v>6</v>
      </c>
      <c r="F117">
        <v>6</v>
      </c>
      <c r="G117">
        <v>6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1.1000000000000001</v>
      </c>
      <c r="P117">
        <v>1.1000000000000001</v>
      </c>
      <c r="Q117" s="1">
        <v>8.0000000000000002E-3</v>
      </c>
    </row>
    <row r="118" spans="1:17" x14ac:dyDescent="0.35">
      <c r="A118">
        <v>12</v>
      </c>
      <c r="B118" t="s">
        <v>153</v>
      </c>
      <c r="C118">
        <v>1</v>
      </c>
      <c r="D118">
        <v>1</v>
      </c>
      <c r="E118">
        <v>6</v>
      </c>
      <c r="F118">
        <v>6</v>
      </c>
      <c r="G118">
        <v>6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1.1000000000000001</v>
      </c>
      <c r="P118">
        <v>1.1000000000000001</v>
      </c>
      <c r="Q118" s="1">
        <v>4.0000000000000001E-3</v>
      </c>
    </row>
    <row r="119" spans="1:17" x14ac:dyDescent="0.35">
      <c r="A119">
        <v>12</v>
      </c>
      <c r="B119" t="s">
        <v>57</v>
      </c>
      <c r="C119">
        <v>1</v>
      </c>
      <c r="D119">
        <v>1</v>
      </c>
      <c r="E119">
        <v>5</v>
      </c>
      <c r="F119">
        <v>5</v>
      </c>
      <c r="G119">
        <v>5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1</v>
      </c>
      <c r="Q119" s="1">
        <v>0.01</v>
      </c>
    </row>
    <row r="120" spans="1:17" x14ac:dyDescent="0.35">
      <c r="A120">
        <v>12</v>
      </c>
      <c r="B120" t="s">
        <v>264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10</v>
      </c>
      <c r="L120">
        <v>0</v>
      </c>
      <c r="M120">
        <v>0</v>
      </c>
      <c r="N120">
        <v>1</v>
      </c>
      <c r="O120">
        <v>1</v>
      </c>
      <c r="P120">
        <v>1</v>
      </c>
      <c r="Q120" s="1">
        <v>0</v>
      </c>
    </row>
    <row r="121" spans="1:17" x14ac:dyDescent="0.35">
      <c r="A121">
        <v>12</v>
      </c>
      <c r="B121" t="s">
        <v>103</v>
      </c>
      <c r="C121">
        <v>1</v>
      </c>
      <c r="D121">
        <v>2</v>
      </c>
      <c r="E121">
        <v>4</v>
      </c>
      <c r="F121">
        <v>4</v>
      </c>
      <c r="G121">
        <v>4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0.9</v>
      </c>
      <c r="P121">
        <v>0.9</v>
      </c>
      <c r="Q121" s="1">
        <v>0</v>
      </c>
    </row>
    <row r="122" spans="1:17" x14ac:dyDescent="0.35">
      <c r="A122">
        <v>12</v>
      </c>
      <c r="B122" t="s">
        <v>201</v>
      </c>
      <c r="C122">
        <v>1</v>
      </c>
      <c r="D122">
        <v>5</v>
      </c>
      <c r="E122">
        <v>4</v>
      </c>
      <c r="F122">
        <v>4</v>
      </c>
      <c r="G122">
        <v>4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0.9</v>
      </c>
      <c r="P122">
        <v>0.9</v>
      </c>
      <c r="Q122" s="1">
        <v>4.1000000000000002E-2</v>
      </c>
    </row>
    <row r="123" spans="1:17" x14ac:dyDescent="0.35">
      <c r="A123">
        <v>12</v>
      </c>
      <c r="B123" t="s">
        <v>89</v>
      </c>
      <c r="C123">
        <v>1</v>
      </c>
      <c r="D123">
        <v>3</v>
      </c>
      <c r="E123">
        <v>2</v>
      </c>
      <c r="F123">
        <v>2</v>
      </c>
      <c r="G123">
        <v>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0.7</v>
      </c>
      <c r="P123">
        <v>0.7</v>
      </c>
      <c r="Q123" s="1">
        <v>0.93500000000000005</v>
      </c>
    </row>
    <row r="124" spans="1:17" x14ac:dyDescent="0.35">
      <c r="A124">
        <v>12</v>
      </c>
      <c r="B124" t="s">
        <v>216</v>
      </c>
      <c r="C124">
        <v>1</v>
      </c>
      <c r="D124">
        <v>1</v>
      </c>
      <c r="E124">
        <v>2</v>
      </c>
      <c r="F124">
        <v>2</v>
      </c>
      <c r="G124">
        <v>2</v>
      </c>
      <c r="H124">
        <v>0</v>
      </c>
      <c r="I124">
        <v>0</v>
      </c>
      <c r="J124">
        <v>2</v>
      </c>
      <c r="K124">
        <v>-1</v>
      </c>
      <c r="L124">
        <v>0</v>
      </c>
      <c r="M124">
        <v>0</v>
      </c>
      <c r="N124">
        <v>1</v>
      </c>
      <c r="O124">
        <v>0.6</v>
      </c>
      <c r="P124">
        <v>0.6</v>
      </c>
      <c r="Q124" s="1">
        <v>3.0000000000000001E-3</v>
      </c>
    </row>
    <row r="125" spans="1:17" x14ac:dyDescent="0.35">
      <c r="A125">
        <v>12</v>
      </c>
      <c r="B125" t="s">
        <v>338</v>
      </c>
      <c r="C125">
        <v>1</v>
      </c>
      <c r="D125">
        <v>3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0.5</v>
      </c>
      <c r="P125">
        <v>0.5</v>
      </c>
      <c r="Q125" s="1">
        <v>1.6E-2</v>
      </c>
    </row>
    <row r="126" spans="1:17" x14ac:dyDescent="0.35">
      <c r="A126">
        <v>12</v>
      </c>
      <c r="B126" t="s">
        <v>269</v>
      </c>
      <c r="C126">
        <v>1</v>
      </c>
      <c r="D126">
        <v>1</v>
      </c>
      <c r="E126">
        <v>-1</v>
      </c>
      <c r="F126">
        <v>-1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0.4</v>
      </c>
      <c r="P126">
        <v>0.4</v>
      </c>
      <c r="Q126" s="1">
        <v>1E-3</v>
      </c>
    </row>
    <row r="127" spans="1:17" x14ac:dyDescent="0.35">
      <c r="A127">
        <v>12</v>
      </c>
      <c r="B127" t="s">
        <v>65</v>
      </c>
      <c r="C127">
        <v>1</v>
      </c>
      <c r="D127">
        <v>1</v>
      </c>
      <c r="E127">
        <v>-1</v>
      </c>
      <c r="F127">
        <v>-1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0.4</v>
      </c>
      <c r="P127">
        <v>0.4</v>
      </c>
      <c r="Q127" s="1">
        <v>3.9E-2</v>
      </c>
    </row>
    <row r="128" spans="1:17" x14ac:dyDescent="0.35">
      <c r="A128">
        <v>12</v>
      </c>
      <c r="B128" t="s">
        <v>156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3</v>
      </c>
      <c r="L128">
        <v>0</v>
      </c>
      <c r="M128">
        <v>0</v>
      </c>
      <c r="N128">
        <v>1</v>
      </c>
      <c r="O128">
        <v>0.3</v>
      </c>
      <c r="P128">
        <v>0.3</v>
      </c>
      <c r="Q128" s="1">
        <v>2E-3</v>
      </c>
    </row>
    <row r="129" spans="1:17" x14ac:dyDescent="0.35">
      <c r="A129">
        <v>12</v>
      </c>
      <c r="B129" t="s">
        <v>100</v>
      </c>
      <c r="C129">
        <v>1</v>
      </c>
      <c r="D129">
        <v>1</v>
      </c>
      <c r="E129">
        <v>-2</v>
      </c>
      <c r="F129">
        <v>-2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0.3</v>
      </c>
      <c r="P129">
        <v>0.3</v>
      </c>
      <c r="Q129" s="1">
        <v>2.5000000000000001E-2</v>
      </c>
    </row>
    <row r="130" spans="1:17" x14ac:dyDescent="0.35">
      <c r="A130">
        <v>12</v>
      </c>
      <c r="B130" t="s">
        <v>334</v>
      </c>
      <c r="C130">
        <v>1</v>
      </c>
      <c r="D130">
        <v>2</v>
      </c>
      <c r="E130">
        <v>-3</v>
      </c>
      <c r="F130">
        <v>-3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0.2</v>
      </c>
      <c r="P130">
        <v>0.2</v>
      </c>
      <c r="Q130" s="1">
        <v>2E-3</v>
      </c>
    </row>
    <row r="131" spans="1:17" x14ac:dyDescent="0.35">
      <c r="A131">
        <v>12</v>
      </c>
      <c r="B131" t="s">
        <v>175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</v>
      </c>
    </row>
    <row r="132" spans="1:17" x14ac:dyDescent="0.35">
      <c r="A132">
        <v>12</v>
      </c>
      <c r="B132" t="s">
        <v>353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0</v>
      </c>
    </row>
    <row r="133" spans="1:17" x14ac:dyDescent="0.35">
      <c r="A133">
        <v>12</v>
      </c>
      <c r="B133" t="s">
        <v>101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1">
        <v>0.122</v>
      </c>
    </row>
    <row r="134" spans="1:17" x14ac:dyDescent="0.35">
      <c r="A134">
        <v>12</v>
      </c>
      <c r="B134" t="s">
        <v>173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">
        <v>0</v>
      </c>
    </row>
    <row r="135" spans="1:17" x14ac:dyDescent="0.35">
      <c r="A135">
        <v>12</v>
      </c>
      <c r="B135" t="s">
        <v>171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 s="1">
        <v>1E-3</v>
      </c>
    </row>
    <row r="136" spans="1:17" x14ac:dyDescent="0.35">
      <c r="A136">
        <v>12</v>
      </c>
      <c r="B136" t="s">
        <v>170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s="1">
        <v>0</v>
      </c>
    </row>
    <row r="137" spans="1:17" x14ac:dyDescent="0.35">
      <c r="A137">
        <v>12</v>
      </c>
      <c r="B137" t="s">
        <v>358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1">
        <v>0</v>
      </c>
    </row>
    <row r="138" spans="1:17" x14ac:dyDescent="0.35">
      <c r="A138">
        <v>12</v>
      </c>
      <c r="B138" t="s">
        <v>186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1">
        <v>0</v>
      </c>
    </row>
    <row r="139" spans="1:17" x14ac:dyDescent="0.35">
      <c r="A139">
        <v>12</v>
      </c>
      <c r="B139" t="s">
        <v>337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1.7999999999999999E-2</v>
      </c>
    </row>
    <row r="140" spans="1:17" x14ac:dyDescent="0.35">
      <c r="A140">
        <v>12</v>
      </c>
      <c r="B140" t="s">
        <v>354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 s="1">
        <v>0</v>
      </c>
    </row>
    <row r="141" spans="1:17" x14ac:dyDescent="0.35">
      <c r="A141">
        <v>12</v>
      </c>
      <c r="B141" t="s">
        <v>178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1">
        <v>0</v>
      </c>
    </row>
    <row r="142" spans="1:17" x14ac:dyDescent="0.35">
      <c r="A142">
        <v>12</v>
      </c>
      <c r="B142" t="s">
        <v>179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0</v>
      </c>
    </row>
    <row r="143" spans="1:17" x14ac:dyDescent="0.35">
      <c r="A143">
        <v>12</v>
      </c>
      <c r="B143" t="s">
        <v>184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">
        <v>0</v>
      </c>
    </row>
    <row r="144" spans="1:17" x14ac:dyDescent="0.35">
      <c r="A144">
        <v>12</v>
      </c>
      <c r="B144" t="s">
        <v>180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 s="1">
        <v>0</v>
      </c>
    </row>
    <row r="145" spans="1:17" x14ac:dyDescent="0.35">
      <c r="A145">
        <v>12</v>
      </c>
      <c r="B145" t="s">
        <v>185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2.4E-2</v>
      </c>
    </row>
    <row r="146" spans="1:17" x14ac:dyDescent="0.35">
      <c r="A146">
        <v>12</v>
      </c>
      <c r="B146" t="s">
        <v>203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0</v>
      </c>
    </row>
    <row r="147" spans="1:17" x14ac:dyDescent="0.35">
      <c r="A147">
        <v>12</v>
      </c>
      <c r="B147" t="s">
        <v>350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0</v>
      </c>
    </row>
    <row r="148" spans="1:17" x14ac:dyDescent="0.35">
      <c r="A148">
        <v>12</v>
      </c>
      <c r="B148" t="s">
        <v>183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 s="1">
        <v>0</v>
      </c>
    </row>
    <row r="149" spans="1:17" x14ac:dyDescent="0.35">
      <c r="A149">
        <v>12</v>
      </c>
      <c r="B149" t="s">
        <v>339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0</v>
      </c>
    </row>
    <row r="150" spans="1:17" x14ac:dyDescent="0.35">
      <c r="A150">
        <v>12</v>
      </c>
      <c r="B150" t="s">
        <v>340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0</v>
      </c>
    </row>
    <row r="151" spans="1:17" x14ac:dyDescent="0.35">
      <c r="A151">
        <v>12</v>
      </c>
      <c r="B151" t="s">
        <v>182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1">
        <v>0</v>
      </c>
    </row>
    <row r="152" spans="1:17" x14ac:dyDescent="0.35">
      <c r="A152">
        <v>12</v>
      </c>
      <c r="B152" t="s">
        <v>362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v>0</v>
      </c>
    </row>
    <row r="153" spans="1:17" x14ac:dyDescent="0.35">
      <c r="A153">
        <v>12</v>
      </c>
      <c r="B153" t="s">
        <v>187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0</v>
      </c>
    </row>
    <row r="154" spans="1:17" x14ac:dyDescent="0.35">
      <c r="A154">
        <v>12</v>
      </c>
      <c r="B154" t="s">
        <v>369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 s="1">
        <v>0</v>
      </c>
    </row>
    <row r="155" spans="1:17" x14ac:dyDescent="0.35">
      <c r="A155">
        <v>12</v>
      </c>
      <c r="B155" t="s">
        <v>105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 s="1">
        <v>0</v>
      </c>
    </row>
    <row r="156" spans="1:17" x14ac:dyDescent="0.35">
      <c r="A156">
        <v>12</v>
      </c>
      <c r="B156" t="s">
        <v>197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</row>
    <row r="157" spans="1:17" x14ac:dyDescent="0.35">
      <c r="A157">
        <v>12</v>
      </c>
      <c r="B157" t="s">
        <v>357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">
        <v>0</v>
      </c>
    </row>
    <row r="158" spans="1:17" x14ac:dyDescent="0.35">
      <c r="A158">
        <v>12</v>
      </c>
      <c r="B158" t="s">
        <v>189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 s="1">
        <v>0</v>
      </c>
    </row>
    <row r="159" spans="1:17" x14ac:dyDescent="0.35">
      <c r="A159">
        <v>12</v>
      </c>
      <c r="B159" t="s">
        <v>96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4.0000000000000001E-3</v>
      </c>
    </row>
    <row r="160" spans="1:17" x14ac:dyDescent="0.35">
      <c r="A160">
        <v>12</v>
      </c>
      <c r="B160" t="s">
        <v>341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1">
        <v>0</v>
      </c>
    </row>
    <row r="161" spans="1:17" x14ac:dyDescent="0.35">
      <c r="A161">
        <v>12</v>
      </c>
      <c r="B161" t="s">
        <v>190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0</v>
      </c>
    </row>
    <row r="162" spans="1:17" x14ac:dyDescent="0.35">
      <c r="A162">
        <v>12</v>
      </c>
      <c r="B162" t="s">
        <v>191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 s="1">
        <v>3.0000000000000001E-3</v>
      </c>
    </row>
    <row r="163" spans="1:17" x14ac:dyDescent="0.35">
      <c r="A163">
        <v>12</v>
      </c>
      <c r="B163" t="s">
        <v>188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0</v>
      </c>
    </row>
    <row r="164" spans="1:17" x14ac:dyDescent="0.35">
      <c r="A164">
        <v>12</v>
      </c>
      <c r="B164" t="s">
        <v>192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 s="1">
        <v>0</v>
      </c>
    </row>
    <row r="165" spans="1:17" x14ac:dyDescent="0.35">
      <c r="A165">
        <v>12</v>
      </c>
      <c r="B165" t="s">
        <v>342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0</v>
      </c>
    </row>
    <row r="166" spans="1:17" x14ac:dyDescent="0.35">
      <c r="A166">
        <v>12</v>
      </c>
      <c r="B166" t="s">
        <v>193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1E-3</v>
      </c>
    </row>
    <row r="167" spans="1:17" x14ac:dyDescent="0.35">
      <c r="A167">
        <v>12</v>
      </c>
      <c r="B167" t="s">
        <v>196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0</v>
      </c>
    </row>
    <row r="168" spans="1:17" x14ac:dyDescent="0.35">
      <c r="A168">
        <v>12</v>
      </c>
      <c r="B168" t="s">
        <v>174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 s="1">
        <v>0</v>
      </c>
    </row>
    <row r="169" spans="1:17" x14ac:dyDescent="0.35">
      <c r="A169">
        <v>12</v>
      </c>
      <c r="B169" t="s">
        <v>150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1">
        <v>3.0000000000000001E-3</v>
      </c>
    </row>
    <row r="170" spans="1:17" x14ac:dyDescent="0.35">
      <c r="A170">
        <v>12</v>
      </c>
      <c r="B170" t="s">
        <v>199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 s="1">
        <v>0</v>
      </c>
    </row>
    <row r="171" spans="1:17" x14ac:dyDescent="0.35">
      <c r="A171">
        <v>12</v>
      </c>
      <c r="B171" t="s">
        <v>363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0</v>
      </c>
    </row>
    <row r="172" spans="1:17" x14ac:dyDescent="0.35">
      <c r="A172">
        <v>12</v>
      </c>
      <c r="B172" t="s">
        <v>343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 s="1">
        <v>0</v>
      </c>
    </row>
    <row r="173" spans="1:17" x14ac:dyDescent="0.35">
      <c r="A173">
        <v>12</v>
      </c>
      <c r="B173" t="s">
        <v>200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 s="1">
        <v>0</v>
      </c>
    </row>
    <row r="174" spans="1:17" x14ac:dyDescent="0.35">
      <c r="A174">
        <v>12</v>
      </c>
      <c r="B174" t="s">
        <v>202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s="1">
        <v>0</v>
      </c>
    </row>
    <row r="175" spans="1:17" x14ac:dyDescent="0.35">
      <c r="A175">
        <v>12</v>
      </c>
      <c r="B175" t="s">
        <v>355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0</v>
      </c>
    </row>
    <row r="176" spans="1:17" x14ac:dyDescent="0.35">
      <c r="A176">
        <v>12</v>
      </c>
      <c r="B176" t="s">
        <v>359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0</v>
      </c>
    </row>
    <row r="177" spans="1:17" x14ac:dyDescent="0.35">
      <c r="A177">
        <v>12</v>
      </c>
      <c r="B177" t="s">
        <v>195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0</v>
      </c>
    </row>
    <row r="178" spans="1:17" x14ac:dyDescent="0.35">
      <c r="A178">
        <v>12</v>
      </c>
      <c r="B178" t="s">
        <v>204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</v>
      </c>
    </row>
    <row r="179" spans="1:17" x14ac:dyDescent="0.35">
      <c r="A179">
        <v>12</v>
      </c>
      <c r="B179" t="s">
        <v>346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 s="1">
        <v>0</v>
      </c>
    </row>
    <row r="180" spans="1:17" x14ac:dyDescent="0.35">
      <c r="A180">
        <v>12</v>
      </c>
      <c r="B180" t="s">
        <v>205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0</v>
      </c>
    </row>
    <row r="181" spans="1:17" x14ac:dyDescent="0.35">
      <c r="A181">
        <v>12</v>
      </c>
      <c r="B181" t="s">
        <v>345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 s="1">
        <v>2.3E-2</v>
      </c>
    </row>
    <row r="182" spans="1:17" x14ac:dyDescent="0.35">
      <c r="A182">
        <v>12</v>
      </c>
      <c r="B182" t="s">
        <v>107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 s="1">
        <v>1E-3</v>
      </c>
    </row>
    <row r="183" spans="1:17" x14ac:dyDescent="0.35">
      <c r="A183">
        <v>12</v>
      </c>
      <c r="B183" t="s">
        <v>206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s="1">
        <v>0</v>
      </c>
    </row>
    <row r="184" spans="1:17" x14ac:dyDescent="0.35">
      <c r="A184">
        <v>12</v>
      </c>
      <c r="B184" t="s">
        <v>21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s="1">
        <v>0.99399999999999999</v>
      </c>
    </row>
    <row r="185" spans="1:17" x14ac:dyDescent="0.35">
      <c r="A185">
        <v>12</v>
      </c>
      <c r="B185" t="s">
        <v>207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s="1">
        <v>1E-3</v>
      </c>
    </row>
    <row r="186" spans="1:17" x14ac:dyDescent="0.35">
      <c r="A186">
        <v>12</v>
      </c>
      <c r="B186" t="s">
        <v>108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">
        <v>0.88500000000000001</v>
      </c>
    </row>
    <row r="187" spans="1:17" x14ac:dyDescent="0.35">
      <c r="A187">
        <v>12</v>
      </c>
      <c r="B187" t="s">
        <v>208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 s="1">
        <v>0</v>
      </c>
    </row>
    <row r="188" spans="1:17" x14ac:dyDescent="0.35">
      <c r="A188">
        <v>12</v>
      </c>
      <c r="B188" t="s">
        <v>364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">
        <v>0</v>
      </c>
    </row>
    <row r="189" spans="1:17" x14ac:dyDescent="0.35">
      <c r="A189">
        <v>12</v>
      </c>
      <c r="B189" t="s">
        <v>212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0</v>
      </c>
    </row>
    <row r="190" spans="1:17" x14ac:dyDescent="0.35">
      <c r="A190">
        <v>12</v>
      </c>
      <c r="B190" t="s">
        <v>211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1">
        <v>0</v>
      </c>
    </row>
    <row r="191" spans="1:17" x14ac:dyDescent="0.35">
      <c r="A191">
        <v>12</v>
      </c>
      <c r="B191" t="s">
        <v>210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 s="1">
        <v>0</v>
      </c>
    </row>
    <row r="192" spans="1:17" x14ac:dyDescent="0.35">
      <c r="A192">
        <v>12</v>
      </c>
      <c r="B192" t="s">
        <v>209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0</v>
      </c>
    </row>
    <row r="193" spans="1:17" x14ac:dyDescent="0.35">
      <c r="A193">
        <v>12</v>
      </c>
      <c r="B193" t="s">
        <v>347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1">
        <v>0</v>
      </c>
    </row>
    <row r="194" spans="1:17" x14ac:dyDescent="0.35">
      <c r="A194">
        <v>12</v>
      </c>
      <c r="B194" t="s">
        <v>360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0</v>
      </c>
    </row>
    <row r="195" spans="1:17" x14ac:dyDescent="0.35">
      <c r="A195">
        <v>12</v>
      </c>
      <c r="B195" t="s">
        <v>214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s="1">
        <v>0</v>
      </c>
    </row>
    <row r="196" spans="1:17" x14ac:dyDescent="0.35">
      <c r="A196">
        <v>12</v>
      </c>
      <c r="B196" t="s">
        <v>149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 s="1">
        <v>1E-3</v>
      </c>
    </row>
    <row r="197" spans="1:17" x14ac:dyDescent="0.35">
      <c r="A197">
        <v>12</v>
      </c>
      <c r="B197" t="s">
        <v>215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 s="1">
        <v>1E-3</v>
      </c>
    </row>
    <row r="198" spans="1:17" x14ac:dyDescent="0.35">
      <c r="A198">
        <v>12</v>
      </c>
      <c r="B198" t="s">
        <v>85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s="1">
        <v>6.6000000000000003E-2</v>
      </c>
    </row>
    <row r="199" spans="1:17" x14ac:dyDescent="0.35">
      <c r="A199">
        <v>12</v>
      </c>
      <c r="B199" t="s">
        <v>218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 s="1">
        <v>0</v>
      </c>
    </row>
    <row r="200" spans="1:17" x14ac:dyDescent="0.35">
      <c r="A200">
        <v>12</v>
      </c>
      <c r="B200" t="s">
        <v>361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 s="1">
        <v>0</v>
      </c>
    </row>
    <row r="201" spans="1:17" x14ac:dyDescent="0.35">
      <c r="A201">
        <v>12</v>
      </c>
      <c r="B201" t="s">
        <v>213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s="1">
        <v>0</v>
      </c>
    </row>
    <row r="202" spans="1:17" x14ac:dyDescent="0.35">
      <c r="A202">
        <v>12</v>
      </c>
      <c r="B202" t="s">
        <v>220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s="1">
        <v>0</v>
      </c>
    </row>
    <row r="203" spans="1:17" x14ac:dyDescent="0.35">
      <c r="A203">
        <v>12</v>
      </c>
      <c r="B203" t="s">
        <v>79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 s="1">
        <v>1E-3</v>
      </c>
    </row>
    <row r="204" spans="1:17" x14ac:dyDescent="0.35">
      <c r="A204">
        <v>12</v>
      </c>
      <c r="B204" t="s">
        <v>221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0</v>
      </c>
      <c r="Q204" s="1">
        <v>1E-3</v>
      </c>
    </row>
    <row r="205" spans="1:17" x14ac:dyDescent="0.35">
      <c r="A205">
        <v>12</v>
      </c>
      <c r="B205" t="s">
        <v>223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s="1">
        <v>8.9999999999999993E-3</v>
      </c>
    </row>
    <row r="206" spans="1:17" x14ac:dyDescent="0.35">
      <c r="A206">
        <v>12</v>
      </c>
      <c r="B206" t="s">
        <v>225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s="1">
        <v>0</v>
      </c>
    </row>
    <row r="207" spans="1:17" x14ac:dyDescent="0.35">
      <c r="A207">
        <v>12</v>
      </c>
      <c r="B207" t="s">
        <v>224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 s="1">
        <v>0</v>
      </c>
    </row>
    <row r="208" spans="1:17" x14ac:dyDescent="0.35">
      <c r="A208">
        <v>12</v>
      </c>
      <c r="B208" t="s">
        <v>226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 s="1">
        <v>0</v>
      </c>
    </row>
    <row r="209" spans="1:17" x14ac:dyDescent="0.35">
      <c r="A209">
        <v>12</v>
      </c>
      <c r="B209" t="s">
        <v>227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 s="1">
        <v>0</v>
      </c>
    </row>
    <row r="210" spans="1:17" x14ac:dyDescent="0.35">
      <c r="A210">
        <v>12</v>
      </c>
      <c r="B210" t="s">
        <v>228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 s="1">
        <v>0</v>
      </c>
    </row>
    <row r="211" spans="1:17" x14ac:dyDescent="0.35">
      <c r="A211">
        <v>12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 s="1">
        <v>0</v>
      </c>
    </row>
    <row r="212" spans="1:17" x14ac:dyDescent="0.35">
      <c r="A212">
        <v>12</v>
      </c>
      <c r="B212" t="s">
        <v>230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s="1">
        <v>0</v>
      </c>
    </row>
    <row r="213" spans="1:17" x14ac:dyDescent="0.35">
      <c r="A213">
        <v>12</v>
      </c>
      <c r="B213" t="s">
        <v>231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s="1">
        <v>0</v>
      </c>
    </row>
    <row r="214" spans="1:17" x14ac:dyDescent="0.35">
      <c r="A214">
        <v>12</v>
      </c>
      <c r="B214" t="s">
        <v>232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s="1">
        <v>0</v>
      </c>
    </row>
    <row r="215" spans="1:17" x14ac:dyDescent="0.35">
      <c r="A215">
        <v>12</v>
      </c>
      <c r="B215" t="s">
        <v>233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 s="1">
        <v>0</v>
      </c>
    </row>
    <row r="216" spans="1:17" x14ac:dyDescent="0.35">
      <c r="A216">
        <v>12</v>
      </c>
      <c r="B216" t="s">
        <v>365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 s="1">
        <v>0</v>
      </c>
    </row>
    <row r="217" spans="1:17" x14ac:dyDescent="0.35">
      <c r="A217">
        <v>12</v>
      </c>
      <c r="B217" t="s">
        <v>234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 s="1">
        <v>0</v>
      </c>
    </row>
    <row r="218" spans="1:17" x14ac:dyDescent="0.35">
      <c r="A218">
        <v>12</v>
      </c>
      <c r="B218" t="s">
        <v>235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s="1">
        <v>0</v>
      </c>
    </row>
    <row r="219" spans="1:17" x14ac:dyDescent="0.35">
      <c r="A219">
        <v>12</v>
      </c>
      <c r="B219" t="s">
        <v>236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s="1">
        <v>0</v>
      </c>
    </row>
    <row r="220" spans="1:17" x14ac:dyDescent="0.35">
      <c r="A220">
        <v>12</v>
      </c>
      <c r="B220" t="s">
        <v>237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s="1">
        <v>0</v>
      </c>
    </row>
    <row r="221" spans="1:17" x14ac:dyDescent="0.35">
      <c r="A221">
        <v>12</v>
      </c>
      <c r="B221" t="s">
        <v>219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s="1">
        <v>0</v>
      </c>
    </row>
    <row r="222" spans="1:17" x14ac:dyDescent="0.35">
      <c r="A222">
        <v>12</v>
      </c>
      <c r="B222" t="s">
        <v>239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1">
        <v>0</v>
      </c>
    </row>
    <row r="223" spans="1:17" x14ac:dyDescent="0.35">
      <c r="A223">
        <v>12</v>
      </c>
      <c r="B223" t="s">
        <v>240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 s="1">
        <v>0</v>
      </c>
    </row>
    <row r="224" spans="1:17" x14ac:dyDescent="0.35">
      <c r="A224">
        <v>12</v>
      </c>
      <c r="B224" t="s">
        <v>241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 s="1">
        <v>0</v>
      </c>
    </row>
    <row r="225" spans="1:17" x14ac:dyDescent="0.35">
      <c r="A225">
        <v>12</v>
      </c>
      <c r="B225" t="s">
        <v>242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 s="1">
        <v>0</v>
      </c>
    </row>
    <row r="226" spans="1:17" x14ac:dyDescent="0.35">
      <c r="A226">
        <v>12</v>
      </c>
      <c r="B226" t="s">
        <v>243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 s="1">
        <v>0</v>
      </c>
    </row>
    <row r="227" spans="1:17" x14ac:dyDescent="0.35">
      <c r="A227">
        <v>12</v>
      </c>
      <c r="B227" t="s">
        <v>244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s="1">
        <v>0</v>
      </c>
    </row>
    <row r="228" spans="1:17" x14ac:dyDescent="0.35">
      <c r="A228">
        <v>12</v>
      </c>
      <c r="B228" t="s">
        <v>246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0</v>
      </c>
      <c r="Q228" s="1">
        <v>0</v>
      </c>
    </row>
    <row r="229" spans="1:17" x14ac:dyDescent="0.35">
      <c r="A229">
        <v>12</v>
      </c>
      <c r="B229" t="s">
        <v>247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1">
        <v>1E-3</v>
      </c>
    </row>
    <row r="230" spans="1:17" x14ac:dyDescent="0.35">
      <c r="A230">
        <v>12</v>
      </c>
      <c r="B230" t="s">
        <v>248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 s="1">
        <v>0</v>
      </c>
    </row>
    <row r="231" spans="1:17" x14ac:dyDescent="0.35">
      <c r="A231">
        <v>12</v>
      </c>
      <c r="B231" t="s">
        <v>161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  <c r="Q231" s="1">
        <v>1E-3</v>
      </c>
    </row>
    <row r="232" spans="1:17" x14ac:dyDescent="0.35">
      <c r="A232">
        <v>12</v>
      </c>
      <c r="B232" t="s">
        <v>229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 s="1">
        <v>0</v>
      </c>
    </row>
    <row r="233" spans="1:17" x14ac:dyDescent="0.35">
      <c r="A233">
        <v>12</v>
      </c>
      <c r="B233" t="s">
        <v>238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 s="1">
        <v>0</v>
      </c>
    </row>
    <row r="234" spans="1:17" x14ac:dyDescent="0.35">
      <c r="A234">
        <v>12</v>
      </c>
      <c r="B234" t="s">
        <v>249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s="1">
        <v>0</v>
      </c>
    </row>
    <row r="235" spans="1:17" x14ac:dyDescent="0.35">
      <c r="A235">
        <v>12</v>
      </c>
      <c r="B235" t="s">
        <v>253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 s="1">
        <v>0</v>
      </c>
    </row>
    <row r="236" spans="1:17" x14ac:dyDescent="0.35">
      <c r="A236">
        <v>12</v>
      </c>
      <c r="B236" t="s">
        <v>255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 s="1">
        <v>0</v>
      </c>
    </row>
    <row r="237" spans="1:17" x14ac:dyDescent="0.35">
      <c r="A237">
        <v>12</v>
      </c>
      <c r="B237" t="s">
        <v>254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 s="1">
        <v>0</v>
      </c>
    </row>
    <row r="238" spans="1:17" x14ac:dyDescent="0.35">
      <c r="A238">
        <v>12</v>
      </c>
      <c r="B238" t="s">
        <v>344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 s="1">
        <v>0</v>
      </c>
    </row>
    <row r="239" spans="1:17" x14ac:dyDescent="0.35">
      <c r="A239">
        <v>12</v>
      </c>
      <c r="B239" t="s">
        <v>251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 s="1">
        <v>0</v>
      </c>
    </row>
    <row r="240" spans="1:17" x14ac:dyDescent="0.35">
      <c r="A240">
        <v>12</v>
      </c>
      <c r="B240" t="s">
        <v>250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 s="1">
        <v>0</v>
      </c>
    </row>
    <row r="241" spans="1:17" x14ac:dyDescent="0.35">
      <c r="A241">
        <v>12</v>
      </c>
      <c r="B241" t="s">
        <v>256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 s="1">
        <v>0</v>
      </c>
    </row>
    <row r="242" spans="1:17" x14ac:dyDescent="0.35">
      <c r="A242">
        <v>12</v>
      </c>
      <c r="B242" t="s">
        <v>257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 s="1">
        <v>0</v>
      </c>
    </row>
    <row r="243" spans="1:17" x14ac:dyDescent="0.35">
      <c r="A243">
        <v>12</v>
      </c>
      <c r="B243" t="s">
        <v>351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 s="1">
        <v>0</v>
      </c>
    </row>
    <row r="244" spans="1:17" x14ac:dyDescent="0.35">
      <c r="A244">
        <v>12</v>
      </c>
      <c r="B244" t="s">
        <v>258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s="1">
        <v>0</v>
      </c>
    </row>
    <row r="245" spans="1:17" x14ac:dyDescent="0.35">
      <c r="A245">
        <v>12</v>
      </c>
      <c r="B245" t="s">
        <v>260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 s="1">
        <v>0</v>
      </c>
    </row>
    <row r="246" spans="1:17" x14ac:dyDescent="0.35">
      <c r="A246">
        <v>12</v>
      </c>
      <c r="B246" t="s">
        <v>267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 s="1">
        <v>0</v>
      </c>
    </row>
    <row r="247" spans="1:17" x14ac:dyDescent="0.35">
      <c r="A247">
        <v>12</v>
      </c>
      <c r="B247" t="s">
        <v>81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s="1">
        <v>0.18099999999999999</v>
      </c>
    </row>
    <row r="248" spans="1:17" x14ac:dyDescent="0.35">
      <c r="A248">
        <v>12</v>
      </c>
      <c r="B248" t="s">
        <v>261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 s="1">
        <v>0</v>
      </c>
    </row>
    <row r="249" spans="1:17" x14ac:dyDescent="0.35">
      <c r="A249">
        <v>12</v>
      </c>
      <c r="B249" t="s">
        <v>98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 s="1">
        <v>0.26100000000000001</v>
      </c>
    </row>
    <row r="250" spans="1:17" x14ac:dyDescent="0.35">
      <c r="A250">
        <v>12</v>
      </c>
      <c r="B250" t="s">
        <v>268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 s="1">
        <v>0</v>
      </c>
    </row>
    <row r="251" spans="1:17" x14ac:dyDescent="0.35">
      <c r="A251">
        <v>12</v>
      </c>
      <c r="B251" t="s">
        <v>266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s="1">
        <v>0</v>
      </c>
    </row>
    <row r="252" spans="1:17" x14ac:dyDescent="0.35">
      <c r="A252">
        <v>12</v>
      </c>
      <c r="B252" t="s">
        <v>265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 s="1">
        <v>0</v>
      </c>
    </row>
    <row r="253" spans="1:17" x14ac:dyDescent="0.35">
      <c r="A253">
        <v>12</v>
      </c>
      <c r="B253" t="s">
        <v>262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 s="1">
        <v>0</v>
      </c>
    </row>
    <row r="254" spans="1:17" x14ac:dyDescent="0.35">
      <c r="A254">
        <v>12</v>
      </c>
      <c r="B254" t="s">
        <v>263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 s="1">
        <v>0</v>
      </c>
    </row>
    <row r="255" spans="1:17" x14ac:dyDescent="0.35">
      <c r="A255">
        <v>12</v>
      </c>
      <c r="B255" t="s">
        <v>271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0</v>
      </c>
      <c r="Q255" s="1">
        <v>1E-3</v>
      </c>
    </row>
    <row r="256" spans="1:17" x14ac:dyDescent="0.35">
      <c r="A256">
        <v>12</v>
      </c>
      <c r="B256" t="s">
        <v>272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 s="1">
        <v>0</v>
      </c>
    </row>
    <row r="257" spans="1:17" x14ac:dyDescent="0.35">
      <c r="A257">
        <v>12</v>
      </c>
      <c r="B257" t="s">
        <v>270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s="1">
        <v>0</v>
      </c>
    </row>
    <row r="258" spans="1:17" x14ac:dyDescent="0.35">
      <c r="A258">
        <v>12</v>
      </c>
      <c r="B258" t="s">
        <v>273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 s="1">
        <v>0</v>
      </c>
    </row>
    <row r="259" spans="1:17" x14ac:dyDescent="0.35">
      <c r="A259">
        <v>12</v>
      </c>
      <c r="B259" t="s">
        <v>276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 s="1">
        <v>0</v>
      </c>
    </row>
    <row r="260" spans="1:17" x14ac:dyDescent="0.35">
      <c r="A260">
        <v>12</v>
      </c>
      <c r="B260" t="s">
        <v>277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0</v>
      </c>
      <c r="Q260" s="1">
        <v>1E-3</v>
      </c>
    </row>
    <row r="261" spans="1:17" x14ac:dyDescent="0.35">
      <c r="A261">
        <v>12</v>
      </c>
      <c r="B261" t="s">
        <v>278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 s="1">
        <v>0</v>
      </c>
    </row>
    <row r="262" spans="1:17" x14ac:dyDescent="0.35">
      <c r="A262">
        <v>12</v>
      </c>
      <c r="B262" t="s">
        <v>279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 s="1">
        <v>0</v>
      </c>
    </row>
    <row r="263" spans="1:17" x14ac:dyDescent="0.35">
      <c r="A263">
        <v>12</v>
      </c>
      <c r="B263" t="s">
        <v>348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s="1">
        <v>0</v>
      </c>
    </row>
    <row r="264" spans="1:17" x14ac:dyDescent="0.35">
      <c r="A264">
        <v>12</v>
      </c>
      <c r="B264" t="s">
        <v>289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 s="1">
        <v>0</v>
      </c>
    </row>
    <row r="265" spans="1:17" x14ac:dyDescent="0.35">
      <c r="A265">
        <v>12</v>
      </c>
      <c r="B265" t="s">
        <v>282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 s="1">
        <v>0</v>
      </c>
    </row>
    <row r="266" spans="1:17" x14ac:dyDescent="0.35">
      <c r="A266">
        <v>12</v>
      </c>
      <c r="B266" t="s">
        <v>281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 s="1">
        <v>0</v>
      </c>
    </row>
    <row r="267" spans="1:17" x14ac:dyDescent="0.35">
      <c r="A267">
        <v>12</v>
      </c>
      <c r="B267" t="s">
        <v>160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0</v>
      </c>
      <c r="Q267" s="1">
        <v>1E-3</v>
      </c>
    </row>
    <row r="268" spans="1:17" x14ac:dyDescent="0.35">
      <c r="A268">
        <v>12</v>
      </c>
      <c r="B268" t="s">
        <v>280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 s="1">
        <v>0</v>
      </c>
    </row>
    <row r="269" spans="1:17" x14ac:dyDescent="0.35">
      <c r="A269">
        <v>12</v>
      </c>
      <c r="B269" t="s">
        <v>283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 s="1">
        <v>0</v>
      </c>
    </row>
    <row r="270" spans="1:17" x14ac:dyDescent="0.35">
      <c r="A270">
        <v>12</v>
      </c>
      <c r="B270" t="s">
        <v>284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 s="1">
        <v>0</v>
      </c>
    </row>
    <row r="271" spans="1:17" x14ac:dyDescent="0.35">
      <c r="A271">
        <v>12</v>
      </c>
      <c r="B271" t="s">
        <v>285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 s="1">
        <v>0</v>
      </c>
    </row>
    <row r="272" spans="1:17" x14ac:dyDescent="0.35">
      <c r="A272">
        <v>12</v>
      </c>
      <c r="B272" t="s">
        <v>165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0</v>
      </c>
      <c r="Q272" s="1">
        <v>3.0000000000000001E-3</v>
      </c>
    </row>
    <row r="273" spans="1:17" x14ac:dyDescent="0.35">
      <c r="A273">
        <v>12</v>
      </c>
      <c r="B273" t="s">
        <v>166</v>
      </c>
      <c r="C273">
        <v>0</v>
      </c>
      <c r="D273">
        <v>2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0</v>
      </c>
      <c r="Q273" s="1">
        <v>1E-3</v>
      </c>
    </row>
    <row r="274" spans="1:17" x14ac:dyDescent="0.35">
      <c r="A274">
        <v>12</v>
      </c>
      <c r="B274" t="s">
        <v>286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 s="1">
        <v>0</v>
      </c>
    </row>
    <row r="275" spans="1:17" x14ac:dyDescent="0.35">
      <c r="A275">
        <v>12</v>
      </c>
      <c r="B275" t="s">
        <v>288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 s="1">
        <v>0</v>
      </c>
    </row>
    <row r="276" spans="1:17" x14ac:dyDescent="0.35">
      <c r="A276">
        <v>12</v>
      </c>
      <c r="B276" t="s">
        <v>287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 s="1">
        <v>0</v>
      </c>
    </row>
    <row r="277" spans="1:17" x14ac:dyDescent="0.35">
      <c r="A277">
        <v>12</v>
      </c>
      <c r="B277" t="s">
        <v>290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 s="1">
        <v>0</v>
      </c>
    </row>
    <row r="278" spans="1:17" x14ac:dyDescent="0.35">
      <c r="A278">
        <v>12</v>
      </c>
      <c r="B278" t="s">
        <v>293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s="1">
        <v>0</v>
      </c>
    </row>
    <row r="279" spans="1:17" x14ac:dyDescent="0.35">
      <c r="A279">
        <v>12</v>
      </c>
      <c r="B279" t="s">
        <v>291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 s="1">
        <v>3.0000000000000001E-3</v>
      </c>
    </row>
    <row r="280" spans="1:17" x14ac:dyDescent="0.35">
      <c r="A280">
        <v>12</v>
      </c>
      <c r="B280" t="s">
        <v>292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 s="1">
        <v>0</v>
      </c>
    </row>
    <row r="281" spans="1:17" x14ac:dyDescent="0.35">
      <c r="A281">
        <v>12</v>
      </c>
      <c r="B281" t="s">
        <v>335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0</v>
      </c>
      <c r="Q281" s="1">
        <v>0</v>
      </c>
    </row>
    <row r="282" spans="1:17" x14ac:dyDescent="0.35">
      <c r="A282">
        <v>12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 s="1">
        <v>1E-3</v>
      </c>
    </row>
    <row r="283" spans="1:17" x14ac:dyDescent="0.35">
      <c r="A283">
        <v>12</v>
      </c>
      <c r="B283" t="s">
        <v>294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s="1">
        <v>0</v>
      </c>
    </row>
    <row r="284" spans="1:17" x14ac:dyDescent="0.35">
      <c r="A284">
        <v>12</v>
      </c>
      <c r="B284" t="s">
        <v>295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 s="1">
        <v>0</v>
      </c>
    </row>
    <row r="285" spans="1:17" x14ac:dyDescent="0.35">
      <c r="A285">
        <v>12</v>
      </c>
      <c r="B285" t="s">
        <v>296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 s="1">
        <v>0</v>
      </c>
    </row>
    <row r="286" spans="1:17" x14ac:dyDescent="0.35">
      <c r="A286">
        <v>12</v>
      </c>
      <c r="B286" t="s">
        <v>356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s="1">
        <v>7.0000000000000001E-3</v>
      </c>
    </row>
    <row r="287" spans="1:17" x14ac:dyDescent="0.35">
      <c r="A287">
        <v>12</v>
      </c>
      <c r="B287" t="s">
        <v>349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s="1">
        <v>0</v>
      </c>
    </row>
    <row r="288" spans="1:17" x14ac:dyDescent="0.35">
      <c r="A288">
        <v>12</v>
      </c>
      <c r="B288" t="s">
        <v>298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 s="1">
        <v>0</v>
      </c>
    </row>
    <row r="289" spans="1:17" x14ac:dyDescent="0.35">
      <c r="A289">
        <v>12</v>
      </c>
      <c r="B289" t="s">
        <v>299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 s="1">
        <v>0</v>
      </c>
    </row>
    <row r="290" spans="1:17" x14ac:dyDescent="0.35">
      <c r="A290">
        <v>12</v>
      </c>
      <c r="B290" t="s">
        <v>300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s="1">
        <v>0</v>
      </c>
    </row>
    <row r="291" spans="1:17" x14ac:dyDescent="0.35">
      <c r="A291">
        <v>12</v>
      </c>
      <c r="B291" t="s">
        <v>301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s="1">
        <v>0</v>
      </c>
    </row>
    <row r="292" spans="1:17" x14ac:dyDescent="0.35">
      <c r="A292">
        <v>12</v>
      </c>
      <c r="B292" t="s">
        <v>302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s="1">
        <v>0</v>
      </c>
    </row>
    <row r="293" spans="1:17" x14ac:dyDescent="0.35">
      <c r="A293">
        <v>12</v>
      </c>
      <c r="B293" t="s">
        <v>303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s="1">
        <v>0</v>
      </c>
    </row>
    <row r="294" spans="1:17" x14ac:dyDescent="0.35">
      <c r="A294">
        <v>12</v>
      </c>
      <c r="B294" t="s">
        <v>304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 s="1">
        <v>0</v>
      </c>
    </row>
    <row r="295" spans="1:17" x14ac:dyDescent="0.35">
      <c r="A295">
        <v>12</v>
      </c>
      <c r="B295" t="s">
        <v>305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s="1">
        <v>0</v>
      </c>
    </row>
    <row r="296" spans="1:17" x14ac:dyDescent="0.35">
      <c r="A296">
        <v>12</v>
      </c>
      <c r="B296" t="s">
        <v>306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 s="1">
        <v>0</v>
      </c>
    </row>
    <row r="297" spans="1:17" x14ac:dyDescent="0.35">
      <c r="A297">
        <v>12</v>
      </c>
      <c r="B297" t="s">
        <v>307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 s="1">
        <v>0</v>
      </c>
    </row>
    <row r="298" spans="1:17" x14ac:dyDescent="0.35">
      <c r="A298">
        <v>12</v>
      </c>
      <c r="B298" t="s">
        <v>162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0</v>
      </c>
      <c r="Q298" s="1">
        <v>4.0000000000000001E-3</v>
      </c>
    </row>
    <row r="299" spans="1:17" x14ac:dyDescent="0.35">
      <c r="A299">
        <v>12</v>
      </c>
      <c r="B299" t="s">
        <v>308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 s="1">
        <v>0</v>
      </c>
    </row>
    <row r="300" spans="1:17" x14ac:dyDescent="0.35">
      <c r="A300">
        <v>12</v>
      </c>
      <c r="B300" t="s">
        <v>309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 s="1">
        <v>0</v>
      </c>
    </row>
    <row r="301" spans="1:17" x14ac:dyDescent="0.35">
      <c r="A301">
        <v>12</v>
      </c>
      <c r="B301" t="s">
        <v>310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 s="1">
        <v>0</v>
      </c>
    </row>
    <row r="302" spans="1:17" x14ac:dyDescent="0.35">
      <c r="A302">
        <v>12</v>
      </c>
      <c r="B302" t="s">
        <v>297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 s="1">
        <v>0</v>
      </c>
    </row>
    <row r="303" spans="1:17" x14ac:dyDescent="0.35">
      <c r="A303">
        <v>12</v>
      </c>
      <c r="B303" t="s">
        <v>312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 s="1">
        <v>1E-3</v>
      </c>
    </row>
    <row r="304" spans="1:17" x14ac:dyDescent="0.35">
      <c r="A304">
        <v>12</v>
      </c>
      <c r="B304" t="s">
        <v>311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 s="1">
        <v>0</v>
      </c>
    </row>
    <row r="305" spans="1:17" x14ac:dyDescent="0.35">
      <c r="A305">
        <v>12</v>
      </c>
      <c r="B305" t="s">
        <v>75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 s="1">
        <v>4.0000000000000001E-3</v>
      </c>
    </row>
    <row r="306" spans="1:17" x14ac:dyDescent="0.35">
      <c r="A306">
        <v>12</v>
      </c>
      <c r="B306" t="s">
        <v>154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 s="1">
        <v>0.373</v>
      </c>
    </row>
    <row r="307" spans="1:17" x14ac:dyDescent="0.35">
      <c r="A307">
        <v>12</v>
      </c>
      <c r="B307" t="s">
        <v>313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 s="1">
        <v>0</v>
      </c>
    </row>
    <row r="308" spans="1:17" x14ac:dyDescent="0.35">
      <c r="A308">
        <v>12</v>
      </c>
      <c r="B308" t="s">
        <v>314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 s="1">
        <v>0</v>
      </c>
    </row>
    <row r="309" spans="1:17" x14ac:dyDescent="0.35">
      <c r="A309">
        <v>12</v>
      </c>
      <c r="B309" t="s">
        <v>124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 s="1">
        <v>2E-3</v>
      </c>
    </row>
    <row r="310" spans="1:17" x14ac:dyDescent="0.35">
      <c r="A310">
        <v>12</v>
      </c>
      <c r="B310" t="s">
        <v>315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0</v>
      </c>
      <c r="Q310" s="1">
        <v>0</v>
      </c>
    </row>
    <row r="311" spans="1:17" x14ac:dyDescent="0.35">
      <c r="A311">
        <v>12</v>
      </c>
      <c r="B311" t="s">
        <v>60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s="1">
        <v>0.189</v>
      </c>
    </row>
    <row r="312" spans="1:17" x14ac:dyDescent="0.35">
      <c r="A312">
        <v>12</v>
      </c>
      <c r="B312" t="s">
        <v>317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 s="1">
        <v>0</v>
      </c>
    </row>
    <row r="313" spans="1:17" x14ac:dyDescent="0.35">
      <c r="A313">
        <v>12</v>
      </c>
      <c r="B313" t="s">
        <v>316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 s="1">
        <v>1E-3</v>
      </c>
    </row>
    <row r="314" spans="1:17" x14ac:dyDescent="0.35">
      <c r="A314">
        <v>12</v>
      </c>
      <c r="B314" t="s">
        <v>319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 s="1">
        <v>1E-3</v>
      </c>
    </row>
    <row r="315" spans="1:17" x14ac:dyDescent="0.35">
      <c r="A315">
        <v>12</v>
      </c>
      <c r="B315" t="s">
        <v>120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  <c r="Q315" s="1">
        <v>2E-3</v>
      </c>
    </row>
    <row r="316" spans="1:17" x14ac:dyDescent="0.35">
      <c r="A316">
        <v>12</v>
      </c>
      <c r="B316" t="s">
        <v>66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  <c r="Q316" s="1">
        <v>1.6E-2</v>
      </c>
    </row>
    <row r="317" spans="1:17" x14ac:dyDescent="0.35">
      <c r="A317">
        <v>12</v>
      </c>
      <c r="B317" t="s">
        <v>68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 s="1">
        <v>0.111</v>
      </c>
    </row>
    <row r="318" spans="1:17" x14ac:dyDescent="0.35">
      <c r="A318">
        <v>12</v>
      </c>
      <c r="B318" t="s">
        <v>322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 s="1">
        <v>1E-3</v>
      </c>
    </row>
    <row r="319" spans="1:17" x14ac:dyDescent="0.35">
      <c r="A319">
        <v>12</v>
      </c>
      <c r="B319" t="s">
        <v>321</v>
      </c>
      <c r="C319">
        <v>0</v>
      </c>
      <c r="D319">
        <v>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  <c r="Q319" s="1">
        <v>1E-3</v>
      </c>
    </row>
    <row r="320" spans="1:17" x14ac:dyDescent="0.35">
      <c r="A320">
        <v>12</v>
      </c>
      <c r="B320" t="s">
        <v>318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 s="1">
        <v>0</v>
      </c>
    </row>
    <row r="321" spans="1:17" x14ac:dyDescent="0.35">
      <c r="A321">
        <v>12</v>
      </c>
      <c r="B321" t="s">
        <v>323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 s="1">
        <v>0</v>
      </c>
    </row>
    <row r="322" spans="1:17" x14ac:dyDescent="0.35">
      <c r="A322">
        <v>12</v>
      </c>
      <c r="B322" t="s">
        <v>17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 s="1">
        <v>5.5E-2</v>
      </c>
    </row>
    <row r="323" spans="1:17" x14ac:dyDescent="0.35">
      <c r="A323">
        <v>12</v>
      </c>
      <c r="B323" t="s">
        <v>36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0</v>
      </c>
      <c r="Q323" s="1">
        <v>1E-3</v>
      </c>
    </row>
    <row r="324" spans="1:17" x14ac:dyDescent="0.35">
      <c r="A324">
        <v>12</v>
      </c>
      <c r="B324" t="s">
        <v>123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 s="1">
        <v>1E-3</v>
      </c>
    </row>
    <row r="325" spans="1:17" x14ac:dyDescent="0.35">
      <c r="A325">
        <v>12</v>
      </c>
      <c r="B325" t="s">
        <v>324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0</v>
      </c>
      <c r="P325">
        <v>0</v>
      </c>
      <c r="Q325" s="1">
        <v>2E-3</v>
      </c>
    </row>
    <row r="326" spans="1:17" x14ac:dyDescent="0.35">
      <c r="A326">
        <v>12</v>
      </c>
      <c r="B326" t="s">
        <v>325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 s="1">
        <v>0</v>
      </c>
    </row>
    <row r="327" spans="1:17" x14ac:dyDescent="0.35">
      <c r="A327">
        <v>12</v>
      </c>
      <c r="B327" t="s">
        <v>327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 s="1">
        <v>0</v>
      </c>
    </row>
    <row r="328" spans="1:17" x14ac:dyDescent="0.35">
      <c r="A328">
        <v>12</v>
      </c>
      <c r="B328" t="s">
        <v>326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0</v>
      </c>
      <c r="Q328" s="1">
        <v>1E-3</v>
      </c>
    </row>
    <row r="329" spans="1:17" x14ac:dyDescent="0.35">
      <c r="A329">
        <v>12</v>
      </c>
      <c r="B329" t="s">
        <v>332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 s="1">
        <v>1E-3</v>
      </c>
    </row>
    <row r="330" spans="1:17" x14ac:dyDescent="0.35">
      <c r="A330">
        <v>12</v>
      </c>
      <c r="B330" t="s">
        <v>328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 s="1">
        <v>0</v>
      </c>
    </row>
    <row r="331" spans="1:17" x14ac:dyDescent="0.35">
      <c r="A331">
        <v>12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 s="1">
        <v>0</v>
      </c>
    </row>
    <row r="332" spans="1:17" x14ac:dyDescent="0.35">
      <c r="A332">
        <v>12</v>
      </c>
      <c r="B332" t="s">
        <v>51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 s="1">
        <v>0.434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Q335"/>
  <sheetViews>
    <sheetView showGridLines="0" topLeftCell="A307" workbookViewId="0">
      <selection activeCell="A5" sqref="A5:Q335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385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125</v>
      </c>
      <c r="L4" t="s">
        <v>126</v>
      </c>
      <c r="M4" t="s">
        <v>9</v>
      </c>
      <c r="N4" t="s">
        <v>10</v>
      </c>
      <c r="O4" t="s">
        <v>11</v>
      </c>
      <c r="P4" t="s">
        <v>12</v>
      </c>
      <c r="Q4" t="s">
        <v>13</v>
      </c>
    </row>
    <row r="5" spans="1:17" x14ac:dyDescent="0.35">
      <c r="A5">
        <v>13</v>
      </c>
      <c r="B5" t="s">
        <v>34</v>
      </c>
      <c r="C5">
        <v>6</v>
      </c>
      <c r="D5">
        <v>8</v>
      </c>
      <c r="E5">
        <v>134</v>
      </c>
      <c r="F5">
        <v>22.3</v>
      </c>
      <c r="G5">
        <v>73</v>
      </c>
      <c r="H5">
        <v>6</v>
      </c>
      <c r="I5">
        <v>3</v>
      </c>
      <c r="J5">
        <v>0</v>
      </c>
      <c r="K5">
        <v>0</v>
      </c>
      <c r="L5">
        <v>0</v>
      </c>
      <c r="M5">
        <v>0</v>
      </c>
      <c r="N5">
        <v>1</v>
      </c>
      <c r="O5">
        <v>34.4</v>
      </c>
      <c r="P5">
        <v>34.4</v>
      </c>
      <c r="Q5" s="1">
        <v>0.98</v>
      </c>
    </row>
    <row r="6" spans="1:17" x14ac:dyDescent="0.35">
      <c r="A6">
        <v>13</v>
      </c>
      <c r="B6" t="s">
        <v>49</v>
      </c>
      <c r="C6">
        <v>4</v>
      </c>
      <c r="D6">
        <v>4</v>
      </c>
      <c r="E6">
        <v>116</v>
      </c>
      <c r="F6">
        <v>29</v>
      </c>
      <c r="G6">
        <v>48</v>
      </c>
      <c r="H6">
        <v>6</v>
      </c>
      <c r="I6">
        <v>2</v>
      </c>
      <c r="J6">
        <v>3</v>
      </c>
      <c r="K6">
        <v>22</v>
      </c>
      <c r="L6">
        <v>1</v>
      </c>
      <c r="M6">
        <v>0</v>
      </c>
      <c r="N6">
        <v>1</v>
      </c>
      <c r="O6">
        <v>33.799999999999997</v>
      </c>
      <c r="P6">
        <v>33.799999999999997</v>
      </c>
      <c r="Q6" s="1">
        <v>0.98</v>
      </c>
    </row>
    <row r="7" spans="1:17" x14ac:dyDescent="0.35">
      <c r="A7">
        <v>13</v>
      </c>
      <c r="B7" t="s">
        <v>14</v>
      </c>
      <c r="C7">
        <v>5</v>
      </c>
      <c r="D7">
        <v>7</v>
      </c>
      <c r="E7">
        <v>157</v>
      </c>
      <c r="F7">
        <v>31.4</v>
      </c>
      <c r="G7">
        <v>78</v>
      </c>
      <c r="H7">
        <v>9</v>
      </c>
      <c r="I7">
        <v>2</v>
      </c>
      <c r="J7">
        <v>2</v>
      </c>
      <c r="K7">
        <v>-4</v>
      </c>
      <c r="L7">
        <v>0</v>
      </c>
      <c r="M7">
        <v>0</v>
      </c>
      <c r="N7">
        <v>1</v>
      </c>
      <c r="O7">
        <v>29.8</v>
      </c>
      <c r="P7">
        <v>29.8</v>
      </c>
      <c r="Q7" s="1">
        <v>1</v>
      </c>
    </row>
    <row r="8" spans="1:17" x14ac:dyDescent="0.35">
      <c r="A8">
        <v>13</v>
      </c>
      <c r="B8" t="s">
        <v>40</v>
      </c>
      <c r="C8">
        <v>9</v>
      </c>
      <c r="D8">
        <v>12</v>
      </c>
      <c r="E8">
        <v>191</v>
      </c>
      <c r="F8">
        <v>21.2</v>
      </c>
      <c r="G8">
        <v>59</v>
      </c>
      <c r="H8">
        <v>10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29.6</v>
      </c>
      <c r="P8">
        <v>29.6</v>
      </c>
      <c r="Q8" s="1">
        <v>0.90200000000000002</v>
      </c>
    </row>
    <row r="9" spans="1:17" x14ac:dyDescent="0.35">
      <c r="A9">
        <v>13</v>
      </c>
      <c r="B9" t="s">
        <v>45</v>
      </c>
      <c r="C9">
        <v>12</v>
      </c>
      <c r="D9">
        <v>17</v>
      </c>
      <c r="E9">
        <v>116</v>
      </c>
      <c r="F9">
        <v>9.6999999999999993</v>
      </c>
      <c r="G9">
        <v>23</v>
      </c>
      <c r="H9">
        <v>1</v>
      </c>
      <c r="I9">
        <v>1</v>
      </c>
      <c r="J9">
        <v>2</v>
      </c>
      <c r="K9">
        <v>30</v>
      </c>
      <c r="L9">
        <v>0</v>
      </c>
      <c r="M9">
        <v>0</v>
      </c>
      <c r="N9">
        <v>1</v>
      </c>
      <c r="O9">
        <v>26.6</v>
      </c>
      <c r="P9">
        <v>26.6</v>
      </c>
      <c r="Q9" s="1">
        <v>1</v>
      </c>
    </row>
    <row r="10" spans="1:17" x14ac:dyDescent="0.35">
      <c r="A10">
        <v>13</v>
      </c>
      <c r="B10" t="s">
        <v>58</v>
      </c>
      <c r="C10">
        <v>11</v>
      </c>
      <c r="D10">
        <v>12</v>
      </c>
      <c r="E10">
        <v>149</v>
      </c>
      <c r="F10">
        <v>13.5</v>
      </c>
      <c r="G10">
        <v>76</v>
      </c>
      <c r="H10">
        <v>4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26.1</v>
      </c>
      <c r="P10">
        <v>26.1</v>
      </c>
      <c r="Q10" s="1">
        <v>1</v>
      </c>
    </row>
    <row r="11" spans="1:17" x14ac:dyDescent="0.35">
      <c r="A11">
        <v>13</v>
      </c>
      <c r="B11" t="s">
        <v>26</v>
      </c>
      <c r="C11">
        <v>7</v>
      </c>
      <c r="D11">
        <v>12</v>
      </c>
      <c r="E11">
        <v>162</v>
      </c>
      <c r="F11">
        <v>23.1</v>
      </c>
      <c r="G11">
        <v>75</v>
      </c>
      <c r="H11">
        <v>7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25.7</v>
      </c>
      <c r="P11">
        <v>25.7</v>
      </c>
      <c r="Q11" s="1">
        <v>0.97199999999999998</v>
      </c>
    </row>
    <row r="12" spans="1:17" x14ac:dyDescent="0.35">
      <c r="A12">
        <v>13</v>
      </c>
      <c r="B12" t="s">
        <v>113</v>
      </c>
      <c r="C12">
        <v>7</v>
      </c>
      <c r="D12">
        <v>9</v>
      </c>
      <c r="E12">
        <v>71</v>
      </c>
      <c r="F12">
        <v>10.1</v>
      </c>
      <c r="G12">
        <v>19</v>
      </c>
      <c r="H12">
        <v>0</v>
      </c>
      <c r="I12">
        <v>2</v>
      </c>
      <c r="J12">
        <v>2</v>
      </c>
      <c r="K12">
        <v>15</v>
      </c>
      <c r="L12">
        <v>0</v>
      </c>
      <c r="M12">
        <v>0</v>
      </c>
      <c r="N12">
        <v>1</v>
      </c>
      <c r="O12">
        <v>24.1</v>
      </c>
      <c r="P12">
        <v>24.1</v>
      </c>
      <c r="Q12" s="1">
        <v>0.74</v>
      </c>
    </row>
    <row r="13" spans="1:17" x14ac:dyDescent="0.35">
      <c r="A13">
        <v>13</v>
      </c>
      <c r="B13" t="s">
        <v>20</v>
      </c>
      <c r="C13">
        <v>11</v>
      </c>
      <c r="D13">
        <v>16</v>
      </c>
      <c r="E13">
        <v>105</v>
      </c>
      <c r="F13">
        <v>9.5</v>
      </c>
      <c r="G13">
        <v>14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22</v>
      </c>
      <c r="P13">
        <v>22</v>
      </c>
      <c r="Q13" s="1">
        <v>0.95899999999999996</v>
      </c>
    </row>
    <row r="14" spans="1:17" x14ac:dyDescent="0.35">
      <c r="A14">
        <v>13</v>
      </c>
      <c r="B14" t="s">
        <v>22</v>
      </c>
      <c r="C14">
        <v>4</v>
      </c>
      <c r="D14">
        <v>7</v>
      </c>
      <c r="E14">
        <v>105</v>
      </c>
      <c r="F14">
        <v>26.3</v>
      </c>
      <c r="G14">
        <v>70</v>
      </c>
      <c r="H14">
        <v>5</v>
      </c>
      <c r="I14">
        <v>1</v>
      </c>
      <c r="J14">
        <v>2</v>
      </c>
      <c r="K14">
        <v>34</v>
      </c>
      <c r="L14">
        <v>0</v>
      </c>
      <c r="M14">
        <v>0</v>
      </c>
      <c r="N14">
        <v>1</v>
      </c>
      <c r="O14">
        <v>21.9</v>
      </c>
      <c r="P14">
        <v>21.9</v>
      </c>
      <c r="Q14" s="1">
        <v>0.95</v>
      </c>
    </row>
    <row r="15" spans="1:17" x14ac:dyDescent="0.35">
      <c r="A15">
        <v>13</v>
      </c>
      <c r="B15" t="s">
        <v>29</v>
      </c>
      <c r="C15">
        <v>9</v>
      </c>
      <c r="D15">
        <v>11</v>
      </c>
      <c r="E15">
        <v>96</v>
      </c>
      <c r="F15">
        <v>10.7</v>
      </c>
      <c r="G15">
        <v>21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20.100000000000001</v>
      </c>
      <c r="P15">
        <v>20.100000000000001</v>
      </c>
      <c r="Q15" s="1">
        <v>0.98299999999999998</v>
      </c>
    </row>
    <row r="16" spans="1:17" x14ac:dyDescent="0.35">
      <c r="A16">
        <v>13</v>
      </c>
      <c r="B16" t="s">
        <v>97</v>
      </c>
      <c r="C16">
        <v>3</v>
      </c>
      <c r="D16">
        <v>6</v>
      </c>
      <c r="E16">
        <v>100</v>
      </c>
      <c r="F16">
        <v>33.299999999999997</v>
      </c>
      <c r="G16">
        <v>55</v>
      </c>
      <c r="H16">
        <v>6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17.5</v>
      </c>
      <c r="P16">
        <v>17.5</v>
      </c>
      <c r="Q16" s="1">
        <v>1.7000000000000001E-2</v>
      </c>
    </row>
    <row r="17" spans="1:17" x14ac:dyDescent="0.35">
      <c r="A17">
        <v>13</v>
      </c>
      <c r="B17" t="s">
        <v>42</v>
      </c>
      <c r="C17">
        <v>5</v>
      </c>
      <c r="D17">
        <v>12</v>
      </c>
      <c r="E17">
        <v>75</v>
      </c>
      <c r="F17">
        <v>15</v>
      </c>
      <c r="G17">
        <v>27</v>
      </c>
      <c r="H17">
        <v>2</v>
      </c>
      <c r="I17">
        <v>1</v>
      </c>
      <c r="J17">
        <v>1</v>
      </c>
      <c r="K17">
        <v>4</v>
      </c>
      <c r="L17">
        <v>0</v>
      </c>
      <c r="M17">
        <v>0</v>
      </c>
      <c r="N17">
        <v>1</v>
      </c>
      <c r="O17">
        <v>16.399999999999999</v>
      </c>
      <c r="P17">
        <v>16.399999999999999</v>
      </c>
      <c r="Q17" s="1">
        <v>0.94299999999999995</v>
      </c>
    </row>
    <row r="18" spans="1:17" x14ac:dyDescent="0.35">
      <c r="A18">
        <v>13</v>
      </c>
      <c r="B18" t="s">
        <v>37</v>
      </c>
      <c r="C18">
        <v>8</v>
      </c>
      <c r="D18">
        <v>13</v>
      </c>
      <c r="E18">
        <v>114</v>
      </c>
      <c r="F18">
        <v>14.3</v>
      </c>
      <c r="G18">
        <v>38</v>
      </c>
      <c r="H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15.4</v>
      </c>
      <c r="P18">
        <v>15.4</v>
      </c>
      <c r="Q18" s="1">
        <v>1</v>
      </c>
    </row>
    <row r="19" spans="1:17" x14ac:dyDescent="0.35">
      <c r="A19">
        <v>13</v>
      </c>
      <c r="B19" t="s">
        <v>286</v>
      </c>
      <c r="C19">
        <v>6</v>
      </c>
      <c r="D19">
        <v>6</v>
      </c>
      <c r="E19">
        <v>61</v>
      </c>
      <c r="F19">
        <v>10.199999999999999</v>
      </c>
      <c r="G19">
        <v>18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15.1</v>
      </c>
      <c r="P19">
        <v>15.1</v>
      </c>
      <c r="Q19" s="1">
        <v>0</v>
      </c>
    </row>
    <row r="20" spans="1:17" x14ac:dyDescent="0.35">
      <c r="A20">
        <v>13</v>
      </c>
      <c r="B20" t="s">
        <v>38</v>
      </c>
      <c r="C20">
        <v>2</v>
      </c>
      <c r="D20">
        <v>7</v>
      </c>
      <c r="E20">
        <v>77</v>
      </c>
      <c r="F20">
        <v>38.5</v>
      </c>
      <c r="G20">
        <v>45</v>
      </c>
      <c r="H20">
        <v>5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14.7</v>
      </c>
      <c r="P20">
        <v>14.7</v>
      </c>
      <c r="Q20" s="1">
        <v>0.85199999999999998</v>
      </c>
    </row>
    <row r="21" spans="1:17" x14ac:dyDescent="0.35">
      <c r="A21">
        <v>13</v>
      </c>
      <c r="B21" t="s">
        <v>83</v>
      </c>
      <c r="C21">
        <v>4</v>
      </c>
      <c r="D21">
        <v>4</v>
      </c>
      <c r="E21">
        <v>45</v>
      </c>
      <c r="F21">
        <v>11.3</v>
      </c>
      <c r="G21">
        <v>19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14.5</v>
      </c>
      <c r="P21">
        <v>14.5</v>
      </c>
      <c r="Q21" s="1">
        <v>0.64900000000000002</v>
      </c>
    </row>
    <row r="22" spans="1:17" x14ac:dyDescent="0.35">
      <c r="A22">
        <v>13</v>
      </c>
      <c r="B22" t="s">
        <v>27</v>
      </c>
      <c r="C22">
        <v>5</v>
      </c>
      <c r="D22">
        <v>8</v>
      </c>
      <c r="E22">
        <v>119</v>
      </c>
      <c r="F22">
        <v>23.8</v>
      </c>
      <c r="G22">
        <v>33</v>
      </c>
      <c r="H22">
        <v>6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14.4</v>
      </c>
      <c r="P22">
        <v>14.4</v>
      </c>
      <c r="Q22" s="1">
        <v>0.98399999999999999</v>
      </c>
    </row>
    <row r="23" spans="1:17" x14ac:dyDescent="0.35">
      <c r="A23">
        <v>13</v>
      </c>
      <c r="B23" t="s">
        <v>329</v>
      </c>
      <c r="C23">
        <v>4</v>
      </c>
      <c r="D23">
        <v>5</v>
      </c>
      <c r="E23">
        <v>55</v>
      </c>
      <c r="F23">
        <v>13.8</v>
      </c>
      <c r="G23">
        <v>30</v>
      </c>
      <c r="H23">
        <v>2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13.5</v>
      </c>
      <c r="P23">
        <v>13.5</v>
      </c>
      <c r="Q23" s="1">
        <v>0</v>
      </c>
    </row>
    <row r="24" spans="1:17" x14ac:dyDescent="0.35">
      <c r="A24">
        <v>13</v>
      </c>
      <c r="B24" t="s">
        <v>15</v>
      </c>
      <c r="C24">
        <v>5</v>
      </c>
      <c r="D24">
        <v>7</v>
      </c>
      <c r="E24">
        <v>46</v>
      </c>
      <c r="F24">
        <v>9.1999999999999993</v>
      </c>
      <c r="G24">
        <v>13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13.1</v>
      </c>
      <c r="P24">
        <v>13.1</v>
      </c>
      <c r="Q24" s="1">
        <v>0.97599999999999998</v>
      </c>
    </row>
    <row r="25" spans="1:17" x14ac:dyDescent="0.35">
      <c r="A25">
        <v>13</v>
      </c>
      <c r="B25" t="s">
        <v>117</v>
      </c>
      <c r="C25">
        <v>6</v>
      </c>
      <c r="D25">
        <v>8</v>
      </c>
      <c r="E25">
        <v>39</v>
      </c>
      <c r="F25">
        <v>6.5</v>
      </c>
      <c r="G25">
        <v>13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12.9</v>
      </c>
      <c r="P25">
        <v>12.9</v>
      </c>
      <c r="Q25" s="1">
        <v>0.99</v>
      </c>
    </row>
    <row r="26" spans="1:17" x14ac:dyDescent="0.35">
      <c r="A26">
        <v>13</v>
      </c>
      <c r="B26" t="s">
        <v>25</v>
      </c>
      <c r="C26">
        <v>2</v>
      </c>
      <c r="D26">
        <v>6</v>
      </c>
      <c r="E26">
        <v>49</v>
      </c>
      <c r="F26">
        <v>24.5</v>
      </c>
      <c r="G26">
        <v>25</v>
      </c>
      <c r="H26">
        <v>2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11.9</v>
      </c>
      <c r="P26">
        <v>11.9</v>
      </c>
      <c r="Q26" s="1">
        <v>1</v>
      </c>
    </row>
    <row r="27" spans="1:17" x14ac:dyDescent="0.35">
      <c r="A27">
        <v>13</v>
      </c>
      <c r="B27" t="s">
        <v>106</v>
      </c>
      <c r="C27">
        <v>3</v>
      </c>
      <c r="D27">
        <v>4</v>
      </c>
      <c r="E27">
        <v>44</v>
      </c>
      <c r="F27">
        <v>14.7</v>
      </c>
      <c r="G27">
        <v>18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11.9</v>
      </c>
      <c r="P27">
        <v>11.9</v>
      </c>
      <c r="Q27" s="1">
        <v>7.0000000000000001E-3</v>
      </c>
    </row>
    <row r="28" spans="1:17" x14ac:dyDescent="0.35">
      <c r="A28">
        <v>13</v>
      </c>
      <c r="B28" t="s">
        <v>61</v>
      </c>
      <c r="C28">
        <v>4</v>
      </c>
      <c r="D28">
        <v>5</v>
      </c>
      <c r="E28">
        <v>33</v>
      </c>
      <c r="F28">
        <v>8.3000000000000007</v>
      </c>
      <c r="G28">
        <v>26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11.3</v>
      </c>
      <c r="P28">
        <v>11.3</v>
      </c>
      <c r="Q28" s="1">
        <v>0.81699999999999995</v>
      </c>
    </row>
    <row r="29" spans="1:17" x14ac:dyDescent="0.35">
      <c r="A29">
        <v>13</v>
      </c>
      <c r="B29" t="s">
        <v>62</v>
      </c>
      <c r="C29">
        <v>4</v>
      </c>
      <c r="D29">
        <v>5</v>
      </c>
      <c r="E29">
        <v>86</v>
      </c>
      <c r="F29">
        <v>21.5</v>
      </c>
      <c r="G29">
        <v>38</v>
      </c>
      <c r="H29">
        <v>3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10.6</v>
      </c>
      <c r="P29">
        <v>10.6</v>
      </c>
      <c r="Q29" s="1">
        <v>0.81899999999999995</v>
      </c>
    </row>
    <row r="30" spans="1:17" x14ac:dyDescent="0.35">
      <c r="A30">
        <v>13</v>
      </c>
      <c r="B30" t="s">
        <v>41</v>
      </c>
      <c r="C30">
        <v>8</v>
      </c>
      <c r="D30">
        <v>9</v>
      </c>
      <c r="E30">
        <v>64</v>
      </c>
      <c r="F30">
        <v>8</v>
      </c>
      <c r="G30">
        <v>13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10.4</v>
      </c>
      <c r="P30">
        <v>10.4</v>
      </c>
      <c r="Q30" s="1">
        <v>0.69899999999999995</v>
      </c>
    </row>
    <row r="31" spans="1:17" x14ac:dyDescent="0.35">
      <c r="A31">
        <v>13</v>
      </c>
      <c r="B31" t="s">
        <v>54</v>
      </c>
      <c r="C31">
        <v>4</v>
      </c>
      <c r="D31">
        <v>12</v>
      </c>
      <c r="E31">
        <v>83</v>
      </c>
      <c r="F31">
        <v>20.8</v>
      </c>
      <c r="G31">
        <v>42</v>
      </c>
      <c r="H31">
        <v>4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10.3</v>
      </c>
      <c r="P31">
        <v>10.3</v>
      </c>
      <c r="Q31" s="1">
        <v>0.38700000000000001</v>
      </c>
    </row>
    <row r="32" spans="1:17" x14ac:dyDescent="0.35">
      <c r="A32">
        <v>13</v>
      </c>
      <c r="B32" t="s">
        <v>31</v>
      </c>
      <c r="C32">
        <v>5</v>
      </c>
      <c r="D32">
        <v>8</v>
      </c>
      <c r="E32">
        <v>78</v>
      </c>
      <c r="F32">
        <v>15.6</v>
      </c>
      <c r="G32">
        <v>24</v>
      </c>
      <c r="H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10.3</v>
      </c>
      <c r="P32">
        <v>10.3</v>
      </c>
      <c r="Q32" s="1">
        <v>0.184</v>
      </c>
    </row>
    <row r="33" spans="1:17" x14ac:dyDescent="0.35">
      <c r="A33">
        <v>13</v>
      </c>
      <c r="B33" t="s">
        <v>163</v>
      </c>
      <c r="C33">
        <v>5</v>
      </c>
      <c r="D33">
        <v>6</v>
      </c>
      <c r="E33">
        <v>77</v>
      </c>
      <c r="F33">
        <v>15.4</v>
      </c>
      <c r="G33">
        <v>36</v>
      </c>
      <c r="H33">
        <v>3</v>
      </c>
      <c r="I33">
        <v>0</v>
      </c>
      <c r="J33">
        <v>1</v>
      </c>
      <c r="K33">
        <v>1</v>
      </c>
      <c r="L33">
        <v>0</v>
      </c>
      <c r="M33">
        <v>0</v>
      </c>
      <c r="N33">
        <v>1</v>
      </c>
      <c r="O33">
        <v>10.3</v>
      </c>
      <c r="P33">
        <v>10.3</v>
      </c>
      <c r="Q33" s="1">
        <v>2E-3</v>
      </c>
    </row>
    <row r="34" spans="1:17" x14ac:dyDescent="0.35">
      <c r="A34">
        <v>13</v>
      </c>
      <c r="B34" t="s">
        <v>87</v>
      </c>
      <c r="C34">
        <v>6</v>
      </c>
      <c r="D34">
        <v>10</v>
      </c>
      <c r="E34">
        <v>69</v>
      </c>
      <c r="F34">
        <v>11.5</v>
      </c>
      <c r="G34">
        <v>31</v>
      </c>
      <c r="H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9.9</v>
      </c>
      <c r="P34">
        <v>9.9</v>
      </c>
      <c r="Q34" s="1">
        <v>9.6000000000000002E-2</v>
      </c>
    </row>
    <row r="35" spans="1:17" x14ac:dyDescent="0.35">
      <c r="A35">
        <v>13</v>
      </c>
      <c r="B35" t="s">
        <v>86</v>
      </c>
      <c r="C35">
        <v>7</v>
      </c>
      <c r="D35">
        <v>11</v>
      </c>
      <c r="E35">
        <v>62</v>
      </c>
      <c r="F35">
        <v>8.9</v>
      </c>
      <c r="G35">
        <v>18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9.6999999999999993</v>
      </c>
      <c r="P35">
        <v>9.6999999999999993</v>
      </c>
      <c r="Q35" s="1">
        <v>0.56200000000000006</v>
      </c>
    </row>
    <row r="36" spans="1:17" x14ac:dyDescent="0.35">
      <c r="A36">
        <v>13</v>
      </c>
      <c r="B36" t="s">
        <v>115</v>
      </c>
      <c r="C36">
        <v>1</v>
      </c>
      <c r="D36">
        <v>1</v>
      </c>
      <c r="E36">
        <v>11</v>
      </c>
      <c r="F36">
        <v>11</v>
      </c>
      <c r="G36">
        <v>11</v>
      </c>
      <c r="H36">
        <v>0</v>
      </c>
      <c r="I36">
        <v>0</v>
      </c>
      <c r="J36">
        <v>1</v>
      </c>
      <c r="K36">
        <v>19</v>
      </c>
      <c r="L36">
        <v>1</v>
      </c>
      <c r="M36">
        <v>0</v>
      </c>
      <c r="N36">
        <v>1</v>
      </c>
      <c r="O36">
        <v>9.5</v>
      </c>
      <c r="P36">
        <v>9.5</v>
      </c>
      <c r="Q36" s="1">
        <v>0.186</v>
      </c>
    </row>
    <row r="37" spans="1:17" x14ac:dyDescent="0.35">
      <c r="A37">
        <v>13</v>
      </c>
      <c r="B37" t="s">
        <v>23</v>
      </c>
      <c r="C37">
        <v>4</v>
      </c>
      <c r="D37">
        <v>5</v>
      </c>
      <c r="E37">
        <v>72</v>
      </c>
      <c r="F37">
        <v>18</v>
      </c>
      <c r="G37">
        <v>33</v>
      </c>
      <c r="H37">
        <v>3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9.1999999999999993</v>
      </c>
      <c r="P37">
        <v>9.1999999999999993</v>
      </c>
      <c r="Q37" s="1">
        <v>0.46300000000000002</v>
      </c>
    </row>
    <row r="38" spans="1:17" x14ac:dyDescent="0.35">
      <c r="A38">
        <v>13</v>
      </c>
      <c r="B38" t="s">
        <v>52</v>
      </c>
      <c r="C38">
        <v>4</v>
      </c>
      <c r="D38">
        <v>5</v>
      </c>
      <c r="E38">
        <v>65</v>
      </c>
      <c r="F38">
        <v>16.3</v>
      </c>
      <c r="G38">
        <v>33</v>
      </c>
      <c r="H38">
        <v>3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8.5</v>
      </c>
      <c r="P38">
        <v>8.5</v>
      </c>
      <c r="Q38" s="1">
        <v>0.41299999999999998</v>
      </c>
    </row>
    <row r="39" spans="1:17" x14ac:dyDescent="0.35">
      <c r="A39">
        <v>13</v>
      </c>
      <c r="B39" t="s">
        <v>122</v>
      </c>
      <c r="C39">
        <v>4</v>
      </c>
      <c r="D39">
        <v>9</v>
      </c>
      <c r="E39">
        <v>64</v>
      </c>
      <c r="F39">
        <v>16</v>
      </c>
      <c r="G39">
        <v>27</v>
      </c>
      <c r="H39">
        <v>2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8.4</v>
      </c>
      <c r="P39">
        <v>8.4</v>
      </c>
      <c r="Q39" s="1">
        <v>2.8000000000000001E-2</v>
      </c>
    </row>
    <row r="40" spans="1:17" x14ac:dyDescent="0.35">
      <c r="A40">
        <v>13</v>
      </c>
      <c r="B40" t="s">
        <v>39</v>
      </c>
      <c r="C40">
        <v>5</v>
      </c>
      <c r="D40">
        <v>9</v>
      </c>
      <c r="E40">
        <v>58</v>
      </c>
      <c r="F40">
        <v>11.6</v>
      </c>
      <c r="G40">
        <v>16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8.3000000000000007</v>
      </c>
      <c r="P40">
        <v>8.3000000000000007</v>
      </c>
      <c r="Q40" s="1">
        <v>0.99399999999999999</v>
      </c>
    </row>
    <row r="41" spans="1:17" x14ac:dyDescent="0.35">
      <c r="A41">
        <v>13</v>
      </c>
      <c r="B41" t="s">
        <v>55</v>
      </c>
      <c r="C41">
        <v>0</v>
      </c>
      <c r="D41">
        <v>3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19</v>
      </c>
      <c r="L41">
        <v>1</v>
      </c>
      <c r="M41">
        <v>0</v>
      </c>
      <c r="N41">
        <v>1</v>
      </c>
      <c r="O41">
        <v>7.9</v>
      </c>
      <c r="P41">
        <v>7.9</v>
      </c>
      <c r="Q41" s="1">
        <v>0.88600000000000001</v>
      </c>
    </row>
    <row r="42" spans="1:17" x14ac:dyDescent="0.35">
      <c r="A42">
        <v>13</v>
      </c>
      <c r="B42" t="s">
        <v>93</v>
      </c>
      <c r="C42">
        <v>5</v>
      </c>
      <c r="D42">
        <v>7</v>
      </c>
      <c r="E42">
        <v>52</v>
      </c>
      <c r="F42">
        <v>10.4</v>
      </c>
      <c r="G42">
        <v>27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7.7</v>
      </c>
      <c r="P42">
        <v>7.7</v>
      </c>
      <c r="Q42" s="1">
        <v>0.23699999999999999</v>
      </c>
    </row>
    <row r="43" spans="1:17" x14ac:dyDescent="0.35">
      <c r="A43">
        <v>13</v>
      </c>
      <c r="B43" t="s">
        <v>44</v>
      </c>
      <c r="C43">
        <v>5</v>
      </c>
      <c r="D43">
        <v>8</v>
      </c>
      <c r="E43">
        <v>52</v>
      </c>
      <c r="F43">
        <v>10.4</v>
      </c>
      <c r="G43">
        <v>16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7.7</v>
      </c>
      <c r="P43">
        <v>7.7</v>
      </c>
      <c r="Q43" s="1">
        <v>0.995</v>
      </c>
    </row>
    <row r="44" spans="1:17" x14ac:dyDescent="0.35">
      <c r="A44">
        <v>13</v>
      </c>
      <c r="B44" t="s">
        <v>91</v>
      </c>
      <c r="C44">
        <v>5</v>
      </c>
      <c r="D44">
        <v>8</v>
      </c>
      <c r="E44">
        <v>47</v>
      </c>
      <c r="F44">
        <v>9.4</v>
      </c>
      <c r="G44">
        <v>17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7.2</v>
      </c>
      <c r="P44">
        <v>7.2</v>
      </c>
      <c r="Q44" s="1">
        <v>0.91500000000000004</v>
      </c>
    </row>
    <row r="45" spans="1:17" x14ac:dyDescent="0.35">
      <c r="A45">
        <v>13</v>
      </c>
      <c r="B45" t="s">
        <v>118</v>
      </c>
      <c r="C45">
        <v>3</v>
      </c>
      <c r="D45">
        <v>4</v>
      </c>
      <c r="E45">
        <v>56</v>
      </c>
      <c r="F45">
        <v>18.7</v>
      </c>
      <c r="G45">
        <v>30</v>
      </c>
      <c r="H45">
        <v>3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7.1</v>
      </c>
      <c r="P45">
        <v>7.1</v>
      </c>
      <c r="Q45" s="1">
        <v>0.17199999999999999</v>
      </c>
    </row>
    <row r="46" spans="1:17" x14ac:dyDescent="0.35">
      <c r="A46">
        <v>13</v>
      </c>
      <c r="B46" t="s">
        <v>109</v>
      </c>
      <c r="C46">
        <v>3</v>
      </c>
      <c r="D46">
        <v>4</v>
      </c>
      <c r="E46">
        <v>51</v>
      </c>
      <c r="F46">
        <v>17</v>
      </c>
      <c r="G46">
        <v>41</v>
      </c>
      <c r="H46">
        <v>3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6.6</v>
      </c>
      <c r="P46">
        <v>6.6</v>
      </c>
      <c r="Q46" s="1">
        <v>0.64800000000000002</v>
      </c>
    </row>
    <row r="47" spans="1:17" x14ac:dyDescent="0.35">
      <c r="A47">
        <v>13</v>
      </c>
      <c r="B47" t="s">
        <v>35</v>
      </c>
      <c r="C47">
        <v>3</v>
      </c>
      <c r="D47">
        <v>7</v>
      </c>
      <c r="E47">
        <v>50</v>
      </c>
      <c r="F47">
        <v>16.7</v>
      </c>
      <c r="G47">
        <v>31</v>
      </c>
      <c r="H47">
        <v>2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6.5</v>
      </c>
      <c r="P47">
        <v>6.5</v>
      </c>
      <c r="Q47" s="1">
        <v>0.97399999999999998</v>
      </c>
    </row>
    <row r="48" spans="1:17" x14ac:dyDescent="0.35">
      <c r="A48">
        <v>13</v>
      </c>
      <c r="B48" t="s">
        <v>223</v>
      </c>
      <c r="C48">
        <v>3</v>
      </c>
      <c r="D48">
        <v>4</v>
      </c>
      <c r="E48">
        <v>43</v>
      </c>
      <c r="F48">
        <v>14.3</v>
      </c>
      <c r="G48">
        <v>27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5.8</v>
      </c>
      <c r="P48">
        <v>5.8</v>
      </c>
      <c r="Q48" s="1">
        <v>1.0999999999999999E-2</v>
      </c>
    </row>
    <row r="49" spans="1:17" x14ac:dyDescent="0.35">
      <c r="A49">
        <v>13</v>
      </c>
      <c r="B49" t="s">
        <v>90</v>
      </c>
      <c r="C49">
        <v>5</v>
      </c>
      <c r="D49">
        <v>7</v>
      </c>
      <c r="E49">
        <v>37</v>
      </c>
      <c r="F49">
        <v>7.4</v>
      </c>
      <c r="G49">
        <v>10</v>
      </c>
      <c r="H49">
        <v>0</v>
      </c>
      <c r="I49">
        <v>0</v>
      </c>
      <c r="J49">
        <v>1</v>
      </c>
      <c r="K49">
        <v>5</v>
      </c>
      <c r="L49">
        <v>0</v>
      </c>
      <c r="M49">
        <v>0</v>
      </c>
      <c r="N49">
        <v>1</v>
      </c>
      <c r="O49">
        <v>5.7</v>
      </c>
      <c r="P49">
        <v>5.7</v>
      </c>
      <c r="Q49" s="1">
        <v>0.50600000000000001</v>
      </c>
    </row>
    <row r="50" spans="1:17" x14ac:dyDescent="0.35">
      <c r="A50">
        <v>13</v>
      </c>
      <c r="B50" t="s">
        <v>19</v>
      </c>
      <c r="C50">
        <v>4</v>
      </c>
      <c r="D50">
        <v>8</v>
      </c>
      <c r="E50">
        <v>26</v>
      </c>
      <c r="F50">
        <v>6.5</v>
      </c>
      <c r="G50">
        <v>21</v>
      </c>
      <c r="H50">
        <v>1</v>
      </c>
      <c r="I50">
        <v>0</v>
      </c>
      <c r="J50">
        <v>3</v>
      </c>
      <c r="K50">
        <v>7</v>
      </c>
      <c r="L50">
        <v>0</v>
      </c>
      <c r="M50">
        <v>0</v>
      </c>
      <c r="N50">
        <v>1</v>
      </c>
      <c r="O50">
        <v>5.3</v>
      </c>
      <c r="P50">
        <v>5.3</v>
      </c>
      <c r="Q50" s="1">
        <v>0.96399999999999997</v>
      </c>
    </row>
    <row r="51" spans="1:17" x14ac:dyDescent="0.35">
      <c r="A51">
        <v>13</v>
      </c>
      <c r="B51" t="s">
        <v>108</v>
      </c>
      <c r="C51">
        <v>3</v>
      </c>
      <c r="D51">
        <v>3</v>
      </c>
      <c r="E51">
        <v>36</v>
      </c>
      <c r="F51">
        <v>12</v>
      </c>
      <c r="G51">
        <v>14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5.0999999999999996</v>
      </c>
      <c r="P51">
        <v>5.0999999999999996</v>
      </c>
      <c r="Q51" s="1">
        <v>0.88500000000000001</v>
      </c>
    </row>
    <row r="52" spans="1:17" x14ac:dyDescent="0.35">
      <c r="A52">
        <v>13</v>
      </c>
      <c r="B52" t="s">
        <v>71</v>
      </c>
      <c r="C52">
        <v>3</v>
      </c>
      <c r="D52">
        <v>5</v>
      </c>
      <c r="E52">
        <v>34</v>
      </c>
      <c r="F52">
        <v>11.3</v>
      </c>
      <c r="G52">
        <v>22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4.9000000000000004</v>
      </c>
      <c r="P52">
        <v>4.9000000000000004</v>
      </c>
      <c r="Q52" s="1">
        <v>0.93100000000000005</v>
      </c>
    </row>
    <row r="53" spans="1:17" x14ac:dyDescent="0.35">
      <c r="A53">
        <v>13</v>
      </c>
      <c r="B53" t="s">
        <v>191</v>
      </c>
      <c r="C53">
        <v>3</v>
      </c>
      <c r="D53">
        <v>4</v>
      </c>
      <c r="E53">
        <v>28</v>
      </c>
      <c r="F53">
        <v>9.3000000000000007</v>
      </c>
      <c r="G53">
        <v>15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4.3</v>
      </c>
      <c r="P53">
        <v>4.3</v>
      </c>
      <c r="Q53" s="1">
        <v>3.0000000000000001E-3</v>
      </c>
    </row>
    <row r="54" spans="1:17" x14ac:dyDescent="0.35">
      <c r="A54">
        <v>13</v>
      </c>
      <c r="B54" t="s">
        <v>89</v>
      </c>
      <c r="C54">
        <v>3</v>
      </c>
      <c r="D54">
        <v>6</v>
      </c>
      <c r="E54">
        <v>25</v>
      </c>
      <c r="F54">
        <v>8.3000000000000007</v>
      </c>
      <c r="G54">
        <v>12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4</v>
      </c>
      <c r="P54">
        <v>4</v>
      </c>
      <c r="Q54" s="1">
        <v>0.93400000000000005</v>
      </c>
    </row>
    <row r="55" spans="1:17" x14ac:dyDescent="0.35">
      <c r="A55">
        <v>13</v>
      </c>
      <c r="B55" t="s">
        <v>168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39</v>
      </c>
      <c r="L55">
        <v>0</v>
      </c>
      <c r="M55">
        <v>0</v>
      </c>
      <c r="N55">
        <v>1</v>
      </c>
      <c r="O55">
        <v>3.9</v>
      </c>
      <c r="P55">
        <v>3.9</v>
      </c>
      <c r="Q55" s="1">
        <v>0.01</v>
      </c>
    </row>
    <row r="56" spans="1:17" x14ac:dyDescent="0.35">
      <c r="A56">
        <v>13</v>
      </c>
      <c r="B56" t="s">
        <v>67</v>
      </c>
      <c r="C56">
        <v>4</v>
      </c>
      <c r="D56">
        <v>5</v>
      </c>
      <c r="E56">
        <v>16</v>
      </c>
      <c r="F56">
        <v>4</v>
      </c>
      <c r="G56">
        <v>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3.6</v>
      </c>
      <c r="P56">
        <v>3.6</v>
      </c>
      <c r="Q56" s="1">
        <v>0.498</v>
      </c>
    </row>
    <row r="57" spans="1:17" x14ac:dyDescent="0.35">
      <c r="A57">
        <v>13</v>
      </c>
      <c r="B57" t="s">
        <v>152</v>
      </c>
      <c r="C57">
        <v>2</v>
      </c>
      <c r="D57">
        <v>5</v>
      </c>
      <c r="E57">
        <v>12</v>
      </c>
      <c r="F57">
        <v>6</v>
      </c>
      <c r="G57">
        <v>6</v>
      </c>
      <c r="H57">
        <v>0</v>
      </c>
      <c r="I57">
        <v>0</v>
      </c>
      <c r="J57">
        <v>1</v>
      </c>
      <c r="K57">
        <v>13</v>
      </c>
      <c r="L57">
        <v>0</v>
      </c>
      <c r="M57">
        <v>0</v>
      </c>
      <c r="N57">
        <v>1</v>
      </c>
      <c r="O57">
        <v>3.5</v>
      </c>
      <c r="P57">
        <v>3.5</v>
      </c>
      <c r="Q57" s="1">
        <v>1.7000000000000001E-2</v>
      </c>
    </row>
    <row r="58" spans="1:17" x14ac:dyDescent="0.35">
      <c r="A58">
        <v>13</v>
      </c>
      <c r="B58" t="s">
        <v>65</v>
      </c>
      <c r="C58">
        <v>2</v>
      </c>
      <c r="D58">
        <v>5</v>
      </c>
      <c r="E58">
        <v>25</v>
      </c>
      <c r="F58">
        <v>12.5</v>
      </c>
      <c r="G58">
        <v>16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3.5</v>
      </c>
      <c r="P58">
        <v>3.5</v>
      </c>
      <c r="Q58" s="1">
        <v>3.9E-2</v>
      </c>
    </row>
    <row r="59" spans="1:17" x14ac:dyDescent="0.35">
      <c r="A59">
        <v>13</v>
      </c>
      <c r="B59" t="s">
        <v>222</v>
      </c>
      <c r="C59">
        <v>1</v>
      </c>
      <c r="D59">
        <v>3</v>
      </c>
      <c r="E59">
        <v>30</v>
      </c>
      <c r="F59">
        <v>30</v>
      </c>
      <c r="G59">
        <v>30</v>
      </c>
      <c r="H59">
        <v>2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3.5</v>
      </c>
      <c r="P59">
        <v>3.5</v>
      </c>
      <c r="Q59" s="1">
        <v>2.7E-2</v>
      </c>
    </row>
    <row r="60" spans="1:17" x14ac:dyDescent="0.35">
      <c r="A60">
        <v>13</v>
      </c>
      <c r="B60" t="s">
        <v>48</v>
      </c>
      <c r="C60">
        <v>3</v>
      </c>
      <c r="D60">
        <v>3</v>
      </c>
      <c r="E60">
        <v>19</v>
      </c>
      <c r="F60">
        <v>6.3</v>
      </c>
      <c r="G60">
        <v>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3.4</v>
      </c>
      <c r="P60">
        <v>3.4</v>
      </c>
      <c r="Q60" s="1">
        <v>1.0999999999999999E-2</v>
      </c>
    </row>
    <row r="61" spans="1:17" x14ac:dyDescent="0.35">
      <c r="A61">
        <v>13</v>
      </c>
      <c r="B61" t="s">
        <v>53</v>
      </c>
      <c r="C61">
        <v>1</v>
      </c>
      <c r="D61">
        <v>3</v>
      </c>
      <c r="E61">
        <v>28</v>
      </c>
      <c r="F61">
        <v>28</v>
      </c>
      <c r="G61">
        <v>28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3.3</v>
      </c>
      <c r="P61">
        <v>3.3</v>
      </c>
      <c r="Q61" s="1">
        <v>8.0000000000000002E-3</v>
      </c>
    </row>
    <row r="62" spans="1:17" x14ac:dyDescent="0.35">
      <c r="A62">
        <v>13</v>
      </c>
      <c r="B62" t="s">
        <v>59</v>
      </c>
      <c r="C62">
        <v>2</v>
      </c>
      <c r="D62">
        <v>5</v>
      </c>
      <c r="E62">
        <v>23</v>
      </c>
      <c r="F62">
        <v>11.5</v>
      </c>
      <c r="G62">
        <v>12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3.3</v>
      </c>
      <c r="P62">
        <v>3.3</v>
      </c>
      <c r="Q62" s="1">
        <v>0.63500000000000001</v>
      </c>
    </row>
    <row r="63" spans="1:17" x14ac:dyDescent="0.35">
      <c r="A63">
        <v>13</v>
      </c>
      <c r="B63" t="s">
        <v>95</v>
      </c>
      <c r="C63">
        <v>1</v>
      </c>
      <c r="D63">
        <v>1</v>
      </c>
      <c r="E63">
        <v>26</v>
      </c>
      <c r="F63">
        <v>26</v>
      </c>
      <c r="G63">
        <v>26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3.1</v>
      </c>
      <c r="P63">
        <v>3.1</v>
      </c>
      <c r="Q63" s="1">
        <v>0.91400000000000003</v>
      </c>
    </row>
    <row r="64" spans="1:17" x14ac:dyDescent="0.35">
      <c r="A64">
        <v>13</v>
      </c>
      <c r="B64" t="s">
        <v>217</v>
      </c>
      <c r="C64">
        <v>2</v>
      </c>
      <c r="D64">
        <v>6</v>
      </c>
      <c r="E64">
        <v>20</v>
      </c>
      <c r="F64">
        <v>10</v>
      </c>
      <c r="G64">
        <v>13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3</v>
      </c>
      <c r="P64">
        <v>3</v>
      </c>
      <c r="Q64" s="1">
        <v>3.0000000000000001E-3</v>
      </c>
    </row>
    <row r="65" spans="1:17" x14ac:dyDescent="0.35">
      <c r="A65">
        <v>13</v>
      </c>
      <c r="B65" t="s">
        <v>181</v>
      </c>
      <c r="C65">
        <v>1</v>
      </c>
      <c r="D65">
        <v>1</v>
      </c>
      <c r="E65">
        <v>25</v>
      </c>
      <c r="F65">
        <v>25</v>
      </c>
      <c r="G65">
        <v>25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3</v>
      </c>
      <c r="P65">
        <v>3</v>
      </c>
      <c r="Q65" s="1">
        <v>0.02</v>
      </c>
    </row>
    <row r="66" spans="1:17" x14ac:dyDescent="0.35">
      <c r="A66">
        <v>13</v>
      </c>
      <c r="B66" t="s">
        <v>77</v>
      </c>
      <c r="C66">
        <v>3</v>
      </c>
      <c r="D66">
        <v>5</v>
      </c>
      <c r="E66">
        <v>14</v>
      </c>
      <c r="F66">
        <v>4.7</v>
      </c>
      <c r="G66">
        <v>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2.9</v>
      </c>
      <c r="P66">
        <v>2.9</v>
      </c>
      <c r="Q66" s="1">
        <v>0.58099999999999996</v>
      </c>
    </row>
    <row r="67" spans="1:17" x14ac:dyDescent="0.35">
      <c r="A67">
        <v>13</v>
      </c>
      <c r="B67" t="s">
        <v>333</v>
      </c>
      <c r="C67">
        <v>1</v>
      </c>
      <c r="D67">
        <v>1</v>
      </c>
      <c r="E67">
        <v>23</v>
      </c>
      <c r="F67">
        <v>23</v>
      </c>
      <c r="G67">
        <v>23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2.8</v>
      </c>
      <c r="P67">
        <v>2.8</v>
      </c>
      <c r="Q67" s="1">
        <v>0</v>
      </c>
    </row>
    <row r="68" spans="1:17" x14ac:dyDescent="0.35">
      <c r="A68">
        <v>13</v>
      </c>
      <c r="B68" t="s">
        <v>36</v>
      </c>
      <c r="C68">
        <v>2</v>
      </c>
      <c r="D68">
        <v>2</v>
      </c>
      <c r="E68">
        <v>16</v>
      </c>
      <c r="F68">
        <v>8</v>
      </c>
      <c r="G68">
        <v>13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2.6</v>
      </c>
      <c r="P68">
        <v>2.6</v>
      </c>
      <c r="Q68" s="1">
        <v>1E-3</v>
      </c>
    </row>
    <row r="69" spans="1:17" x14ac:dyDescent="0.35">
      <c r="A69">
        <v>13</v>
      </c>
      <c r="B69" t="s">
        <v>177</v>
      </c>
      <c r="C69">
        <v>1</v>
      </c>
      <c r="D69">
        <v>3</v>
      </c>
      <c r="E69">
        <v>19</v>
      </c>
      <c r="F69">
        <v>19</v>
      </c>
      <c r="G69">
        <v>19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2.4</v>
      </c>
      <c r="P69">
        <v>2.4</v>
      </c>
      <c r="Q69" s="1">
        <v>0.11</v>
      </c>
    </row>
    <row r="70" spans="1:17" x14ac:dyDescent="0.35">
      <c r="A70">
        <v>13</v>
      </c>
      <c r="B70" t="s">
        <v>269</v>
      </c>
      <c r="C70">
        <v>2</v>
      </c>
      <c r="D70">
        <v>3</v>
      </c>
      <c r="E70">
        <v>12</v>
      </c>
      <c r="F70">
        <v>6</v>
      </c>
      <c r="G70">
        <v>6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2.2000000000000002</v>
      </c>
      <c r="P70">
        <v>2.2000000000000002</v>
      </c>
      <c r="Q70" s="1">
        <v>1E-3</v>
      </c>
    </row>
    <row r="71" spans="1:17" x14ac:dyDescent="0.35">
      <c r="A71">
        <v>13</v>
      </c>
      <c r="B71" t="s">
        <v>166</v>
      </c>
      <c r="C71">
        <v>2</v>
      </c>
      <c r="D71">
        <v>2</v>
      </c>
      <c r="E71">
        <v>12</v>
      </c>
      <c r="F71">
        <v>6</v>
      </c>
      <c r="G71">
        <v>6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2.2000000000000002</v>
      </c>
      <c r="P71">
        <v>2.2000000000000002</v>
      </c>
      <c r="Q71" s="1">
        <v>1E-3</v>
      </c>
    </row>
    <row r="72" spans="1:17" x14ac:dyDescent="0.35">
      <c r="A72">
        <v>13</v>
      </c>
      <c r="B72" t="s">
        <v>336</v>
      </c>
      <c r="C72">
        <v>1</v>
      </c>
      <c r="D72">
        <v>1</v>
      </c>
      <c r="E72">
        <v>17</v>
      </c>
      <c r="F72">
        <v>17</v>
      </c>
      <c r="G72">
        <v>17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2.2000000000000002</v>
      </c>
      <c r="P72">
        <v>2.2000000000000002</v>
      </c>
      <c r="Q72" s="1">
        <v>3.0000000000000001E-3</v>
      </c>
    </row>
    <row r="73" spans="1:17" x14ac:dyDescent="0.35">
      <c r="A73">
        <v>13</v>
      </c>
      <c r="B73" t="s">
        <v>259</v>
      </c>
      <c r="C73">
        <v>1</v>
      </c>
      <c r="D73">
        <v>2</v>
      </c>
      <c r="E73">
        <v>15</v>
      </c>
      <c r="F73">
        <v>15</v>
      </c>
      <c r="G73">
        <v>15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2</v>
      </c>
      <c r="P73">
        <v>2</v>
      </c>
      <c r="Q73" s="1">
        <v>1E-3</v>
      </c>
    </row>
    <row r="74" spans="1:17" x14ac:dyDescent="0.35">
      <c r="A74">
        <v>13</v>
      </c>
      <c r="B74" t="s">
        <v>92</v>
      </c>
      <c r="C74">
        <v>1</v>
      </c>
      <c r="D74">
        <v>2</v>
      </c>
      <c r="E74">
        <v>5</v>
      </c>
      <c r="F74">
        <v>5</v>
      </c>
      <c r="G74">
        <v>5</v>
      </c>
      <c r="H74">
        <v>0</v>
      </c>
      <c r="I74">
        <v>0</v>
      </c>
      <c r="J74">
        <v>1</v>
      </c>
      <c r="K74">
        <v>8</v>
      </c>
      <c r="L74">
        <v>0</v>
      </c>
      <c r="M74">
        <v>0</v>
      </c>
      <c r="N74">
        <v>1</v>
      </c>
      <c r="O74">
        <v>1.8</v>
      </c>
      <c r="P74">
        <v>1.8</v>
      </c>
      <c r="Q74" s="1">
        <v>5.8000000000000003E-2</v>
      </c>
    </row>
    <row r="75" spans="1:17" x14ac:dyDescent="0.35">
      <c r="A75">
        <v>13</v>
      </c>
      <c r="B75" t="s">
        <v>43</v>
      </c>
      <c r="C75">
        <v>1</v>
      </c>
      <c r="D75">
        <v>3</v>
      </c>
      <c r="E75">
        <v>12</v>
      </c>
      <c r="F75">
        <v>12</v>
      </c>
      <c r="G75">
        <v>12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1.7</v>
      </c>
      <c r="P75">
        <v>1.7</v>
      </c>
      <c r="Q75" s="1">
        <v>0.12</v>
      </c>
    </row>
    <row r="76" spans="1:17" x14ac:dyDescent="0.35">
      <c r="A76">
        <v>13</v>
      </c>
      <c r="B76" t="s">
        <v>167</v>
      </c>
      <c r="C76">
        <v>1</v>
      </c>
      <c r="D76">
        <v>1</v>
      </c>
      <c r="E76">
        <v>12</v>
      </c>
      <c r="F76">
        <v>12</v>
      </c>
      <c r="G76">
        <v>12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1.7</v>
      </c>
      <c r="P76">
        <v>1.7</v>
      </c>
      <c r="Q76" s="1">
        <v>1E-3</v>
      </c>
    </row>
    <row r="77" spans="1:17" x14ac:dyDescent="0.35">
      <c r="A77">
        <v>13</v>
      </c>
      <c r="B77" t="s">
        <v>176</v>
      </c>
      <c r="C77">
        <v>1</v>
      </c>
      <c r="D77">
        <v>1</v>
      </c>
      <c r="E77">
        <v>12</v>
      </c>
      <c r="F77">
        <v>12</v>
      </c>
      <c r="G77">
        <v>12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1.7</v>
      </c>
      <c r="P77">
        <v>1.7</v>
      </c>
      <c r="Q77" s="1">
        <v>0</v>
      </c>
    </row>
    <row r="78" spans="1:17" x14ac:dyDescent="0.35">
      <c r="A78">
        <v>13</v>
      </c>
      <c r="B78" t="s">
        <v>319</v>
      </c>
      <c r="C78">
        <v>1</v>
      </c>
      <c r="D78">
        <v>2</v>
      </c>
      <c r="E78">
        <v>12</v>
      </c>
      <c r="F78">
        <v>12</v>
      </c>
      <c r="G78">
        <v>12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1.7</v>
      </c>
      <c r="P78">
        <v>1.7</v>
      </c>
      <c r="Q78" s="1">
        <v>1E-3</v>
      </c>
    </row>
    <row r="79" spans="1:17" x14ac:dyDescent="0.35">
      <c r="A79">
        <v>13</v>
      </c>
      <c r="B79" t="s">
        <v>165</v>
      </c>
      <c r="C79">
        <v>1</v>
      </c>
      <c r="D79">
        <v>1</v>
      </c>
      <c r="E79">
        <v>4</v>
      </c>
      <c r="F79">
        <v>4</v>
      </c>
      <c r="G79">
        <v>4</v>
      </c>
      <c r="H79">
        <v>0</v>
      </c>
      <c r="I79">
        <v>0</v>
      </c>
      <c r="J79">
        <v>2</v>
      </c>
      <c r="K79">
        <v>7</v>
      </c>
      <c r="L79">
        <v>0</v>
      </c>
      <c r="M79">
        <v>0</v>
      </c>
      <c r="N79">
        <v>1</v>
      </c>
      <c r="O79">
        <v>1.6</v>
      </c>
      <c r="P79">
        <v>1.6</v>
      </c>
      <c r="Q79" s="1">
        <v>3.0000000000000001E-3</v>
      </c>
    </row>
    <row r="80" spans="1:17" x14ac:dyDescent="0.35">
      <c r="A80">
        <v>13</v>
      </c>
      <c r="B80" t="s">
        <v>207</v>
      </c>
      <c r="C80">
        <v>1</v>
      </c>
      <c r="D80">
        <v>1</v>
      </c>
      <c r="E80">
        <v>11</v>
      </c>
      <c r="F80">
        <v>11</v>
      </c>
      <c r="G80">
        <v>11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1.6</v>
      </c>
      <c r="P80">
        <v>1.6</v>
      </c>
      <c r="Q80" s="1">
        <v>1E-3</v>
      </c>
    </row>
    <row r="81" spans="1:17" x14ac:dyDescent="0.35">
      <c r="A81">
        <v>13</v>
      </c>
      <c r="B81" t="s">
        <v>70</v>
      </c>
      <c r="C81">
        <v>1</v>
      </c>
      <c r="D81">
        <v>3</v>
      </c>
      <c r="E81">
        <v>11</v>
      </c>
      <c r="F81">
        <v>11</v>
      </c>
      <c r="G81">
        <v>11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1.6</v>
      </c>
      <c r="P81">
        <v>1.6</v>
      </c>
      <c r="Q81" s="1">
        <v>0.19700000000000001</v>
      </c>
    </row>
    <row r="82" spans="1:17" x14ac:dyDescent="0.35">
      <c r="A82">
        <v>13</v>
      </c>
      <c r="B82" t="s">
        <v>57</v>
      </c>
      <c r="C82">
        <v>1</v>
      </c>
      <c r="D82">
        <v>1</v>
      </c>
      <c r="E82">
        <v>10</v>
      </c>
      <c r="F82">
        <v>10</v>
      </c>
      <c r="G82">
        <v>10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1.5</v>
      </c>
      <c r="P82">
        <v>1.5</v>
      </c>
      <c r="Q82" s="1">
        <v>0.01</v>
      </c>
    </row>
    <row r="83" spans="1:17" x14ac:dyDescent="0.35">
      <c r="A83">
        <v>13</v>
      </c>
      <c r="B83" t="s">
        <v>47</v>
      </c>
      <c r="C83">
        <v>1</v>
      </c>
      <c r="D83">
        <v>3</v>
      </c>
      <c r="E83">
        <v>10</v>
      </c>
      <c r="F83">
        <v>10</v>
      </c>
      <c r="G83">
        <v>10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1.5</v>
      </c>
      <c r="P83">
        <v>1.5</v>
      </c>
      <c r="Q83" s="1">
        <v>7.0000000000000001E-3</v>
      </c>
    </row>
    <row r="84" spans="1:17" x14ac:dyDescent="0.35">
      <c r="A84">
        <v>13</v>
      </c>
      <c r="B84" t="s">
        <v>111</v>
      </c>
      <c r="C84">
        <v>1</v>
      </c>
      <c r="D84">
        <v>3</v>
      </c>
      <c r="E84">
        <v>9</v>
      </c>
      <c r="F84">
        <v>9</v>
      </c>
      <c r="G84">
        <v>9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1.4</v>
      </c>
      <c r="P84">
        <v>1.4</v>
      </c>
      <c r="Q84" s="1">
        <v>8.0000000000000002E-3</v>
      </c>
    </row>
    <row r="85" spans="1:17" x14ac:dyDescent="0.35">
      <c r="A85">
        <v>13</v>
      </c>
      <c r="B85" t="s">
        <v>153</v>
      </c>
      <c r="C85">
        <v>1</v>
      </c>
      <c r="D85">
        <v>1</v>
      </c>
      <c r="E85">
        <v>9</v>
      </c>
      <c r="F85">
        <v>9</v>
      </c>
      <c r="G85">
        <v>9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1.4</v>
      </c>
      <c r="P85">
        <v>1.4</v>
      </c>
      <c r="Q85" s="1">
        <v>4.0000000000000001E-3</v>
      </c>
    </row>
    <row r="86" spans="1:17" x14ac:dyDescent="0.35">
      <c r="A86">
        <v>13</v>
      </c>
      <c r="B86" t="s">
        <v>28</v>
      </c>
      <c r="C86">
        <v>1</v>
      </c>
      <c r="D86">
        <v>2</v>
      </c>
      <c r="E86">
        <v>9</v>
      </c>
      <c r="F86">
        <v>9</v>
      </c>
      <c r="G86">
        <v>9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1.4</v>
      </c>
      <c r="P86">
        <v>1.4</v>
      </c>
      <c r="Q86" s="1">
        <v>0.23400000000000001</v>
      </c>
    </row>
    <row r="87" spans="1:17" x14ac:dyDescent="0.35">
      <c r="A87">
        <v>13</v>
      </c>
      <c r="B87" t="s">
        <v>116</v>
      </c>
      <c r="C87">
        <v>1</v>
      </c>
      <c r="D87">
        <v>5</v>
      </c>
      <c r="E87">
        <v>8</v>
      </c>
      <c r="F87">
        <v>8</v>
      </c>
      <c r="G87">
        <v>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1.3</v>
      </c>
      <c r="P87">
        <v>1.3</v>
      </c>
      <c r="Q87" s="1">
        <v>0.82799999999999996</v>
      </c>
    </row>
    <row r="88" spans="1:17" x14ac:dyDescent="0.35">
      <c r="A88">
        <v>13</v>
      </c>
      <c r="B88" t="s">
        <v>63</v>
      </c>
      <c r="C88">
        <v>1</v>
      </c>
      <c r="D88">
        <v>2</v>
      </c>
      <c r="E88">
        <v>6</v>
      </c>
      <c r="F88">
        <v>6</v>
      </c>
      <c r="G88">
        <v>6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1.1000000000000001</v>
      </c>
      <c r="P88">
        <v>1.1000000000000001</v>
      </c>
      <c r="Q88" s="1">
        <v>0.22</v>
      </c>
    </row>
    <row r="89" spans="1:17" x14ac:dyDescent="0.35">
      <c r="A89">
        <v>13</v>
      </c>
      <c r="B89" t="s">
        <v>201</v>
      </c>
      <c r="C89">
        <v>1</v>
      </c>
      <c r="D89">
        <v>3</v>
      </c>
      <c r="E89">
        <v>5</v>
      </c>
      <c r="F89">
        <v>5</v>
      </c>
      <c r="G89">
        <v>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v>1</v>
      </c>
      <c r="Q89" s="1">
        <v>4.1000000000000002E-2</v>
      </c>
    </row>
    <row r="90" spans="1:17" x14ac:dyDescent="0.35">
      <c r="A90">
        <v>13</v>
      </c>
      <c r="B90" t="s">
        <v>102</v>
      </c>
      <c r="C90">
        <v>1</v>
      </c>
      <c r="D90">
        <v>2</v>
      </c>
      <c r="E90">
        <v>5</v>
      </c>
      <c r="F90">
        <v>5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1</v>
      </c>
      <c r="P90">
        <v>1</v>
      </c>
      <c r="Q90" s="1">
        <v>0.19600000000000001</v>
      </c>
    </row>
    <row r="91" spans="1:17" x14ac:dyDescent="0.35">
      <c r="A91">
        <v>13</v>
      </c>
      <c r="B91" t="s">
        <v>88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9</v>
      </c>
      <c r="L91">
        <v>0</v>
      </c>
      <c r="M91">
        <v>0</v>
      </c>
      <c r="N91">
        <v>1</v>
      </c>
      <c r="O91">
        <v>0.9</v>
      </c>
      <c r="P91">
        <v>0.9</v>
      </c>
      <c r="Q91" s="1">
        <v>0.02</v>
      </c>
    </row>
    <row r="92" spans="1:17" x14ac:dyDescent="0.35">
      <c r="A92">
        <v>13</v>
      </c>
      <c r="B92" t="s">
        <v>101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6</v>
      </c>
      <c r="L92">
        <v>0</v>
      </c>
      <c r="M92">
        <v>0</v>
      </c>
      <c r="N92">
        <v>1</v>
      </c>
      <c r="O92">
        <v>0.6</v>
      </c>
      <c r="P92">
        <v>0.6</v>
      </c>
      <c r="Q92" s="1">
        <v>0.121</v>
      </c>
    </row>
    <row r="93" spans="1:17" x14ac:dyDescent="0.35">
      <c r="A93">
        <v>13</v>
      </c>
      <c r="B93" t="s">
        <v>171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0.5</v>
      </c>
      <c r="P93">
        <v>0.5</v>
      </c>
      <c r="Q93" s="1">
        <v>1E-3</v>
      </c>
    </row>
    <row r="94" spans="1:17" x14ac:dyDescent="0.35">
      <c r="A94">
        <v>13</v>
      </c>
      <c r="B94" t="s">
        <v>194</v>
      </c>
      <c r="C94">
        <v>1</v>
      </c>
      <c r="D94">
        <v>1</v>
      </c>
      <c r="E94">
        <v>5</v>
      </c>
      <c r="F94">
        <v>5</v>
      </c>
      <c r="G94">
        <v>5</v>
      </c>
      <c r="H94">
        <v>0</v>
      </c>
      <c r="I94">
        <v>0</v>
      </c>
      <c r="J94">
        <v>2</v>
      </c>
      <c r="K94">
        <v>-6</v>
      </c>
      <c r="L94">
        <v>0</v>
      </c>
      <c r="M94">
        <v>0</v>
      </c>
      <c r="N94">
        <v>1</v>
      </c>
      <c r="O94">
        <v>0.4</v>
      </c>
      <c r="P94">
        <v>0.4</v>
      </c>
      <c r="Q94" s="1">
        <v>1E-3</v>
      </c>
    </row>
    <row r="95" spans="1:17" x14ac:dyDescent="0.35">
      <c r="A95">
        <v>13</v>
      </c>
      <c r="B95" t="s">
        <v>170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s="1">
        <v>0</v>
      </c>
    </row>
    <row r="96" spans="1:17" x14ac:dyDescent="0.35">
      <c r="A96">
        <v>13</v>
      </c>
      <c r="B96" t="s">
        <v>172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 s="1">
        <v>0</v>
      </c>
    </row>
    <row r="97" spans="1:17" x14ac:dyDescent="0.35">
      <c r="A97">
        <v>13</v>
      </c>
      <c r="B97" t="s">
        <v>173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s="1">
        <v>0</v>
      </c>
    </row>
    <row r="98" spans="1:17" x14ac:dyDescent="0.35">
      <c r="A98">
        <v>13</v>
      </c>
      <c r="B98" t="s">
        <v>174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 s="1">
        <v>0</v>
      </c>
    </row>
    <row r="99" spans="1:17" x14ac:dyDescent="0.35">
      <c r="A99">
        <v>13</v>
      </c>
      <c r="B99" t="s">
        <v>175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">
        <v>0</v>
      </c>
    </row>
    <row r="100" spans="1:17" x14ac:dyDescent="0.35">
      <c r="A100">
        <v>13</v>
      </c>
      <c r="B100" t="s">
        <v>353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s="1">
        <v>0</v>
      </c>
    </row>
    <row r="101" spans="1:17" x14ac:dyDescent="0.35">
      <c r="A101">
        <v>13</v>
      </c>
      <c r="B101" t="s">
        <v>100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1">
        <v>2.5000000000000001E-2</v>
      </c>
    </row>
    <row r="102" spans="1:17" x14ac:dyDescent="0.35">
      <c r="A102">
        <v>13</v>
      </c>
      <c r="B102" t="s">
        <v>354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s="1">
        <v>0</v>
      </c>
    </row>
    <row r="103" spans="1:17" x14ac:dyDescent="0.35">
      <c r="A103">
        <v>13</v>
      </c>
      <c r="B103" t="s">
        <v>178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s="1">
        <v>0</v>
      </c>
    </row>
    <row r="104" spans="1:17" x14ac:dyDescent="0.35">
      <c r="A104">
        <v>13</v>
      </c>
      <c r="B104" t="s">
        <v>179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s="1">
        <v>0</v>
      </c>
    </row>
    <row r="105" spans="1:17" x14ac:dyDescent="0.35">
      <c r="A105">
        <v>13</v>
      </c>
      <c r="B105" t="s">
        <v>371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1">
        <v>0</v>
      </c>
    </row>
    <row r="106" spans="1:17" x14ac:dyDescent="0.35">
      <c r="A106">
        <v>13</v>
      </c>
      <c r="B106" t="s">
        <v>80</v>
      </c>
      <c r="C106">
        <v>0</v>
      </c>
      <c r="D106">
        <v>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 s="1">
        <v>0.93</v>
      </c>
    </row>
    <row r="107" spans="1:17" x14ac:dyDescent="0.35">
      <c r="A107">
        <v>13</v>
      </c>
      <c r="B107" t="s">
        <v>16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s="1">
        <v>0.78600000000000003</v>
      </c>
    </row>
    <row r="108" spans="1:17" x14ac:dyDescent="0.35">
      <c r="A108">
        <v>13</v>
      </c>
      <c r="B108" t="s">
        <v>180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1">
        <v>0</v>
      </c>
    </row>
    <row r="109" spans="1:17" x14ac:dyDescent="0.35">
      <c r="A109">
        <v>13</v>
      </c>
      <c r="B109" t="s">
        <v>337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s="1">
        <v>1.7999999999999999E-2</v>
      </c>
    </row>
    <row r="110" spans="1:17" x14ac:dyDescent="0.35">
      <c r="A110">
        <v>13</v>
      </c>
      <c r="B110" t="s">
        <v>103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 s="1">
        <v>0</v>
      </c>
    </row>
    <row r="111" spans="1:17" x14ac:dyDescent="0.35">
      <c r="A111">
        <v>13</v>
      </c>
      <c r="B111" t="s">
        <v>350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1">
        <v>0</v>
      </c>
    </row>
    <row r="112" spans="1:17" x14ac:dyDescent="0.35">
      <c r="A112">
        <v>13</v>
      </c>
      <c r="B112" t="s">
        <v>186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s="1">
        <v>0</v>
      </c>
    </row>
    <row r="113" spans="1:17" x14ac:dyDescent="0.35">
      <c r="A113">
        <v>13</v>
      </c>
      <c r="B113" t="s">
        <v>185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1">
        <v>2.4E-2</v>
      </c>
    </row>
    <row r="114" spans="1:17" x14ac:dyDescent="0.35">
      <c r="A114">
        <v>13</v>
      </c>
      <c r="B114" t="s">
        <v>184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1">
        <v>0</v>
      </c>
    </row>
    <row r="115" spans="1:17" x14ac:dyDescent="0.35">
      <c r="A115">
        <v>13</v>
      </c>
      <c r="B115" t="s">
        <v>183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 s="1">
        <v>0</v>
      </c>
    </row>
    <row r="116" spans="1:17" x14ac:dyDescent="0.35">
      <c r="A116">
        <v>13</v>
      </c>
      <c r="B116" t="s">
        <v>84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s="1">
        <v>2.1999999999999999E-2</v>
      </c>
    </row>
    <row r="117" spans="1:17" x14ac:dyDescent="0.35">
      <c r="A117">
        <v>13</v>
      </c>
      <c r="B117" t="s">
        <v>182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">
        <v>0</v>
      </c>
    </row>
    <row r="118" spans="1:17" x14ac:dyDescent="0.35">
      <c r="A118">
        <v>13</v>
      </c>
      <c r="B118" t="s">
        <v>340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s="1">
        <v>0</v>
      </c>
    </row>
    <row r="119" spans="1:17" x14ac:dyDescent="0.35">
      <c r="A119">
        <v>13</v>
      </c>
      <c r="B119" t="s">
        <v>339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s="1">
        <v>0</v>
      </c>
    </row>
    <row r="120" spans="1:17" x14ac:dyDescent="0.35">
      <c r="A120">
        <v>13</v>
      </c>
      <c r="B120" t="s">
        <v>104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1">
        <v>2.3E-2</v>
      </c>
    </row>
    <row r="121" spans="1:17" x14ac:dyDescent="0.35">
      <c r="A121">
        <v>13</v>
      </c>
      <c r="B121" t="s">
        <v>362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">
        <v>0</v>
      </c>
    </row>
    <row r="122" spans="1:17" x14ac:dyDescent="0.35">
      <c r="A122">
        <v>13</v>
      </c>
      <c r="B122" t="s">
        <v>187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">
        <v>0</v>
      </c>
    </row>
    <row r="123" spans="1:17" x14ac:dyDescent="0.35">
      <c r="A123">
        <v>13</v>
      </c>
      <c r="B123" t="s">
        <v>56</v>
      </c>
      <c r="C123">
        <v>0</v>
      </c>
      <c r="D123">
        <v>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 s="1">
        <v>0.88500000000000001</v>
      </c>
    </row>
    <row r="124" spans="1:17" x14ac:dyDescent="0.35">
      <c r="A124">
        <v>13</v>
      </c>
      <c r="B124" t="s">
        <v>372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1">
        <v>0</v>
      </c>
    </row>
    <row r="125" spans="1:17" x14ac:dyDescent="0.35">
      <c r="A125">
        <v>13</v>
      </c>
      <c r="B125" t="s">
        <v>105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 s="1">
        <v>0</v>
      </c>
    </row>
    <row r="126" spans="1:17" x14ac:dyDescent="0.35">
      <c r="A126">
        <v>13</v>
      </c>
      <c r="B126" t="s">
        <v>192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1">
        <v>0</v>
      </c>
    </row>
    <row r="127" spans="1:17" x14ac:dyDescent="0.35">
      <c r="A127">
        <v>13</v>
      </c>
      <c r="B127" t="s">
        <v>72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">
        <v>9.9000000000000005E-2</v>
      </c>
    </row>
    <row r="128" spans="1:17" x14ac:dyDescent="0.35">
      <c r="A128">
        <v>13</v>
      </c>
      <c r="B128" t="s">
        <v>341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">
        <v>0</v>
      </c>
    </row>
    <row r="129" spans="1:17" x14ac:dyDescent="0.35">
      <c r="A129">
        <v>13</v>
      </c>
      <c r="B129" t="s">
        <v>190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13</v>
      </c>
      <c r="B130" t="s">
        <v>76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>
        <v>0.23899999999999999</v>
      </c>
    </row>
    <row r="131" spans="1:17" x14ac:dyDescent="0.35">
      <c r="A131">
        <v>13</v>
      </c>
      <c r="B131" t="s">
        <v>188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</v>
      </c>
    </row>
    <row r="132" spans="1:17" x14ac:dyDescent="0.35">
      <c r="A132">
        <v>13</v>
      </c>
      <c r="B132" t="s">
        <v>189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0</v>
      </c>
    </row>
    <row r="133" spans="1:17" x14ac:dyDescent="0.35">
      <c r="A133">
        <v>13</v>
      </c>
      <c r="B133" t="s">
        <v>342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1">
        <v>0</v>
      </c>
    </row>
    <row r="134" spans="1:17" x14ac:dyDescent="0.35">
      <c r="A134">
        <v>13</v>
      </c>
      <c r="B134" t="s">
        <v>193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">
        <v>0</v>
      </c>
    </row>
    <row r="135" spans="1:17" x14ac:dyDescent="0.35">
      <c r="A135">
        <v>13</v>
      </c>
      <c r="B135" t="s">
        <v>359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 s="1">
        <v>0</v>
      </c>
    </row>
    <row r="136" spans="1:17" x14ac:dyDescent="0.35">
      <c r="A136">
        <v>13</v>
      </c>
      <c r="B136" t="s">
        <v>195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s="1">
        <v>0</v>
      </c>
    </row>
    <row r="137" spans="1:17" x14ac:dyDescent="0.35">
      <c r="A137">
        <v>13</v>
      </c>
      <c r="B137" t="s">
        <v>96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1">
        <v>4.0000000000000001E-3</v>
      </c>
    </row>
    <row r="138" spans="1:17" x14ac:dyDescent="0.35">
      <c r="A138">
        <v>13</v>
      </c>
      <c r="B138" t="s">
        <v>32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1">
        <v>0.17699999999999999</v>
      </c>
    </row>
    <row r="139" spans="1:17" x14ac:dyDescent="0.35">
      <c r="A139">
        <v>13</v>
      </c>
      <c r="B139" t="s">
        <v>357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0</v>
      </c>
    </row>
    <row r="140" spans="1:17" x14ac:dyDescent="0.35">
      <c r="A140">
        <v>13</v>
      </c>
      <c r="B140" t="s">
        <v>197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1">
        <v>0</v>
      </c>
    </row>
    <row r="141" spans="1:17" x14ac:dyDescent="0.35">
      <c r="A141">
        <v>13</v>
      </c>
      <c r="B141" t="s">
        <v>196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1">
        <v>0</v>
      </c>
    </row>
    <row r="142" spans="1:17" x14ac:dyDescent="0.35">
      <c r="A142">
        <v>13</v>
      </c>
      <c r="B142" t="s">
        <v>198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 s="1">
        <v>2.4E-2</v>
      </c>
    </row>
    <row r="143" spans="1:17" x14ac:dyDescent="0.35">
      <c r="A143">
        <v>13</v>
      </c>
      <c r="B143" t="s">
        <v>199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 s="1">
        <v>0</v>
      </c>
    </row>
    <row r="144" spans="1:17" x14ac:dyDescent="0.35">
      <c r="A144">
        <v>13</v>
      </c>
      <c r="B144" t="s">
        <v>200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">
        <v>0</v>
      </c>
    </row>
    <row r="145" spans="1:17" x14ac:dyDescent="0.35">
      <c r="A145">
        <v>13</v>
      </c>
      <c r="B145" t="s">
        <v>363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</v>
      </c>
    </row>
    <row r="146" spans="1:17" x14ac:dyDescent="0.35">
      <c r="A146">
        <v>13</v>
      </c>
      <c r="B146" t="s">
        <v>202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0</v>
      </c>
    </row>
    <row r="147" spans="1:17" x14ac:dyDescent="0.35">
      <c r="A147">
        <v>13</v>
      </c>
      <c r="B147" t="s">
        <v>355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0</v>
      </c>
    </row>
    <row r="148" spans="1:17" x14ac:dyDescent="0.35">
      <c r="A148">
        <v>13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3.0000000000000001E-3</v>
      </c>
    </row>
    <row r="149" spans="1:17" x14ac:dyDescent="0.35">
      <c r="A149">
        <v>13</v>
      </c>
      <c r="B149" t="s">
        <v>169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 s="1">
        <v>1E-3</v>
      </c>
    </row>
    <row r="150" spans="1:17" x14ac:dyDescent="0.35">
      <c r="A150">
        <v>13</v>
      </c>
      <c r="B150" t="s">
        <v>203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0</v>
      </c>
    </row>
    <row r="151" spans="1:17" x14ac:dyDescent="0.35">
      <c r="A151">
        <v>13</v>
      </c>
      <c r="B151" t="s">
        <v>206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1">
        <v>0</v>
      </c>
    </row>
    <row r="152" spans="1:17" x14ac:dyDescent="0.35">
      <c r="A152">
        <v>13</v>
      </c>
      <c r="B152" t="s">
        <v>78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v>0.79700000000000004</v>
      </c>
    </row>
    <row r="153" spans="1:17" x14ac:dyDescent="0.35">
      <c r="A153">
        <v>13</v>
      </c>
      <c r="B153" t="s">
        <v>204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0</v>
      </c>
    </row>
    <row r="154" spans="1:17" x14ac:dyDescent="0.35">
      <c r="A154">
        <v>13</v>
      </c>
      <c r="B154" t="s">
        <v>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1.0999999999999999E-2</v>
      </c>
    </row>
    <row r="155" spans="1:17" x14ac:dyDescent="0.35">
      <c r="A155">
        <v>13</v>
      </c>
      <c r="B155" t="s">
        <v>346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 s="1">
        <v>0</v>
      </c>
    </row>
    <row r="156" spans="1:17" x14ac:dyDescent="0.35">
      <c r="A156">
        <v>13</v>
      </c>
      <c r="B156" t="s">
        <v>205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</row>
    <row r="157" spans="1:17" x14ac:dyDescent="0.35">
      <c r="A157">
        <v>13</v>
      </c>
      <c r="B157" t="s">
        <v>345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 s="1">
        <v>2.3E-2</v>
      </c>
    </row>
    <row r="158" spans="1:17" x14ac:dyDescent="0.35">
      <c r="A158">
        <v>13</v>
      </c>
      <c r="B158" t="s">
        <v>107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">
        <v>1E-3</v>
      </c>
    </row>
    <row r="159" spans="1:17" x14ac:dyDescent="0.35">
      <c r="A159">
        <v>13</v>
      </c>
      <c r="B159" t="s">
        <v>21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0.99399999999999999</v>
      </c>
    </row>
    <row r="160" spans="1:17" x14ac:dyDescent="0.35">
      <c r="A160">
        <v>13</v>
      </c>
      <c r="B160" t="s">
        <v>343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1">
        <v>0</v>
      </c>
    </row>
    <row r="161" spans="1:17" x14ac:dyDescent="0.35">
      <c r="A161">
        <v>13</v>
      </c>
      <c r="B161" t="s">
        <v>158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1E-3</v>
      </c>
    </row>
    <row r="162" spans="1:17" x14ac:dyDescent="0.35">
      <c r="A162">
        <v>13</v>
      </c>
      <c r="B162" t="s">
        <v>208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0</v>
      </c>
    </row>
    <row r="163" spans="1:17" x14ac:dyDescent="0.35">
      <c r="A163">
        <v>13</v>
      </c>
      <c r="B163" t="s">
        <v>212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0</v>
      </c>
    </row>
    <row r="164" spans="1:17" x14ac:dyDescent="0.35">
      <c r="A164">
        <v>13</v>
      </c>
      <c r="B164" t="s">
        <v>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</v>
      </c>
    </row>
    <row r="165" spans="1:17" x14ac:dyDescent="0.35">
      <c r="A165">
        <v>13</v>
      </c>
      <c r="B165" t="s">
        <v>210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 s="1">
        <v>0</v>
      </c>
    </row>
    <row r="166" spans="1:17" x14ac:dyDescent="0.35">
      <c r="A166">
        <v>13</v>
      </c>
      <c r="B166" t="s">
        <v>211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</v>
      </c>
    </row>
    <row r="167" spans="1:17" x14ac:dyDescent="0.35">
      <c r="A167">
        <v>13</v>
      </c>
      <c r="B167" t="s">
        <v>364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0</v>
      </c>
    </row>
    <row r="168" spans="1:17" x14ac:dyDescent="0.35">
      <c r="A168">
        <v>13</v>
      </c>
      <c r="B168" t="s">
        <v>360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1">
        <v>0</v>
      </c>
    </row>
    <row r="169" spans="1:17" x14ac:dyDescent="0.35">
      <c r="A169">
        <v>13</v>
      </c>
      <c r="B169" t="s">
        <v>214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1">
        <v>0</v>
      </c>
    </row>
    <row r="170" spans="1:17" x14ac:dyDescent="0.35">
      <c r="A170">
        <v>13</v>
      </c>
      <c r="B170" t="s">
        <v>149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1E-3</v>
      </c>
    </row>
    <row r="171" spans="1:17" x14ac:dyDescent="0.35">
      <c r="A171">
        <v>13</v>
      </c>
      <c r="B171" t="s">
        <v>215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 s="1">
        <v>1E-3</v>
      </c>
    </row>
    <row r="172" spans="1:17" x14ac:dyDescent="0.35">
      <c r="A172">
        <v>13</v>
      </c>
      <c r="B172" t="s">
        <v>151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 s="1">
        <v>1E-3</v>
      </c>
    </row>
    <row r="173" spans="1:17" x14ac:dyDescent="0.35">
      <c r="A173">
        <v>13</v>
      </c>
      <c r="B173" t="s">
        <v>216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 s="1">
        <v>3.0000000000000001E-3</v>
      </c>
    </row>
    <row r="174" spans="1:17" x14ac:dyDescent="0.35">
      <c r="A174">
        <v>13</v>
      </c>
      <c r="B174" t="s">
        <v>85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s="1">
        <v>0.06</v>
      </c>
    </row>
    <row r="175" spans="1:17" x14ac:dyDescent="0.35">
      <c r="A175">
        <v>13</v>
      </c>
      <c r="B175" t="s">
        <v>164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0</v>
      </c>
    </row>
    <row r="176" spans="1:17" x14ac:dyDescent="0.35">
      <c r="A176">
        <v>13</v>
      </c>
      <c r="B176" t="s">
        <v>64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0.29199999999999998</v>
      </c>
    </row>
    <row r="177" spans="1:17" x14ac:dyDescent="0.35">
      <c r="A177">
        <v>13</v>
      </c>
      <c r="B177" t="s">
        <v>110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3.6999999999999998E-2</v>
      </c>
    </row>
    <row r="178" spans="1:17" x14ac:dyDescent="0.35">
      <c r="A178">
        <v>13</v>
      </c>
      <c r="B178" t="s">
        <v>218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</v>
      </c>
    </row>
    <row r="179" spans="1:17" x14ac:dyDescent="0.35">
      <c r="A179">
        <v>13</v>
      </c>
      <c r="B179" t="s">
        <v>213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s="1">
        <v>0</v>
      </c>
    </row>
    <row r="180" spans="1:17" x14ac:dyDescent="0.35">
      <c r="A180">
        <v>13</v>
      </c>
      <c r="B180" t="s">
        <v>361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0</v>
      </c>
    </row>
    <row r="181" spans="1:17" x14ac:dyDescent="0.35">
      <c r="A181">
        <v>13</v>
      </c>
      <c r="B181" t="s">
        <v>347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s="1">
        <v>0</v>
      </c>
    </row>
    <row r="182" spans="1:17" x14ac:dyDescent="0.35">
      <c r="A182">
        <v>13</v>
      </c>
      <c r="B182" t="s">
        <v>219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s="1">
        <v>0</v>
      </c>
    </row>
    <row r="183" spans="1:17" x14ac:dyDescent="0.35">
      <c r="A183">
        <v>13</v>
      </c>
      <c r="B183" t="s">
        <v>226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s="1">
        <v>0</v>
      </c>
    </row>
    <row r="184" spans="1:17" x14ac:dyDescent="0.35">
      <c r="A184">
        <v>13</v>
      </c>
      <c r="B184" t="s">
        <v>220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s="1">
        <v>0</v>
      </c>
    </row>
    <row r="185" spans="1:17" x14ac:dyDescent="0.35">
      <c r="A185">
        <v>13</v>
      </c>
      <c r="B185" t="s">
        <v>24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s="1">
        <v>0.32700000000000001</v>
      </c>
    </row>
    <row r="186" spans="1:17" x14ac:dyDescent="0.35">
      <c r="A186">
        <v>13</v>
      </c>
      <c r="B186" t="s">
        <v>224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">
        <v>0</v>
      </c>
    </row>
    <row r="187" spans="1:17" x14ac:dyDescent="0.35">
      <c r="A187">
        <v>13</v>
      </c>
      <c r="B187" t="s">
        <v>228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13</v>
      </c>
      <c r="B188" t="s">
        <v>227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">
        <v>0</v>
      </c>
    </row>
    <row r="189" spans="1:17" x14ac:dyDescent="0.35">
      <c r="A189">
        <v>13</v>
      </c>
      <c r="B189" t="s">
        <v>225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0</v>
      </c>
    </row>
    <row r="190" spans="1:17" x14ac:dyDescent="0.35">
      <c r="A190">
        <v>13</v>
      </c>
      <c r="B190" t="s">
        <v>229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1">
        <v>0</v>
      </c>
    </row>
    <row r="191" spans="1:17" x14ac:dyDescent="0.35">
      <c r="A191">
        <v>13</v>
      </c>
      <c r="B191" t="s">
        <v>221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 s="1">
        <v>1E-3</v>
      </c>
    </row>
    <row r="192" spans="1:17" x14ac:dyDescent="0.35">
      <c r="A192">
        <v>13</v>
      </c>
      <c r="B192" t="s">
        <v>230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0</v>
      </c>
    </row>
    <row r="193" spans="1:17" x14ac:dyDescent="0.35">
      <c r="A193">
        <v>13</v>
      </c>
      <c r="B193" t="s">
        <v>231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 s="1">
        <v>0</v>
      </c>
    </row>
    <row r="194" spans="1:17" x14ac:dyDescent="0.35">
      <c r="A194">
        <v>13</v>
      </c>
      <c r="B194" t="s">
        <v>232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0</v>
      </c>
    </row>
    <row r="195" spans="1:17" x14ac:dyDescent="0.35">
      <c r="A195">
        <v>13</v>
      </c>
      <c r="B195" t="s">
        <v>233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s="1">
        <v>0</v>
      </c>
    </row>
    <row r="196" spans="1:17" x14ac:dyDescent="0.35">
      <c r="A196">
        <v>13</v>
      </c>
      <c r="B196" t="s">
        <v>365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s="1">
        <v>0</v>
      </c>
    </row>
    <row r="197" spans="1:17" x14ac:dyDescent="0.35">
      <c r="A197">
        <v>13</v>
      </c>
      <c r="B197" t="s">
        <v>234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s="1">
        <v>0</v>
      </c>
    </row>
    <row r="198" spans="1:17" x14ac:dyDescent="0.35">
      <c r="A198">
        <v>13</v>
      </c>
      <c r="B198" t="s">
        <v>235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s="1">
        <v>0</v>
      </c>
    </row>
    <row r="199" spans="1:17" x14ac:dyDescent="0.35">
      <c r="A199">
        <v>13</v>
      </c>
      <c r="B199" t="s">
        <v>236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 s="1">
        <v>0</v>
      </c>
    </row>
    <row r="200" spans="1:17" x14ac:dyDescent="0.35">
      <c r="A200">
        <v>13</v>
      </c>
      <c r="B200" t="s">
        <v>237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 s="1">
        <v>0</v>
      </c>
    </row>
    <row r="201" spans="1:17" x14ac:dyDescent="0.35">
      <c r="A201">
        <v>13</v>
      </c>
      <c r="B201" t="s">
        <v>73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0</v>
      </c>
      <c r="Q201" s="1">
        <v>0.88500000000000001</v>
      </c>
    </row>
    <row r="202" spans="1:17" x14ac:dyDescent="0.35">
      <c r="A202">
        <v>13</v>
      </c>
      <c r="B202" t="s">
        <v>239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s="1">
        <v>0</v>
      </c>
    </row>
    <row r="203" spans="1:17" x14ac:dyDescent="0.35">
      <c r="A203">
        <v>13</v>
      </c>
      <c r="B203" t="s">
        <v>240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 s="1">
        <v>0</v>
      </c>
    </row>
    <row r="204" spans="1:17" x14ac:dyDescent="0.35">
      <c r="A204">
        <v>13</v>
      </c>
      <c r="B204" t="s">
        <v>241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 s="1">
        <v>0</v>
      </c>
    </row>
    <row r="205" spans="1:17" x14ac:dyDescent="0.35">
      <c r="A205">
        <v>13</v>
      </c>
      <c r="B205" t="s">
        <v>242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s="1">
        <v>0</v>
      </c>
    </row>
    <row r="206" spans="1:17" x14ac:dyDescent="0.35">
      <c r="A206">
        <v>13</v>
      </c>
      <c r="B206" t="s">
        <v>243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s="1">
        <v>0</v>
      </c>
    </row>
    <row r="207" spans="1:17" x14ac:dyDescent="0.35">
      <c r="A207">
        <v>13</v>
      </c>
      <c r="B207" t="s">
        <v>244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 s="1">
        <v>0</v>
      </c>
    </row>
    <row r="208" spans="1:17" x14ac:dyDescent="0.35">
      <c r="A208">
        <v>13</v>
      </c>
      <c r="B208" t="s">
        <v>245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 s="1">
        <v>0</v>
      </c>
    </row>
    <row r="209" spans="1:17" x14ac:dyDescent="0.35">
      <c r="A209">
        <v>13</v>
      </c>
      <c r="B209" t="s">
        <v>246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 s="1">
        <v>0</v>
      </c>
    </row>
    <row r="210" spans="1:17" x14ac:dyDescent="0.35">
      <c r="A210">
        <v>13</v>
      </c>
      <c r="B210" t="s">
        <v>247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 s="1">
        <v>1E-3</v>
      </c>
    </row>
    <row r="211" spans="1:17" x14ac:dyDescent="0.35">
      <c r="A211">
        <v>13</v>
      </c>
      <c r="B211" t="s">
        <v>248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 s="1">
        <v>0</v>
      </c>
    </row>
    <row r="212" spans="1:17" x14ac:dyDescent="0.35">
      <c r="A212">
        <v>13</v>
      </c>
      <c r="B212" t="s">
        <v>161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s="1">
        <v>1E-3</v>
      </c>
    </row>
    <row r="213" spans="1:17" x14ac:dyDescent="0.35">
      <c r="A213">
        <v>13</v>
      </c>
      <c r="B213" t="s">
        <v>238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s="1">
        <v>0</v>
      </c>
    </row>
    <row r="214" spans="1:17" x14ac:dyDescent="0.35">
      <c r="A214">
        <v>13</v>
      </c>
      <c r="B214" t="s">
        <v>249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s="1">
        <v>0</v>
      </c>
    </row>
    <row r="215" spans="1:17" x14ac:dyDescent="0.35">
      <c r="A215">
        <v>13</v>
      </c>
      <c r="B215" t="s">
        <v>251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 s="1">
        <v>0</v>
      </c>
    </row>
    <row r="216" spans="1:17" x14ac:dyDescent="0.35">
      <c r="A216">
        <v>13</v>
      </c>
      <c r="B216" t="s">
        <v>344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 s="1">
        <v>0</v>
      </c>
    </row>
    <row r="217" spans="1:17" x14ac:dyDescent="0.35">
      <c r="A217">
        <v>13</v>
      </c>
      <c r="B217" t="s">
        <v>252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 s="1">
        <v>1E-3</v>
      </c>
    </row>
    <row r="218" spans="1:17" x14ac:dyDescent="0.35">
      <c r="A218">
        <v>13</v>
      </c>
      <c r="B218" t="s">
        <v>253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s="1">
        <v>0</v>
      </c>
    </row>
    <row r="219" spans="1:17" x14ac:dyDescent="0.35">
      <c r="A219">
        <v>13</v>
      </c>
      <c r="B219" t="s">
        <v>254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s="1">
        <v>0</v>
      </c>
    </row>
    <row r="220" spans="1:17" x14ac:dyDescent="0.35">
      <c r="A220">
        <v>13</v>
      </c>
      <c r="B220" t="s">
        <v>255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s="1">
        <v>0</v>
      </c>
    </row>
    <row r="221" spans="1:17" x14ac:dyDescent="0.35">
      <c r="A221">
        <v>13</v>
      </c>
      <c r="B221" t="s">
        <v>250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s="1">
        <v>0</v>
      </c>
    </row>
    <row r="222" spans="1:17" x14ac:dyDescent="0.35">
      <c r="A222">
        <v>13</v>
      </c>
      <c r="B222" t="s">
        <v>256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1">
        <v>0</v>
      </c>
    </row>
    <row r="223" spans="1:17" x14ac:dyDescent="0.35">
      <c r="A223">
        <v>13</v>
      </c>
      <c r="B223" t="s">
        <v>257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 s="1">
        <v>0</v>
      </c>
    </row>
    <row r="224" spans="1:17" x14ac:dyDescent="0.35">
      <c r="A224">
        <v>13</v>
      </c>
      <c r="B224" t="s">
        <v>351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 s="1">
        <v>0</v>
      </c>
    </row>
    <row r="225" spans="1:17" x14ac:dyDescent="0.35">
      <c r="A225">
        <v>13</v>
      </c>
      <c r="B225" t="s">
        <v>258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 s="1">
        <v>0</v>
      </c>
    </row>
    <row r="226" spans="1:17" x14ac:dyDescent="0.35">
      <c r="A226">
        <v>13</v>
      </c>
      <c r="B226" t="s">
        <v>79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 s="1">
        <v>1E-3</v>
      </c>
    </row>
    <row r="227" spans="1:17" x14ac:dyDescent="0.35">
      <c r="A227">
        <v>13</v>
      </c>
      <c r="B227" t="s">
        <v>33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s="1">
        <v>0.85699999999999998</v>
      </c>
    </row>
    <row r="228" spans="1:17" x14ac:dyDescent="0.35">
      <c r="A228">
        <v>13</v>
      </c>
      <c r="B228" t="s">
        <v>81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0</v>
      </c>
      <c r="Q228" s="1">
        <v>0.18</v>
      </c>
    </row>
    <row r="229" spans="1:17" x14ac:dyDescent="0.35">
      <c r="A229">
        <v>13</v>
      </c>
      <c r="B229" t="s">
        <v>265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1">
        <v>0</v>
      </c>
    </row>
    <row r="230" spans="1:17" x14ac:dyDescent="0.35">
      <c r="A230">
        <v>13</v>
      </c>
      <c r="B230" t="s">
        <v>263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 s="1">
        <v>0</v>
      </c>
    </row>
    <row r="231" spans="1:17" x14ac:dyDescent="0.35">
      <c r="A231">
        <v>13</v>
      </c>
      <c r="B231" t="s">
        <v>264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 s="1">
        <v>0</v>
      </c>
    </row>
    <row r="232" spans="1:17" x14ac:dyDescent="0.35">
      <c r="A232">
        <v>13</v>
      </c>
      <c r="B232" t="s">
        <v>262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 s="1">
        <v>0</v>
      </c>
    </row>
    <row r="233" spans="1:17" x14ac:dyDescent="0.35">
      <c r="A233">
        <v>13</v>
      </c>
      <c r="B233" t="s">
        <v>266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 s="1">
        <v>0</v>
      </c>
    </row>
    <row r="234" spans="1:17" x14ac:dyDescent="0.35">
      <c r="A234">
        <v>13</v>
      </c>
      <c r="B234" t="s">
        <v>261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s="1">
        <v>0</v>
      </c>
    </row>
    <row r="235" spans="1:17" x14ac:dyDescent="0.35">
      <c r="A235">
        <v>13</v>
      </c>
      <c r="B235" t="s">
        <v>267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 s="1">
        <v>0</v>
      </c>
    </row>
    <row r="236" spans="1:17" x14ac:dyDescent="0.35">
      <c r="A236">
        <v>13</v>
      </c>
      <c r="B236" t="s">
        <v>268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 s="1">
        <v>0</v>
      </c>
    </row>
    <row r="237" spans="1:17" x14ac:dyDescent="0.35">
      <c r="A237">
        <v>13</v>
      </c>
      <c r="B237" t="s">
        <v>98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 s="1">
        <v>0.254</v>
      </c>
    </row>
    <row r="238" spans="1:17" x14ac:dyDescent="0.35">
      <c r="A238">
        <v>13</v>
      </c>
      <c r="B238" t="s">
        <v>271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0</v>
      </c>
      <c r="Q238" s="1">
        <v>1E-3</v>
      </c>
    </row>
    <row r="239" spans="1:17" x14ac:dyDescent="0.35">
      <c r="A239">
        <v>13</v>
      </c>
      <c r="B239" t="s">
        <v>273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 s="1">
        <v>0</v>
      </c>
    </row>
    <row r="240" spans="1:17" x14ac:dyDescent="0.35">
      <c r="A240">
        <v>13</v>
      </c>
      <c r="B240" t="s">
        <v>272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 s="1">
        <v>0</v>
      </c>
    </row>
    <row r="241" spans="1:17" x14ac:dyDescent="0.35">
      <c r="A241">
        <v>13</v>
      </c>
      <c r="B241" t="s">
        <v>112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 s="1">
        <v>6.7000000000000004E-2</v>
      </c>
    </row>
    <row r="242" spans="1:17" x14ac:dyDescent="0.35">
      <c r="A242">
        <v>13</v>
      </c>
      <c r="B242" t="s">
        <v>274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 s="1">
        <v>1E-3</v>
      </c>
    </row>
    <row r="243" spans="1:17" x14ac:dyDescent="0.35">
      <c r="A243">
        <v>13</v>
      </c>
      <c r="B243" t="s">
        <v>334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 s="1">
        <v>2E-3</v>
      </c>
    </row>
    <row r="244" spans="1:17" x14ac:dyDescent="0.35">
      <c r="A244">
        <v>13</v>
      </c>
      <c r="B244" t="s">
        <v>276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s="1">
        <v>0</v>
      </c>
    </row>
    <row r="245" spans="1:17" x14ac:dyDescent="0.35">
      <c r="A245">
        <v>13</v>
      </c>
      <c r="B245" t="s">
        <v>277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 s="1">
        <v>1E-3</v>
      </c>
    </row>
    <row r="246" spans="1:17" x14ac:dyDescent="0.35">
      <c r="A246">
        <v>13</v>
      </c>
      <c r="B246" t="s">
        <v>284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 s="1">
        <v>0</v>
      </c>
    </row>
    <row r="247" spans="1:17" x14ac:dyDescent="0.35">
      <c r="A247">
        <v>13</v>
      </c>
      <c r="B247" t="s">
        <v>278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s="1">
        <v>0</v>
      </c>
    </row>
    <row r="248" spans="1:17" x14ac:dyDescent="0.35">
      <c r="A248">
        <v>13</v>
      </c>
      <c r="B248" t="s">
        <v>114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 s="1">
        <v>8.8999999999999996E-2</v>
      </c>
    </row>
    <row r="249" spans="1:17" x14ac:dyDescent="0.35">
      <c r="A249">
        <v>13</v>
      </c>
      <c r="B249" t="s">
        <v>279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 s="1">
        <v>0</v>
      </c>
    </row>
    <row r="250" spans="1:17" x14ac:dyDescent="0.35">
      <c r="A250">
        <v>13</v>
      </c>
      <c r="B250" t="s">
        <v>283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 s="1">
        <v>0</v>
      </c>
    </row>
    <row r="251" spans="1:17" x14ac:dyDescent="0.35">
      <c r="A251">
        <v>13</v>
      </c>
      <c r="B251" t="s">
        <v>260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s="1">
        <v>0</v>
      </c>
    </row>
    <row r="252" spans="1:17" x14ac:dyDescent="0.35">
      <c r="A252">
        <v>13</v>
      </c>
      <c r="B252" t="s">
        <v>275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 s="1">
        <v>0</v>
      </c>
    </row>
    <row r="253" spans="1:17" x14ac:dyDescent="0.35">
      <c r="A253">
        <v>13</v>
      </c>
      <c r="B253" t="s">
        <v>281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 s="1">
        <v>0</v>
      </c>
    </row>
    <row r="254" spans="1:17" x14ac:dyDescent="0.35">
      <c r="A254">
        <v>13</v>
      </c>
      <c r="B254" t="s">
        <v>160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 s="1">
        <v>1E-3</v>
      </c>
    </row>
    <row r="255" spans="1:17" x14ac:dyDescent="0.35">
      <c r="A255">
        <v>13</v>
      </c>
      <c r="B255" t="s">
        <v>285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 s="1">
        <v>0</v>
      </c>
    </row>
    <row r="256" spans="1:17" x14ac:dyDescent="0.35">
      <c r="A256">
        <v>13</v>
      </c>
      <c r="B256" t="s">
        <v>282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 s="1">
        <v>0</v>
      </c>
    </row>
    <row r="257" spans="1:17" x14ac:dyDescent="0.35">
      <c r="A257">
        <v>13</v>
      </c>
      <c r="B257" t="s">
        <v>280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s="1">
        <v>0</v>
      </c>
    </row>
    <row r="258" spans="1:17" x14ac:dyDescent="0.35">
      <c r="A258">
        <v>13</v>
      </c>
      <c r="B258" t="s">
        <v>348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 s="1">
        <v>0</v>
      </c>
    </row>
    <row r="259" spans="1:17" x14ac:dyDescent="0.35">
      <c r="A259">
        <v>13</v>
      </c>
      <c r="B259" t="s">
        <v>30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 s="1">
        <v>0.88700000000000001</v>
      </c>
    </row>
    <row r="260" spans="1:17" x14ac:dyDescent="0.35">
      <c r="A260">
        <v>13</v>
      </c>
      <c r="B260" t="s">
        <v>290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 s="1">
        <v>0</v>
      </c>
    </row>
    <row r="261" spans="1:17" x14ac:dyDescent="0.35">
      <c r="A261">
        <v>13</v>
      </c>
      <c r="B261" t="s">
        <v>287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0</v>
      </c>
      <c r="Q261" s="1">
        <v>0</v>
      </c>
    </row>
    <row r="262" spans="1:17" x14ac:dyDescent="0.35">
      <c r="A262">
        <v>13</v>
      </c>
      <c r="B262" t="s">
        <v>288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 s="1">
        <v>0</v>
      </c>
    </row>
    <row r="263" spans="1:17" x14ac:dyDescent="0.35">
      <c r="A263">
        <v>13</v>
      </c>
      <c r="B263" t="s">
        <v>289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 s="1">
        <v>0</v>
      </c>
    </row>
    <row r="264" spans="1:17" x14ac:dyDescent="0.35">
      <c r="A264">
        <v>13</v>
      </c>
      <c r="B264" t="s">
        <v>291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 s="1">
        <v>3.0000000000000001E-3</v>
      </c>
    </row>
    <row r="265" spans="1:17" x14ac:dyDescent="0.35">
      <c r="A265">
        <v>13</v>
      </c>
      <c r="B265" t="s">
        <v>292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 s="1">
        <v>0</v>
      </c>
    </row>
    <row r="266" spans="1:17" x14ac:dyDescent="0.35">
      <c r="A266">
        <v>13</v>
      </c>
      <c r="B266" t="s">
        <v>335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0</v>
      </c>
      <c r="Q266" s="1">
        <v>0</v>
      </c>
    </row>
    <row r="267" spans="1:17" x14ac:dyDescent="0.35">
      <c r="A267">
        <v>13</v>
      </c>
      <c r="B267" t="s">
        <v>293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 s="1">
        <v>0</v>
      </c>
    </row>
    <row r="268" spans="1:17" x14ac:dyDescent="0.35">
      <c r="A268">
        <v>13</v>
      </c>
      <c r="B268" t="s">
        <v>321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 s="1">
        <v>1E-3</v>
      </c>
    </row>
    <row r="269" spans="1:17" x14ac:dyDescent="0.35">
      <c r="A269">
        <v>13</v>
      </c>
      <c r="B269" t="s">
        <v>320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  <c r="Q269" s="1">
        <v>1E-3</v>
      </c>
    </row>
    <row r="270" spans="1:17" x14ac:dyDescent="0.35">
      <c r="A270">
        <v>13</v>
      </c>
      <c r="B270" t="s">
        <v>159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 s="1">
        <v>1E-3</v>
      </c>
    </row>
    <row r="271" spans="1:17" x14ac:dyDescent="0.35">
      <c r="A271">
        <v>13</v>
      </c>
      <c r="B271" t="s">
        <v>50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 s="1">
        <v>7.6999999999999999E-2</v>
      </c>
    </row>
    <row r="272" spans="1:17" x14ac:dyDescent="0.35">
      <c r="A272">
        <v>13</v>
      </c>
      <c r="B272" t="s">
        <v>294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 s="1">
        <v>0</v>
      </c>
    </row>
    <row r="273" spans="1:17" x14ac:dyDescent="0.35">
      <c r="A273">
        <v>13</v>
      </c>
      <c r="B273" t="s">
        <v>295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 s="1">
        <v>0</v>
      </c>
    </row>
    <row r="274" spans="1:17" x14ac:dyDescent="0.35">
      <c r="A274">
        <v>13</v>
      </c>
      <c r="B274" t="s">
        <v>296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 s="1">
        <v>0</v>
      </c>
    </row>
    <row r="275" spans="1:17" x14ac:dyDescent="0.35">
      <c r="A275">
        <v>13</v>
      </c>
      <c r="B275" t="s">
        <v>356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 s="1">
        <v>6.0000000000000001E-3</v>
      </c>
    </row>
    <row r="276" spans="1:17" x14ac:dyDescent="0.35">
      <c r="A276">
        <v>13</v>
      </c>
      <c r="B276" t="s">
        <v>349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 s="1">
        <v>0</v>
      </c>
    </row>
    <row r="277" spans="1:17" x14ac:dyDescent="0.35">
      <c r="A277">
        <v>13</v>
      </c>
      <c r="B277" t="s">
        <v>46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 s="1">
        <v>0.999</v>
      </c>
    </row>
    <row r="278" spans="1:17" x14ac:dyDescent="0.35">
      <c r="A278">
        <v>13</v>
      </c>
      <c r="B278" t="s">
        <v>74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s="1">
        <v>0.44</v>
      </c>
    </row>
    <row r="279" spans="1:17" x14ac:dyDescent="0.35">
      <c r="A279">
        <v>13</v>
      </c>
      <c r="B279" t="s">
        <v>301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 s="1">
        <v>0</v>
      </c>
    </row>
    <row r="280" spans="1:17" x14ac:dyDescent="0.35">
      <c r="A280">
        <v>13</v>
      </c>
      <c r="B280" t="s">
        <v>300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 s="1">
        <v>0</v>
      </c>
    </row>
    <row r="281" spans="1:17" x14ac:dyDescent="0.35">
      <c r="A281">
        <v>13</v>
      </c>
      <c r="B281" t="s">
        <v>299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 s="1">
        <v>0</v>
      </c>
    </row>
    <row r="282" spans="1:17" x14ac:dyDescent="0.35">
      <c r="A282">
        <v>13</v>
      </c>
      <c r="B282" t="s">
        <v>298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 s="1">
        <v>0</v>
      </c>
    </row>
    <row r="283" spans="1:17" x14ac:dyDescent="0.35">
      <c r="A283">
        <v>13</v>
      </c>
      <c r="B283" t="s">
        <v>302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s="1">
        <v>0</v>
      </c>
    </row>
    <row r="284" spans="1:17" x14ac:dyDescent="0.35">
      <c r="A284">
        <v>13</v>
      </c>
      <c r="B284" t="s">
        <v>303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 s="1">
        <v>0</v>
      </c>
    </row>
    <row r="285" spans="1:17" x14ac:dyDescent="0.35">
      <c r="A285">
        <v>13</v>
      </c>
      <c r="B285" t="s">
        <v>304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 s="1">
        <v>0</v>
      </c>
    </row>
    <row r="286" spans="1:17" x14ac:dyDescent="0.35">
      <c r="A286">
        <v>13</v>
      </c>
      <c r="B286" t="s">
        <v>305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s="1">
        <v>0</v>
      </c>
    </row>
    <row r="287" spans="1:17" x14ac:dyDescent="0.35">
      <c r="A287">
        <v>13</v>
      </c>
      <c r="B287" t="s">
        <v>307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s="1">
        <v>0</v>
      </c>
    </row>
    <row r="288" spans="1:17" x14ac:dyDescent="0.35">
      <c r="A288">
        <v>13</v>
      </c>
      <c r="B288" t="s">
        <v>306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 s="1">
        <v>0</v>
      </c>
    </row>
    <row r="289" spans="1:17" x14ac:dyDescent="0.35">
      <c r="A289">
        <v>13</v>
      </c>
      <c r="B289" t="s">
        <v>162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 s="1">
        <v>3.0000000000000001E-3</v>
      </c>
    </row>
    <row r="290" spans="1:17" x14ac:dyDescent="0.35">
      <c r="A290">
        <v>13</v>
      </c>
      <c r="B290" t="s">
        <v>338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0</v>
      </c>
      <c r="Q290" s="1">
        <v>1.4999999999999999E-2</v>
      </c>
    </row>
    <row r="291" spans="1:17" x14ac:dyDescent="0.35">
      <c r="A291">
        <v>13</v>
      </c>
      <c r="B291" t="s">
        <v>308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s="1">
        <v>0</v>
      </c>
    </row>
    <row r="292" spans="1:17" x14ac:dyDescent="0.35">
      <c r="A292">
        <v>13</v>
      </c>
      <c r="B292" t="s">
        <v>309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s="1">
        <v>0</v>
      </c>
    </row>
    <row r="293" spans="1:17" x14ac:dyDescent="0.35">
      <c r="A293">
        <v>13</v>
      </c>
      <c r="B293" t="s">
        <v>310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s="1">
        <v>0</v>
      </c>
    </row>
    <row r="294" spans="1:17" x14ac:dyDescent="0.35">
      <c r="A294">
        <v>13</v>
      </c>
      <c r="B294" t="s">
        <v>311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 s="1">
        <v>0</v>
      </c>
    </row>
    <row r="295" spans="1:17" x14ac:dyDescent="0.35">
      <c r="A295">
        <v>13</v>
      </c>
      <c r="B295" t="s">
        <v>75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s="1">
        <v>4.0000000000000001E-3</v>
      </c>
    </row>
    <row r="296" spans="1:17" x14ac:dyDescent="0.35">
      <c r="A296">
        <v>13</v>
      </c>
      <c r="B296" t="s">
        <v>312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 s="1">
        <v>1E-3</v>
      </c>
    </row>
    <row r="297" spans="1:17" x14ac:dyDescent="0.35">
      <c r="A297">
        <v>13</v>
      </c>
      <c r="B297" t="s">
        <v>154</v>
      </c>
      <c r="C297">
        <v>0</v>
      </c>
      <c r="D297">
        <v>2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0</v>
      </c>
      <c r="Q297" s="1">
        <v>0.373</v>
      </c>
    </row>
    <row r="298" spans="1:17" x14ac:dyDescent="0.35">
      <c r="A298">
        <v>13</v>
      </c>
      <c r="B298" t="s">
        <v>314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 s="1">
        <v>0</v>
      </c>
    </row>
    <row r="299" spans="1:17" x14ac:dyDescent="0.35">
      <c r="A299">
        <v>13</v>
      </c>
      <c r="B299" t="s">
        <v>313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  <c r="Q299" s="1">
        <v>0</v>
      </c>
    </row>
    <row r="300" spans="1:17" x14ac:dyDescent="0.35">
      <c r="A300">
        <v>13</v>
      </c>
      <c r="B300" t="s">
        <v>156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0</v>
      </c>
      <c r="Q300" s="1">
        <v>2E-3</v>
      </c>
    </row>
    <row r="301" spans="1:17" x14ac:dyDescent="0.35">
      <c r="A301">
        <v>13</v>
      </c>
      <c r="B301" t="s">
        <v>315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 s="1">
        <v>0</v>
      </c>
    </row>
    <row r="302" spans="1:17" x14ac:dyDescent="0.35">
      <c r="A302">
        <v>13</v>
      </c>
      <c r="B302" t="s">
        <v>124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 s="1">
        <v>2E-3</v>
      </c>
    </row>
    <row r="303" spans="1:17" x14ac:dyDescent="0.35">
      <c r="A303">
        <v>13</v>
      </c>
      <c r="B303" t="s">
        <v>60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 s="1">
        <v>0.188</v>
      </c>
    </row>
    <row r="304" spans="1:17" x14ac:dyDescent="0.35">
      <c r="A304">
        <v>13</v>
      </c>
      <c r="B304" t="s">
        <v>68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 s="1">
        <v>0.109</v>
      </c>
    </row>
    <row r="305" spans="1:17" x14ac:dyDescent="0.35">
      <c r="A305">
        <v>13</v>
      </c>
      <c r="B305" t="s">
        <v>157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 s="1">
        <v>1.0999999999999999E-2</v>
      </c>
    </row>
    <row r="306" spans="1:17" x14ac:dyDescent="0.35">
      <c r="A306">
        <v>13</v>
      </c>
      <c r="B306" t="s">
        <v>317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 s="1">
        <v>0</v>
      </c>
    </row>
    <row r="307" spans="1:17" x14ac:dyDescent="0.35">
      <c r="A307">
        <v>13</v>
      </c>
      <c r="B307" t="s">
        <v>316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 s="1">
        <v>1E-3</v>
      </c>
    </row>
    <row r="308" spans="1:17" x14ac:dyDescent="0.35">
      <c r="A308">
        <v>13</v>
      </c>
      <c r="B308" t="s">
        <v>318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 s="1">
        <v>0</v>
      </c>
    </row>
    <row r="309" spans="1:17" x14ac:dyDescent="0.35">
      <c r="A309">
        <v>13</v>
      </c>
      <c r="B309" t="s">
        <v>120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  <c r="Q309" s="1">
        <v>2E-3</v>
      </c>
    </row>
    <row r="310" spans="1:17" x14ac:dyDescent="0.35">
      <c r="A310">
        <v>13</v>
      </c>
      <c r="B310" t="s">
        <v>82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 s="1">
        <v>0.96499999999999997</v>
      </c>
    </row>
    <row r="311" spans="1:17" x14ac:dyDescent="0.35">
      <c r="A311">
        <v>13</v>
      </c>
      <c r="B311" t="s">
        <v>66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0</v>
      </c>
      <c r="Q311" s="1">
        <v>1.6E-2</v>
      </c>
    </row>
    <row r="312" spans="1:17" x14ac:dyDescent="0.35">
      <c r="A312">
        <v>13</v>
      </c>
      <c r="B312" t="s">
        <v>155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 s="1">
        <v>1.4E-2</v>
      </c>
    </row>
    <row r="313" spans="1:17" x14ac:dyDescent="0.35">
      <c r="A313">
        <v>13</v>
      </c>
      <c r="B313" t="s">
        <v>119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 s="1">
        <v>0</v>
      </c>
    </row>
    <row r="314" spans="1:17" x14ac:dyDescent="0.35">
      <c r="A314">
        <v>13</v>
      </c>
      <c r="B314" t="s">
        <v>69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 s="1">
        <v>4.1000000000000002E-2</v>
      </c>
    </row>
    <row r="315" spans="1:17" x14ac:dyDescent="0.35">
      <c r="A315">
        <v>13</v>
      </c>
      <c r="B315" t="s">
        <v>322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 s="1">
        <v>1E-3</v>
      </c>
    </row>
    <row r="316" spans="1:17" x14ac:dyDescent="0.35">
      <c r="A316">
        <v>13</v>
      </c>
      <c r="B316" t="s">
        <v>94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  <c r="Q316" s="1">
        <v>0.20399999999999999</v>
      </c>
    </row>
    <row r="317" spans="1:17" x14ac:dyDescent="0.35">
      <c r="A317">
        <v>13</v>
      </c>
      <c r="B317" t="s">
        <v>323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 s="1">
        <v>0</v>
      </c>
    </row>
    <row r="318" spans="1:17" x14ac:dyDescent="0.35">
      <c r="A318">
        <v>13</v>
      </c>
      <c r="B318" t="s">
        <v>17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 s="1">
        <v>5.5E-2</v>
      </c>
    </row>
    <row r="319" spans="1:17" x14ac:dyDescent="0.35">
      <c r="A319">
        <v>13</v>
      </c>
      <c r="B319" t="s">
        <v>297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 s="1">
        <v>0</v>
      </c>
    </row>
    <row r="320" spans="1:17" x14ac:dyDescent="0.35">
      <c r="A320">
        <v>13</v>
      </c>
      <c r="B320" t="s">
        <v>121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 s="1">
        <v>7.0000000000000001E-3</v>
      </c>
    </row>
    <row r="321" spans="1:17" x14ac:dyDescent="0.35">
      <c r="A321">
        <v>13</v>
      </c>
      <c r="B321" t="s">
        <v>123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 s="1">
        <v>1E-3</v>
      </c>
    </row>
    <row r="322" spans="1:17" x14ac:dyDescent="0.35">
      <c r="A322">
        <v>13</v>
      </c>
      <c r="B322" t="s">
        <v>324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  <c r="K322">
        <v>2</v>
      </c>
      <c r="L322">
        <v>0</v>
      </c>
      <c r="M322">
        <v>0</v>
      </c>
      <c r="N322">
        <v>1</v>
      </c>
      <c r="O322">
        <v>0</v>
      </c>
      <c r="P322">
        <v>0</v>
      </c>
      <c r="Q322" s="1">
        <v>2E-3</v>
      </c>
    </row>
    <row r="323" spans="1:17" x14ac:dyDescent="0.35">
      <c r="A323">
        <v>13</v>
      </c>
      <c r="B323" t="s">
        <v>326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 s="1">
        <v>1E-3</v>
      </c>
    </row>
    <row r="324" spans="1:17" x14ac:dyDescent="0.35">
      <c r="A324">
        <v>13</v>
      </c>
      <c r="B324" t="s">
        <v>327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 s="1">
        <v>0</v>
      </c>
    </row>
    <row r="325" spans="1:17" x14ac:dyDescent="0.35">
      <c r="A325">
        <v>13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 s="1">
        <v>0</v>
      </c>
    </row>
    <row r="326" spans="1:17" x14ac:dyDescent="0.35">
      <c r="A326">
        <v>13</v>
      </c>
      <c r="B326" t="s">
        <v>18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 s="1">
        <v>1</v>
      </c>
    </row>
    <row r="327" spans="1:17" x14ac:dyDescent="0.35">
      <c r="A327">
        <v>13</v>
      </c>
      <c r="B327" t="s">
        <v>330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 s="1">
        <v>2E-3</v>
      </c>
    </row>
    <row r="328" spans="1:17" x14ac:dyDescent="0.35">
      <c r="A328">
        <v>13</v>
      </c>
      <c r="B328" t="s">
        <v>51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 s="1">
        <v>0.42299999999999999</v>
      </c>
    </row>
    <row r="329" spans="1:17" x14ac:dyDescent="0.35">
      <c r="A329">
        <v>13</v>
      </c>
      <c r="B329" t="s">
        <v>331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 s="1">
        <v>0</v>
      </c>
    </row>
    <row r="330" spans="1:17" x14ac:dyDescent="0.35">
      <c r="A330">
        <v>13</v>
      </c>
      <c r="B330" t="s">
        <v>328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 s="1">
        <v>0</v>
      </c>
    </row>
    <row r="331" spans="1:17" x14ac:dyDescent="0.35">
      <c r="A331">
        <v>13</v>
      </c>
      <c r="B331" t="s">
        <v>332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 s="1">
        <v>1E-3</v>
      </c>
    </row>
    <row r="332" spans="1:17" x14ac:dyDescent="0.35">
      <c r="A332">
        <v>13</v>
      </c>
      <c r="B332" t="s">
        <v>331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2</v>
      </c>
      <c r="O332">
        <v>0</v>
      </c>
      <c r="P332">
        <v>0</v>
      </c>
      <c r="Q332" s="1">
        <v>0</v>
      </c>
    </row>
    <row r="333" spans="1:17" x14ac:dyDescent="0.35">
      <c r="A333">
        <v>13</v>
      </c>
      <c r="B333" t="s">
        <v>311</v>
      </c>
      <c r="C333">
        <v>0</v>
      </c>
      <c r="D333">
        <v>2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-2</v>
      </c>
      <c r="L333">
        <v>0</v>
      </c>
      <c r="M333">
        <v>0</v>
      </c>
      <c r="N333">
        <v>11</v>
      </c>
      <c r="O333">
        <v>-0.2</v>
      </c>
      <c r="P333">
        <v>0</v>
      </c>
      <c r="Q333" s="1">
        <v>0</v>
      </c>
    </row>
    <row r="334" spans="1:17" x14ac:dyDescent="0.35">
      <c r="A334">
        <v>13</v>
      </c>
      <c r="B334" t="s">
        <v>346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5</v>
      </c>
      <c r="O334">
        <v>-2</v>
      </c>
      <c r="P334">
        <v>-0.4</v>
      </c>
      <c r="Q334" s="1">
        <v>0</v>
      </c>
    </row>
    <row r="335" spans="1:17" x14ac:dyDescent="0.35">
      <c r="A335">
        <v>13</v>
      </c>
      <c r="B335" t="s">
        <v>343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2</v>
      </c>
      <c r="N335">
        <v>7</v>
      </c>
      <c r="O335">
        <v>-3.5</v>
      </c>
      <c r="P335">
        <v>-0.5</v>
      </c>
      <c r="Q335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Q335"/>
  <sheetViews>
    <sheetView showGridLines="0" topLeftCell="A307" workbookViewId="0">
      <selection activeCell="A5" sqref="A5:Q335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385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125</v>
      </c>
      <c r="L4" t="s">
        <v>126</v>
      </c>
      <c r="M4" t="s">
        <v>9</v>
      </c>
      <c r="N4" t="s">
        <v>10</v>
      </c>
      <c r="O4" t="s">
        <v>11</v>
      </c>
      <c r="P4" t="s">
        <v>12</v>
      </c>
      <c r="Q4" t="s">
        <v>13</v>
      </c>
    </row>
    <row r="5" spans="1:17" x14ac:dyDescent="0.35">
      <c r="A5">
        <v>14</v>
      </c>
      <c r="B5" t="s">
        <v>49</v>
      </c>
      <c r="C5">
        <v>7</v>
      </c>
      <c r="D5">
        <v>9</v>
      </c>
      <c r="E5">
        <v>149</v>
      </c>
      <c r="F5">
        <v>21.3</v>
      </c>
      <c r="G5">
        <v>54</v>
      </c>
      <c r="H5">
        <v>7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30.5</v>
      </c>
      <c r="P5">
        <v>30.5</v>
      </c>
      <c r="Q5" s="1">
        <v>0.98799999999999999</v>
      </c>
    </row>
    <row r="6" spans="1:17" x14ac:dyDescent="0.35">
      <c r="A6">
        <v>14</v>
      </c>
      <c r="B6" t="s">
        <v>116</v>
      </c>
      <c r="C6">
        <v>10</v>
      </c>
      <c r="D6">
        <v>11</v>
      </c>
      <c r="E6">
        <v>172</v>
      </c>
      <c r="F6">
        <v>17.2</v>
      </c>
      <c r="G6">
        <v>45</v>
      </c>
      <c r="H6">
        <v>6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24.2</v>
      </c>
      <c r="P6">
        <v>24.2</v>
      </c>
      <c r="Q6" s="1">
        <v>0.82199999999999995</v>
      </c>
    </row>
    <row r="7" spans="1:17" x14ac:dyDescent="0.35">
      <c r="A7">
        <v>14</v>
      </c>
      <c r="B7" t="s">
        <v>82</v>
      </c>
      <c r="C7">
        <v>6</v>
      </c>
      <c r="D7">
        <v>10</v>
      </c>
      <c r="E7">
        <v>68</v>
      </c>
      <c r="F7">
        <v>11.3</v>
      </c>
      <c r="G7">
        <v>38</v>
      </c>
      <c r="H7">
        <v>2</v>
      </c>
      <c r="I7">
        <v>1</v>
      </c>
      <c r="J7">
        <v>3</v>
      </c>
      <c r="K7">
        <v>20</v>
      </c>
      <c r="L7">
        <v>1</v>
      </c>
      <c r="M7">
        <v>0</v>
      </c>
      <c r="N7">
        <v>1</v>
      </c>
      <c r="O7">
        <v>23.8</v>
      </c>
      <c r="P7">
        <v>23.8</v>
      </c>
      <c r="Q7" s="1">
        <v>0.96699999999999997</v>
      </c>
    </row>
    <row r="8" spans="1:17" x14ac:dyDescent="0.35">
      <c r="A8">
        <v>14</v>
      </c>
      <c r="B8" t="s">
        <v>42</v>
      </c>
      <c r="C8">
        <v>7</v>
      </c>
      <c r="D8">
        <v>12</v>
      </c>
      <c r="E8">
        <v>124</v>
      </c>
      <c r="F8">
        <v>17.7</v>
      </c>
      <c r="G8">
        <v>45</v>
      </c>
      <c r="H8">
        <v>6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21.9</v>
      </c>
      <c r="P8">
        <v>21.9</v>
      </c>
      <c r="Q8" s="1">
        <v>0.95099999999999996</v>
      </c>
    </row>
    <row r="9" spans="1:17" x14ac:dyDescent="0.35">
      <c r="A9">
        <v>14</v>
      </c>
      <c r="B9" t="s">
        <v>117</v>
      </c>
      <c r="C9">
        <v>8</v>
      </c>
      <c r="D9">
        <v>10</v>
      </c>
      <c r="E9">
        <v>115</v>
      </c>
      <c r="F9">
        <v>14.4</v>
      </c>
      <c r="G9">
        <v>34</v>
      </c>
      <c r="H9">
        <v>5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21.5</v>
      </c>
      <c r="P9">
        <v>21.5</v>
      </c>
      <c r="Q9" s="1">
        <v>0.98899999999999999</v>
      </c>
    </row>
    <row r="10" spans="1:17" x14ac:dyDescent="0.35">
      <c r="A10">
        <v>14</v>
      </c>
      <c r="B10" t="s">
        <v>74</v>
      </c>
      <c r="C10">
        <v>4</v>
      </c>
      <c r="D10">
        <v>10</v>
      </c>
      <c r="E10">
        <v>97</v>
      </c>
      <c r="F10">
        <v>24.3</v>
      </c>
      <c r="G10">
        <v>46</v>
      </c>
      <c r="H10">
        <v>4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17.7</v>
      </c>
      <c r="P10">
        <v>17.7</v>
      </c>
      <c r="Q10" s="1">
        <v>0.46500000000000002</v>
      </c>
    </row>
    <row r="11" spans="1:17" x14ac:dyDescent="0.35">
      <c r="A11">
        <v>14</v>
      </c>
      <c r="B11" t="s">
        <v>33</v>
      </c>
      <c r="C11">
        <v>6</v>
      </c>
      <c r="D11">
        <v>10</v>
      </c>
      <c r="E11">
        <v>60</v>
      </c>
      <c r="F11">
        <v>10</v>
      </c>
      <c r="G11">
        <v>21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17</v>
      </c>
      <c r="P11">
        <v>17</v>
      </c>
      <c r="Q11" s="1">
        <v>0.877</v>
      </c>
    </row>
    <row r="12" spans="1:17" x14ac:dyDescent="0.35">
      <c r="A12">
        <v>14</v>
      </c>
      <c r="B12" t="s">
        <v>67</v>
      </c>
      <c r="C12">
        <v>8</v>
      </c>
      <c r="D12">
        <v>10</v>
      </c>
      <c r="E12">
        <v>27</v>
      </c>
      <c r="F12">
        <v>3.4</v>
      </c>
      <c r="G12">
        <v>8</v>
      </c>
      <c r="H12">
        <v>0</v>
      </c>
      <c r="I12">
        <v>0</v>
      </c>
      <c r="J12">
        <v>4</v>
      </c>
      <c r="K12">
        <v>38</v>
      </c>
      <c r="L12">
        <v>1</v>
      </c>
      <c r="M12">
        <v>0</v>
      </c>
      <c r="N12">
        <v>1</v>
      </c>
      <c r="O12">
        <v>16.5</v>
      </c>
      <c r="P12">
        <v>16.5</v>
      </c>
      <c r="Q12" s="1">
        <v>0.55500000000000005</v>
      </c>
    </row>
    <row r="13" spans="1:17" x14ac:dyDescent="0.35">
      <c r="A13">
        <v>14</v>
      </c>
      <c r="B13" t="s">
        <v>45</v>
      </c>
      <c r="C13">
        <v>6</v>
      </c>
      <c r="D13">
        <v>10</v>
      </c>
      <c r="E13">
        <v>71</v>
      </c>
      <c r="F13">
        <v>11.8</v>
      </c>
      <c r="G13">
        <v>26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16.100000000000001</v>
      </c>
      <c r="P13">
        <v>16.100000000000001</v>
      </c>
      <c r="Q13" s="1">
        <v>1</v>
      </c>
    </row>
    <row r="14" spans="1:17" x14ac:dyDescent="0.35">
      <c r="A14">
        <v>14</v>
      </c>
      <c r="B14" t="s">
        <v>35</v>
      </c>
      <c r="C14">
        <v>9</v>
      </c>
      <c r="D14">
        <v>14</v>
      </c>
      <c r="E14">
        <v>108</v>
      </c>
      <c r="F14">
        <v>12</v>
      </c>
      <c r="G14">
        <v>25</v>
      </c>
      <c r="H14">
        <v>1</v>
      </c>
      <c r="I14">
        <v>0</v>
      </c>
      <c r="J14">
        <v>1</v>
      </c>
      <c r="K14">
        <v>3</v>
      </c>
      <c r="L14">
        <v>0</v>
      </c>
      <c r="M14">
        <v>0</v>
      </c>
      <c r="N14">
        <v>1</v>
      </c>
      <c r="O14">
        <v>15.6</v>
      </c>
      <c r="P14">
        <v>15.6</v>
      </c>
      <c r="Q14" s="1">
        <v>0.97199999999999998</v>
      </c>
    </row>
    <row r="15" spans="1:17" x14ac:dyDescent="0.35">
      <c r="A15">
        <v>14</v>
      </c>
      <c r="B15" t="s">
        <v>20</v>
      </c>
      <c r="C15">
        <v>8</v>
      </c>
      <c r="D15">
        <v>11</v>
      </c>
      <c r="E15">
        <v>95</v>
      </c>
      <c r="F15">
        <v>11.9</v>
      </c>
      <c r="G15">
        <v>31</v>
      </c>
      <c r="H15">
        <v>2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15.5</v>
      </c>
      <c r="P15">
        <v>15.5</v>
      </c>
      <c r="Q15" s="1">
        <v>0.96499999999999997</v>
      </c>
    </row>
    <row r="16" spans="1:17" x14ac:dyDescent="0.35">
      <c r="A16">
        <v>14</v>
      </c>
      <c r="B16" t="s">
        <v>41</v>
      </c>
      <c r="C16">
        <v>7</v>
      </c>
      <c r="D16">
        <v>10</v>
      </c>
      <c r="E16">
        <v>72</v>
      </c>
      <c r="F16">
        <v>10.3</v>
      </c>
      <c r="G16">
        <v>19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1</v>
      </c>
      <c r="O16">
        <v>14.7</v>
      </c>
      <c r="P16">
        <v>14.7</v>
      </c>
      <c r="Q16" s="1">
        <v>0.77600000000000002</v>
      </c>
    </row>
    <row r="17" spans="1:17" x14ac:dyDescent="0.35">
      <c r="A17">
        <v>14</v>
      </c>
      <c r="B17" t="s">
        <v>112</v>
      </c>
      <c r="C17">
        <v>6</v>
      </c>
      <c r="D17">
        <v>7</v>
      </c>
      <c r="E17">
        <v>79</v>
      </c>
      <c r="F17">
        <v>13.2</v>
      </c>
      <c r="G17">
        <v>32</v>
      </c>
      <c r="H17">
        <v>3</v>
      </c>
      <c r="I17">
        <v>0</v>
      </c>
      <c r="J17">
        <v>2</v>
      </c>
      <c r="K17">
        <v>36</v>
      </c>
      <c r="L17">
        <v>0</v>
      </c>
      <c r="M17">
        <v>0</v>
      </c>
      <c r="N17">
        <v>1</v>
      </c>
      <c r="O17">
        <v>14.5</v>
      </c>
      <c r="P17">
        <v>14.5</v>
      </c>
      <c r="Q17" s="1">
        <v>6.2E-2</v>
      </c>
    </row>
    <row r="18" spans="1:17" x14ac:dyDescent="0.35">
      <c r="A18">
        <v>14</v>
      </c>
      <c r="B18" t="s">
        <v>38</v>
      </c>
      <c r="C18">
        <v>3</v>
      </c>
      <c r="D18">
        <v>4</v>
      </c>
      <c r="E18">
        <v>62</v>
      </c>
      <c r="F18">
        <v>20.7</v>
      </c>
      <c r="G18">
        <v>46</v>
      </c>
      <c r="H18">
        <v>3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13.7</v>
      </c>
      <c r="P18">
        <v>13.7</v>
      </c>
      <c r="Q18" s="1">
        <v>0.878</v>
      </c>
    </row>
    <row r="19" spans="1:17" x14ac:dyDescent="0.35">
      <c r="A19">
        <v>14</v>
      </c>
      <c r="B19" t="s">
        <v>15</v>
      </c>
      <c r="C19">
        <v>6</v>
      </c>
      <c r="D19">
        <v>9</v>
      </c>
      <c r="E19">
        <v>126</v>
      </c>
      <c r="F19">
        <v>21</v>
      </c>
      <c r="G19">
        <v>45</v>
      </c>
      <c r="H19">
        <v>6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13.6</v>
      </c>
      <c r="P19">
        <v>13.6</v>
      </c>
      <c r="Q19" s="1">
        <v>0.97699999999999998</v>
      </c>
    </row>
    <row r="20" spans="1:17" x14ac:dyDescent="0.35">
      <c r="A20">
        <v>14</v>
      </c>
      <c r="B20" t="s">
        <v>61</v>
      </c>
      <c r="C20">
        <v>3</v>
      </c>
      <c r="D20">
        <v>7</v>
      </c>
      <c r="E20">
        <v>57</v>
      </c>
      <c r="F20">
        <v>19</v>
      </c>
      <c r="G20">
        <v>25</v>
      </c>
      <c r="H20">
        <v>2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13.2</v>
      </c>
      <c r="P20">
        <v>13.2</v>
      </c>
      <c r="Q20" s="1">
        <v>0.80200000000000005</v>
      </c>
    </row>
    <row r="21" spans="1:17" x14ac:dyDescent="0.35">
      <c r="A21">
        <v>14</v>
      </c>
      <c r="B21" t="s">
        <v>94</v>
      </c>
      <c r="C21">
        <v>3</v>
      </c>
      <c r="D21">
        <v>5</v>
      </c>
      <c r="E21">
        <v>48</v>
      </c>
      <c r="F21">
        <v>16</v>
      </c>
      <c r="G21">
        <v>39</v>
      </c>
      <c r="H21">
        <v>2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12.3</v>
      </c>
      <c r="P21">
        <v>12.3</v>
      </c>
      <c r="Q21" s="1">
        <v>0.19400000000000001</v>
      </c>
    </row>
    <row r="22" spans="1:17" x14ac:dyDescent="0.35">
      <c r="A22">
        <v>14</v>
      </c>
      <c r="B22" t="s">
        <v>34</v>
      </c>
      <c r="C22">
        <v>2</v>
      </c>
      <c r="D22">
        <v>5</v>
      </c>
      <c r="E22">
        <v>52</v>
      </c>
      <c r="F22">
        <v>26</v>
      </c>
      <c r="G22">
        <v>31</v>
      </c>
      <c r="H22">
        <v>3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12.2</v>
      </c>
      <c r="P22">
        <v>12.2</v>
      </c>
      <c r="Q22" s="1">
        <v>0.98299999999999998</v>
      </c>
    </row>
    <row r="23" spans="1:17" x14ac:dyDescent="0.35">
      <c r="A23">
        <v>14</v>
      </c>
      <c r="B23" t="s">
        <v>329</v>
      </c>
      <c r="C23">
        <v>3</v>
      </c>
      <c r="D23">
        <v>10</v>
      </c>
      <c r="E23">
        <v>46</v>
      </c>
      <c r="F23">
        <v>15.3</v>
      </c>
      <c r="G23">
        <v>22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12.1</v>
      </c>
      <c r="P23">
        <v>12.1</v>
      </c>
      <c r="Q23" s="1">
        <v>1E-3</v>
      </c>
    </row>
    <row r="24" spans="1:17" x14ac:dyDescent="0.35">
      <c r="A24">
        <v>14</v>
      </c>
      <c r="B24" t="s">
        <v>91</v>
      </c>
      <c r="C24">
        <v>6</v>
      </c>
      <c r="D24">
        <v>6</v>
      </c>
      <c r="E24">
        <v>89</v>
      </c>
      <c r="F24">
        <v>14.8</v>
      </c>
      <c r="G24">
        <v>24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11.9</v>
      </c>
      <c r="P24">
        <v>11.9</v>
      </c>
      <c r="Q24" s="1">
        <v>0.91400000000000003</v>
      </c>
    </row>
    <row r="25" spans="1:17" x14ac:dyDescent="0.35">
      <c r="A25">
        <v>14</v>
      </c>
      <c r="B25" t="s">
        <v>43</v>
      </c>
      <c r="C25">
        <v>3</v>
      </c>
      <c r="D25">
        <v>4</v>
      </c>
      <c r="E25">
        <v>44</v>
      </c>
      <c r="F25">
        <v>14.7</v>
      </c>
      <c r="G25">
        <v>27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11.9</v>
      </c>
      <c r="P25">
        <v>11.9</v>
      </c>
      <c r="Q25" s="1">
        <v>0.113</v>
      </c>
    </row>
    <row r="26" spans="1:17" x14ac:dyDescent="0.35">
      <c r="A26">
        <v>14</v>
      </c>
      <c r="B26" t="s">
        <v>37</v>
      </c>
      <c r="C26">
        <v>9</v>
      </c>
      <c r="D26">
        <v>13</v>
      </c>
      <c r="E26">
        <v>94</v>
      </c>
      <c r="F26">
        <v>10.4</v>
      </c>
      <c r="G26">
        <v>24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11.9</v>
      </c>
      <c r="P26">
        <v>11.9</v>
      </c>
      <c r="Q26" s="1">
        <v>1</v>
      </c>
    </row>
    <row r="27" spans="1:17" x14ac:dyDescent="0.35">
      <c r="A27">
        <v>14</v>
      </c>
      <c r="B27" t="s">
        <v>22</v>
      </c>
      <c r="C27">
        <v>5</v>
      </c>
      <c r="D27">
        <v>8</v>
      </c>
      <c r="E27">
        <v>84</v>
      </c>
      <c r="F27">
        <v>16.8</v>
      </c>
      <c r="G27">
        <v>34</v>
      </c>
      <c r="H27">
        <v>3</v>
      </c>
      <c r="I27">
        <v>0</v>
      </c>
      <c r="J27">
        <v>1</v>
      </c>
      <c r="K27">
        <v>6</v>
      </c>
      <c r="L27">
        <v>0</v>
      </c>
      <c r="M27">
        <v>0</v>
      </c>
      <c r="N27">
        <v>1</v>
      </c>
      <c r="O27">
        <v>11.5</v>
      </c>
      <c r="P27">
        <v>11.5</v>
      </c>
      <c r="Q27" s="1">
        <v>0.95299999999999996</v>
      </c>
    </row>
    <row r="28" spans="1:17" x14ac:dyDescent="0.35">
      <c r="A28">
        <v>14</v>
      </c>
      <c r="B28" t="s">
        <v>70</v>
      </c>
      <c r="C28">
        <v>4</v>
      </c>
      <c r="D28">
        <v>6</v>
      </c>
      <c r="E28">
        <v>90</v>
      </c>
      <c r="F28">
        <v>22.5</v>
      </c>
      <c r="G28">
        <v>37</v>
      </c>
      <c r="H28">
        <v>3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11</v>
      </c>
      <c r="P28">
        <v>11</v>
      </c>
      <c r="Q28" s="1">
        <v>0.191</v>
      </c>
    </row>
    <row r="29" spans="1:17" x14ac:dyDescent="0.35">
      <c r="A29">
        <v>14</v>
      </c>
      <c r="B29" t="s">
        <v>44</v>
      </c>
      <c r="C29">
        <v>6</v>
      </c>
      <c r="D29">
        <v>8</v>
      </c>
      <c r="E29">
        <v>79</v>
      </c>
      <c r="F29">
        <v>13.2</v>
      </c>
      <c r="G29">
        <v>16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10.9</v>
      </c>
      <c r="P29">
        <v>10.9</v>
      </c>
      <c r="Q29" s="1">
        <v>0.99399999999999999</v>
      </c>
    </row>
    <row r="30" spans="1:17" x14ac:dyDescent="0.35">
      <c r="A30">
        <v>14</v>
      </c>
      <c r="B30" t="s">
        <v>27</v>
      </c>
      <c r="C30">
        <v>4</v>
      </c>
      <c r="D30">
        <v>5</v>
      </c>
      <c r="E30">
        <v>28</v>
      </c>
      <c r="F30">
        <v>7</v>
      </c>
      <c r="G30">
        <v>8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10.8</v>
      </c>
      <c r="P30">
        <v>10.8</v>
      </c>
      <c r="Q30" s="1">
        <v>0.98399999999999999</v>
      </c>
    </row>
    <row r="31" spans="1:17" x14ac:dyDescent="0.35">
      <c r="A31">
        <v>14</v>
      </c>
      <c r="B31" t="s">
        <v>166</v>
      </c>
      <c r="C31">
        <v>1</v>
      </c>
      <c r="D31">
        <v>3</v>
      </c>
      <c r="E31">
        <v>41</v>
      </c>
      <c r="F31">
        <v>41</v>
      </c>
      <c r="G31">
        <v>41</v>
      </c>
      <c r="H31">
        <v>3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10.6</v>
      </c>
      <c r="P31">
        <v>10.6</v>
      </c>
      <c r="Q31" s="1">
        <v>1E-3</v>
      </c>
    </row>
    <row r="32" spans="1:17" x14ac:dyDescent="0.35">
      <c r="A32">
        <v>14</v>
      </c>
      <c r="B32" t="s">
        <v>93</v>
      </c>
      <c r="C32">
        <v>3</v>
      </c>
      <c r="D32">
        <v>4</v>
      </c>
      <c r="E32">
        <v>91</v>
      </c>
      <c r="F32">
        <v>30.3</v>
      </c>
      <c r="G32">
        <v>57</v>
      </c>
      <c r="H32">
        <v>5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10.6</v>
      </c>
      <c r="P32">
        <v>10.6</v>
      </c>
      <c r="Q32" s="1">
        <v>0.24399999999999999</v>
      </c>
    </row>
    <row r="33" spans="1:17" x14ac:dyDescent="0.35">
      <c r="A33">
        <v>14</v>
      </c>
      <c r="B33" t="s">
        <v>89</v>
      </c>
      <c r="C33">
        <v>5</v>
      </c>
      <c r="D33">
        <v>7</v>
      </c>
      <c r="E33">
        <v>74</v>
      </c>
      <c r="F33">
        <v>14.8</v>
      </c>
      <c r="G33">
        <v>32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9.9</v>
      </c>
      <c r="P33">
        <v>9.9</v>
      </c>
      <c r="Q33" s="1">
        <v>0.90600000000000003</v>
      </c>
    </row>
    <row r="34" spans="1:17" x14ac:dyDescent="0.35">
      <c r="A34">
        <v>14</v>
      </c>
      <c r="B34" t="s">
        <v>39</v>
      </c>
      <c r="C34">
        <v>6</v>
      </c>
      <c r="D34">
        <v>12</v>
      </c>
      <c r="E34">
        <v>68</v>
      </c>
      <c r="F34">
        <v>11.3</v>
      </c>
      <c r="G34">
        <v>22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9.8000000000000007</v>
      </c>
      <c r="P34">
        <v>9.8000000000000007</v>
      </c>
      <c r="Q34" s="1">
        <v>0.99399999999999999</v>
      </c>
    </row>
    <row r="35" spans="1:17" x14ac:dyDescent="0.35">
      <c r="A35">
        <v>14</v>
      </c>
      <c r="B35" t="s">
        <v>71</v>
      </c>
      <c r="C35">
        <v>7</v>
      </c>
      <c r="D35">
        <v>14</v>
      </c>
      <c r="E35">
        <v>77</v>
      </c>
      <c r="F35">
        <v>11</v>
      </c>
      <c r="G35">
        <v>17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9.1999999999999993</v>
      </c>
      <c r="P35">
        <v>9.1999999999999993</v>
      </c>
      <c r="Q35" s="1">
        <v>0.92800000000000005</v>
      </c>
    </row>
    <row r="36" spans="1:17" x14ac:dyDescent="0.35">
      <c r="A36">
        <v>14</v>
      </c>
      <c r="B36" t="s">
        <v>99</v>
      </c>
      <c r="C36">
        <v>2</v>
      </c>
      <c r="D36">
        <v>2</v>
      </c>
      <c r="E36">
        <v>22</v>
      </c>
      <c r="F36">
        <v>11</v>
      </c>
      <c r="G36">
        <v>14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  <c r="O36">
        <v>9.1999999999999993</v>
      </c>
      <c r="P36">
        <v>9.1999999999999993</v>
      </c>
      <c r="Q36" s="1">
        <v>1.0999999999999999E-2</v>
      </c>
    </row>
    <row r="37" spans="1:17" x14ac:dyDescent="0.35">
      <c r="A37">
        <v>14</v>
      </c>
      <c r="B37" t="s">
        <v>46</v>
      </c>
      <c r="C37">
        <v>7</v>
      </c>
      <c r="D37">
        <v>10</v>
      </c>
      <c r="E37">
        <v>53</v>
      </c>
      <c r="F37">
        <v>7.6</v>
      </c>
      <c r="G37">
        <v>24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8.8000000000000007</v>
      </c>
      <c r="P37">
        <v>8.8000000000000007</v>
      </c>
      <c r="Q37" s="1">
        <v>0.999</v>
      </c>
    </row>
    <row r="38" spans="1:17" x14ac:dyDescent="0.35">
      <c r="A38">
        <v>14</v>
      </c>
      <c r="B38" t="s">
        <v>108</v>
      </c>
      <c r="C38">
        <v>2</v>
      </c>
      <c r="D38">
        <v>4</v>
      </c>
      <c r="E38">
        <v>72</v>
      </c>
      <c r="F38">
        <v>36</v>
      </c>
      <c r="G38">
        <v>46</v>
      </c>
      <c r="H38">
        <v>4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8.1999999999999993</v>
      </c>
      <c r="P38">
        <v>8.1999999999999993</v>
      </c>
      <c r="Q38" s="1">
        <v>0.9</v>
      </c>
    </row>
    <row r="39" spans="1:17" x14ac:dyDescent="0.35">
      <c r="A39">
        <v>14</v>
      </c>
      <c r="B39" t="s">
        <v>14</v>
      </c>
      <c r="C39">
        <v>4</v>
      </c>
      <c r="D39">
        <v>5</v>
      </c>
      <c r="E39">
        <v>61</v>
      </c>
      <c r="F39">
        <v>15.3</v>
      </c>
      <c r="G39">
        <v>25</v>
      </c>
      <c r="H39">
        <v>2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8.1</v>
      </c>
      <c r="P39">
        <v>8.1</v>
      </c>
      <c r="Q39" s="1">
        <v>1</v>
      </c>
    </row>
    <row r="40" spans="1:17" x14ac:dyDescent="0.35">
      <c r="A40">
        <v>14</v>
      </c>
      <c r="B40" t="s">
        <v>162</v>
      </c>
      <c r="C40">
        <v>1</v>
      </c>
      <c r="D40">
        <v>1</v>
      </c>
      <c r="E40">
        <v>15</v>
      </c>
      <c r="F40">
        <v>15</v>
      </c>
      <c r="G40">
        <v>15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8</v>
      </c>
      <c r="P40">
        <v>8</v>
      </c>
      <c r="Q40" s="1">
        <v>3.0000000000000001E-3</v>
      </c>
    </row>
    <row r="41" spans="1:17" x14ac:dyDescent="0.35">
      <c r="A41">
        <v>14</v>
      </c>
      <c r="B41" t="s">
        <v>29</v>
      </c>
      <c r="C41">
        <v>5</v>
      </c>
      <c r="D41">
        <v>10</v>
      </c>
      <c r="E41">
        <v>73</v>
      </c>
      <c r="F41">
        <v>14.6</v>
      </c>
      <c r="G41">
        <v>30</v>
      </c>
      <c r="H41">
        <v>3</v>
      </c>
      <c r="I41">
        <v>0</v>
      </c>
      <c r="J41">
        <v>0</v>
      </c>
      <c r="K41">
        <v>0</v>
      </c>
      <c r="L41">
        <v>0</v>
      </c>
      <c r="M41">
        <v>1</v>
      </c>
      <c r="N41">
        <v>1</v>
      </c>
      <c r="O41">
        <v>7.8</v>
      </c>
      <c r="P41">
        <v>7.8</v>
      </c>
      <c r="Q41" s="1">
        <v>0.98399999999999999</v>
      </c>
    </row>
    <row r="42" spans="1:17" x14ac:dyDescent="0.35">
      <c r="A42">
        <v>14</v>
      </c>
      <c r="B42" t="s">
        <v>55</v>
      </c>
      <c r="C42">
        <v>5</v>
      </c>
      <c r="D42">
        <v>11</v>
      </c>
      <c r="E42">
        <v>53</v>
      </c>
      <c r="F42">
        <v>10.6</v>
      </c>
      <c r="G42">
        <v>32</v>
      </c>
      <c r="H42">
        <v>2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7.8</v>
      </c>
      <c r="P42">
        <v>7.8</v>
      </c>
      <c r="Q42" s="1">
        <v>0.88</v>
      </c>
    </row>
    <row r="43" spans="1:17" x14ac:dyDescent="0.35">
      <c r="A43">
        <v>14</v>
      </c>
      <c r="B43" t="s">
        <v>286</v>
      </c>
      <c r="C43">
        <v>2</v>
      </c>
      <c r="D43">
        <v>3</v>
      </c>
      <c r="E43">
        <v>27</v>
      </c>
      <c r="F43">
        <v>13.5</v>
      </c>
      <c r="G43">
        <v>19</v>
      </c>
      <c r="H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1</v>
      </c>
      <c r="O43">
        <v>7.7</v>
      </c>
      <c r="P43">
        <v>7.7</v>
      </c>
      <c r="Q43" s="1">
        <v>4.2000000000000003E-2</v>
      </c>
    </row>
    <row r="44" spans="1:17" x14ac:dyDescent="0.35">
      <c r="A44">
        <v>14</v>
      </c>
      <c r="B44" t="s">
        <v>163</v>
      </c>
      <c r="C44">
        <v>1</v>
      </c>
      <c r="D44">
        <v>1</v>
      </c>
      <c r="E44">
        <v>3</v>
      </c>
      <c r="F44">
        <v>3</v>
      </c>
      <c r="G44">
        <v>3</v>
      </c>
      <c r="H44">
        <v>0</v>
      </c>
      <c r="I44">
        <v>0</v>
      </c>
      <c r="J44">
        <v>1</v>
      </c>
      <c r="K44">
        <v>9</v>
      </c>
      <c r="L44">
        <v>1</v>
      </c>
      <c r="M44">
        <v>0</v>
      </c>
      <c r="N44">
        <v>1</v>
      </c>
      <c r="O44">
        <v>7.7</v>
      </c>
      <c r="P44">
        <v>7.7</v>
      </c>
      <c r="Q44" s="1">
        <v>5.0000000000000001E-3</v>
      </c>
    </row>
    <row r="45" spans="1:17" x14ac:dyDescent="0.35">
      <c r="A45">
        <v>14</v>
      </c>
      <c r="B45" t="s">
        <v>19</v>
      </c>
      <c r="C45">
        <v>4</v>
      </c>
      <c r="D45">
        <v>13</v>
      </c>
      <c r="E45">
        <v>53</v>
      </c>
      <c r="F45">
        <v>13.3</v>
      </c>
      <c r="G45">
        <v>16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7.3</v>
      </c>
      <c r="P45">
        <v>7.3</v>
      </c>
      <c r="Q45" s="1">
        <v>0.95899999999999996</v>
      </c>
    </row>
    <row r="46" spans="1:17" x14ac:dyDescent="0.35">
      <c r="A46">
        <v>14</v>
      </c>
      <c r="B46" t="s">
        <v>259</v>
      </c>
      <c r="C46">
        <v>1</v>
      </c>
      <c r="D46">
        <v>2</v>
      </c>
      <c r="E46">
        <v>6</v>
      </c>
      <c r="F46">
        <v>6</v>
      </c>
      <c r="G46">
        <v>6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1</v>
      </c>
      <c r="O46">
        <v>7.1</v>
      </c>
      <c r="P46">
        <v>7.1</v>
      </c>
      <c r="Q46" s="1">
        <v>1E-3</v>
      </c>
    </row>
    <row r="47" spans="1:17" x14ac:dyDescent="0.35">
      <c r="A47">
        <v>14</v>
      </c>
      <c r="B47" t="s">
        <v>189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6</v>
      </c>
      <c r="P47">
        <v>6</v>
      </c>
      <c r="Q47" s="1">
        <v>0</v>
      </c>
    </row>
    <row r="48" spans="1:17" x14ac:dyDescent="0.35">
      <c r="A48">
        <v>14</v>
      </c>
      <c r="B48" t="s">
        <v>53</v>
      </c>
      <c r="C48">
        <v>2</v>
      </c>
      <c r="D48">
        <v>4</v>
      </c>
      <c r="E48">
        <v>28</v>
      </c>
      <c r="F48">
        <v>14</v>
      </c>
      <c r="G48">
        <v>23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5.8</v>
      </c>
      <c r="P48">
        <v>5.8</v>
      </c>
      <c r="Q48" s="1">
        <v>8.0000000000000002E-3</v>
      </c>
    </row>
    <row r="49" spans="1:17" x14ac:dyDescent="0.35">
      <c r="A49">
        <v>14</v>
      </c>
      <c r="B49" t="s">
        <v>54</v>
      </c>
      <c r="C49">
        <v>3</v>
      </c>
      <c r="D49">
        <v>6</v>
      </c>
      <c r="E49">
        <v>42</v>
      </c>
      <c r="F49">
        <v>14</v>
      </c>
      <c r="G49">
        <v>20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5.7</v>
      </c>
      <c r="P49">
        <v>5.7</v>
      </c>
      <c r="Q49" s="1">
        <v>0.44500000000000001</v>
      </c>
    </row>
    <row r="50" spans="1:17" x14ac:dyDescent="0.35">
      <c r="A50">
        <v>14</v>
      </c>
      <c r="B50" t="s">
        <v>121</v>
      </c>
      <c r="C50">
        <v>5</v>
      </c>
      <c r="D50">
        <v>5</v>
      </c>
      <c r="E50">
        <v>32</v>
      </c>
      <c r="F50">
        <v>6.4</v>
      </c>
      <c r="G50">
        <v>12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5.7</v>
      </c>
      <c r="P50">
        <v>5.7</v>
      </c>
      <c r="Q50" s="1">
        <v>7.0000000000000001E-3</v>
      </c>
    </row>
    <row r="51" spans="1:17" x14ac:dyDescent="0.35">
      <c r="A51">
        <v>14</v>
      </c>
      <c r="B51" t="s">
        <v>101</v>
      </c>
      <c r="C51">
        <v>3</v>
      </c>
      <c r="D51">
        <v>4</v>
      </c>
      <c r="E51">
        <v>25</v>
      </c>
      <c r="F51">
        <v>8.3000000000000007</v>
      </c>
      <c r="G51">
        <v>9</v>
      </c>
      <c r="H51">
        <v>0</v>
      </c>
      <c r="I51">
        <v>0</v>
      </c>
      <c r="J51">
        <v>2</v>
      </c>
      <c r="K51">
        <v>16</v>
      </c>
      <c r="L51">
        <v>0</v>
      </c>
      <c r="M51">
        <v>0</v>
      </c>
      <c r="N51">
        <v>1</v>
      </c>
      <c r="O51">
        <v>5.6</v>
      </c>
      <c r="P51">
        <v>5.6</v>
      </c>
      <c r="Q51" s="1">
        <v>0.12</v>
      </c>
    </row>
    <row r="52" spans="1:17" x14ac:dyDescent="0.35">
      <c r="A52">
        <v>14</v>
      </c>
      <c r="B52" t="s">
        <v>31</v>
      </c>
      <c r="C52">
        <v>5</v>
      </c>
      <c r="D52">
        <v>14</v>
      </c>
      <c r="E52">
        <v>29</v>
      </c>
      <c r="F52">
        <v>5.8</v>
      </c>
      <c r="G52">
        <v>12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5.4</v>
      </c>
      <c r="P52">
        <v>5.4</v>
      </c>
      <c r="Q52" s="1">
        <v>0.28199999999999997</v>
      </c>
    </row>
    <row r="53" spans="1:17" x14ac:dyDescent="0.35">
      <c r="A53">
        <v>14</v>
      </c>
      <c r="B53" t="s">
        <v>32</v>
      </c>
      <c r="C53">
        <v>2</v>
      </c>
      <c r="D53">
        <v>7</v>
      </c>
      <c r="E53">
        <v>44</v>
      </c>
      <c r="F53">
        <v>22</v>
      </c>
      <c r="G53">
        <v>28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5.4</v>
      </c>
      <c r="P53">
        <v>5.4</v>
      </c>
      <c r="Q53" s="1">
        <v>0.17499999999999999</v>
      </c>
    </row>
    <row r="54" spans="1:17" x14ac:dyDescent="0.35">
      <c r="A54">
        <v>14</v>
      </c>
      <c r="B54" t="s">
        <v>23</v>
      </c>
      <c r="C54">
        <v>4</v>
      </c>
      <c r="D54">
        <v>7</v>
      </c>
      <c r="E54">
        <v>32</v>
      </c>
      <c r="F54">
        <v>8</v>
      </c>
      <c r="G54">
        <v>14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5.2</v>
      </c>
      <c r="P54">
        <v>5.2</v>
      </c>
      <c r="Q54" s="1">
        <v>0.51300000000000001</v>
      </c>
    </row>
    <row r="55" spans="1:17" x14ac:dyDescent="0.35">
      <c r="A55">
        <v>14</v>
      </c>
      <c r="B55" t="s">
        <v>16</v>
      </c>
      <c r="C55">
        <v>5</v>
      </c>
      <c r="D55">
        <v>6</v>
      </c>
      <c r="E55">
        <v>25</v>
      </c>
      <c r="F55">
        <v>5</v>
      </c>
      <c r="G55">
        <v>12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5</v>
      </c>
      <c r="P55">
        <v>5</v>
      </c>
      <c r="Q55" s="1">
        <v>0.79500000000000004</v>
      </c>
    </row>
    <row r="56" spans="1:17" x14ac:dyDescent="0.35">
      <c r="A56">
        <v>14</v>
      </c>
      <c r="B56" t="s">
        <v>222</v>
      </c>
      <c r="C56">
        <v>1</v>
      </c>
      <c r="D56">
        <v>1</v>
      </c>
      <c r="E56">
        <v>44</v>
      </c>
      <c r="F56">
        <v>44</v>
      </c>
      <c r="G56">
        <v>44</v>
      </c>
      <c r="H56">
        <v>3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4.9000000000000004</v>
      </c>
      <c r="P56">
        <v>4.9000000000000004</v>
      </c>
      <c r="Q56" s="1">
        <v>1.4E-2</v>
      </c>
    </row>
    <row r="57" spans="1:17" x14ac:dyDescent="0.35">
      <c r="A57">
        <v>14</v>
      </c>
      <c r="B57" t="s">
        <v>83</v>
      </c>
      <c r="C57">
        <v>2</v>
      </c>
      <c r="D57">
        <v>5</v>
      </c>
      <c r="E57">
        <v>37</v>
      </c>
      <c r="F57">
        <v>18.5</v>
      </c>
      <c r="G57">
        <v>30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4.7</v>
      </c>
      <c r="P57">
        <v>4.7</v>
      </c>
      <c r="Q57" s="1">
        <v>0.73199999999999998</v>
      </c>
    </row>
    <row r="58" spans="1:17" x14ac:dyDescent="0.35">
      <c r="A58">
        <v>14</v>
      </c>
      <c r="B58" t="s">
        <v>77</v>
      </c>
      <c r="C58">
        <v>3</v>
      </c>
      <c r="D58">
        <v>3</v>
      </c>
      <c r="E58">
        <v>32</v>
      </c>
      <c r="F58">
        <v>10.7</v>
      </c>
      <c r="G58">
        <v>12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4.7</v>
      </c>
      <c r="P58">
        <v>4.7</v>
      </c>
      <c r="Q58" s="1">
        <v>0.53200000000000003</v>
      </c>
    </row>
    <row r="59" spans="1:17" x14ac:dyDescent="0.35">
      <c r="A59">
        <v>14</v>
      </c>
      <c r="B59" t="s">
        <v>86</v>
      </c>
      <c r="C59">
        <v>4</v>
      </c>
      <c r="D59">
        <v>7</v>
      </c>
      <c r="E59">
        <v>25</v>
      </c>
      <c r="F59">
        <v>6.3</v>
      </c>
      <c r="G59">
        <v>11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4.5</v>
      </c>
      <c r="P59">
        <v>4.5</v>
      </c>
      <c r="Q59" s="1">
        <v>0.60799999999999998</v>
      </c>
    </row>
    <row r="60" spans="1:17" x14ac:dyDescent="0.35">
      <c r="A60">
        <v>14</v>
      </c>
      <c r="B60" t="s">
        <v>62</v>
      </c>
      <c r="C60">
        <v>5</v>
      </c>
      <c r="D60">
        <v>6</v>
      </c>
      <c r="E60">
        <v>19</v>
      </c>
      <c r="F60">
        <v>3.8</v>
      </c>
      <c r="G60">
        <v>7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4.4000000000000004</v>
      </c>
      <c r="P60">
        <v>4.4000000000000004</v>
      </c>
      <c r="Q60" s="1">
        <v>0.80500000000000005</v>
      </c>
    </row>
    <row r="61" spans="1:17" x14ac:dyDescent="0.35">
      <c r="A61">
        <v>14</v>
      </c>
      <c r="B61" t="s">
        <v>194</v>
      </c>
      <c r="C61">
        <v>4</v>
      </c>
      <c r="D61">
        <v>4</v>
      </c>
      <c r="E61">
        <v>24</v>
      </c>
      <c r="F61">
        <v>6</v>
      </c>
      <c r="G61">
        <v>15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4.4000000000000004</v>
      </c>
      <c r="P61">
        <v>4.4000000000000004</v>
      </c>
      <c r="Q61" s="1">
        <v>1E-3</v>
      </c>
    </row>
    <row r="62" spans="1:17" x14ac:dyDescent="0.35">
      <c r="A62">
        <v>14</v>
      </c>
      <c r="B62" t="s">
        <v>18</v>
      </c>
      <c r="C62">
        <v>4</v>
      </c>
      <c r="D62">
        <v>11</v>
      </c>
      <c r="E62">
        <v>24</v>
      </c>
      <c r="F62">
        <v>6</v>
      </c>
      <c r="G62">
        <v>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4.4000000000000004</v>
      </c>
      <c r="P62">
        <v>4.4000000000000004</v>
      </c>
      <c r="Q62" s="1">
        <v>1</v>
      </c>
    </row>
    <row r="63" spans="1:17" x14ac:dyDescent="0.35">
      <c r="A63">
        <v>14</v>
      </c>
      <c r="B63" t="s">
        <v>58</v>
      </c>
      <c r="C63">
        <v>3</v>
      </c>
      <c r="D63">
        <v>4</v>
      </c>
      <c r="E63">
        <v>29</v>
      </c>
      <c r="F63">
        <v>9.6999999999999993</v>
      </c>
      <c r="G63">
        <v>14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4.4000000000000004</v>
      </c>
      <c r="P63">
        <v>4.4000000000000004</v>
      </c>
      <c r="Q63" s="1">
        <v>1</v>
      </c>
    </row>
    <row r="64" spans="1:17" x14ac:dyDescent="0.35">
      <c r="A64">
        <v>14</v>
      </c>
      <c r="B64" t="s">
        <v>104</v>
      </c>
      <c r="C64">
        <v>3</v>
      </c>
      <c r="D64">
        <v>5</v>
      </c>
      <c r="E64">
        <v>46</v>
      </c>
      <c r="F64">
        <v>15.3</v>
      </c>
      <c r="G64">
        <v>38</v>
      </c>
      <c r="H64">
        <v>2</v>
      </c>
      <c r="I64">
        <v>0</v>
      </c>
      <c r="J64">
        <v>0</v>
      </c>
      <c r="K64">
        <v>0</v>
      </c>
      <c r="L64">
        <v>0</v>
      </c>
      <c r="M64">
        <v>1</v>
      </c>
      <c r="N64">
        <v>1</v>
      </c>
      <c r="O64">
        <v>4.0999999999999996</v>
      </c>
      <c r="P64">
        <v>4.0999999999999996</v>
      </c>
      <c r="Q64" s="1">
        <v>2.3E-2</v>
      </c>
    </row>
    <row r="65" spans="1:17" x14ac:dyDescent="0.35">
      <c r="A65">
        <v>14</v>
      </c>
      <c r="B65" t="s">
        <v>120</v>
      </c>
      <c r="C65">
        <v>2</v>
      </c>
      <c r="D65">
        <v>4</v>
      </c>
      <c r="E65">
        <v>30</v>
      </c>
      <c r="F65">
        <v>15</v>
      </c>
      <c r="G65">
        <v>22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4</v>
      </c>
      <c r="P65">
        <v>4</v>
      </c>
      <c r="Q65" s="1">
        <v>2E-3</v>
      </c>
    </row>
    <row r="66" spans="1:17" x14ac:dyDescent="0.35">
      <c r="A66">
        <v>14</v>
      </c>
      <c r="B66" t="s">
        <v>21</v>
      </c>
      <c r="C66">
        <v>2</v>
      </c>
      <c r="D66">
        <v>3</v>
      </c>
      <c r="E66">
        <v>27</v>
      </c>
      <c r="F66">
        <v>13.5</v>
      </c>
      <c r="G66">
        <v>15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3.7</v>
      </c>
      <c r="P66">
        <v>3.7</v>
      </c>
      <c r="Q66" s="1">
        <v>1</v>
      </c>
    </row>
    <row r="67" spans="1:17" x14ac:dyDescent="0.35">
      <c r="A67">
        <v>14</v>
      </c>
      <c r="B67" t="s">
        <v>30</v>
      </c>
      <c r="C67">
        <v>2</v>
      </c>
      <c r="D67">
        <v>3</v>
      </c>
      <c r="E67">
        <v>27</v>
      </c>
      <c r="F67">
        <v>13.5</v>
      </c>
      <c r="G67">
        <v>20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3.7</v>
      </c>
      <c r="P67">
        <v>3.7</v>
      </c>
      <c r="Q67" s="1">
        <v>0.88400000000000001</v>
      </c>
    </row>
    <row r="68" spans="1:17" x14ac:dyDescent="0.35">
      <c r="A68">
        <v>14</v>
      </c>
      <c r="B68" t="s">
        <v>25</v>
      </c>
      <c r="C68">
        <v>3</v>
      </c>
      <c r="D68">
        <v>9</v>
      </c>
      <c r="E68">
        <v>21</v>
      </c>
      <c r="F68">
        <v>7</v>
      </c>
      <c r="G68">
        <v>11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3.6</v>
      </c>
      <c r="P68">
        <v>3.6</v>
      </c>
      <c r="Q68" s="1">
        <v>1</v>
      </c>
    </row>
    <row r="69" spans="1:17" x14ac:dyDescent="0.35">
      <c r="A69">
        <v>14</v>
      </c>
      <c r="B69" t="s">
        <v>118</v>
      </c>
      <c r="C69">
        <v>2</v>
      </c>
      <c r="D69">
        <v>4</v>
      </c>
      <c r="E69">
        <v>26</v>
      </c>
      <c r="F69">
        <v>13</v>
      </c>
      <c r="G69">
        <v>18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3.6</v>
      </c>
      <c r="P69">
        <v>3.6</v>
      </c>
      <c r="Q69" s="1">
        <v>0.16500000000000001</v>
      </c>
    </row>
    <row r="70" spans="1:17" x14ac:dyDescent="0.35">
      <c r="A70">
        <v>14</v>
      </c>
      <c r="B70" t="s">
        <v>76</v>
      </c>
      <c r="C70">
        <v>4</v>
      </c>
      <c r="D70">
        <v>7</v>
      </c>
      <c r="E70">
        <v>15</v>
      </c>
      <c r="F70">
        <v>3.8</v>
      </c>
      <c r="G70">
        <v>12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3.5</v>
      </c>
      <c r="P70">
        <v>3.5</v>
      </c>
      <c r="Q70" s="1">
        <v>0.215</v>
      </c>
    </row>
    <row r="71" spans="1:17" x14ac:dyDescent="0.35">
      <c r="A71">
        <v>14</v>
      </c>
      <c r="B71" t="s">
        <v>72</v>
      </c>
      <c r="C71">
        <v>2</v>
      </c>
      <c r="D71">
        <v>4</v>
      </c>
      <c r="E71">
        <v>24</v>
      </c>
      <c r="F71">
        <v>12</v>
      </c>
      <c r="G71">
        <v>14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3.4</v>
      </c>
      <c r="P71">
        <v>3.4</v>
      </c>
      <c r="Q71" s="1">
        <v>9.9000000000000005E-2</v>
      </c>
    </row>
    <row r="72" spans="1:17" x14ac:dyDescent="0.35">
      <c r="A72">
        <v>14</v>
      </c>
      <c r="B72" t="s">
        <v>90</v>
      </c>
      <c r="C72">
        <v>2</v>
      </c>
      <c r="D72">
        <v>3</v>
      </c>
      <c r="E72">
        <v>23</v>
      </c>
      <c r="F72">
        <v>11.5</v>
      </c>
      <c r="G72">
        <v>17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3.3</v>
      </c>
      <c r="P72">
        <v>3.3</v>
      </c>
      <c r="Q72" s="1">
        <v>0.47699999999999998</v>
      </c>
    </row>
    <row r="73" spans="1:17" x14ac:dyDescent="0.35">
      <c r="A73">
        <v>14</v>
      </c>
      <c r="B73" t="s">
        <v>169</v>
      </c>
      <c r="C73">
        <v>1</v>
      </c>
      <c r="D73">
        <v>1</v>
      </c>
      <c r="E73">
        <v>28</v>
      </c>
      <c r="F73">
        <v>28</v>
      </c>
      <c r="G73">
        <v>28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3.3</v>
      </c>
      <c r="P73">
        <v>3.3</v>
      </c>
      <c r="Q73" s="1">
        <v>1E-3</v>
      </c>
    </row>
    <row r="74" spans="1:17" x14ac:dyDescent="0.35">
      <c r="A74">
        <v>14</v>
      </c>
      <c r="B74" t="s">
        <v>217</v>
      </c>
      <c r="C74">
        <v>2</v>
      </c>
      <c r="D74">
        <v>4</v>
      </c>
      <c r="E74">
        <v>23</v>
      </c>
      <c r="F74">
        <v>11.5</v>
      </c>
      <c r="G74">
        <v>14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3.3</v>
      </c>
      <c r="P74">
        <v>3.3</v>
      </c>
      <c r="Q74" s="1">
        <v>7.0000000000000001E-3</v>
      </c>
    </row>
    <row r="75" spans="1:17" x14ac:dyDescent="0.35">
      <c r="A75">
        <v>14</v>
      </c>
      <c r="B75" t="s">
        <v>65</v>
      </c>
      <c r="C75">
        <v>2</v>
      </c>
      <c r="D75">
        <v>4</v>
      </c>
      <c r="E75">
        <v>22</v>
      </c>
      <c r="F75">
        <v>11</v>
      </c>
      <c r="G75">
        <v>15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3.2</v>
      </c>
      <c r="P75">
        <v>3.2</v>
      </c>
      <c r="Q75" s="1">
        <v>3.7999999999999999E-2</v>
      </c>
    </row>
    <row r="76" spans="1:17" x14ac:dyDescent="0.35">
      <c r="A76">
        <v>14</v>
      </c>
      <c r="B76" t="s">
        <v>277</v>
      </c>
      <c r="C76">
        <v>2</v>
      </c>
      <c r="D76">
        <v>4</v>
      </c>
      <c r="E76">
        <v>22</v>
      </c>
      <c r="F76">
        <v>11</v>
      </c>
      <c r="G76">
        <v>16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3.2</v>
      </c>
      <c r="P76">
        <v>3.2</v>
      </c>
      <c r="Q76" s="1">
        <v>1E-3</v>
      </c>
    </row>
    <row r="77" spans="1:17" x14ac:dyDescent="0.35">
      <c r="A77">
        <v>14</v>
      </c>
      <c r="B77" t="s">
        <v>87</v>
      </c>
      <c r="C77">
        <v>2</v>
      </c>
      <c r="D77">
        <v>9</v>
      </c>
      <c r="E77">
        <v>22</v>
      </c>
      <c r="F77">
        <v>11</v>
      </c>
      <c r="G77">
        <v>13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3.2</v>
      </c>
      <c r="P77">
        <v>3.2</v>
      </c>
      <c r="Q77" s="1">
        <v>0.16</v>
      </c>
    </row>
    <row r="78" spans="1:17" x14ac:dyDescent="0.35">
      <c r="A78">
        <v>14</v>
      </c>
      <c r="B78" t="s">
        <v>168</v>
      </c>
      <c r="C78">
        <v>3</v>
      </c>
      <c r="D78">
        <v>5</v>
      </c>
      <c r="E78">
        <v>17</v>
      </c>
      <c r="F78">
        <v>5.7</v>
      </c>
      <c r="G78">
        <v>11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3.2</v>
      </c>
      <c r="P78">
        <v>3.2</v>
      </c>
      <c r="Q78" s="1">
        <v>1.0999999999999999E-2</v>
      </c>
    </row>
    <row r="79" spans="1:17" x14ac:dyDescent="0.35">
      <c r="A79">
        <v>14</v>
      </c>
      <c r="B79" t="s">
        <v>97</v>
      </c>
      <c r="C79">
        <v>2</v>
      </c>
      <c r="D79">
        <v>3</v>
      </c>
      <c r="E79">
        <v>22</v>
      </c>
      <c r="F79">
        <v>11</v>
      </c>
      <c r="G79">
        <v>12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3.2</v>
      </c>
      <c r="P79">
        <v>3.2</v>
      </c>
      <c r="Q79" s="1">
        <v>0.03</v>
      </c>
    </row>
    <row r="80" spans="1:17" x14ac:dyDescent="0.35">
      <c r="A80">
        <v>14</v>
      </c>
      <c r="B80" t="s">
        <v>150</v>
      </c>
      <c r="C80">
        <v>1</v>
      </c>
      <c r="D80">
        <v>1</v>
      </c>
      <c r="E80">
        <v>25</v>
      </c>
      <c r="F80">
        <v>25</v>
      </c>
      <c r="G80">
        <v>25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3</v>
      </c>
      <c r="P80">
        <v>3</v>
      </c>
      <c r="Q80" s="1">
        <v>3.0000000000000001E-3</v>
      </c>
    </row>
    <row r="81" spans="1:17" x14ac:dyDescent="0.35">
      <c r="A81">
        <v>14</v>
      </c>
      <c r="B81" t="s">
        <v>88</v>
      </c>
      <c r="C81">
        <v>3</v>
      </c>
      <c r="D81">
        <v>4</v>
      </c>
      <c r="E81">
        <v>15</v>
      </c>
      <c r="F81">
        <v>5</v>
      </c>
      <c r="G81">
        <v>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3</v>
      </c>
      <c r="P81">
        <v>3</v>
      </c>
      <c r="Q81" s="1">
        <v>1.9E-2</v>
      </c>
    </row>
    <row r="82" spans="1:17" x14ac:dyDescent="0.35">
      <c r="A82">
        <v>14</v>
      </c>
      <c r="B82" t="s">
        <v>223</v>
      </c>
      <c r="C82">
        <v>2</v>
      </c>
      <c r="D82">
        <v>6</v>
      </c>
      <c r="E82">
        <v>20</v>
      </c>
      <c r="F82">
        <v>10</v>
      </c>
      <c r="G82">
        <v>19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3</v>
      </c>
      <c r="P82">
        <v>3</v>
      </c>
      <c r="Q82" s="1">
        <v>4.1000000000000002E-2</v>
      </c>
    </row>
    <row r="83" spans="1:17" x14ac:dyDescent="0.35">
      <c r="A83">
        <v>14</v>
      </c>
      <c r="B83" t="s">
        <v>167</v>
      </c>
      <c r="C83">
        <v>1</v>
      </c>
      <c r="D83">
        <v>1</v>
      </c>
      <c r="E83">
        <v>22</v>
      </c>
      <c r="F83">
        <v>22</v>
      </c>
      <c r="G83">
        <v>22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2.7</v>
      </c>
      <c r="P83">
        <v>2.7</v>
      </c>
      <c r="Q83" s="1">
        <v>1E-3</v>
      </c>
    </row>
    <row r="84" spans="1:17" x14ac:dyDescent="0.35">
      <c r="A84">
        <v>14</v>
      </c>
      <c r="B84" t="s">
        <v>48</v>
      </c>
      <c r="C84">
        <v>1</v>
      </c>
      <c r="D84">
        <v>3</v>
      </c>
      <c r="E84">
        <v>21</v>
      </c>
      <c r="F84">
        <v>21</v>
      </c>
      <c r="G84">
        <v>21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2.6</v>
      </c>
      <c r="P84">
        <v>2.6</v>
      </c>
      <c r="Q84" s="1">
        <v>1.0999999999999999E-2</v>
      </c>
    </row>
    <row r="85" spans="1:17" x14ac:dyDescent="0.35">
      <c r="A85">
        <v>14</v>
      </c>
      <c r="B85" t="s">
        <v>109</v>
      </c>
      <c r="C85">
        <v>2</v>
      </c>
      <c r="D85">
        <v>6</v>
      </c>
      <c r="E85">
        <v>16</v>
      </c>
      <c r="F85">
        <v>8</v>
      </c>
      <c r="G85">
        <v>9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2.6</v>
      </c>
      <c r="P85">
        <v>2.6</v>
      </c>
      <c r="Q85" s="1">
        <v>0.629</v>
      </c>
    </row>
    <row r="86" spans="1:17" x14ac:dyDescent="0.35">
      <c r="A86">
        <v>14</v>
      </c>
      <c r="B86" t="s">
        <v>164</v>
      </c>
      <c r="C86">
        <v>2</v>
      </c>
      <c r="D86">
        <v>3</v>
      </c>
      <c r="E86">
        <v>15</v>
      </c>
      <c r="F86">
        <v>7.5</v>
      </c>
      <c r="G86">
        <v>8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2.5</v>
      </c>
      <c r="P86">
        <v>2.5</v>
      </c>
      <c r="Q86" s="1">
        <v>1E-3</v>
      </c>
    </row>
    <row r="87" spans="1:17" x14ac:dyDescent="0.35">
      <c r="A87">
        <v>14</v>
      </c>
      <c r="B87" t="s">
        <v>84</v>
      </c>
      <c r="C87">
        <v>2</v>
      </c>
      <c r="D87">
        <v>2</v>
      </c>
      <c r="E87">
        <v>14</v>
      </c>
      <c r="F87">
        <v>7</v>
      </c>
      <c r="G87">
        <v>9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2.4</v>
      </c>
      <c r="P87">
        <v>2.4</v>
      </c>
      <c r="Q87" s="1">
        <v>2.3E-2</v>
      </c>
    </row>
    <row r="88" spans="1:17" x14ac:dyDescent="0.35">
      <c r="A88">
        <v>14</v>
      </c>
      <c r="B88" t="s">
        <v>105</v>
      </c>
      <c r="C88">
        <v>1</v>
      </c>
      <c r="D88">
        <v>2</v>
      </c>
      <c r="E88">
        <v>18</v>
      </c>
      <c r="F88">
        <v>18</v>
      </c>
      <c r="G88">
        <v>18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2.2999999999999998</v>
      </c>
      <c r="P88">
        <v>2.2999999999999998</v>
      </c>
      <c r="Q88" s="1">
        <v>0</v>
      </c>
    </row>
    <row r="89" spans="1:17" x14ac:dyDescent="0.35">
      <c r="A89">
        <v>14</v>
      </c>
      <c r="B89" t="s">
        <v>110</v>
      </c>
      <c r="C89">
        <v>2</v>
      </c>
      <c r="D89">
        <v>3</v>
      </c>
      <c r="E89">
        <v>13</v>
      </c>
      <c r="F89">
        <v>6.5</v>
      </c>
      <c r="G89">
        <v>8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2.2999999999999998</v>
      </c>
      <c r="P89">
        <v>2.2999999999999998</v>
      </c>
      <c r="Q89" s="1">
        <v>5.7000000000000002E-2</v>
      </c>
    </row>
    <row r="90" spans="1:17" x14ac:dyDescent="0.35">
      <c r="A90">
        <v>14</v>
      </c>
      <c r="B90" t="s">
        <v>66</v>
      </c>
      <c r="C90">
        <v>2</v>
      </c>
      <c r="D90">
        <v>2</v>
      </c>
      <c r="E90">
        <v>13</v>
      </c>
      <c r="F90">
        <v>6.5</v>
      </c>
      <c r="G90">
        <v>7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2.2999999999999998</v>
      </c>
      <c r="P90">
        <v>2.2999999999999998</v>
      </c>
      <c r="Q90" s="1">
        <v>1.6E-2</v>
      </c>
    </row>
    <row r="91" spans="1:17" x14ac:dyDescent="0.35">
      <c r="A91">
        <v>14</v>
      </c>
      <c r="B91" t="s">
        <v>282</v>
      </c>
      <c r="C91">
        <v>2</v>
      </c>
      <c r="D91">
        <v>5</v>
      </c>
      <c r="E91">
        <v>13</v>
      </c>
      <c r="F91">
        <v>6.5</v>
      </c>
      <c r="G91">
        <v>9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2.2999999999999998</v>
      </c>
      <c r="P91">
        <v>2.2999999999999998</v>
      </c>
      <c r="Q91" s="1">
        <v>0</v>
      </c>
    </row>
    <row r="92" spans="1:17" x14ac:dyDescent="0.35">
      <c r="A92">
        <v>14</v>
      </c>
      <c r="B92" t="s">
        <v>69</v>
      </c>
      <c r="C92">
        <v>1</v>
      </c>
      <c r="D92">
        <v>1</v>
      </c>
      <c r="E92">
        <v>18</v>
      </c>
      <c r="F92">
        <v>18</v>
      </c>
      <c r="G92">
        <v>18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2.2999999999999998</v>
      </c>
      <c r="P92">
        <v>2.2999999999999998</v>
      </c>
      <c r="Q92" s="1">
        <v>3.1E-2</v>
      </c>
    </row>
    <row r="93" spans="1:17" x14ac:dyDescent="0.35">
      <c r="A93">
        <v>14</v>
      </c>
      <c r="B93" t="s">
        <v>47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22</v>
      </c>
      <c r="L93">
        <v>0</v>
      </c>
      <c r="M93">
        <v>0</v>
      </c>
      <c r="N93">
        <v>1</v>
      </c>
      <c r="O93">
        <v>2.2000000000000002</v>
      </c>
      <c r="P93">
        <v>2.2000000000000002</v>
      </c>
      <c r="Q93" s="1">
        <v>7.0000000000000001E-3</v>
      </c>
    </row>
    <row r="94" spans="1:17" x14ac:dyDescent="0.35">
      <c r="A94">
        <v>14</v>
      </c>
      <c r="B94" t="s">
        <v>345</v>
      </c>
      <c r="C94">
        <v>1</v>
      </c>
      <c r="D94">
        <v>1</v>
      </c>
      <c r="E94">
        <v>17</v>
      </c>
      <c r="F94">
        <v>17</v>
      </c>
      <c r="G94">
        <v>17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2.2000000000000002</v>
      </c>
      <c r="P94">
        <v>2.2000000000000002</v>
      </c>
      <c r="Q94" s="1">
        <v>2.1999999999999999E-2</v>
      </c>
    </row>
    <row r="95" spans="1:17" x14ac:dyDescent="0.35">
      <c r="A95">
        <v>14</v>
      </c>
      <c r="B95" t="s">
        <v>92</v>
      </c>
      <c r="C95">
        <v>2</v>
      </c>
      <c r="D95">
        <v>3</v>
      </c>
      <c r="E95">
        <v>11</v>
      </c>
      <c r="F95">
        <v>5.5</v>
      </c>
      <c r="G95">
        <v>8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2.1</v>
      </c>
      <c r="P95">
        <v>2.1</v>
      </c>
      <c r="Q95" s="1">
        <v>5.7000000000000002E-2</v>
      </c>
    </row>
    <row r="96" spans="1:17" x14ac:dyDescent="0.35">
      <c r="A96">
        <v>14</v>
      </c>
      <c r="B96" t="s">
        <v>40</v>
      </c>
      <c r="C96">
        <v>1</v>
      </c>
      <c r="D96">
        <v>1</v>
      </c>
      <c r="E96">
        <v>13</v>
      </c>
      <c r="F96">
        <v>13</v>
      </c>
      <c r="G96">
        <v>13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1.8</v>
      </c>
      <c r="P96">
        <v>1.8</v>
      </c>
      <c r="Q96" s="1">
        <v>0.93200000000000005</v>
      </c>
    </row>
    <row r="97" spans="1:17" x14ac:dyDescent="0.35">
      <c r="A97">
        <v>14</v>
      </c>
      <c r="B97" t="s">
        <v>176</v>
      </c>
      <c r="C97">
        <v>1</v>
      </c>
      <c r="D97">
        <v>1</v>
      </c>
      <c r="E97">
        <v>12</v>
      </c>
      <c r="F97">
        <v>12</v>
      </c>
      <c r="G97">
        <v>12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1.7</v>
      </c>
      <c r="P97">
        <v>1.7</v>
      </c>
      <c r="Q97" s="1">
        <v>0</v>
      </c>
    </row>
    <row r="98" spans="1:17" x14ac:dyDescent="0.35">
      <c r="A98">
        <v>14</v>
      </c>
      <c r="B98" t="s">
        <v>114</v>
      </c>
      <c r="C98">
        <v>1</v>
      </c>
      <c r="D98">
        <v>1</v>
      </c>
      <c r="E98">
        <v>12</v>
      </c>
      <c r="F98">
        <v>12</v>
      </c>
      <c r="G98">
        <v>12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1.7</v>
      </c>
      <c r="P98">
        <v>1.7</v>
      </c>
      <c r="Q98" s="1">
        <v>9.6000000000000002E-2</v>
      </c>
    </row>
    <row r="99" spans="1:17" x14ac:dyDescent="0.35">
      <c r="A99">
        <v>14</v>
      </c>
      <c r="B99" t="s">
        <v>161</v>
      </c>
      <c r="C99">
        <v>1</v>
      </c>
      <c r="D99">
        <v>1</v>
      </c>
      <c r="E99">
        <v>11</v>
      </c>
      <c r="F99">
        <v>11</v>
      </c>
      <c r="G99">
        <v>11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1.6</v>
      </c>
      <c r="P99">
        <v>1.6</v>
      </c>
      <c r="Q99" s="1">
        <v>1E-3</v>
      </c>
    </row>
    <row r="100" spans="1:17" x14ac:dyDescent="0.35">
      <c r="A100">
        <v>14</v>
      </c>
      <c r="B100" t="s">
        <v>160</v>
      </c>
      <c r="C100">
        <v>1</v>
      </c>
      <c r="D100">
        <v>1</v>
      </c>
      <c r="E100">
        <v>11</v>
      </c>
      <c r="F100">
        <v>11</v>
      </c>
      <c r="G100">
        <v>11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1.6</v>
      </c>
      <c r="P100">
        <v>1.6</v>
      </c>
      <c r="Q100" s="1">
        <v>1E-3</v>
      </c>
    </row>
    <row r="101" spans="1:17" x14ac:dyDescent="0.35">
      <c r="A101">
        <v>14</v>
      </c>
      <c r="B101" t="s">
        <v>315</v>
      </c>
      <c r="C101">
        <v>1</v>
      </c>
      <c r="D101">
        <v>1</v>
      </c>
      <c r="E101">
        <v>11</v>
      </c>
      <c r="F101">
        <v>11</v>
      </c>
      <c r="G101">
        <v>11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1.6</v>
      </c>
      <c r="P101">
        <v>1.6</v>
      </c>
      <c r="Q101" s="1">
        <v>0</v>
      </c>
    </row>
    <row r="102" spans="1:17" x14ac:dyDescent="0.35">
      <c r="A102">
        <v>14</v>
      </c>
      <c r="B102" t="s">
        <v>333</v>
      </c>
      <c r="C102">
        <v>1</v>
      </c>
      <c r="D102">
        <v>7</v>
      </c>
      <c r="E102">
        <v>9</v>
      </c>
      <c r="F102">
        <v>9</v>
      </c>
      <c r="G102">
        <v>9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1.4</v>
      </c>
      <c r="P102">
        <v>1.4</v>
      </c>
      <c r="Q102" s="1">
        <v>0</v>
      </c>
    </row>
    <row r="103" spans="1:17" x14ac:dyDescent="0.35">
      <c r="A103">
        <v>14</v>
      </c>
      <c r="B103" t="s">
        <v>321</v>
      </c>
      <c r="C103">
        <v>1</v>
      </c>
      <c r="D103">
        <v>2</v>
      </c>
      <c r="E103">
        <v>9</v>
      </c>
      <c r="F103">
        <v>9</v>
      </c>
      <c r="G103">
        <v>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1.4</v>
      </c>
      <c r="P103">
        <v>1.4</v>
      </c>
      <c r="Q103" s="1">
        <v>1E-3</v>
      </c>
    </row>
    <row r="104" spans="1:17" x14ac:dyDescent="0.35">
      <c r="A104">
        <v>14</v>
      </c>
      <c r="B104" t="s">
        <v>201</v>
      </c>
      <c r="C104">
        <v>1</v>
      </c>
      <c r="D104">
        <v>1</v>
      </c>
      <c r="E104">
        <v>8</v>
      </c>
      <c r="F104">
        <v>8</v>
      </c>
      <c r="G104">
        <v>8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1.3</v>
      </c>
      <c r="P104">
        <v>1.3</v>
      </c>
      <c r="Q104" s="1">
        <v>2.5999999999999999E-2</v>
      </c>
    </row>
    <row r="105" spans="1:17" x14ac:dyDescent="0.35">
      <c r="A105">
        <v>14</v>
      </c>
      <c r="B105" t="s">
        <v>152</v>
      </c>
      <c r="C105">
        <v>1</v>
      </c>
      <c r="D105">
        <v>1</v>
      </c>
      <c r="E105">
        <v>5</v>
      </c>
      <c r="F105">
        <v>5</v>
      </c>
      <c r="G105">
        <v>5</v>
      </c>
      <c r="H105">
        <v>0</v>
      </c>
      <c r="I105">
        <v>0</v>
      </c>
      <c r="J105">
        <v>1</v>
      </c>
      <c r="K105">
        <v>3</v>
      </c>
      <c r="L105">
        <v>0</v>
      </c>
      <c r="M105">
        <v>0</v>
      </c>
      <c r="N105">
        <v>1</v>
      </c>
      <c r="O105">
        <v>1.3</v>
      </c>
      <c r="P105">
        <v>1.3</v>
      </c>
      <c r="Q105" s="1">
        <v>1.7000000000000001E-2</v>
      </c>
    </row>
    <row r="106" spans="1:17" x14ac:dyDescent="0.35">
      <c r="A106">
        <v>14</v>
      </c>
      <c r="B106" t="s">
        <v>26</v>
      </c>
      <c r="C106">
        <v>1</v>
      </c>
      <c r="D106">
        <v>6</v>
      </c>
      <c r="E106">
        <v>8</v>
      </c>
      <c r="F106">
        <v>8</v>
      </c>
      <c r="G106">
        <v>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1.3</v>
      </c>
      <c r="P106">
        <v>1.3</v>
      </c>
      <c r="Q106" s="1">
        <v>0.97399999999999998</v>
      </c>
    </row>
    <row r="107" spans="1:17" x14ac:dyDescent="0.35">
      <c r="A107">
        <v>14</v>
      </c>
      <c r="B107" t="s">
        <v>57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12</v>
      </c>
      <c r="L107">
        <v>0</v>
      </c>
      <c r="M107">
        <v>0</v>
      </c>
      <c r="N107">
        <v>1</v>
      </c>
      <c r="O107">
        <v>1.2</v>
      </c>
      <c r="P107">
        <v>1.2</v>
      </c>
      <c r="Q107" s="1">
        <v>0.01</v>
      </c>
    </row>
    <row r="108" spans="1:17" x14ac:dyDescent="0.35">
      <c r="A108">
        <v>14</v>
      </c>
      <c r="B108" t="s">
        <v>81</v>
      </c>
      <c r="C108">
        <v>1</v>
      </c>
      <c r="D108">
        <v>3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  <c r="K108">
        <v>5</v>
      </c>
      <c r="L108">
        <v>0</v>
      </c>
      <c r="M108">
        <v>0</v>
      </c>
      <c r="N108">
        <v>1</v>
      </c>
      <c r="O108">
        <v>1.1000000000000001</v>
      </c>
      <c r="P108">
        <v>1.1000000000000001</v>
      </c>
      <c r="Q108" s="1">
        <v>0.17799999999999999</v>
      </c>
    </row>
    <row r="109" spans="1:17" x14ac:dyDescent="0.35">
      <c r="A109">
        <v>14</v>
      </c>
      <c r="B109" t="s">
        <v>111</v>
      </c>
      <c r="C109">
        <v>1</v>
      </c>
      <c r="D109">
        <v>5</v>
      </c>
      <c r="E109">
        <v>6</v>
      </c>
      <c r="F109">
        <v>6</v>
      </c>
      <c r="G109">
        <v>6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1.1000000000000001</v>
      </c>
      <c r="P109">
        <v>1.1000000000000001</v>
      </c>
      <c r="Q109" s="1">
        <v>8.9999999999999993E-3</v>
      </c>
    </row>
    <row r="110" spans="1:17" x14ac:dyDescent="0.35">
      <c r="A110">
        <v>14</v>
      </c>
      <c r="B110" t="s">
        <v>172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10</v>
      </c>
      <c r="L110">
        <v>0</v>
      </c>
      <c r="M110">
        <v>0</v>
      </c>
      <c r="N110">
        <v>1</v>
      </c>
      <c r="O110">
        <v>1</v>
      </c>
      <c r="P110">
        <v>1</v>
      </c>
      <c r="Q110" s="1">
        <v>0</v>
      </c>
    </row>
    <row r="111" spans="1:17" x14ac:dyDescent="0.35">
      <c r="A111">
        <v>14</v>
      </c>
      <c r="B111" t="s">
        <v>319</v>
      </c>
      <c r="C111">
        <v>1</v>
      </c>
      <c r="D111">
        <v>2</v>
      </c>
      <c r="E111">
        <v>4</v>
      </c>
      <c r="F111">
        <v>4</v>
      </c>
      <c r="G111">
        <v>4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0.9</v>
      </c>
      <c r="P111">
        <v>0.9</v>
      </c>
      <c r="Q111" s="1">
        <v>1E-3</v>
      </c>
    </row>
    <row r="112" spans="1:17" x14ac:dyDescent="0.35">
      <c r="A112">
        <v>14</v>
      </c>
      <c r="B112" t="s">
        <v>75</v>
      </c>
      <c r="C112">
        <v>1</v>
      </c>
      <c r="D112">
        <v>1</v>
      </c>
      <c r="E112">
        <v>4</v>
      </c>
      <c r="F112">
        <v>4</v>
      </c>
      <c r="G112">
        <v>4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0.9</v>
      </c>
      <c r="P112">
        <v>0.9</v>
      </c>
      <c r="Q112" s="1">
        <v>4.0000000000000001E-3</v>
      </c>
    </row>
    <row r="113" spans="1:17" x14ac:dyDescent="0.35">
      <c r="A113">
        <v>14</v>
      </c>
      <c r="B113" t="s">
        <v>115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4</v>
      </c>
      <c r="L113">
        <v>0</v>
      </c>
      <c r="M113">
        <v>0</v>
      </c>
      <c r="N113">
        <v>1</v>
      </c>
      <c r="O113">
        <v>0.4</v>
      </c>
      <c r="P113">
        <v>0.4</v>
      </c>
      <c r="Q113" s="1">
        <v>0.184</v>
      </c>
    </row>
    <row r="114" spans="1:17" x14ac:dyDescent="0.35">
      <c r="A114">
        <v>14</v>
      </c>
      <c r="B114" t="s">
        <v>50</v>
      </c>
      <c r="C114">
        <v>1</v>
      </c>
      <c r="D114">
        <v>3</v>
      </c>
      <c r="E114">
        <v>-2</v>
      </c>
      <c r="F114">
        <v>-2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0.3</v>
      </c>
      <c r="P114">
        <v>0.3</v>
      </c>
      <c r="Q114" s="1">
        <v>7.1999999999999995E-2</v>
      </c>
    </row>
    <row r="115" spans="1:17" x14ac:dyDescent="0.35">
      <c r="A115">
        <v>14</v>
      </c>
      <c r="B115" t="s">
        <v>28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 s="1">
        <v>0.20499999999999999</v>
      </c>
    </row>
    <row r="116" spans="1:17" x14ac:dyDescent="0.35">
      <c r="A116">
        <v>14</v>
      </c>
      <c r="B116" t="s">
        <v>353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s="1">
        <v>0</v>
      </c>
    </row>
    <row r="117" spans="1:17" x14ac:dyDescent="0.35">
      <c r="A117">
        <v>14</v>
      </c>
      <c r="B117" t="s">
        <v>175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">
        <v>0</v>
      </c>
    </row>
    <row r="118" spans="1:17" x14ac:dyDescent="0.35">
      <c r="A118">
        <v>14</v>
      </c>
      <c r="B118" t="s">
        <v>173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s="1">
        <v>0</v>
      </c>
    </row>
    <row r="119" spans="1:17" x14ac:dyDescent="0.35">
      <c r="A119">
        <v>14</v>
      </c>
      <c r="B119" t="s">
        <v>170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s="1">
        <v>0</v>
      </c>
    </row>
    <row r="120" spans="1:17" x14ac:dyDescent="0.35">
      <c r="A120">
        <v>14</v>
      </c>
      <c r="B120" t="s">
        <v>171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1">
        <v>1E-3</v>
      </c>
    </row>
    <row r="121" spans="1:17" x14ac:dyDescent="0.35">
      <c r="A121">
        <v>14</v>
      </c>
      <c r="B121" t="s">
        <v>358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">
        <v>0</v>
      </c>
    </row>
    <row r="122" spans="1:17" x14ac:dyDescent="0.35">
      <c r="A122">
        <v>14</v>
      </c>
      <c r="B122" t="s">
        <v>371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">
        <v>0</v>
      </c>
    </row>
    <row r="123" spans="1:17" x14ac:dyDescent="0.35">
      <c r="A123">
        <v>14</v>
      </c>
      <c r="B123" t="s">
        <v>337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">
        <v>1.7000000000000001E-2</v>
      </c>
    </row>
    <row r="124" spans="1:17" x14ac:dyDescent="0.35">
      <c r="A124">
        <v>14</v>
      </c>
      <c r="B124" t="s">
        <v>177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1">
        <v>5.3999999999999999E-2</v>
      </c>
    </row>
    <row r="125" spans="1:17" x14ac:dyDescent="0.35">
      <c r="A125">
        <v>14</v>
      </c>
      <c r="B125" t="s">
        <v>354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1">
        <v>0</v>
      </c>
    </row>
    <row r="126" spans="1:17" x14ac:dyDescent="0.35">
      <c r="A126">
        <v>14</v>
      </c>
      <c r="B126" t="s">
        <v>178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1">
        <v>0</v>
      </c>
    </row>
    <row r="127" spans="1:17" x14ac:dyDescent="0.35">
      <c r="A127">
        <v>14</v>
      </c>
      <c r="B127" t="s">
        <v>179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">
        <v>0</v>
      </c>
    </row>
    <row r="128" spans="1:17" x14ac:dyDescent="0.35">
      <c r="A128">
        <v>14</v>
      </c>
      <c r="B128" t="s">
        <v>80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">
        <v>0.89700000000000002</v>
      </c>
    </row>
    <row r="129" spans="1:17" x14ac:dyDescent="0.35">
      <c r="A129">
        <v>14</v>
      </c>
      <c r="B129" t="s">
        <v>100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2.4E-2</v>
      </c>
    </row>
    <row r="130" spans="1:17" x14ac:dyDescent="0.35">
      <c r="A130">
        <v>14</v>
      </c>
      <c r="B130" t="s">
        <v>180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>
        <v>0</v>
      </c>
    </row>
    <row r="131" spans="1:17" x14ac:dyDescent="0.35">
      <c r="A131">
        <v>14</v>
      </c>
      <c r="B131" t="s">
        <v>186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</v>
      </c>
    </row>
    <row r="132" spans="1:17" x14ac:dyDescent="0.35">
      <c r="A132">
        <v>14</v>
      </c>
      <c r="B132" t="s">
        <v>350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0</v>
      </c>
    </row>
    <row r="133" spans="1:17" x14ac:dyDescent="0.35">
      <c r="A133">
        <v>14</v>
      </c>
      <c r="B133" t="s">
        <v>373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1">
        <v>0</v>
      </c>
    </row>
    <row r="134" spans="1:17" x14ac:dyDescent="0.35">
      <c r="A134">
        <v>14</v>
      </c>
      <c r="B134" t="s">
        <v>181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 s="1">
        <v>1.2999999999999999E-2</v>
      </c>
    </row>
    <row r="135" spans="1:17" x14ac:dyDescent="0.35">
      <c r="A135">
        <v>14</v>
      </c>
      <c r="B135" t="s">
        <v>185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 s="1">
        <v>2.3E-2</v>
      </c>
    </row>
    <row r="136" spans="1:17" x14ac:dyDescent="0.35">
      <c r="A136">
        <v>14</v>
      </c>
      <c r="B136" t="s">
        <v>103</v>
      </c>
      <c r="C136">
        <v>0</v>
      </c>
      <c r="D136">
        <v>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 s="1">
        <v>0</v>
      </c>
    </row>
    <row r="137" spans="1:17" x14ac:dyDescent="0.35">
      <c r="A137">
        <v>14</v>
      </c>
      <c r="B137" t="s">
        <v>339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1">
        <v>0</v>
      </c>
    </row>
    <row r="138" spans="1:17" x14ac:dyDescent="0.35">
      <c r="A138">
        <v>14</v>
      </c>
      <c r="B138" t="s">
        <v>182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1">
        <v>0</v>
      </c>
    </row>
    <row r="139" spans="1:17" x14ac:dyDescent="0.35">
      <c r="A139">
        <v>14</v>
      </c>
      <c r="B139" t="s">
        <v>183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 s="1">
        <v>0</v>
      </c>
    </row>
    <row r="140" spans="1:17" x14ac:dyDescent="0.35">
      <c r="A140">
        <v>14</v>
      </c>
      <c r="B140" t="s">
        <v>184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1">
        <v>0</v>
      </c>
    </row>
    <row r="141" spans="1:17" x14ac:dyDescent="0.35">
      <c r="A141">
        <v>14</v>
      </c>
      <c r="B141" t="s">
        <v>374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1">
        <v>0</v>
      </c>
    </row>
    <row r="142" spans="1:17" x14ac:dyDescent="0.35">
      <c r="A142">
        <v>14</v>
      </c>
      <c r="B142" t="s">
        <v>372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0</v>
      </c>
    </row>
    <row r="143" spans="1:17" x14ac:dyDescent="0.35">
      <c r="A143">
        <v>14</v>
      </c>
      <c r="B143" t="s">
        <v>187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">
        <v>0</v>
      </c>
    </row>
    <row r="144" spans="1:17" x14ac:dyDescent="0.35">
      <c r="A144">
        <v>14</v>
      </c>
      <c r="B144" t="s">
        <v>56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">
        <v>0.83399999999999996</v>
      </c>
    </row>
    <row r="145" spans="1:17" x14ac:dyDescent="0.35">
      <c r="A145">
        <v>14</v>
      </c>
      <c r="B145" t="s">
        <v>357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</v>
      </c>
    </row>
    <row r="146" spans="1:17" x14ac:dyDescent="0.35">
      <c r="A146">
        <v>14</v>
      </c>
      <c r="B146" t="s">
        <v>96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4.0000000000000001E-3</v>
      </c>
    </row>
    <row r="147" spans="1:17" x14ac:dyDescent="0.35">
      <c r="A147">
        <v>14</v>
      </c>
      <c r="B147" t="s">
        <v>63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0.20200000000000001</v>
      </c>
    </row>
    <row r="148" spans="1:17" x14ac:dyDescent="0.35">
      <c r="A148">
        <v>14</v>
      </c>
      <c r="B148" t="s">
        <v>341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0</v>
      </c>
    </row>
    <row r="149" spans="1:17" x14ac:dyDescent="0.35">
      <c r="A149">
        <v>14</v>
      </c>
      <c r="B149" t="s">
        <v>190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0</v>
      </c>
    </row>
    <row r="150" spans="1:17" x14ac:dyDescent="0.35">
      <c r="A150">
        <v>14</v>
      </c>
      <c r="B150" t="s">
        <v>191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 s="1">
        <v>3.0000000000000001E-3</v>
      </c>
    </row>
    <row r="151" spans="1:17" x14ac:dyDescent="0.35">
      <c r="A151">
        <v>14</v>
      </c>
      <c r="B151" t="s">
        <v>188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1">
        <v>0</v>
      </c>
    </row>
    <row r="152" spans="1:17" x14ac:dyDescent="0.35">
      <c r="A152">
        <v>14</v>
      </c>
      <c r="B152" t="s">
        <v>192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 s="1">
        <v>0</v>
      </c>
    </row>
    <row r="153" spans="1:17" x14ac:dyDescent="0.35">
      <c r="A153">
        <v>14</v>
      </c>
      <c r="B153" t="s">
        <v>342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0</v>
      </c>
    </row>
    <row r="154" spans="1:17" x14ac:dyDescent="0.35">
      <c r="A154">
        <v>14</v>
      </c>
      <c r="B154" t="s">
        <v>193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0</v>
      </c>
    </row>
    <row r="155" spans="1:17" x14ac:dyDescent="0.35">
      <c r="A155">
        <v>14</v>
      </c>
      <c r="B155" t="s">
        <v>197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v>0</v>
      </c>
    </row>
    <row r="156" spans="1:17" x14ac:dyDescent="0.35">
      <c r="A156">
        <v>14</v>
      </c>
      <c r="B156" t="s">
        <v>196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</row>
    <row r="157" spans="1:17" x14ac:dyDescent="0.35">
      <c r="A157">
        <v>14</v>
      </c>
      <c r="B157" t="s">
        <v>106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 s="1">
        <v>8.0000000000000002E-3</v>
      </c>
    </row>
    <row r="158" spans="1:17" x14ac:dyDescent="0.35">
      <c r="A158">
        <v>14</v>
      </c>
      <c r="B158" t="s">
        <v>375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">
        <v>0</v>
      </c>
    </row>
    <row r="159" spans="1:17" x14ac:dyDescent="0.35">
      <c r="A159">
        <v>14</v>
      </c>
      <c r="B159" t="s">
        <v>203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0</v>
      </c>
    </row>
    <row r="160" spans="1:17" x14ac:dyDescent="0.35">
      <c r="A160">
        <v>14</v>
      </c>
      <c r="B160" t="s">
        <v>363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1">
        <v>0</v>
      </c>
    </row>
    <row r="161" spans="1:17" x14ac:dyDescent="0.35">
      <c r="A161">
        <v>14</v>
      </c>
      <c r="B161" t="s">
        <v>199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 s="1">
        <v>0</v>
      </c>
    </row>
    <row r="162" spans="1:17" x14ac:dyDescent="0.35">
      <c r="A162">
        <v>14</v>
      </c>
      <c r="B162" t="s">
        <v>200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0</v>
      </c>
    </row>
    <row r="163" spans="1:17" x14ac:dyDescent="0.35">
      <c r="A163">
        <v>14</v>
      </c>
      <c r="B163" t="s">
        <v>202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0</v>
      </c>
    </row>
    <row r="164" spans="1:17" x14ac:dyDescent="0.35">
      <c r="A164">
        <v>14</v>
      </c>
      <c r="B164" t="s">
        <v>355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</v>
      </c>
    </row>
    <row r="165" spans="1:17" x14ac:dyDescent="0.35">
      <c r="A165">
        <v>14</v>
      </c>
      <c r="B165" t="s">
        <v>359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 s="1">
        <v>0</v>
      </c>
    </row>
    <row r="166" spans="1:17" x14ac:dyDescent="0.35">
      <c r="A166">
        <v>14</v>
      </c>
      <c r="B166" t="s">
        <v>195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</v>
      </c>
    </row>
    <row r="167" spans="1:17" x14ac:dyDescent="0.35">
      <c r="A167">
        <v>14</v>
      </c>
      <c r="B167" t="s">
        <v>198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 s="1">
        <v>2.4E-2</v>
      </c>
    </row>
    <row r="168" spans="1:17" x14ac:dyDescent="0.35">
      <c r="A168">
        <v>14</v>
      </c>
      <c r="B168" t="s">
        <v>78</v>
      </c>
      <c r="C168">
        <v>0</v>
      </c>
      <c r="D168">
        <v>2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 s="1">
        <v>0.82099999999999995</v>
      </c>
    </row>
    <row r="169" spans="1:17" x14ac:dyDescent="0.35">
      <c r="A169">
        <v>14</v>
      </c>
      <c r="B169" t="s">
        <v>204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1">
        <v>0</v>
      </c>
    </row>
    <row r="170" spans="1:17" x14ac:dyDescent="0.35">
      <c r="A170">
        <v>14</v>
      </c>
      <c r="B170" t="s">
        <v>346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 s="1">
        <v>0</v>
      </c>
    </row>
    <row r="171" spans="1:17" x14ac:dyDescent="0.35">
      <c r="A171">
        <v>14</v>
      </c>
      <c r="B171" t="s">
        <v>205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0</v>
      </c>
    </row>
    <row r="172" spans="1:17" x14ac:dyDescent="0.35">
      <c r="A172">
        <v>14</v>
      </c>
      <c r="B172" t="s">
        <v>343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 s="1">
        <v>0</v>
      </c>
    </row>
    <row r="173" spans="1:17" x14ac:dyDescent="0.35">
      <c r="A173">
        <v>14</v>
      </c>
      <c r="B173" t="s">
        <v>107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 s="1">
        <v>1E-3</v>
      </c>
    </row>
    <row r="174" spans="1:17" x14ac:dyDescent="0.35">
      <c r="A174">
        <v>14</v>
      </c>
      <c r="B174" t="s">
        <v>206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s="1">
        <v>0</v>
      </c>
    </row>
    <row r="175" spans="1:17" x14ac:dyDescent="0.35">
      <c r="A175">
        <v>14</v>
      </c>
      <c r="B175" t="s">
        <v>158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1E-3</v>
      </c>
    </row>
    <row r="176" spans="1:17" x14ac:dyDescent="0.35">
      <c r="A176">
        <v>14</v>
      </c>
      <c r="B176" t="s">
        <v>207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 s="1">
        <v>1E-3</v>
      </c>
    </row>
    <row r="177" spans="1:17" x14ac:dyDescent="0.35">
      <c r="A177">
        <v>14</v>
      </c>
      <c r="B177" t="s">
        <v>208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0</v>
      </c>
      <c r="Q177" s="1">
        <v>0</v>
      </c>
    </row>
    <row r="178" spans="1:17" x14ac:dyDescent="0.35">
      <c r="A178">
        <v>14</v>
      </c>
      <c r="B178" t="s">
        <v>211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</v>
      </c>
    </row>
    <row r="179" spans="1:17" x14ac:dyDescent="0.35">
      <c r="A179">
        <v>14</v>
      </c>
      <c r="B179" t="s">
        <v>347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s="1">
        <v>0</v>
      </c>
    </row>
    <row r="180" spans="1:17" x14ac:dyDescent="0.35">
      <c r="A180">
        <v>14</v>
      </c>
      <c r="B180" t="s">
        <v>209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0</v>
      </c>
    </row>
    <row r="181" spans="1:17" x14ac:dyDescent="0.35">
      <c r="A181">
        <v>14</v>
      </c>
      <c r="B181" t="s">
        <v>210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 s="1">
        <v>0</v>
      </c>
    </row>
    <row r="182" spans="1:17" x14ac:dyDescent="0.35">
      <c r="A182">
        <v>14</v>
      </c>
      <c r="B182" t="s">
        <v>212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s="1">
        <v>0</v>
      </c>
    </row>
    <row r="183" spans="1:17" x14ac:dyDescent="0.35">
      <c r="A183">
        <v>14</v>
      </c>
      <c r="B183" t="s">
        <v>364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s="1">
        <v>0</v>
      </c>
    </row>
    <row r="184" spans="1:17" x14ac:dyDescent="0.35">
      <c r="A184">
        <v>14</v>
      </c>
      <c r="B184" t="s">
        <v>214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s="1">
        <v>0</v>
      </c>
    </row>
    <row r="185" spans="1:17" x14ac:dyDescent="0.35">
      <c r="A185">
        <v>14</v>
      </c>
      <c r="B185" t="s">
        <v>153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 s="1">
        <v>3.0000000000000001E-3</v>
      </c>
    </row>
    <row r="186" spans="1:17" x14ac:dyDescent="0.35">
      <c r="A186">
        <v>14</v>
      </c>
      <c r="B186" t="s">
        <v>149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 s="1">
        <v>1E-3</v>
      </c>
    </row>
    <row r="187" spans="1:17" x14ac:dyDescent="0.35">
      <c r="A187">
        <v>14</v>
      </c>
      <c r="B187" t="s">
        <v>215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 s="1">
        <v>1E-3</v>
      </c>
    </row>
    <row r="188" spans="1:17" x14ac:dyDescent="0.35">
      <c r="A188">
        <v>14</v>
      </c>
      <c r="B188" t="s">
        <v>151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 s="1">
        <v>1E-3</v>
      </c>
    </row>
    <row r="189" spans="1:17" x14ac:dyDescent="0.35">
      <c r="A189">
        <v>14</v>
      </c>
      <c r="B189" t="s">
        <v>216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 s="1">
        <v>2E-3</v>
      </c>
    </row>
    <row r="190" spans="1:17" x14ac:dyDescent="0.35">
      <c r="A190">
        <v>14</v>
      </c>
      <c r="B190" t="s">
        <v>85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1">
        <v>5.0999999999999997E-2</v>
      </c>
    </row>
    <row r="191" spans="1:17" x14ac:dyDescent="0.35">
      <c r="A191">
        <v>14</v>
      </c>
      <c r="B191" t="s">
        <v>64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s="1">
        <v>0.25</v>
      </c>
    </row>
    <row r="192" spans="1:17" x14ac:dyDescent="0.35">
      <c r="A192">
        <v>14</v>
      </c>
      <c r="B192" t="s">
        <v>218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0</v>
      </c>
    </row>
    <row r="193" spans="1:17" x14ac:dyDescent="0.35">
      <c r="A193">
        <v>14</v>
      </c>
      <c r="B193" t="s">
        <v>361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1">
        <v>0</v>
      </c>
    </row>
    <row r="194" spans="1:17" x14ac:dyDescent="0.35">
      <c r="A194">
        <v>14</v>
      </c>
      <c r="B194" t="s">
        <v>213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0</v>
      </c>
    </row>
    <row r="195" spans="1:17" x14ac:dyDescent="0.35">
      <c r="A195">
        <v>14</v>
      </c>
      <c r="B195" t="s">
        <v>360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s="1">
        <v>0</v>
      </c>
    </row>
    <row r="196" spans="1:17" x14ac:dyDescent="0.35">
      <c r="A196">
        <v>14</v>
      </c>
      <c r="B196" t="s">
        <v>219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s="1">
        <v>0</v>
      </c>
    </row>
    <row r="197" spans="1:17" x14ac:dyDescent="0.35">
      <c r="A197">
        <v>14</v>
      </c>
      <c r="B197" t="s">
        <v>226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s="1">
        <v>0</v>
      </c>
    </row>
    <row r="198" spans="1:17" x14ac:dyDescent="0.35">
      <c r="A198">
        <v>14</v>
      </c>
      <c r="B198" t="s">
        <v>220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s="1">
        <v>0</v>
      </c>
    </row>
    <row r="199" spans="1:17" x14ac:dyDescent="0.35">
      <c r="A199">
        <v>14</v>
      </c>
      <c r="B199" t="s">
        <v>24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 s="1">
        <v>0.30199999999999999</v>
      </c>
    </row>
    <row r="200" spans="1:17" x14ac:dyDescent="0.35">
      <c r="A200">
        <v>14</v>
      </c>
      <c r="B200" t="s">
        <v>224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 s="1">
        <v>0</v>
      </c>
    </row>
    <row r="201" spans="1:17" x14ac:dyDescent="0.35">
      <c r="A201">
        <v>14</v>
      </c>
      <c r="B201" t="s">
        <v>227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s="1">
        <v>0</v>
      </c>
    </row>
    <row r="202" spans="1:17" x14ac:dyDescent="0.35">
      <c r="A202">
        <v>14</v>
      </c>
      <c r="B202" t="s">
        <v>228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0</v>
      </c>
      <c r="Q202" s="1">
        <v>0</v>
      </c>
    </row>
    <row r="203" spans="1:17" x14ac:dyDescent="0.35">
      <c r="A203">
        <v>14</v>
      </c>
      <c r="B203" t="s">
        <v>225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 s="1">
        <v>0</v>
      </c>
    </row>
    <row r="204" spans="1:17" x14ac:dyDescent="0.35">
      <c r="A204">
        <v>14</v>
      </c>
      <c r="B204" t="s">
        <v>229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 s="1">
        <v>0</v>
      </c>
    </row>
    <row r="205" spans="1:17" x14ac:dyDescent="0.35">
      <c r="A205">
        <v>14</v>
      </c>
      <c r="B205" t="s">
        <v>79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0</v>
      </c>
      <c r="Q205" s="1">
        <v>1E-3</v>
      </c>
    </row>
    <row r="206" spans="1:17" x14ac:dyDescent="0.35">
      <c r="A206">
        <v>14</v>
      </c>
      <c r="B206" t="s">
        <v>230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s="1">
        <v>0</v>
      </c>
    </row>
    <row r="207" spans="1:17" x14ac:dyDescent="0.35">
      <c r="A207">
        <v>14</v>
      </c>
      <c r="B207" t="s">
        <v>231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 s="1">
        <v>0</v>
      </c>
    </row>
    <row r="208" spans="1:17" x14ac:dyDescent="0.35">
      <c r="A208">
        <v>14</v>
      </c>
      <c r="B208" t="s">
        <v>232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 s="1">
        <v>0</v>
      </c>
    </row>
    <row r="209" spans="1:17" x14ac:dyDescent="0.35">
      <c r="A209">
        <v>14</v>
      </c>
      <c r="B209" t="s">
        <v>233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 s="1">
        <v>0</v>
      </c>
    </row>
    <row r="210" spans="1:17" x14ac:dyDescent="0.35">
      <c r="A210">
        <v>14</v>
      </c>
      <c r="B210" t="s">
        <v>365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 s="1">
        <v>0</v>
      </c>
    </row>
    <row r="211" spans="1:17" x14ac:dyDescent="0.35">
      <c r="A211">
        <v>14</v>
      </c>
      <c r="B211" t="s">
        <v>234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 s="1">
        <v>0</v>
      </c>
    </row>
    <row r="212" spans="1:17" x14ac:dyDescent="0.35">
      <c r="A212">
        <v>14</v>
      </c>
      <c r="B212" t="s">
        <v>235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s="1">
        <v>0</v>
      </c>
    </row>
    <row r="213" spans="1:17" x14ac:dyDescent="0.35">
      <c r="A213">
        <v>14</v>
      </c>
      <c r="B213" t="s">
        <v>236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s="1">
        <v>0</v>
      </c>
    </row>
    <row r="214" spans="1:17" x14ac:dyDescent="0.35">
      <c r="A214">
        <v>14</v>
      </c>
      <c r="B214" t="s">
        <v>237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s="1">
        <v>0</v>
      </c>
    </row>
    <row r="215" spans="1:17" x14ac:dyDescent="0.35">
      <c r="A215">
        <v>14</v>
      </c>
      <c r="B215" t="s">
        <v>73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 s="1">
        <v>0.41499999999999998</v>
      </c>
    </row>
    <row r="216" spans="1:17" x14ac:dyDescent="0.35">
      <c r="A216">
        <v>14</v>
      </c>
      <c r="B216" t="s">
        <v>238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 s="1">
        <v>0</v>
      </c>
    </row>
    <row r="217" spans="1:17" x14ac:dyDescent="0.35">
      <c r="A217">
        <v>14</v>
      </c>
      <c r="B217" t="s">
        <v>239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 s="1">
        <v>0</v>
      </c>
    </row>
    <row r="218" spans="1:17" x14ac:dyDescent="0.35">
      <c r="A218">
        <v>14</v>
      </c>
      <c r="B218" t="s">
        <v>240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s="1">
        <v>0</v>
      </c>
    </row>
    <row r="219" spans="1:17" x14ac:dyDescent="0.35">
      <c r="A219">
        <v>14</v>
      </c>
      <c r="B219" t="s">
        <v>241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s="1">
        <v>0</v>
      </c>
    </row>
    <row r="220" spans="1:17" x14ac:dyDescent="0.35">
      <c r="A220">
        <v>14</v>
      </c>
      <c r="B220" t="s">
        <v>242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s="1">
        <v>0</v>
      </c>
    </row>
    <row r="221" spans="1:17" x14ac:dyDescent="0.35">
      <c r="A221">
        <v>14</v>
      </c>
      <c r="B221" t="s">
        <v>243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s="1">
        <v>0</v>
      </c>
    </row>
    <row r="222" spans="1:17" x14ac:dyDescent="0.35">
      <c r="A222">
        <v>14</v>
      </c>
      <c r="B222" t="s">
        <v>244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1">
        <v>0</v>
      </c>
    </row>
    <row r="223" spans="1:17" x14ac:dyDescent="0.35">
      <c r="A223">
        <v>14</v>
      </c>
      <c r="B223" t="s">
        <v>245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 s="1">
        <v>0</v>
      </c>
    </row>
    <row r="224" spans="1:17" x14ac:dyDescent="0.35">
      <c r="A224">
        <v>14</v>
      </c>
      <c r="B224" t="s">
        <v>246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0</v>
      </c>
      <c r="Q224" s="1">
        <v>0</v>
      </c>
    </row>
    <row r="225" spans="1:17" x14ac:dyDescent="0.35">
      <c r="A225">
        <v>14</v>
      </c>
      <c r="B225" t="s">
        <v>247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 s="1">
        <v>1E-3</v>
      </c>
    </row>
    <row r="226" spans="1:17" x14ac:dyDescent="0.35">
      <c r="A226">
        <v>14</v>
      </c>
      <c r="B226" t="s">
        <v>249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 s="1">
        <v>0</v>
      </c>
    </row>
    <row r="227" spans="1:17" x14ac:dyDescent="0.35">
      <c r="A227">
        <v>14</v>
      </c>
      <c r="B227" t="s">
        <v>250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 s="1">
        <v>0</v>
      </c>
    </row>
    <row r="228" spans="1:17" x14ac:dyDescent="0.35">
      <c r="A228">
        <v>14</v>
      </c>
      <c r="B228" t="s">
        <v>254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 s="1">
        <v>0</v>
      </c>
    </row>
    <row r="229" spans="1:17" x14ac:dyDescent="0.35">
      <c r="A229">
        <v>14</v>
      </c>
      <c r="B229" t="s">
        <v>252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1">
        <v>1E-3</v>
      </c>
    </row>
    <row r="230" spans="1:17" x14ac:dyDescent="0.35">
      <c r="A230">
        <v>14</v>
      </c>
      <c r="B230" t="s">
        <v>344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 s="1">
        <v>0</v>
      </c>
    </row>
    <row r="231" spans="1:17" x14ac:dyDescent="0.35">
      <c r="A231">
        <v>14</v>
      </c>
      <c r="B231" t="s">
        <v>251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 s="1">
        <v>0</v>
      </c>
    </row>
    <row r="232" spans="1:17" x14ac:dyDescent="0.35">
      <c r="A232">
        <v>14</v>
      </c>
      <c r="B232" t="s">
        <v>256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 s="1">
        <v>0</v>
      </c>
    </row>
    <row r="233" spans="1:17" x14ac:dyDescent="0.35">
      <c r="A233">
        <v>14</v>
      </c>
      <c r="B233" t="s">
        <v>257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 s="1">
        <v>0</v>
      </c>
    </row>
    <row r="234" spans="1:17" x14ac:dyDescent="0.35">
      <c r="A234">
        <v>14</v>
      </c>
      <c r="B234" t="s">
        <v>351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s="1">
        <v>0</v>
      </c>
    </row>
    <row r="235" spans="1:17" x14ac:dyDescent="0.35">
      <c r="A235">
        <v>14</v>
      </c>
      <c r="B235" t="s">
        <v>258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 s="1">
        <v>0</v>
      </c>
    </row>
    <row r="236" spans="1:17" x14ac:dyDescent="0.35">
      <c r="A236">
        <v>14</v>
      </c>
      <c r="B236" t="s">
        <v>221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0</v>
      </c>
      <c r="Q236" s="1">
        <v>1E-3</v>
      </c>
    </row>
    <row r="237" spans="1:17" x14ac:dyDescent="0.35">
      <c r="A237">
        <v>14</v>
      </c>
      <c r="B237" t="s">
        <v>98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 s="1">
        <v>0.255</v>
      </c>
    </row>
    <row r="238" spans="1:17" x14ac:dyDescent="0.35">
      <c r="A238">
        <v>14</v>
      </c>
      <c r="B238" t="s">
        <v>261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 s="1">
        <v>0</v>
      </c>
    </row>
    <row r="239" spans="1:17" x14ac:dyDescent="0.35">
      <c r="A239">
        <v>14</v>
      </c>
      <c r="B239" t="s">
        <v>269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0</v>
      </c>
      <c r="Q239" s="1">
        <v>1E-3</v>
      </c>
    </row>
    <row r="240" spans="1:17" x14ac:dyDescent="0.35">
      <c r="A240">
        <v>14</v>
      </c>
      <c r="B240" t="s">
        <v>263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 s="1">
        <v>0</v>
      </c>
    </row>
    <row r="241" spans="1:17" x14ac:dyDescent="0.35">
      <c r="A241">
        <v>14</v>
      </c>
      <c r="B241" t="s">
        <v>264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 s="1">
        <v>0</v>
      </c>
    </row>
    <row r="242" spans="1:17" x14ac:dyDescent="0.35">
      <c r="A242">
        <v>14</v>
      </c>
      <c r="B242" t="s">
        <v>262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 s="1">
        <v>0</v>
      </c>
    </row>
    <row r="243" spans="1:17" x14ac:dyDescent="0.35">
      <c r="A243">
        <v>14</v>
      </c>
      <c r="B243" t="s">
        <v>265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 s="1">
        <v>0</v>
      </c>
    </row>
    <row r="244" spans="1:17" x14ac:dyDescent="0.35">
      <c r="A244">
        <v>14</v>
      </c>
      <c r="B244" t="s">
        <v>266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s="1">
        <v>0</v>
      </c>
    </row>
    <row r="245" spans="1:17" x14ac:dyDescent="0.35">
      <c r="A245">
        <v>14</v>
      </c>
      <c r="B245" t="s">
        <v>267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 s="1">
        <v>0</v>
      </c>
    </row>
    <row r="246" spans="1:17" x14ac:dyDescent="0.35">
      <c r="A246">
        <v>14</v>
      </c>
      <c r="B246" t="s">
        <v>268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 s="1">
        <v>0</v>
      </c>
    </row>
    <row r="247" spans="1:17" x14ac:dyDescent="0.35">
      <c r="A247">
        <v>14</v>
      </c>
      <c r="B247" t="s">
        <v>271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0</v>
      </c>
      <c r="Q247" s="1">
        <v>1E-3</v>
      </c>
    </row>
    <row r="248" spans="1:17" x14ac:dyDescent="0.35">
      <c r="A248">
        <v>14</v>
      </c>
      <c r="B248" t="s">
        <v>272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 s="1">
        <v>0</v>
      </c>
    </row>
    <row r="249" spans="1:17" x14ac:dyDescent="0.35">
      <c r="A249">
        <v>14</v>
      </c>
      <c r="B249" t="s">
        <v>273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 s="1">
        <v>0</v>
      </c>
    </row>
    <row r="250" spans="1:17" x14ac:dyDescent="0.35">
      <c r="A250">
        <v>14</v>
      </c>
      <c r="B250" t="s">
        <v>274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 s="1">
        <v>1E-3</v>
      </c>
    </row>
    <row r="251" spans="1:17" x14ac:dyDescent="0.35">
      <c r="A251">
        <v>14</v>
      </c>
      <c r="B251" t="s">
        <v>102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0</v>
      </c>
      <c r="Q251" s="1">
        <v>0.188</v>
      </c>
    </row>
    <row r="252" spans="1:17" x14ac:dyDescent="0.35">
      <c r="A252">
        <v>14</v>
      </c>
      <c r="B252" t="s">
        <v>334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0</v>
      </c>
      <c r="Q252" s="1">
        <v>1E-3</v>
      </c>
    </row>
    <row r="253" spans="1:17" x14ac:dyDescent="0.35">
      <c r="A253">
        <v>14</v>
      </c>
      <c r="B253" t="s">
        <v>276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 s="1">
        <v>0</v>
      </c>
    </row>
    <row r="254" spans="1:17" x14ac:dyDescent="0.35">
      <c r="A254">
        <v>14</v>
      </c>
      <c r="B254" t="s">
        <v>113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 s="1">
        <v>0.78</v>
      </c>
    </row>
    <row r="255" spans="1:17" x14ac:dyDescent="0.35">
      <c r="A255">
        <v>14</v>
      </c>
      <c r="B255" t="s">
        <v>278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 s="1">
        <v>0</v>
      </c>
    </row>
    <row r="256" spans="1:17" x14ac:dyDescent="0.35">
      <c r="A256">
        <v>14</v>
      </c>
      <c r="B256" t="s">
        <v>348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 s="1">
        <v>0</v>
      </c>
    </row>
    <row r="257" spans="1:17" x14ac:dyDescent="0.35">
      <c r="A257">
        <v>14</v>
      </c>
      <c r="B257" t="s">
        <v>336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 s="1">
        <v>3.0000000000000001E-3</v>
      </c>
    </row>
    <row r="258" spans="1:17" x14ac:dyDescent="0.35">
      <c r="A258">
        <v>14</v>
      </c>
      <c r="B258" t="s">
        <v>279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 s="1">
        <v>0</v>
      </c>
    </row>
    <row r="259" spans="1:17" x14ac:dyDescent="0.35">
      <c r="A259">
        <v>14</v>
      </c>
      <c r="B259" t="s">
        <v>283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 s="1">
        <v>0</v>
      </c>
    </row>
    <row r="260" spans="1:17" x14ac:dyDescent="0.35">
      <c r="A260">
        <v>14</v>
      </c>
      <c r="B260" t="s">
        <v>260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 s="1">
        <v>0</v>
      </c>
    </row>
    <row r="261" spans="1:17" x14ac:dyDescent="0.35">
      <c r="A261">
        <v>14</v>
      </c>
      <c r="B261" t="s">
        <v>275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 s="1">
        <v>0</v>
      </c>
    </row>
    <row r="262" spans="1:17" x14ac:dyDescent="0.35">
      <c r="A262">
        <v>14</v>
      </c>
      <c r="B262" t="s">
        <v>281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 s="1">
        <v>0</v>
      </c>
    </row>
    <row r="263" spans="1:17" x14ac:dyDescent="0.35">
      <c r="A263">
        <v>14</v>
      </c>
      <c r="B263" t="s">
        <v>284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s="1">
        <v>0</v>
      </c>
    </row>
    <row r="264" spans="1:17" x14ac:dyDescent="0.35">
      <c r="A264">
        <v>14</v>
      </c>
      <c r="B264" t="s">
        <v>285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 s="1">
        <v>0</v>
      </c>
    </row>
    <row r="265" spans="1:17" x14ac:dyDescent="0.35">
      <c r="A265">
        <v>14</v>
      </c>
      <c r="B265" t="s">
        <v>165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 s="1">
        <v>3.0000000000000001E-3</v>
      </c>
    </row>
    <row r="266" spans="1:17" x14ac:dyDescent="0.35">
      <c r="A266">
        <v>14</v>
      </c>
      <c r="B266" t="s">
        <v>280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 s="1">
        <v>0</v>
      </c>
    </row>
    <row r="267" spans="1:17" x14ac:dyDescent="0.35">
      <c r="A267">
        <v>14</v>
      </c>
      <c r="B267" t="s">
        <v>59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 s="1">
        <v>0.57999999999999996</v>
      </c>
    </row>
    <row r="268" spans="1:17" x14ac:dyDescent="0.35">
      <c r="A268">
        <v>14</v>
      </c>
      <c r="B268" t="s">
        <v>290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 s="1">
        <v>0</v>
      </c>
    </row>
    <row r="269" spans="1:17" x14ac:dyDescent="0.35">
      <c r="A269">
        <v>14</v>
      </c>
      <c r="B269" t="s">
        <v>287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  <c r="Q269" s="1">
        <v>0</v>
      </c>
    </row>
    <row r="270" spans="1:17" x14ac:dyDescent="0.35">
      <c r="A270">
        <v>14</v>
      </c>
      <c r="B270" t="s">
        <v>288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 s="1">
        <v>0</v>
      </c>
    </row>
    <row r="271" spans="1:17" x14ac:dyDescent="0.35">
      <c r="A271">
        <v>14</v>
      </c>
      <c r="B271" t="s">
        <v>289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 s="1">
        <v>0</v>
      </c>
    </row>
    <row r="272" spans="1:17" x14ac:dyDescent="0.35">
      <c r="A272">
        <v>14</v>
      </c>
      <c r="B272" t="s">
        <v>335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0</v>
      </c>
      <c r="Q272" s="1">
        <v>0</v>
      </c>
    </row>
    <row r="273" spans="1:17" x14ac:dyDescent="0.35">
      <c r="A273">
        <v>14</v>
      </c>
      <c r="B273" t="s">
        <v>291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 s="1">
        <v>3.0000000000000001E-3</v>
      </c>
    </row>
    <row r="274" spans="1:17" x14ac:dyDescent="0.35">
      <c r="A274">
        <v>14</v>
      </c>
      <c r="B274" t="s">
        <v>292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 s="1">
        <v>0</v>
      </c>
    </row>
    <row r="275" spans="1:17" x14ac:dyDescent="0.35">
      <c r="A275">
        <v>14</v>
      </c>
      <c r="B275" t="s">
        <v>376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 s="1">
        <v>0</v>
      </c>
    </row>
    <row r="276" spans="1:17" x14ac:dyDescent="0.35">
      <c r="A276">
        <v>14</v>
      </c>
      <c r="B276" t="s">
        <v>293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 s="1">
        <v>0</v>
      </c>
    </row>
    <row r="277" spans="1:17" x14ac:dyDescent="0.35">
      <c r="A277">
        <v>14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0</v>
      </c>
      <c r="Q277" s="1">
        <v>1E-3</v>
      </c>
    </row>
    <row r="278" spans="1:17" x14ac:dyDescent="0.35">
      <c r="A278">
        <v>14</v>
      </c>
      <c r="B278" t="s">
        <v>294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s="1">
        <v>0</v>
      </c>
    </row>
    <row r="279" spans="1:17" x14ac:dyDescent="0.35">
      <c r="A279">
        <v>14</v>
      </c>
      <c r="B279" t="s">
        <v>295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 s="1">
        <v>0</v>
      </c>
    </row>
    <row r="280" spans="1:17" x14ac:dyDescent="0.35">
      <c r="A280">
        <v>14</v>
      </c>
      <c r="B280" t="s">
        <v>296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 s="1">
        <v>0</v>
      </c>
    </row>
    <row r="281" spans="1:17" x14ac:dyDescent="0.35">
      <c r="A281">
        <v>14</v>
      </c>
      <c r="B281" t="s">
        <v>349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 s="1">
        <v>0</v>
      </c>
    </row>
    <row r="282" spans="1:17" x14ac:dyDescent="0.35">
      <c r="A282">
        <v>14</v>
      </c>
      <c r="B282" t="s">
        <v>356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 s="1">
        <v>2E-3</v>
      </c>
    </row>
    <row r="283" spans="1:17" x14ac:dyDescent="0.35">
      <c r="A283">
        <v>14</v>
      </c>
      <c r="B283" t="s">
        <v>297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s="1">
        <v>0</v>
      </c>
    </row>
    <row r="284" spans="1:17" x14ac:dyDescent="0.35">
      <c r="A284">
        <v>14</v>
      </c>
      <c r="B284" t="s">
        <v>298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 s="1">
        <v>0</v>
      </c>
    </row>
    <row r="285" spans="1:17" x14ac:dyDescent="0.35">
      <c r="A285">
        <v>14</v>
      </c>
      <c r="B285" t="s">
        <v>299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 s="1">
        <v>0</v>
      </c>
    </row>
    <row r="286" spans="1:17" x14ac:dyDescent="0.35">
      <c r="A286">
        <v>14</v>
      </c>
      <c r="B286" t="s">
        <v>300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0</v>
      </c>
      <c r="Q286" s="1">
        <v>0</v>
      </c>
    </row>
    <row r="287" spans="1:17" x14ac:dyDescent="0.35">
      <c r="A287">
        <v>14</v>
      </c>
      <c r="B287" t="s">
        <v>301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s="1">
        <v>0</v>
      </c>
    </row>
    <row r="288" spans="1:17" x14ac:dyDescent="0.35">
      <c r="A288">
        <v>14</v>
      </c>
      <c r="B288" t="s">
        <v>302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 s="1">
        <v>0</v>
      </c>
    </row>
    <row r="289" spans="1:17" x14ac:dyDescent="0.35">
      <c r="A289">
        <v>14</v>
      </c>
      <c r="B289" t="s">
        <v>303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 s="1">
        <v>0</v>
      </c>
    </row>
    <row r="290" spans="1:17" x14ac:dyDescent="0.35">
      <c r="A290">
        <v>14</v>
      </c>
      <c r="B290" t="s">
        <v>304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s="1">
        <v>0</v>
      </c>
    </row>
    <row r="291" spans="1:17" x14ac:dyDescent="0.35">
      <c r="A291">
        <v>14</v>
      </c>
      <c r="B291" t="s">
        <v>305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s="1">
        <v>0</v>
      </c>
    </row>
    <row r="292" spans="1:17" x14ac:dyDescent="0.35">
      <c r="A292">
        <v>14</v>
      </c>
      <c r="B292" t="s">
        <v>306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s="1">
        <v>0</v>
      </c>
    </row>
    <row r="293" spans="1:17" x14ac:dyDescent="0.35">
      <c r="A293">
        <v>14</v>
      </c>
      <c r="B293" t="s">
        <v>307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s="1">
        <v>0</v>
      </c>
    </row>
    <row r="294" spans="1:17" x14ac:dyDescent="0.35">
      <c r="A294">
        <v>14</v>
      </c>
      <c r="B294" t="s">
        <v>338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0</v>
      </c>
      <c r="Q294" s="1">
        <v>1.4E-2</v>
      </c>
    </row>
    <row r="295" spans="1:17" x14ac:dyDescent="0.35">
      <c r="A295">
        <v>14</v>
      </c>
      <c r="B295" t="s">
        <v>308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s="1">
        <v>0</v>
      </c>
    </row>
    <row r="296" spans="1:17" x14ac:dyDescent="0.35">
      <c r="A296">
        <v>14</v>
      </c>
      <c r="B296" t="s">
        <v>309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 s="1">
        <v>0</v>
      </c>
    </row>
    <row r="297" spans="1:17" x14ac:dyDescent="0.35">
      <c r="A297">
        <v>14</v>
      </c>
      <c r="B297" t="s">
        <v>310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 s="1">
        <v>0</v>
      </c>
    </row>
    <row r="298" spans="1:17" x14ac:dyDescent="0.35">
      <c r="A298">
        <v>14</v>
      </c>
      <c r="B298" t="s">
        <v>311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0</v>
      </c>
      <c r="Q298" s="1">
        <v>0</v>
      </c>
    </row>
    <row r="299" spans="1:17" x14ac:dyDescent="0.35">
      <c r="A299">
        <v>14</v>
      </c>
      <c r="B299" t="s">
        <v>52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 s="1">
        <v>0.38400000000000001</v>
      </c>
    </row>
    <row r="300" spans="1:17" x14ac:dyDescent="0.35">
      <c r="A300">
        <v>14</v>
      </c>
      <c r="B300" t="s">
        <v>154</v>
      </c>
      <c r="C300">
        <v>0</v>
      </c>
      <c r="D300">
        <v>5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0</v>
      </c>
      <c r="Q300" s="1">
        <v>0.45300000000000001</v>
      </c>
    </row>
    <row r="301" spans="1:17" x14ac:dyDescent="0.35">
      <c r="A301">
        <v>14</v>
      </c>
      <c r="B301" t="s">
        <v>312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 s="1">
        <v>1E-3</v>
      </c>
    </row>
    <row r="302" spans="1:17" x14ac:dyDescent="0.35">
      <c r="A302">
        <v>14</v>
      </c>
      <c r="B302" t="s">
        <v>60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 s="1">
        <v>0.187</v>
      </c>
    </row>
    <row r="303" spans="1:17" x14ac:dyDescent="0.35">
      <c r="A303">
        <v>14</v>
      </c>
      <c r="B303" t="s">
        <v>313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  <c r="Q303" s="1">
        <v>0</v>
      </c>
    </row>
    <row r="304" spans="1:17" x14ac:dyDescent="0.35">
      <c r="A304">
        <v>14</v>
      </c>
      <c r="B304" t="s">
        <v>314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 s="1">
        <v>0</v>
      </c>
    </row>
    <row r="305" spans="1:17" x14ac:dyDescent="0.35">
      <c r="A305">
        <v>14</v>
      </c>
      <c r="B305" t="s">
        <v>124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 s="1">
        <v>2E-3</v>
      </c>
    </row>
    <row r="306" spans="1:17" x14ac:dyDescent="0.35">
      <c r="A306">
        <v>14</v>
      </c>
      <c r="B306" t="s">
        <v>157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 s="1">
        <v>6.0000000000000001E-3</v>
      </c>
    </row>
    <row r="307" spans="1:17" x14ac:dyDescent="0.35">
      <c r="A307">
        <v>14</v>
      </c>
      <c r="B307" t="s">
        <v>317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 s="1">
        <v>0</v>
      </c>
    </row>
    <row r="308" spans="1:17" x14ac:dyDescent="0.35">
      <c r="A308">
        <v>14</v>
      </c>
      <c r="B308" t="s">
        <v>316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 s="1">
        <v>1E-3</v>
      </c>
    </row>
    <row r="309" spans="1:17" x14ac:dyDescent="0.35">
      <c r="A309">
        <v>14</v>
      </c>
      <c r="B309" t="s">
        <v>322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 s="1">
        <v>1E-3</v>
      </c>
    </row>
    <row r="310" spans="1:17" x14ac:dyDescent="0.35">
      <c r="A310">
        <v>14</v>
      </c>
      <c r="B310" t="s">
        <v>95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 s="1">
        <v>0.74</v>
      </c>
    </row>
    <row r="311" spans="1:17" x14ac:dyDescent="0.35">
      <c r="A311">
        <v>14</v>
      </c>
      <c r="B311" t="s">
        <v>68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0</v>
      </c>
      <c r="Q311" s="1">
        <v>0.107</v>
      </c>
    </row>
    <row r="312" spans="1:17" x14ac:dyDescent="0.35">
      <c r="A312">
        <v>14</v>
      </c>
      <c r="B312" t="s">
        <v>320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  <c r="Q312" s="1">
        <v>1E-3</v>
      </c>
    </row>
    <row r="313" spans="1:17" x14ac:dyDescent="0.35">
      <c r="A313">
        <v>14</v>
      </c>
      <c r="B313" t="s">
        <v>155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 s="1">
        <v>1.2999999999999999E-2</v>
      </c>
    </row>
    <row r="314" spans="1:17" x14ac:dyDescent="0.35">
      <c r="A314">
        <v>14</v>
      </c>
      <c r="B314" t="s">
        <v>119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 s="1">
        <v>0</v>
      </c>
    </row>
    <row r="315" spans="1:17" x14ac:dyDescent="0.35">
      <c r="A315">
        <v>14</v>
      </c>
      <c r="B315" t="s">
        <v>318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 s="1">
        <v>0</v>
      </c>
    </row>
    <row r="316" spans="1:17" x14ac:dyDescent="0.35">
      <c r="A316">
        <v>14</v>
      </c>
      <c r="B316" t="s">
        <v>323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 s="1">
        <v>0</v>
      </c>
    </row>
    <row r="317" spans="1:17" x14ac:dyDescent="0.35">
      <c r="A317">
        <v>14</v>
      </c>
      <c r="B317" t="s">
        <v>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 s="1">
        <v>5.2999999999999999E-2</v>
      </c>
    </row>
    <row r="318" spans="1:17" x14ac:dyDescent="0.35">
      <c r="A318">
        <v>14</v>
      </c>
      <c r="B318" t="s">
        <v>36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 s="1">
        <v>1E-3</v>
      </c>
    </row>
    <row r="319" spans="1:17" x14ac:dyDescent="0.35">
      <c r="A319">
        <v>14</v>
      </c>
      <c r="B319" t="s">
        <v>377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 s="1">
        <v>0</v>
      </c>
    </row>
    <row r="320" spans="1:17" x14ac:dyDescent="0.35">
      <c r="A320">
        <v>14</v>
      </c>
      <c r="B320" t="s">
        <v>123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 s="1">
        <v>1E-3</v>
      </c>
    </row>
    <row r="321" spans="1:17" x14ac:dyDescent="0.35">
      <c r="A321">
        <v>14</v>
      </c>
      <c r="B321" t="s">
        <v>122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 s="1">
        <v>3.4000000000000002E-2</v>
      </c>
    </row>
    <row r="322" spans="1:17" x14ac:dyDescent="0.35">
      <c r="A322">
        <v>14</v>
      </c>
      <c r="B322" t="s">
        <v>378</v>
      </c>
      <c r="C322">
        <v>1</v>
      </c>
      <c r="D322">
        <v>2</v>
      </c>
      <c r="E322">
        <v>17</v>
      </c>
      <c r="F322">
        <v>17</v>
      </c>
      <c r="G322">
        <v>17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  <c r="Q322" s="1">
        <v>3.0000000000000001E-3</v>
      </c>
    </row>
    <row r="323" spans="1:17" x14ac:dyDescent="0.35">
      <c r="A323">
        <v>14</v>
      </c>
      <c r="B323" t="s">
        <v>325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 s="1">
        <v>0</v>
      </c>
    </row>
    <row r="324" spans="1:17" x14ac:dyDescent="0.35">
      <c r="A324">
        <v>14</v>
      </c>
      <c r="B324" t="s">
        <v>327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 s="1">
        <v>0</v>
      </c>
    </row>
    <row r="325" spans="1:17" x14ac:dyDescent="0.35">
      <c r="A325">
        <v>14</v>
      </c>
      <c r="B325" t="s">
        <v>326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0</v>
      </c>
      <c r="P325">
        <v>0</v>
      </c>
      <c r="Q325" s="1">
        <v>1E-3</v>
      </c>
    </row>
    <row r="326" spans="1:17" x14ac:dyDescent="0.35">
      <c r="A326">
        <v>14</v>
      </c>
      <c r="B326" t="s">
        <v>330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 s="1">
        <v>2E-3</v>
      </c>
    </row>
    <row r="327" spans="1:17" x14ac:dyDescent="0.35">
      <c r="A327">
        <v>14</v>
      </c>
      <c r="B327" t="s">
        <v>328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 s="1">
        <v>0</v>
      </c>
    </row>
    <row r="328" spans="1:17" x14ac:dyDescent="0.35">
      <c r="A328">
        <v>14</v>
      </c>
      <c r="B328" t="s">
        <v>332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 s="1">
        <v>1E-3</v>
      </c>
    </row>
    <row r="329" spans="1:17" x14ac:dyDescent="0.35">
      <c r="A329">
        <v>14</v>
      </c>
      <c r="B329" t="s">
        <v>331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 s="1">
        <v>0</v>
      </c>
    </row>
    <row r="330" spans="1:17" x14ac:dyDescent="0.35">
      <c r="A330">
        <v>14</v>
      </c>
      <c r="B330" t="s">
        <v>51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 s="1">
        <v>0.39400000000000002</v>
      </c>
    </row>
    <row r="331" spans="1:17" x14ac:dyDescent="0.35">
      <c r="A331">
        <v>14</v>
      </c>
      <c r="B331" t="s">
        <v>156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1</v>
      </c>
      <c r="O331">
        <v>-2</v>
      </c>
      <c r="P331">
        <v>-2</v>
      </c>
      <c r="Q331" s="1">
        <v>2E-3</v>
      </c>
    </row>
    <row r="332" spans="1:17" x14ac:dyDescent="0.35">
      <c r="A332">
        <v>14</v>
      </c>
      <c r="B332" t="s">
        <v>331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2</v>
      </c>
      <c r="O332">
        <v>0</v>
      </c>
      <c r="P332">
        <v>0</v>
      </c>
      <c r="Q332" s="1">
        <v>0</v>
      </c>
    </row>
    <row r="333" spans="1:17" x14ac:dyDescent="0.35">
      <c r="A333">
        <v>14</v>
      </c>
      <c r="B333" t="s">
        <v>311</v>
      </c>
      <c r="C333">
        <v>0</v>
      </c>
      <c r="D333">
        <v>2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-2</v>
      </c>
      <c r="L333">
        <v>0</v>
      </c>
      <c r="M333">
        <v>0</v>
      </c>
      <c r="N333">
        <v>11</v>
      </c>
      <c r="O333">
        <v>-0.2</v>
      </c>
      <c r="P333">
        <v>0</v>
      </c>
      <c r="Q333" s="1">
        <v>0</v>
      </c>
    </row>
    <row r="334" spans="1:17" x14ac:dyDescent="0.35">
      <c r="A334">
        <v>14</v>
      </c>
      <c r="B334" t="s">
        <v>346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5</v>
      </c>
      <c r="O334">
        <v>-2</v>
      </c>
      <c r="P334">
        <v>-0.4</v>
      </c>
      <c r="Q334" s="1">
        <v>0</v>
      </c>
    </row>
    <row r="335" spans="1:17" x14ac:dyDescent="0.35">
      <c r="A335">
        <v>14</v>
      </c>
      <c r="B335" t="s">
        <v>343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2</v>
      </c>
      <c r="N335">
        <v>7</v>
      </c>
      <c r="O335">
        <v>-3.5</v>
      </c>
      <c r="P335">
        <v>-0.5</v>
      </c>
      <c r="Q335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Q335"/>
  <sheetViews>
    <sheetView showGridLines="0" topLeftCell="A307" workbookViewId="0">
      <selection activeCell="A5" sqref="A5:Q335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385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125</v>
      </c>
      <c r="L4" t="s">
        <v>126</v>
      </c>
      <c r="M4" t="s">
        <v>9</v>
      </c>
      <c r="N4" t="s">
        <v>10</v>
      </c>
      <c r="O4" t="s">
        <v>11</v>
      </c>
      <c r="P4" t="s">
        <v>12</v>
      </c>
      <c r="Q4" t="s">
        <v>13</v>
      </c>
    </row>
    <row r="5" spans="1:17" x14ac:dyDescent="0.35">
      <c r="A5">
        <v>15</v>
      </c>
      <c r="B5" t="s">
        <v>30</v>
      </c>
      <c r="C5">
        <v>6</v>
      </c>
      <c r="D5">
        <v>6</v>
      </c>
      <c r="E5">
        <v>111</v>
      </c>
      <c r="F5">
        <v>18.5</v>
      </c>
      <c r="G5">
        <v>37</v>
      </c>
      <c r="H5">
        <v>4</v>
      </c>
      <c r="I5">
        <v>2</v>
      </c>
      <c r="J5">
        <v>0</v>
      </c>
      <c r="K5">
        <v>0</v>
      </c>
      <c r="L5">
        <v>0</v>
      </c>
      <c r="M5">
        <v>0</v>
      </c>
      <c r="N5">
        <v>1</v>
      </c>
      <c r="O5">
        <v>26.1</v>
      </c>
      <c r="P5">
        <v>26.1</v>
      </c>
      <c r="Q5" s="1">
        <v>0.874</v>
      </c>
    </row>
    <row r="6" spans="1:17" x14ac:dyDescent="0.35">
      <c r="A6">
        <v>15</v>
      </c>
      <c r="B6" t="s">
        <v>44</v>
      </c>
      <c r="C6">
        <v>8</v>
      </c>
      <c r="D6">
        <v>9</v>
      </c>
      <c r="E6">
        <v>142</v>
      </c>
      <c r="F6">
        <v>17.8</v>
      </c>
      <c r="G6">
        <v>60</v>
      </c>
      <c r="H6">
        <v>5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24.2</v>
      </c>
      <c r="P6">
        <v>24.2</v>
      </c>
      <c r="Q6" s="1">
        <v>0.99399999999999999</v>
      </c>
    </row>
    <row r="7" spans="1:17" x14ac:dyDescent="0.35">
      <c r="A7">
        <v>15</v>
      </c>
      <c r="B7" t="s">
        <v>80</v>
      </c>
      <c r="C7">
        <v>6</v>
      </c>
      <c r="D7">
        <v>12</v>
      </c>
      <c r="E7">
        <v>141</v>
      </c>
      <c r="F7">
        <v>23.5</v>
      </c>
      <c r="G7">
        <v>48</v>
      </c>
      <c r="H7">
        <v>5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23.1</v>
      </c>
      <c r="P7">
        <v>23.1</v>
      </c>
      <c r="Q7" s="1">
        <v>0.90600000000000003</v>
      </c>
    </row>
    <row r="8" spans="1:17" x14ac:dyDescent="0.35">
      <c r="A8">
        <v>15</v>
      </c>
      <c r="B8" t="s">
        <v>117</v>
      </c>
      <c r="C8">
        <v>8</v>
      </c>
      <c r="D8">
        <v>8</v>
      </c>
      <c r="E8">
        <v>111</v>
      </c>
      <c r="F8">
        <v>13.9</v>
      </c>
      <c r="G8">
        <v>62</v>
      </c>
      <c r="H8">
        <v>4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21.1</v>
      </c>
      <c r="P8">
        <v>21.1</v>
      </c>
      <c r="Q8" s="1">
        <v>0.996</v>
      </c>
    </row>
    <row r="9" spans="1:17" x14ac:dyDescent="0.35">
      <c r="A9">
        <v>15</v>
      </c>
      <c r="B9" t="s">
        <v>25</v>
      </c>
      <c r="C9">
        <v>7</v>
      </c>
      <c r="D9">
        <v>9</v>
      </c>
      <c r="E9">
        <v>112</v>
      </c>
      <c r="F9">
        <v>16</v>
      </c>
      <c r="G9">
        <v>29</v>
      </c>
      <c r="H9">
        <v>3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20.7</v>
      </c>
      <c r="P9">
        <v>20.7</v>
      </c>
      <c r="Q9" s="1">
        <v>1</v>
      </c>
    </row>
    <row r="10" spans="1:17" x14ac:dyDescent="0.35">
      <c r="A10">
        <v>15</v>
      </c>
      <c r="B10" t="s">
        <v>55</v>
      </c>
      <c r="C10">
        <v>10</v>
      </c>
      <c r="D10">
        <v>12</v>
      </c>
      <c r="E10">
        <v>155</v>
      </c>
      <c r="F10">
        <v>15.5</v>
      </c>
      <c r="G10">
        <v>25</v>
      </c>
      <c r="H10">
        <v>4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20.5</v>
      </c>
      <c r="P10">
        <v>20.5</v>
      </c>
      <c r="Q10" s="1">
        <v>0.873</v>
      </c>
    </row>
    <row r="11" spans="1:17" x14ac:dyDescent="0.35">
      <c r="A11">
        <v>15</v>
      </c>
      <c r="B11" t="s">
        <v>108</v>
      </c>
      <c r="C11">
        <v>4</v>
      </c>
      <c r="D11">
        <v>8</v>
      </c>
      <c r="E11">
        <v>61</v>
      </c>
      <c r="F11">
        <v>15.3</v>
      </c>
      <c r="G11">
        <v>21</v>
      </c>
      <c r="H11">
        <v>1</v>
      </c>
      <c r="I11">
        <v>2</v>
      </c>
      <c r="J11">
        <v>0</v>
      </c>
      <c r="K11">
        <v>0</v>
      </c>
      <c r="L11">
        <v>0</v>
      </c>
      <c r="M11">
        <v>0</v>
      </c>
      <c r="N11">
        <v>1</v>
      </c>
      <c r="O11">
        <v>20.100000000000001</v>
      </c>
      <c r="P11">
        <v>20.100000000000001</v>
      </c>
      <c r="Q11" s="1">
        <v>0.89600000000000002</v>
      </c>
    </row>
    <row r="12" spans="1:17" x14ac:dyDescent="0.35">
      <c r="A12">
        <v>15</v>
      </c>
      <c r="B12" t="s">
        <v>46</v>
      </c>
      <c r="C12">
        <v>8</v>
      </c>
      <c r="D12">
        <v>12</v>
      </c>
      <c r="E12">
        <v>101</v>
      </c>
      <c r="F12">
        <v>12.6</v>
      </c>
      <c r="G12">
        <v>24</v>
      </c>
      <c r="H12">
        <v>2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20.100000000000001</v>
      </c>
      <c r="P12">
        <v>20.100000000000001</v>
      </c>
      <c r="Q12" s="1">
        <v>0.999</v>
      </c>
    </row>
    <row r="13" spans="1:17" x14ac:dyDescent="0.35">
      <c r="A13">
        <v>15</v>
      </c>
      <c r="B13" t="s">
        <v>49</v>
      </c>
      <c r="C13">
        <v>4</v>
      </c>
      <c r="D13">
        <v>7</v>
      </c>
      <c r="E13">
        <v>48</v>
      </c>
      <c r="F13">
        <v>12</v>
      </c>
      <c r="G13">
        <v>19</v>
      </c>
      <c r="H13">
        <v>0</v>
      </c>
      <c r="I13">
        <v>2</v>
      </c>
      <c r="J13">
        <v>1</v>
      </c>
      <c r="K13">
        <v>11</v>
      </c>
      <c r="L13">
        <v>0</v>
      </c>
      <c r="M13">
        <v>0</v>
      </c>
      <c r="N13">
        <v>1</v>
      </c>
      <c r="O13">
        <v>19.899999999999999</v>
      </c>
      <c r="P13">
        <v>19.899999999999999</v>
      </c>
      <c r="Q13" s="1">
        <v>0.99099999999999999</v>
      </c>
    </row>
    <row r="14" spans="1:17" x14ac:dyDescent="0.35">
      <c r="A14">
        <v>15</v>
      </c>
      <c r="B14" t="s">
        <v>41</v>
      </c>
      <c r="C14">
        <v>9</v>
      </c>
      <c r="D14">
        <v>9</v>
      </c>
      <c r="E14">
        <v>91</v>
      </c>
      <c r="F14">
        <v>10.1</v>
      </c>
      <c r="G14">
        <v>24</v>
      </c>
      <c r="H14">
        <v>2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19.600000000000001</v>
      </c>
      <c r="P14">
        <v>19.600000000000001</v>
      </c>
      <c r="Q14" s="1">
        <v>0.85</v>
      </c>
    </row>
    <row r="15" spans="1:17" x14ac:dyDescent="0.35">
      <c r="A15">
        <v>15</v>
      </c>
      <c r="B15" t="s">
        <v>98</v>
      </c>
      <c r="C15">
        <v>4</v>
      </c>
      <c r="D15">
        <v>4</v>
      </c>
      <c r="E15">
        <v>113</v>
      </c>
      <c r="F15">
        <v>28.3</v>
      </c>
      <c r="G15">
        <v>79</v>
      </c>
      <c r="H15">
        <v>5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19.3</v>
      </c>
      <c r="P15">
        <v>19.3</v>
      </c>
      <c r="Q15" s="1">
        <v>0.24399999999999999</v>
      </c>
    </row>
    <row r="16" spans="1:17" x14ac:dyDescent="0.35">
      <c r="A16">
        <v>15</v>
      </c>
      <c r="B16" t="s">
        <v>149</v>
      </c>
      <c r="C16">
        <v>3</v>
      </c>
      <c r="D16">
        <v>4</v>
      </c>
      <c r="E16">
        <v>59</v>
      </c>
      <c r="F16">
        <v>19.7</v>
      </c>
      <c r="G16">
        <v>30</v>
      </c>
      <c r="H16">
        <v>3</v>
      </c>
      <c r="I16">
        <v>2</v>
      </c>
      <c r="J16">
        <v>1</v>
      </c>
      <c r="K16">
        <v>-2</v>
      </c>
      <c r="L16">
        <v>0</v>
      </c>
      <c r="M16">
        <v>0</v>
      </c>
      <c r="N16">
        <v>1</v>
      </c>
      <c r="O16">
        <v>19.2</v>
      </c>
      <c r="P16">
        <v>19.2</v>
      </c>
      <c r="Q16" s="1">
        <v>1E-3</v>
      </c>
    </row>
    <row r="17" spans="1:17" x14ac:dyDescent="0.35">
      <c r="A17">
        <v>15</v>
      </c>
      <c r="B17" t="s">
        <v>71</v>
      </c>
      <c r="C17">
        <v>4</v>
      </c>
      <c r="D17">
        <v>8</v>
      </c>
      <c r="E17">
        <v>109</v>
      </c>
      <c r="F17">
        <v>27.3</v>
      </c>
      <c r="G17">
        <v>51</v>
      </c>
      <c r="H17">
        <v>7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18.899999999999999</v>
      </c>
      <c r="P17">
        <v>18.899999999999999</v>
      </c>
      <c r="Q17" s="1">
        <v>0.93799999999999994</v>
      </c>
    </row>
    <row r="18" spans="1:17" x14ac:dyDescent="0.35">
      <c r="A18">
        <v>15</v>
      </c>
      <c r="B18" t="s">
        <v>52</v>
      </c>
      <c r="C18">
        <v>5</v>
      </c>
      <c r="D18">
        <v>9</v>
      </c>
      <c r="E18">
        <v>41</v>
      </c>
      <c r="F18">
        <v>8.1999999999999993</v>
      </c>
      <c r="G18">
        <v>19</v>
      </c>
      <c r="H18">
        <v>0</v>
      </c>
      <c r="I18">
        <v>2</v>
      </c>
      <c r="J18">
        <v>0</v>
      </c>
      <c r="K18">
        <v>0</v>
      </c>
      <c r="L18">
        <v>0</v>
      </c>
      <c r="M18">
        <v>0</v>
      </c>
      <c r="N18">
        <v>1</v>
      </c>
      <c r="O18">
        <v>18.600000000000001</v>
      </c>
      <c r="P18">
        <v>18.600000000000001</v>
      </c>
      <c r="Q18" s="1">
        <v>0.39700000000000002</v>
      </c>
    </row>
    <row r="19" spans="1:17" x14ac:dyDescent="0.35">
      <c r="A19">
        <v>15</v>
      </c>
      <c r="B19" t="s">
        <v>154</v>
      </c>
      <c r="C19">
        <v>8</v>
      </c>
      <c r="D19">
        <v>11</v>
      </c>
      <c r="E19">
        <v>82</v>
      </c>
      <c r="F19">
        <v>10.3</v>
      </c>
      <c r="G19">
        <v>22</v>
      </c>
      <c r="H19">
        <v>2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18.2</v>
      </c>
      <c r="P19">
        <v>18.2</v>
      </c>
      <c r="Q19" s="1">
        <v>0.40500000000000003</v>
      </c>
    </row>
    <row r="20" spans="1:17" x14ac:dyDescent="0.35">
      <c r="A20">
        <v>15</v>
      </c>
      <c r="B20" t="s">
        <v>45</v>
      </c>
      <c r="C20">
        <v>7</v>
      </c>
      <c r="D20">
        <v>10</v>
      </c>
      <c r="E20">
        <v>53</v>
      </c>
      <c r="F20">
        <v>7.6</v>
      </c>
      <c r="G20">
        <v>16</v>
      </c>
      <c r="H20">
        <v>0</v>
      </c>
      <c r="I20">
        <v>0</v>
      </c>
      <c r="J20">
        <v>1</v>
      </c>
      <c r="K20">
        <v>3</v>
      </c>
      <c r="L20">
        <v>1</v>
      </c>
      <c r="M20">
        <v>0</v>
      </c>
      <c r="N20">
        <v>1</v>
      </c>
      <c r="O20">
        <v>15.1</v>
      </c>
      <c r="P20">
        <v>15.1</v>
      </c>
      <c r="Q20" s="1">
        <v>1</v>
      </c>
    </row>
    <row r="21" spans="1:17" x14ac:dyDescent="0.35">
      <c r="A21">
        <v>15</v>
      </c>
      <c r="B21" t="s">
        <v>16</v>
      </c>
      <c r="C21">
        <v>2</v>
      </c>
      <c r="D21">
        <v>4</v>
      </c>
      <c r="E21">
        <v>32</v>
      </c>
      <c r="F21">
        <v>16</v>
      </c>
      <c r="G21">
        <v>22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14.7</v>
      </c>
      <c r="P21">
        <v>14.7</v>
      </c>
      <c r="Q21" s="1">
        <v>0.78800000000000003</v>
      </c>
    </row>
    <row r="22" spans="1:17" x14ac:dyDescent="0.35">
      <c r="A22">
        <v>15</v>
      </c>
      <c r="B22" t="s">
        <v>61</v>
      </c>
      <c r="C22">
        <v>4</v>
      </c>
      <c r="D22">
        <v>6</v>
      </c>
      <c r="E22">
        <v>62</v>
      </c>
      <c r="F22">
        <v>15.5</v>
      </c>
      <c r="G22">
        <v>25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14.2</v>
      </c>
      <c r="P22">
        <v>14.2</v>
      </c>
      <c r="Q22" s="1">
        <v>0.80600000000000005</v>
      </c>
    </row>
    <row r="23" spans="1:17" x14ac:dyDescent="0.35">
      <c r="A23">
        <v>15</v>
      </c>
      <c r="B23" t="s">
        <v>67</v>
      </c>
      <c r="C23">
        <v>6</v>
      </c>
      <c r="D23">
        <v>8</v>
      </c>
      <c r="E23">
        <v>52</v>
      </c>
      <c r="F23">
        <v>8.6999999999999993</v>
      </c>
      <c r="G23">
        <v>20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14.2</v>
      </c>
      <c r="P23">
        <v>14.2</v>
      </c>
      <c r="Q23" s="1">
        <v>0.63400000000000001</v>
      </c>
    </row>
    <row r="24" spans="1:17" x14ac:dyDescent="0.35">
      <c r="A24">
        <v>15</v>
      </c>
      <c r="B24" t="s">
        <v>124</v>
      </c>
      <c r="C24">
        <v>2</v>
      </c>
      <c r="D24">
        <v>2</v>
      </c>
      <c r="E24">
        <v>70</v>
      </c>
      <c r="F24">
        <v>35</v>
      </c>
      <c r="G24">
        <v>65</v>
      </c>
      <c r="H24">
        <v>4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14</v>
      </c>
      <c r="P24">
        <v>14</v>
      </c>
      <c r="Q24" s="1">
        <v>2E-3</v>
      </c>
    </row>
    <row r="25" spans="1:17" x14ac:dyDescent="0.35">
      <c r="A25">
        <v>15</v>
      </c>
      <c r="B25" t="s">
        <v>315</v>
      </c>
      <c r="C25">
        <v>2</v>
      </c>
      <c r="D25">
        <v>2</v>
      </c>
      <c r="E25">
        <v>68</v>
      </c>
      <c r="F25">
        <v>34</v>
      </c>
      <c r="G25">
        <v>52</v>
      </c>
      <c r="H25">
        <v>4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13.8</v>
      </c>
      <c r="P25">
        <v>13.8</v>
      </c>
      <c r="Q25" s="1">
        <v>0</v>
      </c>
    </row>
    <row r="26" spans="1:17" x14ac:dyDescent="0.35">
      <c r="A26">
        <v>15</v>
      </c>
      <c r="B26" t="s">
        <v>26</v>
      </c>
      <c r="C26">
        <v>4</v>
      </c>
      <c r="D26">
        <v>6</v>
      </c>
      <c r="E26">
        <v>57</v>
      </c>
      <c r="F26">
        <v>14.3</v>
      </c>
      <c r="G26">
        <v>19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13.7</v>
      </c>
      <c r="P26">
        <v>13.7</v>
      </c>
      <c r="Q26" s="1">
        <v>0.97399999999999998</v>
      </c>
    </row>
    <row r="27" spans="1:17" x14ac:dyDescent="0.35">
      <c r="A27">
        <v>15</v>
      </c>
      <c r="B27" t="s">
        <v>329</v>
      </c>
      <c r="C27">
        <v>2</v>
      </c>
      <c r="D27">
        <v>3</v>
      </c>
      <c r="E27">
        <v>44</v>
      </c>
      <c r="F27">
        <v>22</v>
      </c>
      <c r="G27">
        <v>23</v>
      </c>
      <c r="H27">
        <v>2</v>
      </c>
      <c r="I27">
        <v>1</v>
      </c>
      <c r="J27">
        <v>1</v>
      </c>
      <c r="K27">
        <v>23</v>
      </c>
      <c r="L27">
        <v>0</v>
      </c>
      <c r="M27">
        <v>0</v>
      </c>
      <c r="N27">
        <v>1</v>
      </c>
      <c r="O27">
        <v>13.7</v>
      </c>
      <c r="P27">
        <v>13.7</v>
      </c>
      <c r="Q27" s="1">
        <v>4.9000000000000002E-2</v>
      </c>
    </row>
    <row r="28" spans="1:17" x14ac:dyDescent="0.35">
      <c r="A28">
        <v>15</v>
      </c>
      <c r="B28" t="s">
        <v>86</v>
      </c>
      <c r="C28">
        <v>4</v>
      </c>
      <c r="D28">
        <v>4</v>
      </c>
      <c r="E28">
        <v>48</v>
      </c>
      <c r="F28">
        <v>12</v>
      </c>
      <c r="G28">
        <v>29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12.8</v>
      </c>
      <c r="P28">
        <v>12.8</v>
      </c>
      <c r="Q28" s="1">
        <v>0.621</v>
      </c>
    </row>
    <row r="29" spans="1:17" x14ac:dyDescent="0.35">
      <c r="A29">
        <v>15</v>
      </c>
      <c r="B29" t="s">
        <v>223</v>
      </c>
      <c r="C29">
        <v>6</v>
      </c>
      <c r="D29">
        <v>7</v>
      </c>
      <c r="E29">
        <v>97</v>
      </c>
      <c r="F29">
        <v>16.2</v>
      </c>
      <c r="G29">
        <v>22</v>
      </c>
      <c r="H29">
        <v>3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12.7</v>
      </c>
      <c r="P29">
        <v>12.7</v>
      </c>
      <c r="Q29" s="1">
        <v>3.5999999999999997E-2</v>
      </c>
    </row>
    <row r="30" spans="1:17" x14ac:dyDescent="0.35">
      <c r="A30">
        <v>15</v>
      </c>
      <c r="B30" t="s">
        <v>21</v>
      </c>
      <c r="C30">
        <v>7</v>
      </c>
      <c r="D30">
        <v>10</v>
      </c>
      <c r="E30">
        <v>84</v>
      </c>
      <c r="F30">
        <v>12</v>
      </c>
      <c r="G30">
        <v>19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11.9</v>
      </c>
      <c r="P30">
        <v>11.9</v>
      </c>
      <c r="Q30" s="1">
        <v>1</v>
      </c>
    </row>
    <row r="31" spans="1:17" x14ac:dyDescent="0.35">
      <c r="A31">
        <v>15</v>
      </c>
      <c r="B31" t="s">
        <v>199</v>
      </c>
      <c r="C31">
        <v>2</v>
      </c>
      <c r="D31">
        <v>4</v>
      </c>
      <c r="E31">
        <v>48</v>
      </c>
      <c r="F31">
        <v>24</v>
      </c>
      <c r="G31">
        <v>34</v>
      </c>
      <c r="H31">
        <v>2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11.8</v>
      </c>
      <c r="P31">
        <v>11.8</v>
      </c>
      <c r="Q31" s="1">
        <v>0</v>
      </c>
    </row>
    <row r="32" spans="1:17" x14ac:dyDescent="0.35">
      <c r="A32">
        <v>15</v>
      </c>
      <c r="B32" t="s">
        <v>34</v>
      </c>
      <c r="C32">
        <v>5</v>
      </c>
      <c r="D32">
        <v>6</v>
      </c>
      <c r="E32">
        <v>78</v>
      </c>
      <c r="F32">
        <v>15.6</v>
      </c>
      <c r="G32">
        <v>34</v>
      </c>
      <c r="H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10.3</v>
      </c>
      <c r="P32">
        <v>10.3</v>
      </c>
      <c r="Q32" s="1">
        <v>0.98899999999999999</v>
      </c>
    </row>
    <row r="33" spans="1:17" x14ac:dyDescent="0.35">
      <c r="A33">
        <v>15</v>
      </c>
      <c r="B33" t="s">
        <v>20</v>
      </c>
      <c r="C33">
        <v>4</v>
      </c>
      <c r="D33">
        <v>5</v>
      </c>
      <c r="E33">
        <v>78</v>
      </c>
      <c r="F33">
        <v>19.5</v>
      </c>
      <c r="G33">
        <v>42</v>
      </c>
      <c r="H33">
        <v>4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9.8000000000000007</v>
      </c>
      <c r="P33">
        <v>9.8000000000000007</v>
      </c>
      <c r="Q33" s="1">
        <v>0.96699999999999997</v>
      </c>
    </row>
    <row r="34" spans="1:17" x14ac:dyDescent="0.35">
      <c r="A34">
        <v>15</v>
      </c>
      <c r="B34" t="s">
        <v>38</v>
      </c>
      <c r="C34">
        <v>5</v>
      </c>
      <c r="D34">
        <v>6</v>
      </c>
      <c r="E34">
        <v>71</v>
      </c>
      <c r="F34">
        <v>14.2</v>
      </c>
      <c r="G34">
        <v>23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9.6</v>
      </c>
      <c r="P34">
        <v>9.6</v>
      </c>
      <c r="Q34" s="1">
        <v>0.89100000000000001</v>
      </c>
    </row>
    <row r="35" spans="1:17" x14ac:dyDescent="0.35">
      <c r="A35">
        <v>15</v>
      </c>
      <c r="B35" t="s">
        <v>93</v>
      </c>
      <c r="C35">
        <v>2</v>
      </c>
      <c r="D35">
        <v>3</v>
      </c>
      <c r="E35">
        <v>23</v>
      </c>
      <c r="F35">
        <v>11.5</v>
      </c>
      <c r="G35">
        <v>17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9.3000000000000007</v>
      </c>
      <c r="P35">
        <v>9.3000000000000007</v>
      </c>
      <c r="Q35" s="1">
        <v>0.245</v>
      </c>
    </row>
    <row r="36" spans="1:17" x14ac:dyDescent="0.35">
      <c r="A36">
        <v>15</v>
      </c>
      <c r="B36" t="s">
        <v>176</v>
      </c>
      <c r="C36">
        <v>3</v>
      </c>
      <c r="D36">
        <v>4</v>
      </c>
      <c r="E36">
        <v>16</v>
      </c>
      <c r="F36">
        <v>5.3</v>
      </c>
      <c r="G36">
        <v>8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  <c r="O36">
        <v>9.1</v>
      </c>
      <c r="P36">
        <v>9.1</v>
      </c>
      <c r="Q36" s="1">
        <v>0</v>
      </c>
    </row>
    <row r="37" spans="1:17" x14ac:dyDescent="0.35">
      <c r="A37">
        <v>15</v>
      </c>
      <c r="B37" t="s">
        <v>109</v>
      </c>
      <c r="C37">
        <v>3</v>
      </c>
      <c r="D37">
        <v>7</v>
      </c>
      <c r="E37">
        <v>74</v>
      </c>
      <c r="F37">
        <v>24.7</v>
      </c>
      <c r="G37">
        <v>40</v>
      </c>
      <c r="H37">
        <v>3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8.9</v>
      </c>
      <c r="P37">
        <v>8.9</v>
      </c>
      <c r="Q37" s="1">
        <v>0.61199999999999999</v>
      </c>
    </row>
    <row r="38" spans="1:17" x14ac:dyDescent="0.35">
      <c r="A38">
        <v>15</v>
      </c>
      <c r="B38" t="s">
        <v>58</v>
      </c>
      <c r="C38">
        <v>4</v>
      </c>
      <c r="D38">
        <v>4</v>
      </c>
      <c r="E38">
        <v>64</v>
      </c>
      <c r="F38">
        <v>16</v>
      </c>
      <c r="G38">
        <v>25</v>
      </c>
      <c r="H38">
        <v>2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8.4</v>
      </c>
      <c r="P38">
        <v>8.4</v>
      </c>
      <c r="Q38" s="1">
        <v>1</v>
      </c>
    </row>
    <row r="39" spans="1:17" x14ac:dyDescent="0.35">
      <c r="A39">
        <v>15</v>
      </c>
      <c r="B39" t="s">
        <v>31</v>
      </c>
      <c r="C39">
        <v>5</v>
      </c>
      <c r="D39">
        <v>8</v>
      </c>
      <c r="E39">
        <v>59</v>
      </c>
      <c r="F39">
        <v>11.8</v>
      </c>
      <c r="G39">
        <v>36</v>
      </c>
      <c r="H39">
        <v>2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8.4</v>
      </c>
      <c r="P39">
        <v>8.4</v>
      </c>
      <c r="Q39" s="1">
        <v>0.33300000000000002</v>
      </c>
    </row>
    <row r="40" spans="1:17" x14ac:dyDescent="0.35">
      <c r="A40">
        <v>15</v>
      </c>
      <c r="B40" t="s">
        <v>84</v>
      </c>
      <c r="C40">
        <v>4</v>
      </c>
      <c r="D40">
        <v>8</v>
      </c>
      <c r="E40">
        <v>63</v>
      </c>
      <c r="F40">
        <v>15.8</v>
      </c>
      <c r="G40">
        <v>33</v>
      </c>
      <c r="H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8.3000000000000007</v>
      </c>
      <c r="P40">
        <v>8.3000000000000007</v>
      </c>
      <c r="Q40" s="1">
        <v>2.1999999999999999E-2</v>
      </c>
    </row>
    <row r="41" spans="1:17" x14ac:dyDescent="0.35">
      <c r="A41">
        <v>15</v>
      </c>
      <c r="B41" t="s">
        <v>37</v>
      </c>
      <c r="C41">
        <v>5</v>
      </c>
      <c r="D41">
        <v>10</v>
      </c>
      <c r="E41">
        <v>56</v>
      </c>
      <c r="F41">
        <v>11.2</v>
      </c>
      <c r="G41">
        <v>15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8.1</v>
      </c>
      <c r="P41">
        <v>8.1</v>
      </c>
      <c r="Q41" s="1">
        <v>1</v>
      </c>
    </row>
    <row r="42" spans="1:17" x14ac:dyDescent="0.35">
      <c r="A42">
        <v>15</v>
      </c>
      <c r="B42" t="s">
        <v>81</v>
      </c>
      <c r="C42">
        <v>3</v>
      </c>
      <c r="D42">
        <v>3</v>
      </c>
      <c r="E42">
        <v>62</v>
      </c>
      <c r="F42">
        <v>20.7</v>
      </c>
      <c r="G42">
        <v>37</v>
      </c>
      <c r="H42">
        <v>3</v>
      </c>
      <c r="I42">
        <v>0</v>
      </c>
      <c r="J42">
        <v>1</v>
      </c>
      <c r="K42">
        <v>2</v>
      </c>
      <c r="L42">
        <v>0</v>
      </c>
      <c r="M42">
        <v>0</v>
      </c>
      <c r="N42">
        <v>1</v>
      </c>
      <c r="O42">
        <v>7.9</v>
      </c>
      <c r="P42">
        <v>7.9</v>
      </c>
      <c r="Q42" s="1">
        <v>0.17599999999999999</v>
      </c>
    </row>
    <row r="43" spans="1:17" x14ac:dyDescent="0.35">
      <c r="A43">
        <v>15</v>
      </c>
      <c r="B43" t="s">
        <v>333</v>
      </c>
      <c r="C43">
        <v>1</v>
      </c>
      <c r="D43">
        <v>2</v>
      </c>
      <c r="E43">
        <v>13</v>
      </c>
      <c r="F43">
        <v>13</v>
      </c>
      <c r="G43">
        <v>13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1</v>
      </c>
      <c r="O43">
        <v>7.8</v>
      </c>
      <c r="P43">
        <v>7.8</v>
      </c>
      <c r="Q43" s="1">
        <v>0</v>
      </c>
    </row>
    <row r="44" spans="1:17" x14ac:dyDescent="0.35">
      <c r="A44">
        <v>15</v>
      </c>
      <c r="B44" t="s">
        <v>22</v>
      </c>
      <c r="C44">
        <v>5</v>
      </c>
      <c r="D44">
        <v>8</v>
      </c>
      <c r="E44">
        <v>50</v>
      </c>
      <c r="F44">
        <v>10</v>
      </c>
      <c r="G44">
        <v>18</v>
      </c>
      <c r="H44">
        <v>0</v>
      </c>
      <c r="I44">
        <v>0</v>
      </c>
      <c r="J44">
        <v>2</v>
      </c>
      <c r="K44">
        <v>3</v>
      </c>
      <c r="L44">
        <v>0</v>
      </c>
      <c r="M44">
        <v>0</v>
      </c>
      <c r="N44">
        <v>1</v>
      </c>
      <c r="O44">
        <v>7.8</v>
      </c>
      <c r="P44">
        <v>7.8</v>
      </c>
      <c r="Q44" s="1">
        <v>0.95399999999999996</v>
      </c>
    </row>
    <row r="45" spans="1:17" x14ac:dyDescent="0.35">
      <c r="A45">
        <v>15</v>
      </c>
      <c r="B45" t="s">
        <v>29</v>
      </c>
      <c r="C45">
        <v>5</v>
      </c>
      <c r="D45">
        <v>5</v>
      </c>
      <c r="E45">
        <v>50</v>
      </c>
      <c r="F45">
        <v>10</v>
      </c>
      <c r="G45">
        <v>17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7.5</v>
      </c>
      <c r="P45">
        <v>7.5</v>
      </c>
      <c r="Q45" s="1">
        <v>0.98399999999999999</v>
      </c>
    </row>
    <row r="46" spans="1:17" x14ac:dyDescent="0.35">
      <c r="A46">
        <v>15</v>
      </c>
      <c r="B46" t="s">
        <v>82</v>
      </c>
      <c r="C46">
        <v>4</v>
      </c>
      <c r="D46">
        <v>8</v>
      </c>
      <c r="E46">
        <v>52</v>
      </c>
      <c r="F46">
        <v>13</v>
      </c>
      <c r="G46">
        <v>27</v>
      </c>
      <c r="H46">
        <v>2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7.2</v>
      </c>
      <c r="P46">
        <v>7.2</v>
      </c>
      <c r="Q46" s="1">
        <v>0.97399999999999998</v>
      </c>
    </row>
    <row r="47" spans="1:17" x14ac:dyDescent="0.35">
      <c r="A47">
        <v>15</v>
      </c>
      <c r="B47" t="s">
        <v>217</v>
      </c>
      <c r="C47">
        <v>4</v>
      </c>
      <c r="D47">
        <v>8</v>
      </c>
      <c r="E47">
        <v>52</v>
      </c>
      <c r="F47">
        <v>13</v>
      </c>
      <c r="G47">
        <v>19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7.2</v>
      </c>
      <c r="P47">
        <v>7.2</v>
      </c>
      <c r="Q47" s="1">
        <v>7.0000000000000001E-3</v>
      </c>
    </row>
    <row r="48" spans="1:17" x14ac:dyDescent="0.35">
      <c r="A48">
        <v>15</v>
      </c>
      <c r="B48" t="s">
        <v>320</v>
      </c>
      <c r="C48">
        <v>1</v>
      </c>
      <c r="D48">
        <v>1</v>
      </c>
      <c r="E48">
        <v>7</v>
      </c>
      <c r="F48">
        <v>7</v>
      </c>
      <c r="G48">
        <v>7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1</v>
      </c>
      <c r="O48">
        <v>7.2</v>
      </c>
      <c r="P48">
        <v>7.2</v>
      </c>
      <c r="Q48" s="1">
        <v>1E-3</v>
      </c>
    </row>
    <row r="49" spans="1:17" x14ac:dyDescent="0.35">
      <c r="A49">
        <v>15</v>
      </c>
      <c r="B49" t="s">
        <v>122</v>
      </c>
      <c r="C49">
        <v>5</v>
      </c>
      <c r="D49">
        <v>5</v>
      </c>
      <c r="E49">
        <v>44</v>
      </c>
      <c r="F49">
        <v>8.8000000000000007</v>
      </c>
      <c r="G49">
        <v>20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6.9</v>
      </c>
      <c r="P49">
        <v>6.9</v>
      </c>
      <c r="Q49" s="1">
        <v>2.7E-2</v>
      </c>
    </row>
    <row r="50" spans="1:17" x14ac:dyDescent="0.35">
      <c r="A50">
        <v>15</v>
      </c>
      <c r="B50" t="s">
        <v>18</v>
      </c>
      <c r="C50">
        <v>4</v>
      </c>
      <c r="D50">
        <v>5</v>
      </c>
      <c r="E50">
        <v>48</v>
      </c>
      <c r="F50">
        <v>12</v>
      </c>
      <c r="G50">
        <v>18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6.8</v>
      </c>
      <c r="P50">
        <v>6.8</v>
      </c>
      <c r="Q50" s="1">
        <v>1</v>
      </c>
    </row>
    <row r="51" spans="1:17" x14ac:dyDescent="0.35">
      <c r="A51">
        <v>15</v>
      </c>
      <c r="B51" t="s">
        <v>115</v>
      </c>
      <c r="C51">
        <v>4</v>
      </c>
      <c r="D51">
        <v>7</v>
      </c>
      <c r="E51">
        <v>47</v>
      </c>
      <c r="F51">
        <v>11.8</v>
      </c>
      <c r="G51">
        <v>18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6.7</v>
      </c>
      <c r="P51">
        <v>6.7</v>
      </c>
      <c r="Q51" s="1">
        <v>0.17</v>
      </c>
    </row>
    <row r="52" spans="1:17" x14ac:dyDescent="0.35">
      <c r="A52">
        <v>15</v>
      </c>
      <c r="B52" t="s">
        <v>19</v>
      </c>
      <c r="C52">
        <v>5</v>
      </c>
      <c r="D52">
        <v>12</v>
      </c>
      <c r="E52">
        <v>39</v>
      </c>
      <c r="F52">
        <v>7.8</v>
      </c>
      <c r="G52">
        <v>13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6.4</v>
      </c>
      <c r="P52">
        <v>6.4</v>
      </c>
      <c r="Q52" s="1">
        <v>0.95899999999999996</v>
      </c>
    </row>
    <row r="53" spans="1:17" x14ac:dyDescent="0.35">
      <c r="A53">
        <v>15</v>
      </c>
      <c r="B53" t="s">
        <v>90</v>
      </c>
      <c r="C53">
        <v>2</v>
      </c>
      <c r="D53">
        <v>5</v>
      </c>
      <c r="E53">
        <v>53</v>
      </c>
      <c r="F53">
        <v>26.5</v>
      </c>
      <c r="G53">
        <v>44</v>
      </c>
      <c r="H53">
        <v>3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6.3</v>
      </c>
      <c r="P53">
        <v>6.3</v>
      </c>
      <c r="Q53" s="1">
        <v>0.45800000000000002</v>
      </c>
    </row>
    <row r="54" spans="1:17" x14ac:dyDescent="0.35">
      <c r="A54">
        <v>15</v>
      </c>
      <c r="B54" t="s">
        <v>89</v>
      </c>
      <c r="C54">
        <v>4</v>
      </c>
      <c r="D54">
        <v>7</v>
      </c>
      <c r="E54">
        <v>43</v>
      </c>
      <c r="F54">
        <v>10.8</v>
      </c>
      <c r="G54">
        <v>16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6.3</v>
      </c>
      <c r="P54">
        <v>6.3</v>
      </c>
      <c r="Q54" s="1">
        <v>0.88900000000000001</v>
      </c>
    </row>
    <row r="55" spans="1:17" x14ac:dyDescent="0.35">
      <c r="A55">
        <v>15</v>
      </c>
      <c r="B55" t="s">
        <v>159</v>
      </c>
      <c r="C55">
        <v>1</v>
      </c>
      <c r="D55">
        <v>1</v>
      </c>
      <c r="E55">
        <v>57</v>
      </c>
      <c r="F55">
        <v>57</v>
      </c>
      <c r="G55">
        <v>57</v>
      </c>
      <c r="H55">
        <v>4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6.2</v>
      </c>
      <c r="P55">
        <v>6.2</v>
      </c>
      <c r="Q55" s="1">
        <v>1E-3</v>
      </c>
    </row>
    <row r="56" spans="1:17" x14ac:dyDescent="0.35">
      <c r="A56">
        <v>15</v>
      </c>
      <c r="B56" t="s">
        <v>62</v>
      </c>
      <c r="C56">
        <v>3</v>
      </c>
      <c r="D56">
        <v>7</v>
      </c>
      <c r="E56">
        <v>47</v>
      </c>
      <c r="F56">
        <v>15.7</v>
      </c>
      <c r="G56">
        <v>17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6.2</v>
      </c>
      <c r="P56">
        <v>6.2</v>
      </c>
      <c r="Q56" s="1">
        <v>0.78300000000000003</v>
      </c>
    </row>
    <row r="57" spans="1:17" x14ac:dyDescent="0.35">
      <c r="A57">
        <v>15</v>
      </c>
      <c r="B57" t="s">
        <v>161</v>
      </c>
      <c r="C57">
        <v>3</v>
      </c>
      <c r="D57">
        <v>4</v>
      </c>
      <c r="E57">
        <v>49</v>
      </c>
      <c r="F57">
        <v>16.3</v>
      </c>
      <c r="G57">
        <v>30</v>
      </c>
      <c r="H57">
        <v>2</v>
      </c>
      <c r="I57">
        <v>0</v>
      </c>
      <c r="J57">
        <v>1</v>
      </c>
      <c r="K57">
        <v>-3</v>
      </c>
      <c r="L57">
        <v>0</v>
      </c>
      <c r="M57">
        <v>0</v>
      </c>
      <c r="N57">
        <v>1</v>
      </c>
      <c r="O57">
        <v>6.1</v>
      </c>
      <c r="P57">
        <v>6.1</v>
      </c>
      <c r="Q57" s="1">
        <v>1E-3</v>
      </c>
    </row>
    <row r="58" spans="1:17" x14ac:dyDescent="0.35">
      <c r="A58">
        <v>15</v>
      </c>
      <c r="B58" t="s">
        <v>72</v>
      </c>
      <c r="C58">
        <v>3</v>
      </c>
      <c r="D58">
        <v>6</v>
      </c>
      <c r="E58">
        <v>39</v>
      </c>
      <c r="F58">
        <v>13</v>
      </c>
      <c r="G58">
        <v>18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5.4</v>
      </c>
      <c r="P58">
        <v>5.4</v>
      </c>
      <c r="Q58" s="1">
        <v>9.8000000000000004E-2</v>
      </c>
    </row>
    <row r="59" spans="1:17" x14ac:dyDescent="0.35">
      <c r="A59">
        <v>15</v>
      </c>
      <c r="B59" t="s">
        <v>167</v>
      </c>
      <c r="C59">
        <v>3</v>
      </c>
      <c r="D59">
        <v>4</v>
      </c>
      <c r="E59">
        <v>39</v>
      </c>
      <c r="F59">
        <v>13</v>
      </c>
      <c r="G59">
        <v>23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5.4</v>
      </c>
      <c r="P59">
        <v>5.4</v>
      </c>
      <c r="Q59" s="1">
        <v>1E-3</v>
      </c>
    </row>
    <row r="60" spans="1:17" x14ac:dyDescent="0.35">
      <c r="A60">
        <v>15</v>
      </c>
      <c r="B60" t="s">
        <v>15</v>
      </c>
      <c r="C60">
        <v>3</v>
      </c>
      <c r="D60">
        <v>5</v>
      </c>
      <c r="E60">
        <v>37</v>
      </c>
      <c r="F60">
        <v>12.3</v>
      </c>
      <c r="G60">
        <v>22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5.2</v>
      </c>
      <c r="P60">
        <v>5.2</v>
      </c>
      <c r="Q60" s="1">
        <v>0.97899999999999998</v>
      </c>
    </row>
    <row r="61" spans="1:17" x14ac:dyDescent="0.35">
      <c r="A61">
        <v>15</v>
      </c>
      <c r="B61" t="s">
        <v>87</v>
      </c>
      <c r="C61">
        <v>4</v>
      </c>
      <c r="D61">
        <v>5</v>
      </c>
      <c r="E61">
        <v>32</v>
      </c>
      <c r="F61">
        <v>8</v>
      </c>
      <c r="G61">
        <v>20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5.2</v>
      </c>
      <c r="P61">
        <v>5.2</v>
      </c>
      <c r="Q61" s="1">
        <v>0.13900000000000001</v>
      </c>
    </row>
    <row r="62" spans="1:17" x14ac:dyDescent="0.35">
      <c r="A62">
        <v>15</v>
      </c>
      <c r="B62" t="s">
        <v>43</v>
      </c>
      <c r="C62">
        <v>2</v>
      </c>
      <c r="D62">
        <v>3</v>
      </c>
      <c r="E62">
        <v>41</v>
      </c>
      <c r="F62">
        <v>20.5</v>
      </c>
      <c r="G62">
        <v>21</v>
      </c>
      <c r="H62">
        <v>2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5.0999999999999996</v>
      </c>
      <c r="P62">
        <v>5.0999999999999996</v>
      </c>
      <c r="Q62" s="1">
        <v>0.107</v>
      </c>
    </row>
    <row r="63" spans="1:17" x14ac:dyDescent="0.35">
      <c r="A63">
        <v>15</v>
      </c>
      <c r="B63" t="s">
        <v>24</v>
      </c>
      <c r="C63">
        <v>3</v>
      </c>
      <c r="D63">
        <v>4</v>
      </c>
      <c r="E63">
        <v>36</v>
      </c>
      <c r="F63">
        <v>12</v>
      </c>
      <c r="G63">
        <v>19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5.0999999999999996</v>
      </c>
      <c r="P63">
        <v>5.0999999999999996</v>
      </c>
      <c r="Q63" s="1">
        <v>0.35799999999999998</v>
      </c>
    </row>
    <row r="64" spans="1:17" x14ac:dyDescent="0.35">
      <c r="A64">
        <v>15</v>
      </c>
      <c r="B64" t="s">
        <v>64</v>
      </c>
      <c r="C64">
        <v>3</v>
      </c>
      <c r="D64">
        <v>5</v>
      </c>
      <c r="E64">
        <v>33</v>
      </c>
      <c r="F64">
        <v>11</v>
      </c>
      <c r="G64">
        <v>16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4.8</v>
      </c>
      <c r="P64">
        <v>4.8</v>
      </c>
      <c r="Q64" s="1">
        <v>0.253</v>
      </c>
    </row>
    <row r="65" spans="1:17" x14ac:dyDescent="0.35">
      <c r="A65">
        <v>15</v>
      </c>
      <c r="B65" t="s">
        <v>194</v>
      </c>
      <c r="C65">
        <v>3</v>
      </c>
      <c r="D65">
        <v>5</v>
      </c>
      <c r="E65">
        <v>31</v>
      </c>
      <c r="F65">
        <v>10.3</v>
      </c>
      <c r="G65">
        <v>17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4.5999999999999996</v>
      </c>
      <c r="P65">
        <v>4.5999999999999996</v>
      </c>
      <c r="Q65" s="1">
        <v>1E-3</v>
      </c>
    </row>
    <row r="66" spans="1:17" x14ac:dyDescent="0.35">
      <c r="A66">
        <v>15</v>
      </c>
      <c r="B66" t="s">
        <v>23</v>
      </c>
      <c r="C66">
        <v>3</v>
      </c>
      <c r="D66">
        <v>3</v>
      </c>
      <c r="E66">
        <v>30</v>
      </c>
      <c r="F66">
        <v>10</v>
      </c>
      <c r="G66">
        <v>12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4.5</v>
      </c>
      <c r="P66">
        <v>4.5</v>
      </c>
      <c r="Q66" s="1">
        <v>0.5</v>
      </c>
    </row>
    <row r="67" spans="1:17" x14ac:dyDescent="0.35">
      <c r="A67">
        <v>15</v>
      </c>
      <c r="B67" t="s">
        <v>112</v>
      </c>
      <c r="C67">
        <v>4</v>
      </c>
      <c r="D67">
        <v>4</v>
      </c>
      <c r="E67">
        <v>25</v>
      </c>
      <c r="F67">
        <v>6.3</v>
      </c>
      <c r="G67">
        <v>13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4.5</v>
      </c>
      <c r="P67">
        <v>4.5</v>
      </c>
      <c r="Q67" s="1">
        <v>9.2999999999999999E-2</v>
      </c>
    </row>
    <row r="68" spans="1:17" x14ac:dyDescent="0.35">
      <c r="A68">
        <v>15</v>
      </c>
      <c r="B68" t="s">
        <v>50</v>
      </c>
      <c r="C68">
        <v>3</v>
      </c>
      <c r="D68">
        <v>5</v>
      </c>
      <c r="E68">
        <v>30</v>
      </c>
      <c r="F68">
        <v>10</v>
      </c>
      <c r="G68">
        <v>15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4.5</v>
      </c>
      <c r="P68">
        <v>4.5</v>
      </c>
      <c r="Q68" s="1">
        <v>7.3999999999999996E-2</v>
      </c>
    </row>
    <row r="69" spans="1:17" x14ac:dyDescent="0.35">
      <c r="A69">
        <v>15</v>
      </c>
      <c r="B69" t="s">
        <v>222</v>
      </c>
      <c r="C69">
        <v>2</v>
      </c>
      <c r="D69">
        <v>2</v>
      </c>
      <c r="E69">
        <v>34</v>
      </c>
      <c r="F69">
        <v>17</v>
      </c>
      <c r="G69">
        <v>18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4.4000000000000004</v>
      </c>
      <c r="P69">
        <v>4.4000000000000004</v>
      </c>
      <c r="Q69" s="1">
        <v>8.0000000000000002E-3</v>
      </c>
    </row>
    <row r="70" spans="1:17" x14ac:dyDescent="0.35">
      <c r="A70">
        <v>15</v>
      </c>
      <c r="B70" t="s">
        <v>259</v>
      </c>
      <c r="C70">
        <v>3</v>
      </c>
      <c r="D70">
        <v>3</v>
      </c>
      <c r="E70">
        <v>29</v>
      </c>
      <c r="F70">
        <v>9.6999999999999993</v>
      </c>
      <c r="G70">
        <v>15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4.4000000000000004</v>
      </c>
      <c r="P70">
        <v>4.4000000000000004</v>
      </c>
      <c r="Q70" s="1">
        <v>1E-3</v>
      </c>
    </row>
    <row r="71" spans="1:17" x14ac:dyDescent="0.35">
      <c r="A71">
        <v>15</v>
      </c>
      <c r="B71" t="s">
        <v>35</v>
      </c>
      <c r="C71">
        <v>3</v>
      </c>
      <c r="D71">
        <v>4</v>
      </c>
      <c r="E71">
        <v>29</v>
      </c>
      <c r="F71">
        <v>9.6999999999999993</v>
      </c>
      <c r="G71">
        <v>18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4.4000000000000004</v>
      </c>
      <c r="P71">
        <v>4.4000000000000004</v>
      </c>
      <c r="Q71" s="1">
        <v>0.97799999999999998</v>
      </c>
    </row>
    <row r="72" spans="1:17" x14ac:dyDescent="0.35">
      <c r="A72">
        <v>15</v>
      </c>
      <c r="B72" t="s">
        <v>172</v>
      </c>
      <c r="C72">
        <v>2</v>
      </c>
      <c r="D72">
        <v>2</v>
      </c>
      <c r="E72">
        <v>1</v>
      </c>
      <c r="F72">
        <v>0.5</v>
      </c>
      <c r="G72">
        <v>8</v>
      </c>
      <c r="H72">
        <v>0</v>
      </c>
      <c r="I72">
        <v>0</v>
      </c>
      <c r="J72">
        <v>4</v>
      </c>
      <c r="K72">
        <v>31</v>
      </c>
      <c r="L72">
        <v>0</v>
      </c>
      <c r="M72">
        <v>0</v>
      </c>
      <c r="N72">
        <v>1</v>
      </c>
      <c r="O72">
        <v>4.2</v>
      </c>
      <c r="P72">
        <v>4.2</v>
      </c>
      <c r="Q72" s="1">
        <v>0</v>
      </c>
    </row>
    <row r="73" spans="1:17" x14ac:dyDescent="0.35">
      <c r="A73">
        <v>15</v>
      </c>
      <c r="B73" t="s">
        <v>163</v>
      </c>
      <c r="C73">
        <v>2</v>
      </c>
      <c r="D73">
        <v>6</v>
      </c>
      <c r="E73">
        <v>29</v>
      </c>
      <c r="F73">
        <v>14.5</v>
      </c>
      <c r="G73">
        <v>21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3.9</v>
      </c>
      <c r="P73">
        <v>3.9</v>
      </c>
      <c r="Q73" s="1">
        <v>5.0000000000000001E-3</v>
      </c>
    </row>
    <row r="74" spans="1:17" x14ac:dyDescent="0.35">
      <c r="A74">
        <v>15</v>
      </c>
      <c r="B74" t="s">
        <v>53</v>
      </c>
      <c r="C74">
        <v>1</v>
      </c>
      <c r="D74">
        <v>2</v>
      </c>
      <c r="E74">
        <v>33</v>
      </c>
      <c r="F74">
        <v>33</v>
      </c>
      <c r="G74">
        <v>33</v>
      </c>
      <c r="H74">
        <v>2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3.8</v>
      </c>
      <c r="P74">
        <v>3.8</v>
      </c>
      <c r="Q74" s="1">
        <v>8.0000000000000002E-3</v>
      </c>
    </row>
    <row r="75" spans="1:17" x14ac:dyDescent="0.35">
      <c r="A75">
        <v>15</v>
      </c>
      <c r="B75" t="s">
        <v>91</v>
      </c>
      <c r="C75">
        <v>3</v>
      </c>
      <c r="D75">
        <v>9</v>
      </c>
      <c r="E75">
        <v>21</v>
      </c>
      <c r="F75">
        <v>7</v>
      </c>
      <c r="G75">
        <v>12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3.6</v>
      </c>
      <c r="P75">
        <v>3.6</v>
      </c>
      <c r="Q75" s="1">
        <v>0.92</v>
      </c>
    </row>
    <row r="76" spans="1:17" x14ac:dyDescent="0.35">
      <c r="A76">
        <v>15</v>
      </c>
      <c r="B76" t="s">
        <v>68</v>
      </c>
      <c r="C76">
        <v>3</v>
      </c>
      <c r="D76">
        <v>6</v>
      </c>
      <c r="E76">
        <v>21</v>
      </c>
      <c r="F76">
        <v>7</v>
      </c>
      <c r="G76">
        <v>11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3.6</v>
      </c>
      <c r="P76">
        <v>3.6</v>
      </c>
      <c r="Q76" s="1">
        <v>0.1</v>
      </c>
    </row>
    <row r="77" spans="1:17" x14ac:dyDescent="0.35">
      <c r="A77">
        <v>15</v>
      </c>
      <c r="B77" t="s">
        <v>69</v>
      </c>
      <c r="C77">
        <v>1</v>
      </c>
      <c r="D77">
        <v>3</v>
      </c>
      <c r="E77">
        <v>31</v>
      </c>
      <c r="F77">
        <v>31</v>
      </c>
      <c r="G77">
        <v>31</v>
      </c>
      <c r="H77">
        <v>2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3.6</v>
      </c>
      <c r="P77">
        <v>3.6</v>
      </c>
      <c r="Q77" s="1">
        <v>2.4E-2</v>
      </c>
    </row>
    <row r="78" spans="1:17" x14ac:dyDescent="0.35">
      <c r="A78">
        <v>15</v>
      </c>
      <c r="B78" t="s">
        <v>106</v>
      </c>
      <c r="C78">
        <v>2</v>
      </c>
      <c r="D78">
        <v>2</v>
      </c>
      <c r="E78">
        <v>25</v>
      </c>
      <c r="F78">
        <v>12.5</v>
      </c>
      <c r="G78">
        <v>22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3.5</v>
      </c>
      <c r="P78">
        <v>3.5</v>
      </c>
      <c r="Q78" s="1">
        <v>7.0000000000000001E-3</v>
      </c>
    </row>
    <row r="79" spans="1:17" x14ac:dyDescent="0.35">
      <c r="A79">
        <v>15</v>
      </c>
      <c r="B79" t="s">
        <v>48</v>
      </c>
      <c r="C79">
        <v>3</v>
      </c>
      <c r="D79">
        <v>3</v>
      </c>
      <c r="E79">
        <v>19</v>
      </c>
      <c r="F79">
        <v>6.3</v>
      </c>
      <c r="G79">
        <v>8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3.4</v>
      </c>
      <c r="P79">
        <v>3.4</v>
      </c>
      <c r="Q79" s="1">
        <v>1.0999999999999999E-2</v>
      </c>
    </row>
    <row r="80" spans="1:17" x14ac:dyDescent="0.35">
      <c r="A80">
        <v>15</v>
      </c>
      <c r="B80" t="s">
        <v>116</v>
      </c>
      <c r="C80">
        <v>2</v>
      </c>
      <c r="D80">
        <v>3</v>
      </c>
      <c r="E80">
        <v>24</v>
      </c>
      <c r="F80">
        <v>12</v>
      </c>
      <c r="G80">
        <v>13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3.4</v>
      </c>
      <c r="P80">
        <v>3.4</v>
      </c>
      <c r="Q80" s="1">
        <v>0.84199999999999997</v>
      </c>
    </row>
    <row r="81" spans="1:17" x14ac:dyDescent="0.35">
      <c r="A81">
        <v>15</v>
      </c>
      <c r="B81" t="s">
        <v>77</v>
      </c>
      <c r="C81">
        <v>3</v>
      </c>
      <c r="D81">
        <v>3</v>
      </c>
      <c r="E81">
        <v>19</v>
      </c>
      <c r="F81">
        <v>6.3</v>
      </c>
      <c r="G81">
        <v>8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3.4</v>
      </c>
      <c r="P81">
        <v>3.4</v>
      </c>
      <c r="Q81" s="1">
        <v>0.48299999999999998</v>
      </c>
    </row>
    <row r="82" spans="1:17" x14ac:dyDescent="0.35">
      <c r="A82">
        <v>15</v>
      </c>
      <c r="B82" t="s">
        <v>286</v>
      </c>
      <c r="C82">
        <v>4</v>
      </c>
      <c r="D82">
        <v>6</v>
      </c>
      <c r="E82">
        <v>12</v>
      </c>
      <c r="F82">
        <v>3</v>
      </c>
      <c r="G82">
        <v>6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3.2</v>
      </c>
      <c r="P82">
        <v>3.2</v>
      </c>
      <c r="Q82" s="1">
        <v>3.6999999999999998E-2</v>
      </c>
    </row>
    <row r="83" spans="1:17" x14ac:dyDescent="0.35">
      <c r="A83">
        <v>15</v>
      </c>
      <c r="B83" t="s">
        <v>42</v>
      </c>
      <c r="C83">
        <v>2</v>
      </c>
      <c r="D83">
        <v>9</v>
      </c>
      <c r="E83">
        <v>21</v>
      </c>
      <c r="F83">
        <v>10.5</v>
      </c>
      <c r="G83">
        <v>17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3.1</v>
      </c>
      <c r="P83">
        <v>3.1</v>
      </c>
      <c r="Q83" s="1">
        <v>0.95399999999999996</v>
      </c>
    </row>
    <row r="84" spans="1:17" x14ac:dyDescent="0.35">
      <c r="A84">
        <v>15</v>
      </c>
      <c r="B84" t="s">
        <v>177</v>
      </c>
      <c r="C84">
        <v>2</v>
      </c>
      <c r="D84">
        <v>3</v>
      </c>
      <c r="E84">
        <v>15</v>
      </c>
      <c r="F84">
        <v>7.5</v>
      </c>
      <c r="G84">
        <v>10</v>
      </c>
      <c r="H84">
        <v>0</v>
      </c>
      <c r="I84">
        <v>0</v>
      </c>
      <c r="J84">
        <v>1</v>
      </c>
      <c r="K84">
        <v>5</v>
      </c>
      <c r="L84">
        <v>0</v>
      </c>
      <c r="M84">
        <v>0</v>
      </c>
      <c r="N84">
        <v>1</v>
      </c>
      <c r="O84">
        <v>3</v>
      </c>
      <c r="P84">
        <v>3</v>
      </c>
      <c r="Q84" s="1">
        <v>3.9E-2</v>
      </c>
    </row>
    <row r="85" spans="1:17" x14ac:dyDescent="0.35">
      <c r="A85">
        <v>15</v>
      </c>
      <c r="B85" t="s">
        <v>201</v>
      </c>
      <c r="C85">
        <v>2</v>
      </c>
      <c r="D85">
        <v>2</v>
      </c>
      <c r="E85">
        <v>19</v>
      </c>
      <c r="F85">
        <v>9.5</v>
      </c>
      <c r="G85">
        <v>14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2.9</v>
      </c>
      <c r="P85">
        <v>2.9</v>
      </c>
      <c r="Q85" s="1">
        <v>2.4E-2</v>
      </c>
    </row>
    <row r="86" spans="1:17" x14ac:dyDescent="0.35">
      <c r="A86">
        <v>15</v>
      </c>
      <c r="B86" t="s">
        <v>54</v>
      </c>
      <c r="C86">
        <v>2</v>
      </c>
      <c r="D86">
        <v>3</v>
      </c>
      <c r="E86">
        <v>17</v>
      </c>
      <c r="F86">
        <v>8.5</v>
      </c>
      <c r="G86">
        <v>11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2.7</v>
      </c>
      <c r="P86">
        <v>2.7</v>
      </c>
      <c r="Q86" s="1">
        <v>0.42399999999999999</v>
      </c>
    </row>
    <row r="87" spans="1:17" x14ac:dyDescent="0.35">
      <c r="A87">
        <v>15</v>
      </c>
      <c r="B87" t="s">
        <v>32</v>
      </c>
      <c r="C87">
        <v>2</v>
      </c>
      <c r="D87">
        <v>8</v>
      </c>
      <c r="E87">
        <v>14</v>
      </c>
      <c r="F87">
        <v>7</v>
      </c>
      <c r="G87">
        <v>9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2.4</v>
      </c>
      <c r="P87">
        <v>2.4</v>
      </c>
      <c r="Q87" s="1">
        <v>0.16800000000000001</v>
      </c>
    </row>
    <row r="88" spans="1:17" x14ac:dyDescent="0.35">
      <c r="A88">
        <v>15</v>
      </c>
      <c r="B88" t="s">
        <v>160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2</v>
      </c>
      <c r="K88">
        <v>23</v>
      </c>
      <c r="L88">
        <v>0</v>
      </c>
      <c r="M88">
        <v>0</v>
      </c>
      <c r="N88">
        <v>1</v>
      </c>
      <c r="O88">
        <v>2.2999999999999998</v>
      </c>
      <c r="P88">
        <v>2.2999999999999998</v>
      </c>
      <c r="Q88" s="1">
        <v>1E-3</v>
      </c>
    </row>
    <row r="89" spans="1:17" x14ac:dyDescent="0.35">
      <c r="A89">
        <v>15</v>
      </c>
      <c r="B89" t="s">
        <v>118</v>
      </c>
      <c r="C89">
        <v>1</v>
      </c>
      <c r="D89">
        <v>2</v>
      </c>
      <c r="E89">
        <v>18</v>
      </c>
      <c r="F89">
        <v>18</v>
      </c>
      <c r="G89">
        <v>18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2.2999999999999998</v>
      </c>
      <c r="P89">
        <v>2.2999999999999998</v>
      </c>
      <c r="Q89" s="1">
        <v>0.16200000000000001</v>
      </c>
    </row>
    <row r="90" spans="1:17" x14ac:dyDescent="0.35">
      <c r="A90">
        <v>15</v>
      </c>
      <c r="B90" t="s">
        <v>65</v>
      </c>
      <c r="C90">
        <v>1</v>
      </c>
      <c r="D90">
        <v>1</v>
      </c>
      <c r="E90">
        <v>17</v>
      </c>
      <c r="F90">
        <v>17</v>
      </c>
      <c r="G90">
        <v>17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2.2000000000000002</v>
      </c>
      <c r="P90">
        <v>2.2000000000000002</v>
      </c>
      <c r="Q90" s="1">
        <v>3.6999999999999998E-2</v>
      </c>
    </row>
    <row r="91" spans="1:17" x14ac:dyDescent="0.35">
      <c r="A91">
        <v>15</v>
      </c>
      <c r="B91" t="s">
        <v>319</v>
      </c>
      <c r="C91">
        <v>1</v>
      </c>
      <c r="D91">
        <v>1</v>
      </c>
      <c r="E91">
        <v>17</v>
      </c>
      <c r="F91">
        <v>17</v>
      </c>
      <c r="G91">
        <v>17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2.2000000000000002</v>
      </c>
      <c r="P91">
        <v>2.2000000000000002</v>
      </c>
      <c r="Q91" s="1">
        <v>1E-3</v>
      </c>
    </row>
    <row r="92" spans="1:17" x14ac:dyDescent="0.35">
      <c r="A92">
        <v>15</v>
      </c>
      <c r="B92" t="s">
        <v>215</v>
      </c>
      <c r="C92">
        <v>2</v>
      </c>
      <c r="D92">
        <v>3</v>
      </c>
      <c r="E92">
        <v>10</v>
      </c>
      <c r="F92">
        <v>5</v>
      </c>
      <c r="G92">
        <v>7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2</v>
      </c>
      <c r="P92">
        <v>2</v>
      </c>
      <c r="Q92" s="1">
        <v>1E-3</v>
      </c>
    </row>
    <row r="93" spans="1:17" x14ac:dyDescent="0.35">
      <c r="A93">
        <v>15</v>
      </c>
      <c r="B93" t="s">
        <v>83</v>
      </c>
      <c r="C93">
        <v>2</v>
      </c>
      <c r="D93">
        <v>6</v>
      </c>
      <c r="E93">
        <v>10</v>
      </c>
      <c r="F93">
        <v>5</v>
      </c>
      <c r="G93">
        <v>8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2</v>
      </c>
      <c r="P93">
        <v>2</v>
      </c>
      <c r="Q93" s="1">
        <v>0.69599999999999995</v>
      </c>
    </row>
    <row r="94" spans="1:17" x14ac:dyDescent="0.35">
      <c r="A94">
        <v>15</v>
      </c>
      <c r="B94" t="s">
        <v>74</v>
      </c>
      <c r="C94">
        <v>1</v>
      </c>
      <c r="D94">
        <v>3</v>
      </c>
      <c r="E94">
        <v>14</v>
      </c>
      <c r="F94">
        <v>14</v>
      </c>
      <c r="G94">
        <v>14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1.9</v>
      </c>
      <c r="P94">
        <v>1.9</v>
      </c>
      <c r="Q94" s="1">
        <v>0.66800000000000004</v>
      </c>
    </row>
    <row r="95" spans="1:17" x14ac:dyDescent="0.35">
      <c r="A95">
        <v>15</v>
      </c>
      <c r="B95" t="s">
        <v>97</v>
      </c>
      <c r="C95">
        <v>1</v>
      </c>
      <c r="D95">
        <v>5</v>
      </c>
      <c r="E95">
        <v>13</v>
      </c>
      <c r="F95">
        <v>13</v>
      </c>
      <c r="G95">
        <v>13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1.8</v>
      </c>
      <c r="P95">
        <v>1.8</v>
      </c>
      <c r="Q95" s="1">
        <v>2.8000000000000001E-2</v>
      </c>
    </row>
    <row r="96" spans="1:17" x14ac:dyDescent="0.35">
      <c r="A96">
        <v>15</v>
      </c>
      <c r="B96" t="s">
        <v>185</v>
      </c>
      <c r="C96">
        <v>2</v>
      </c>
      <c r="D96">
        <v>2</v>
      </c>
      <c r="E96">
        <v>8</v>
      </c>
      <c r="F96">
        <v>4</v>
      </c>
      <c r="G96">
        <v>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1.8</v>
      </c>
      <c r="P96">
        <v>1.8</v>
      </c>
      <c r="Q96" s="1">
        <v>2.3E-2</v>
      </c>
    </row>
    <row r="97" spans="1:17" x14ac:dyDescent="0.35">
      <c r="A97">
        <v>15</v>
      </c>
      <c r="B97" t="s">
        <v>63</v>
      </c>
      <c r="C97">
        <v>2</v>
      </c>
      <c r="D97">
        <v>3</v>
      </c>
      <c r="E97">
        <v>5</v>
      </c>
      <c r="F97">
        <v>2.5</v>
      </c>
      <c r="G97">
        <v>4</v>
      </c>
      <c r="H97">
        <v>0</v>
      </c>
      <c r="I97">
        <v>0</v>
      </c>
      <c r="J97">
        <v>1</v>
      </c>
      <c r="K97">
        <v>3</v>
      </c>
      <c r="L97">
        <v>0</v>
      </c>
      <c r="M97">
        <v>0</v>
      </c>
      <c r="N97">
        <v>1</v>
      </c>
      <c r="O97">
        <v>1.8</v>
      </c>
      <c r="P97">
        <v>1.8</v>
      </c>
      <c r="Q97" s="1">
        <v>0.192</v>
      </c>
    </row>
    <row r="98" spans="1:17" x14ac:dyDescent="0.35">
      <c r="A98">
        <v>15</v>
      </c>
      <c r="B98" t="s">
        <v>66</v>
      </c>
      <c r="C98">
        <v>1</v>
      </c>
      <c r="D98">
        <v>1</v>
      </c>
      <c r="E98">
        <v>12</v>
      </c>
      <c r="F98">
        <v>12</v>
      </c>
      <c r="G98">
        <v>12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1.7</v>
      </c>
      <c r="P98">
        <v>1.7</v>
      </c>
      <c r="Q98" s="1">
        <v>1.6E-2</v>
      </c>
    </row>
    <row r="99" spans="1:17" x14ac:dyDescent="0.35">
      <c r="A99">
        <v>15</v>
      </c>
      <c r="B99" t="s">
        <v>59</v>
      </c>
      <c r="C99">
        <v>1</v>
      </c>
      <c r="D99">
        <v>1</v>
      </c>
      <c r="E99">
        <v>12</v>
      </c>
      <c r="F99">
        <v>12</v>
      </c>
      <c r="G99">
        <v>12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1.7</v>
      </c>
      <c r="P99">
        <v>1.7</v>
      </c>
      <c r="Q99" s="1">
        <v>0.56999999999999995</v>
      </c>
    </row>
    <row r="100" spans="1:17" x14ac:dyDescent="0.35">
      <c r="A100">
        <v>15</v>
      </c>
      <c r="B100" t="s">
        <v>88</v>
      </c>
      <c r="C100">
        <v>1</v>
      </c>
      <c r="D100">
        <v>1</v>
      </c>
      <c r="E100">
        <v>12</v>
      </c>
      <c r="F100">
        <v>12</v>
      </c>
      <c r="G100">
        <v>12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1.7</v>
      </c>
      <c r="P100">
        <v>1.7</v>
      </c>
      <c r="Q100" s="1">
        <v>1.2999999999999999E-2</v>
      </c>
    </row>
    <row r="101" spans="1:17" x14ac:dyDescent="0.35">
      <c r="A101">
        <v>15</v>
      </c>
      <c r="B101" t="s">
        <v>101</v>
      </c>
      <c r="C101">
        <v>2</v>
      </c>
      <c r="D101">
        <v>4</v>
      </c>
      <c r="E101">
        <v>5</v>
      </c>
      <c r="F101">
        <v>2.5</v>
      </c>
      <c r="G101">
        <v>3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1.5</v>
      </c>
      <c r="P101">
        <v>1.5</v>
      </c>
      <c r="Q101" s="1">
        <v>0.114</v>
      </c>
    </row>
    <row r="102" spans="1:17" x14ac:dyDescent="0.35">
      <c r="A102">
        <v>15</v>
      </c>
      <c r="B102" t="s">
        <v>105</v>
      </c>
      <c r="C102">
        <v>1</v>
      </c>
      <c r="D102">
        <v>1</v>
      </c>
      <c r="E102">
        <v>10</v>
      </c>
      <c r="F102">
        <v>10</v>
      </c>
      <c r="G102">
        <v>10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1.5</v>
      </c>
      <c r="P102">
        <v>1.5</v>
      </c>
      <c r="Q102" s="1">
        <v>0</v>
      </c>
    </row>
    <row r="103" spans="1:17" x14ac:dyDescent="0.35">
      <c r="A103">
        <v>15</v>
      </c>
      <c r="B103" t="s">
        <v>192</v>
      </c>
      <c r="C103">
        <v>1</v>
      </c>
      <c r="D103">
        <v>1</v>
      </c>
      <c r="E103">
        <v>9</v>
      </c>
      <c r="F103">
        <v>9</v>
      </c>
      <c r="G103">
        <v>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1.4</v>
      </c>
      <c r="P103">
        <v>1.4</v>
      </c>
      <c r="Q103" s="1">
        <v>0</v>
      </c>
    </row>
    <row r="104" spans="1:17" x14ac:dyDescent="0.35">
      <c r="A104">
        <v>15</v>
      </c>
      <c r="B104" t="s">
        <v>94</v>
      </c>
      <c r="C104">
        <v>1</v>
      </c>
      <c r="D104">
        <v>1</v>
      </c>
      <c r="E104">
        <v>9</v>
      </c>
      <c r="F104">
        <v>9</v>
      </c>
      <c r="G104">
        <v>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1.4</v>
      </c>
      <c r="P104">
        <v>1.4</v>
      </c>
      <c r="Q104" s="1">
        <v>0.193</v>
      </c>
    </row>
    <row r="105" spans="1:17" x14ac:dyDescent="0.35">
      <c r="A105">
        <v>15</v>
      </c>
      <c r="B105" t="s">
        <v>284</v>
      </c>
      <c r="C105">
        <v>1</v>
      </c>
      <c r="D105">
        <v>2</v>
      </c>
      <c r="E105">
        <v>7</v>
      </c>
      <c r="F105">
        <v>7</v>
      </c>
      <c r="G105">
        <v>7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1.2</v>
      </c>
      <c r="P105">
        <v>1.2</v>
      </c>
      <c r="Q105" s="1">
        <v>0</v>
      </c>
    </row>
    <row r="106" spans="1:17" x14ac:dyDescent="0.35">
      <c r="A106">
        <v>15</v>
      </c>
      <c r="B106" t="s">
        <v>33</v>
      </c>
      <c r="C106">
        <v>1</v>
      </c>
      <c r="D106">
        <v>2</v>
      </c>
      <c r="E106">
        <v>7</v>
      </c>
      <c r="F106">
        <v>7</v>
      </c>
      <c r="G106">
        <v>7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1.2</v>
      </c>
      <c r="P106">
        <v>1.2</v>
      </c>
      <c r="Q106" s="1">
        <v>0.89300000000000002</v>
      </c>
    </row>
    <row r="107" spans="1:17" x14ac:dyDescent="0.35">
      <c r="A107">
        <v>15</v>
      </c>
      <c r="B107" t="s">
        <v>120</v>
      </c>
      <c r="C107">
        <v>2</v>
      </c>
      <c r="D107">
        <v>3</v>
      </c>
      <c r="E107">
        <v>2</v>
      </c>
      <c r="F107">
        <v>1</v>
      </c>
      <c r="G107">
        <v>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1.2</v>
      </c>
      <c r="P107">
        <v>1.2</v>
      </c>
      <c r="Q107" s="1">
        <v>7.0000000000000001E-3</v>
      </c>
    </row>
    <row r="108" spans="1:17" x14ac:dyDescent="0.35">
      <c r="A108">
        <v>15</v>
      </c>
      <c r="B108" t="s">
        <v>338</v>
      </c>
      <c r="C108">
        <v>1</v>
      </c>
      <c r="D108">
        <v>1</v>
      </c>
      <c r="E108">
        <v>6</v>
      </c>
      <c r="F108">
        <v>6</v>
      </c>
      <c r="G108">
        <v>6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1.1000000000000001</v>
      </c>
      <c r="P108">
        <v>1.1000000000000001</v>
      </c>
      <c r="Q108" s="1">
        <v>1.2999999999999999E-2</v>
      </c>
    </row>
    <row r="109" spans="1:17" x14ac:dyDescent="0.35">
      <c r="A109">
        <v>15</v>
      </c>
      <c r="B109" t="s">
        <v>92</v>
      </c>
      <c r="C109">
        <v>0</v>
      </c>
      <c r="D109">
        <v>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11</v>
      </c>
      <c r="L109">
        <v>0</v>
      </c>
      <c r="M109">
        <v>0</v>
      </c>
      <c r="N109">
        <v>1</v>
      </c>
      <c r="O109">
        <v>1.1000000000000001</v>
      </c>
      <c r="P109">
        <v>1.1000000000000001</v>
      </c>
      <c r="Q109" s="1">
        <v>5.7000000000000002E-2</v>
      </c>
    </row>
    <row r="110" spans="1:17" x14ac:dyDescent="0.35">
      <c r="A110">
        <v>15</v>
      </c>
      <c r="B110" t="s">
        <v>119</v>
      </c>
      <c r="C110">
        <v>1</v>
      </c>
      <c r="D110">
        <v>1</v>
      </c>
      <c r="E110">
        <v>5</v>
      </c>
      <c r="F110">
        <v>5</v>
      </c>
      <c r="G110">
        <v>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1</v>
      </c>
      <c r="Q110" s="1">
        <v>0</v>
      </c>
    </row>
    <row r="111" spans="1:17" x14ac:dyDescent="0.35">
      <c r="A111">
        <v>15</v>
      </c>
      <c r="B111" t="s">
        <v>152</v>
      </c>
      <c r="C111">
        <v>1</v>
      </c>
      <c r="D111">
        <v>2</v>
      </c>
      <c r="E111">
        <v>5</v>
      </c>
      <c r="F111">
        <v>5</v>
      </c>
      <c r="G111">
        <v>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1</v>
      </c>
      <c r="Q111" s="1">
        <v>1.6E-2</v>
      </c>
    </row>
    <row r="112" spans="1:17" x14ac:dyDescent="0.35">
      <c r="A112">
        <v>15</v>
      </c>
      <c r="B112" t="s">
        <v>168</v>
      </c>
      <c r="C112">
        <v>1</v>
      </c>
      <c r="D112">
        <v>1</v>
      </c>
      <c r="E112">
        <v>5</v>
      </c>
      <c r="F112">
        <v>5</v>
      </c>
      <c r="G112">
        <v>5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1</v>
      </c>
      <c r="Q112" s="1">
        <v>0.01</v>
      </c>
    </row>
    <row r="113" spans="1:17" x14ac:dyDescent="0.35">
      <c r="A113">
        <v>15</v>
      </c>
      <c r="B113" t="s">
        <v>345</v>
      </c>
      <c r="C113">
        <v>1</v>
      </c>
      <c r="D113">
        <v>1</v>
      </c>
      <c r="E113">
        <v>5</v>
      </c>
      <c r="F113">
        <v>5</v>
      </c>
      <c r="G113">
        <v>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1</v>
      </c>
      <c r="Q113" s="1">
        <v>2.1999999999999999E-2</v>
      </c>
    </row>
    <row r="114" spans="1:17" x14ac:dyDescent="0.35">
      <c r="A114">
        <v>15</v>
      </c>
      <c r="B114" t="s">
        <v>151</v>
      </c>
      <c r="C114">
        <v>1</v>
      </c>
      <c r="D114">
        <v>2</v>
      </c>
      <c r="E114">
        <v>5</v>
      </c>
      <c r="F114">
        <v>5</v>
      </c>
      <c r="G114">
        <v>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1</v>
      </c>
      <c r="Q114" s="1">
        <v>1E-3</v>
      </c>
    </row>
    <row r="115" spans="1:17" x14ac:dyDescent="0.35">
      <c r="A115">
        <v>15</v>
      </c>
      <c r="B115" t="s">
        <v>153</v>
      </c>
      <c r="C115">
        <v>1</v>
      </c>
      <c r="D115">
        <v>1</v>
      </c>
      <c r="E115">
        <v>4</v>
      </c>
      <c r="F115">
        <v>4</v>
      </c>
      <c r="G115">
        <v>4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0.9</v>
      </c>
      <c r="P115">
        <v>0.9</v>
      </c>
      <c r="Q115" s="1">
        <v>3.0000000000000001E-3</v>
      </c>
    </row>
    <row r="116" spans="1:17" x14ac:dyDescent="0.35">
      <c r="A116">
        <v>15</v>
      </c>
      <c r="B116" t="s">
        <v>76</v>
      </c>
      <c r="C116">
        <v>1</v>
      </c>
      <c r="D116">
        <v>2</v>
      </c>
      <c r="E116">
        <v>3</v>
      </c>
      <c r="F116">
        <v>3</v>
      </c>
      <c r="G116">
        <v>3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0.8</v>
      </c>
      <c r="P116">
        <v>0.8</v>
      </c>
      <c r="Q116" s="1">
        <v>0.20100000000000001</v>
      </c>
    </row>
    <row r="117" spans="1:17" x14ac:dyDescent="0.35">
      <c r="A117">
        <v>15</v>
      </c>
      <c r="B117" t="s">
        <v>200</v>
      </c>
      <c r="C117">
        <v>1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0</v>
      </c>
      <c r="M117">
        <v>0</v>
      </c>
      <c r="N117">
        <v>1</v>
      </c>
      <c r="O117">
        <v>0.6</v>
      </c>
      <c r="P117">
        <v>0.6</v>
      </c>
      <c r="Q117" s="1">
        <v>0</v>
      </c>
    </row>
    <row r="118" spans="1:17" x14ac:dyDescent="0.35">
      <c r="A118">
        <v>15</v>
      </c>
      <c r="B118" t="s">
        <v>111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0.6</v>
      </c>
      <c r="P118">
        <v>0.6</v>
      </c>
      <c r="Q118" s="1">
        <v>0.01</v>
      </c>
    </row>
    <row r="119" spans="1:17" x14ac:dyDescent="0.35">
      <c r="A119">
        <v>15</v>
      </c>
      <c r="B119" t="s">
        <v>164</v>
      </c>
      <c r="C119">
        <v>0</v>
      </c>
      <c r="D119">
        <v>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5</v>
      </c>
      <c r="L119">
        <v>0</v>
      </c>
      <c r="M119">
        <v>0</v>
      </c>
      <c r="N119">
        <v>1</v>
      </c>
      <c r="O119">
        <v>0.5</v>
      </c>
      <c r="P119">
        <v>0.5</v>
      </c>
      <c r="Q119" s="1">
        <v>4.0000000000000001E-3</v>
      </c>
    </row>
    <row r="120" spans="1:17" x14ac:dyDescent="0.35">
      <c r="A120">
        <v>15</v>
      </c>
      <c r="B120" t="s">
        <v>28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1">
        <v>0.187</v>
      </c>
    </row>
    <row r="121" spans="1:17" x14ac:dyDescent="0.35">
      <c r="A121">
        <v>15</v>
      </c>
      <c r="B121" t="s">
        <v>40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">
        <v>0.91900000000000004</v>
      </c>
    </row>
    <row r="122" spans="1:17" x14ac:dyDescent="0.35">
      <c r="A122">
        <v>15</v>
      </c>
      <c r="B122" t="s">
        <v>175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">
        <v>0</v>
      </c>
    </row>
    <row r="123" spans="1:17" x14ac:dyDescent="0.35">
      <c r="A123">
        <v>15</v>
      </c>
      <c r="B123" t="s">
        <v>353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">
        <v>0</v>
      </c>
    </row>
    <row r="124" spans="1:17" x14ac:dyDescent="0.35">
      <c r="A124">
        <v>15</v>
      </c>
      <c r="B124" t="s">
        <v>173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1">
        <v>0</v>
      </c>
    </row>
    <row r="125" spans="1:17" x14ac:dyDescent="0.35">
      <c r="A125">
        <v>15</v>
      </c>
      <c r="B125" t="s">
        <v>171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 s="1">
        <v>1E-3</v>
      </c>
    </row>
    <row r="126" spans="1:17" x14ac:dyDescent="0.35">
      <c r="A126">
        <v>15</v>
      </c>
      <c r="B126" t="s">
        <v>170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1">
        <v>0</v>
      </c>
    </row>
    <row r="127" spans="1:17" x14ac:dyDescent="0.35">
      <c r="A127">
        <v>15</v>
      </c>
      <c r="B127" t="s">
        <v>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">
        <v>0.98199999999999998</v>
      </c>
    </row>
    <row r="128" spans="1:17" x14ac:dyDescent="0.35">
      <c r="A128">
        <v>15</v>
      </c>
      <c r="B128" t="s">
        <v>358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">
        <v>0</v>
      </c>
    </row>
    <row r="129" spans="1:17" x14ac:dyDescent="0.35">
      <c r="A129">
        <v>15</v>
      </c>
      <c r="B129" t="s">
        <v>174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15</v>
      </c>
      <c r="B130" t="s">
        <v>337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>
        <v>1.7000000000000001E-2</v>
      </c>
    </row>
    <row r="131" spans="1:17" x14ac:dyDescent="0.35">
      <c r="A131">
        <v>15</v>
      </c>
      <c r="B131" t="s">
        <v>354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</v>
      </c>
    </row>
    <row r="132" spans="1:17" x14ac:dyDescent="0.35">
      <c r="A132">
        <v>15</v>
      </c>
      <c r="B132" t="s">
        <v>178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0</v>
      </c>
    </row>
    <row r="133" spans="1:17" x14ac:dyDescent="0.35">
      <c r="A133">
        <v>15</v>
      </c>
      <c r="B133" t="s">
        <v>179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1">
        <v>0</v>
      </c>
    </row>
    <row r="134" spans="1:17" x14ac:dyDescent="0.35">
      <c r="A134">
        <v>15</v>
      </c>
      <c r="B134" t="s">
        <v>47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 s="1">
        <v>7.0000000000000001E-3</v>
      </c>
    </row>
    <row r="135" spans="1:17" x14ac:dyDescent="0.35">
      <c r="A135">
        <v>15</v>
      </c>
      <c r="B135" t="s">
        <v>371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0</v>
      </c>
    </row>
    <row r="136" spans="1:17" x14ac:dyDescent="0.35">
      <c r="A136">
        <v>15</v>
      </c>
      <c r="B136" t="s">
        <v>100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s="1">
        <v>2.4E-2</v>
      </c>
    </row>
    <row r="137" spans="1:17" x14ac:dyDescent="0.35">
      <c r="A137">
        <v>15</v>
      </c>
      <c r="B137" t="s">
        <v>180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1">
        <v>0</v>
      </c>
    </row>
    <row r="138" spans="1:17" x14ac:dyDescent="0.35">
      <c r="A138">
        <v>15</v>
      </c>
      <c r="B138" t="s">
        <v>350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1">
        <v>0</v>
      </c>
    </row>
    <row r="139" spans="1:17" x14ac:dyDescent="0.35">
      <c r="A139">
        <v>15</v>
      </c>
      <c r="B139" t="s">
        <v>373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0</v>
      </c>
    </row>
    <row r="140" spans="1:17" x14ac:dyDescent="0.35">
      <c r="A140">
        <v>15</v>
      </c>
      <c r="B140" t="s">
        <v>181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 s="1">
        <v>1.2E-2</v>
      </c>
    </row>
    <row r="141" spans="1:17" x14ac:dyDescent="0.35">
      <c r="A141">
        <v>15</v>
      </c>
      <c r="B141" t="s">
        <v>186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1">
        <v>0</v>
      </c>
    </row>
    <row r="142" spans="1:17" x14ac:dyDescent="0.35">
      <c r="A142">
        <v>15</v>
      </c>
      <c r="B142" t="s">
        <v>103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 s="1">
        <v>0</v>
      </c>
    </row>
    <row r="143" spans="1:17" x14ac:dyDescent="0.35">
      <c r="A143">
        <v>15</v>
      </c>
      <c r="B143" t="s">
        <v>339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">
        <v>0</v>
      </c>
    </row>
    <row r="144" spans="1:17" x14ac:dyDescent="0.35">
      <c r="A144">
        <v>15</v>
      </c>
      <c r="B144" t="s">
        <v>182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">
        <v>0</v>
      </c>
    </row>
    <row r="145" spans="1:17" x14ac:dyDescent="0.35">
      <c r="A145">
        <v>15</v>
      </c>
      <c r="B145" t="s">
        <v>183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 s="1">
        <v>0</v>
      </c>
    </row>
    <row r="146" spans="1:17" x14ac:dyDescent="0.35">
      <c r="A146">
        <v>15</v>
      </c>
      <c r="B146" t="s">
        <v>184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0</v>
      </c>
    </row>
    <row r="147" spans="1:17" x14ac:dyDescent="0.35">
      <c r="A147">
        <v>15</v>
      </c>
      <c r="B147" t="s">
        <v>374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0</v>
      </c>
    </row>
    <row r="148" spans="1:17" x14ac:dyDescent="0.35">
      <c r="A148">
        <v>15</v>
      </c>
      <c r="B148" t="s">
        <v>104</v>
      </c>
      <c r="C148">
        <v>0</v>
      </c>
      <c r="D148">
        <v>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 s="1">
        <v>2.3E-2</v>
      </c>
    </row>
    <row r="149" spans="1:17" x14ac:dyDescent="0.35">
      <c r="A149">
        <v>15</v>
      </c>
      <c r="B149" t="s">
        <v>187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0</v>
      </c>
    </row>
    <row r="150" spans="1:17" x14ac:dyDescent="0.35">
      <c r="A150">
        <v>15</v>
      </c>
      <c r="B150" t="s">
        <v>56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 s="1">
        <v>0.82299999999999995</v>
      </c>
    </row>
    <row r="151" spans="1:17" x14ac:dyDescent="0.35">
      <c r="A151">
        <v>15</v>
      </c>
      <c r="B151" t="s">
        <v>372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1">
        <v>0</v>
      </c>
    </row>
    <row r="152" spans="1:17" x14ac:dyDescent="0.35">
      <c r="A152">
        <v>15</v>
      </c>
      <c r="B152" t="s">
        <v>189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 s="1">
        <v>0</v>
      </c>
    </row>
    <row r="153" spans="1:17" x14ac:dyDescent="0.35">
      <c r="A153">
        <v>15</v>
      </c>
      <c r="B153" t="s">
        <v>96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4.0000000000000001E-3</v>
      </c>
    </row>
    <row r="154" spans="1:17" x14ac:dyDescent="0.35">
      <c r="A154">
        <v>15</v>
      </c>
      <c r="B154" t="s">
        <v>341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0</v>
      </c>
    </row>
    <row r="155" spans="1:17" x14ac:dyDescent="0.35">
      <c r="A155">
        <v>15</v>
      </c>
      <c r="B155" t="s">
        <v>190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v>0</v>
      </c>
    </row>
    <row r="156" spans="1:17" x14ac:dyDescent="0.35">
      <c r="A156">
        <v>15</v>
      </c>
      <c r="B156" t="s">
        <v>197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</row>
    <row r="157" spans="1:17" x14ac:dyDescent="0.35">
      <c r="A157">
        <v>15</v>
      </c>
      <c r="B157" t="s">
        <v>191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 s="1">
        <v>3.0000000000000001E-3</v>
      </c>
    </row>
    <row r="158" spans="1:17" x14ac:dyDescent="0.35">
      <c r="A158">
        <v>15</v>
      </c>
      <c r="B158" t="s">
        <v>188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 s="1">
        <v>0</v>
      </c>
    </row>
    <row r="159" spans="1:17" x14ac:dyDescent="0.35">
      <c r="A159">
        <v>15</v>
      </c>
      <c r="B159" t="s">
        <v>342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0</v>
      </c>
    </row>
    <row r="160" spans="1:17" x14ac:dyDescent="0.35">
      <c r="A160">
        <v>15</v>
      </c>
      <c r="B160" t="s">
        <v>193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1">
        <v>0</v>
      </c>
    </row>
    <row r="161" spans="1:17" x14ac:dyDescent="0.35">
      <c r="A161">
        <v>15</v>
      </c>
      <c r="B161" t="s">
        <v>196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0</v>
      </c>
    </row>
    <row r="162" spans="1:17" x14ac:dyDescent="0.35">
      <c r="A162">
        <v>15</v>
      </c>
      <c r="B162" t="s">
        <v>375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0</v>
      </c>
    </row>
    <row r="163" spans="1:17" x14ac:dyDescent="0.35">
      <c r="A163">
        <v>15</v>
      </c>
      <c r="B163" t="s">
        <v>203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0</v>
      </c>
    </row>
    <row r="164" spans="1:17" x14ac:dyDescent="0.35">
      <c r="A164">
        <v>15</v>
      </c>
      <c r="B164" t="s">
        <v>363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</v>
      </c>
    </row>
    <row r="165" spans="1:17" x14ac:dyDescent="0.35">
      <c r="A165">
        <v>15</v>
      </c>
      <c r="B165" t="s">
        <v>202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0</v>
      </c>
    </row>
    <row r="166" spans="1:17" x14ac:dyDescent="0.35">
      <c r="A166">
        <v>15</v>
      </c>
      <c r="B166" t="s">
        <v>355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</v>
      </c>
    </row>
    <row r="167" spans="1:17" x14ac:dyDescent="0.35">
      <c r="A167">
        <v>15</v>
      </c>
      <c r="B167" t="s">
        <v>150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 s="1">
        <v>3.0000000000000001E-3</v>
      </c>
    </row>
    <row r="168" spans="1:17" x14ac:dyDescent="0.35">
      <c r="A168">
        <v>15</v>
      </c>
      <c r="B168" t="s">
        <v>169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 s="1">
        <v>1E-3</v>
      </c>
    </row>
    <row r="169" spans="1:17" x14ac:dyDescent="0.35">
      <c r="A169">
        <v>15</v>
      </c>
      <c r="B169" t="s">
        <v>359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 s="1">
        <v>0</v>
      </c>
    </row>
    <row r="170" spans="1:17" x14ac:dyDescent="0.35">
      <c r="A170">
        <v>15</v>
      </c>
      <c r="B170" t="s">
        <v>195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0</v>
      </c>
    </row>
    <row r="171" spans="1:17" x14ac:dyDescent="0.35">
      <c r="A171">
        <v>15</v>
      </c>
      <c r="B171" t="s">
        <v>198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 s="1">
        <v>2.4E-2</v>
      </c>
    </row>
    <row r="172" spans="1:17" x14ac:dyDescent="0.35">
      <c r="A172">
        <v>15</v>
      </c>
      <c r="B172" t="s">
        <v>78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 s="1">
        <v>0.79200000000000004</v>
      </c>
    </row>
    <row r="173" spans="1:17" x14ac:dyDescent="0.35">
      <c r="A173">
        <v>15</v>
      </c>
      <c r="B173" t="s">
        <v>204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1">
        <v>0</v>
      </c>
    </row>
    <row r="174" spans="1:17" x14ac:dyDescent="0.35">
      <c r="A174">
        <v>15</v>
      </c>
      <c r="B174" t="s">
        <v>99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 s="1">
        <v>1.0999999999999999E-2</v>
      </c>
    </row>
    <row r="175" spans="1:17" x14ac:dyDescent="0.35">
      <c r="A175">
        <v>15</v>
      </c>
      <c r="B175" t="s">
        <v>346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 s="1">
        <v>0</v>
      </c>
    </row>
    <row r="176" spans="1:17" x14ac:dyDescent="0.35">
      <c r="A176">
        <v>15</v>
      </c>
      <c r="B176" t="s">
        <v>205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0</v>
      </c>
    </row>
    <row r="177" spans="1:17" x14ac:dyDescent="0.35">
      <c r="A177">
        <v>15</v>
      </c>
      <c r="B177" t="s">
        <v>107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1E-3</v>
      </c>
    </row>
    <row r="178" spans="1:17" x14ac:dyDescent="0.35">
      <c r="A178">
        <v>15</v>
      </c>
      <c r="B178" t="s">
        <v>206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</v>
      </c>
    </row>
    <row r="179" spans="1:17" x14ac:dyDescent="0.35">
      <c r="A179">
        <v>15</v>
      </c>
      <c r="B179" t="s">
        <v>158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s="1">
        <v>1E-3</v>
      </c>
    </row>
    <row r="180" spans="1:17" x14ac:dyDescent="0.35">
      <c r="A180">
        <v>15</v>
      </c>
      <c r="B180" t="s">
        <v>207</v>
      </c>
      <c r="C180">
        <v>0</v>
      </c>
      <c r="D180">
        <v>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 s="1">
        <v>1E-3</v>
      </c>
    </row>
    <row r="181" spans="1:17" x14ac:dyDescent="0.35">
      <c r="A181">
        <v>15</v>
      </c>
      <c r="B181" t="s">
        <v>343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 s="1">
        <v>1E-3</v>
      </c>
    </row>
    <row r="182" spans="1:17" x14ac:dyDescent="0.35">
      <c r="A182">
        <v>15</v>
      </c>
      <c r="B182" t="s">
        <v>357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s="1">
        <v>0</v>
      </c>
    </row>
    <row r="183" spans="1:17" x14ac:dyDescent="0.35">
      <c r="A183">
        <v>15</v>
      </c>
      <c r="B183" t="s">
        <v>208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 s="1">
        <v>0</v>
      </c>
    </row>
    <row r="184" spans="1:17" x14ac:dyDescent="0.35">
      <c r="A184">
        <v>15</v>
      </c>
      <c r="B184" t="s">
        <v>364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s="1">
        <v>0</v>
      </c>
    </row>
    <row r="185" spans="1:17" x14ac:dyDescent="0.35">
      <c r="A185">
        <v>15</v>
      </c>
      <c r="B185" t="s">
        <v>210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 s="1">
        <v>0</v>
      </c>
    </row>
    <row r="186" spans="1:17" x14ac:dyDescent="0.35">
      <c r="A186">
        <v>15</v>
      </c>
      <c r="B186" t="s">
        <v>360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">
        <v>0</v>
      </c>
    </row>
    <row r="187" spans="1:17" x14ac:dyDescent="0.35">
      <c r="A187">
        <v>15</v>
      </c>
      <c r="B187" t="s">
        <v>347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15</v>
      </c>
      <c r="B188" t="s">
        <v>209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">
        <v>0</v>
      </c>
    </row>
    <row r="189" spans="1:17" x14ac:dyDescent="0.35">
      <c r="A189">
        <v>15</v>
      </c>
      <c r="B189" t="s">
        <v>211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0</v>
      </c>
    </row>
    <row r="190" spans="1:17" x14ac:dyDescent="0.35">
      <c r="A190">
        <v>15</v>
      </c>
      <c r="B190" t="s">
        <v>212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1">
        <v>0</v>
      </c>
    </row>
    <row r="191" spans="1:17" x14ac:dyDescent="0.35">
      <c r="A191">
        <v>15</v>
      </c>
      <c r="B191" t="s">
        <v>214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s="1">
        <v>0</v>
      </c>
    </row>
    <row r="192" spans="1:17" x14ac:dyDescent="0.35">
      <c r="A192">
        <v>15</v>
      </c>
      <c r="B192" t="s">
        <v>85</v>
      </c>
      <c r="C192">
        <v>0</v>
      </c>
      <c r="D192">
        <v>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 s="1">
        <v>5.0999999999999997E-2</v>
      </c>
    </row>
    <row r="193" spans="1:17" x14ac:dyDescent="0.35">
      <c r="A193">
        <v>15</v>
      </c>
      <c r="B193" t="s">
        <v>110</v>
      </c>
      <c r="C193">
        <v>0</v>
      </c>
      <c r="D193">
        <v>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 s="1">
        <v>4.2999999999999997E-2</v>
      </c>
    </row>
    <row r="194" spans="1:17" x14ac:dyDescent="0.35">
      <c r="A194">
        <v>15</v>
      </c>
      <c r="B194" t="s">
        <v>218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0</v>
      </c>
    </row>
    <row r="195" spans="1:17" x14ac:dyDescent="0.35">
      <c r="A195">
        <v>15</v>
      </c>
      <c r="B195" t="s">
        <v>213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s="1">
        <v>0</v>
      </c>
    </row>
    <row r="196" spans="1:17" x14ac:dyDescent="0.35">
      <c r="A196">
        <v>15</v>
      </c>
      <c r="B196" t="s">
        <v>229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s="1">
        <v>0</v>
      </c>
    </row>
    <row r="197" spans="1:17" x14ac:dyDescent="0.35">
      <c r="A197">
        <v>15</v>
      </c>
      <c r="B197" t="s">
        <v>220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s="1">
        <v>0</v>
      </c>
    </row>
    <row r="198" spans="1:17" x14ac:dyDescent="0.35">
      <c r="A198">
        <v>15</v>
      </c>
      <c r="B198" t="s">
        <v>79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 s="1">
        <v>1E-3</v>
      </c>
    </row>
    <row r="199" spans="1:17" x14ac:dyDescent="0.35">
      <c r="A199">
        <v>15</v>
      </c>
      <c r="B199" t="s">
        <v>221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 s="1">
        <v>1E-3</v>
      </c>
    </row>
    <row r="200" spans="1:17" x14ac:dyDescent="0.35">
      <c r="A200">
        <v>15</v>
      </c>
      <c r="B200" t="s">
        <v>379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 s="1">
        <v>0</v>
      </c>
    </row>
    <row r="201" spans="1:17" x14ac:dyDescent="0.35">
      <c r="A201">
        <v>15</v>
      </c>
      <c r="B201" t="s">
        <v>224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s="1">
        <v>0</v>
      </c>
    </row>
    <row r="202" spans="1:17" x14ac:dyDescent="0.35">
      <c r="A202">
        <v>15</v>
      </c>
      <c r="B202" t="s">
        <v>225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s="1">
        <v>0</v>
      </c>
    </row>
    <row r="203" spans="1:17" x14ac:dyDescent="0.35">
      <c r="A203">
        <v>15</v>
      </c>
      <c r="B203" t="s">
        <v>226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 s="1">
        <v>0</v>
      </c>
    </row>
    <row r="204" spans="1:17" x14ac:dyDescent="0.35">
      <c r="A204">
        <v>15</v>
      </c>
      <c r="B204" t="s">
        <v>227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 s="1">
        <v>0</v>
      </c>
    </row>
    <row r="205" spans="1:17" x14ac:dyDescent="0.35">
      <c r="A205">
        <v>15</v>
      </c>
      <c r="B205" t="s">
        <v>228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0</v>
      </c>
      <c r="Q205" s="1">
        <v>0</v>
      </c>
    </row>
    <row r="206" spans="1:17" x14ac:dyDescent="0.35">
      <c r="A206">
        <v>15</v>
      </c>
      <c r="B206" t="s">
        <v>219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s="1">
        <v>0</v>
      </c>
    </row>
    <row r="207" spans="1:17" x14ac:dyDescent="0.35">
      <c r="A207">
        <v>15</v>
      </c>
      <c r="B207" t="s">
        <v>73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 s="1">
        <v>0.36</v>
      </c>
    </row>
    <row r="208" spans="1:17" x14ac:dyDescent="0.35">
      <c r="A208">
        <v>15</v>
      </c>
      <c r="B208" t="s">
        <v>275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 s="1">
        <v>0</v>
      </c>
    </row>
    <row r="209" spans="1:17" x14ac:dyDescent="0.35">
      <c r="A209">
        <v>15</v>
      </c>
      <c r="B209" t="s">
        <v>232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 s="1">
        <v>0</v>
      </c>
    </row>
    <row r="210" spans="1:17" x14ac:dyDescent="0.35">
      <c r="A210">
        <v>15</v>
      </c>
      <c r="B210" t="s">
        <v>230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 s="1">
        <v>0</v>
      </c>
    </row>
    <row r="211" spans="1:17" x14ac:dyDescent="0.35">
      <c r="A211">
        <v>15</v>
      </c>
      <c r="B211" t="s">
        <v>231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 s="1">
        <v>0</v>
      </c>
    </row>
    <row r="212" spans="1:17" x14ac:dyDescent="0.35">
      <c r="A212">
        <v>15</v>
      </c>
      <c r="B212" t="s">
        <v>365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s="1">
        <v>0</v>
      </c>
    </row>
    <row r="213" spans="1:17" x14ac:dyDescent="0.35">
      <c r="A213">
        <v>15</v>
      </c>
      <c r="B213" t="s">
        <v>234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s="1">
        <v>0</v>
      </c>
    </row>
    <row r="214" spans="1:17" x14ac:dyDescent="0.35">
      <c r="A214">
        <v>15</v>
      </c>
      <c r="B214" t="s">
        <v>235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s="1">
        <v>0</v>
      </c>
    </row>
    <row r="215" spans="1:17" x14ac:dyDescent="0.35">
      <c r="A215">
        <v>15</v>
      </c>
      <c r="B215" t="s">
        <v>236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 s="1">
        <v>0</v>
      </c>
    </row>
    <row r="216" spans="1:17" x14ac:dyDescent="0.35">
      <c r="A216">
        <v>15</v>
      </c>
      <c r="B216" t="s">
        <v>233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 s="1">
        <v>0</v>
      </c>
    </row>
    <row r="217" spans="1:17" x14ac:dyDescent="0.35">
      <c r="A217">
        <v>15</v>
      </c>
      <c r="B217" t="s">
        <v>237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 s="1">
        <v>0</v>
      </c>
    </row>
    <row r="218" spans="1:17" x14ac:dyDescent="0.35">
      <c r="A218">
        <v>15</v>
      </c>
      <c r="B218" t="s">
        <v>238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s="1">
        <v>0</v>
      </c>
    </row>
    <row r="219" spans="1:17" x14ac:dyDescent="0.35">
      <c r="A219">
        <v>15</v>
      </c>
      <c r="B219" t="s">
        <v>239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s="1">
        <v>0</v>
      </c>
    </row>
    <row r="220" spans="1:17" x14ac:dyDescent="0.35">
      <c r="A220">
        <v>15</v>
      </c>
      <c r="B220" t="s">
        <v>240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s="1">
        <v>0</v>
      </c>
    </row>
    <row r="221" spans="1:17" x14ac:dyDescent="0.35">
      <c r="A221">
        <v>15</v>
      </c>
      <c r="B221" t="s">
        <v>241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s="1">
        <v>0</v>
      </c>
    </row>
    <row r="222" spans="1:17" x14ac:dyDescent="0.35">
      <c r="A222">
        <v>15</v>
      </c>
      <c r="B222" t="s">
        <v>242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1">
        <v>0</v>
      </c>
    </row>
    <row r="223" spans="1:17" x14ac:dyDescent="0.35">
      <c r="A223">
        <v>15</v>
      </c>
      <c r="B223" t="s">
        <v>243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 s="1">
        <v>0</v>
      </c>
    </row>
    <row r="224" spans="1:17" x14ac:dyDescent="0.35">
      <c r="A224">
        <v>15</v>
      </c>
      <c r="B224" t="s">
        <v>244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 s="1">
        <v>0</v>
      </c>
    </row>
    <row r="225" spans="1:17" x14ac:dyDescent="0.35">
      <c r="A225">
        <v>15</v>
      </c>
      <c r="B225" t="s">
        <v>245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 s="1">
        <v>0</v>
      </c>
    </row>
    <row r="226" spans="1:17" x14ac:dyDescent="0.35">
      <c r="A226">
        <v>15</v>
      </c>
      <c r="B226" t="s">
        <v>246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 s="1">
        <v>0</v>
      </c>
    </row>
    <row r="227" spans="1:17" x14ac:dyDescent="0.35">
      <c r="A227">
        <v>15</v>
      </c>
      <c r="B227" t="s">
        <v>247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s="1">
        <v>1E-3</v>
      </c>
    </row>
    <row r="228" spans="1:17" x14ac:dyDescent="0.35">
      <c r="A228">
        <v>15</v>
      </c>
      <c r="B228" t="s">
        <v>250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0</v>
      </c>
      <c r="Q228" s="1">
        <v>0</v>
      </c>
    </row>
    <row r="229" spans="1:17" x14ac:dyDescent="0.35">
      <c r="A229">
        <v>15</v>
      </c>
      <c r="B229" t="s">
        <v>249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1">
        <v>0</v>
      </c>
    </row>
    <row r="230" spans="1:17" x14ac:dyDescent="0.35">
      <c r="A230">
        <v>15</v>
      </c>
      <c r="B230" t="s">
        <v>251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 s="1">
        <v>0</v>
      </c>
    </row>
    <row r="231" spans="1:17" x14ac:dyDescent="0.35">
      <c r="A231">
        <v>15</v>
      </c>
      <c r="B231" t="s">
        <v>254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 s="1">
        <v>0</v>
      </c>
    </row>
    <row r="232" spans="1:17" x14ac:dyDescent="0.35">
      <c r="A232">
        <v>15</v>
      </c>
      <c r="B232" t="s">
        <v>252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 s="1">
        <v>1E-3</v>
      </c>
    </row>
    <row r="233" spans="1:17" x14ac:dyDescent="0.35">
      <c r="A233">
        <v>15</v>
      </c>
      <c r="B233" t="s">
        <v>344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 s="1">
        <v>0</v>
      </c>
    </row>
    <row r="234" spans="1:17" x14ac:dyDescent="0.35">
      <c r="A234">
        <v>15</v>
      </c>
      <c r="B234" t="s">
        <v>380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s="1">
        <v>0</v>
      </c>
    </row>
    <row r="235" spans="1:17" x14ac:dyDescent="0.35">
      <c r="A235">
        <v>15</v>
      </c>
      <c r="B235" t="s">
        <v>256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 s="1">
        <v>0</v>
      </c>
    </row>
    <row r="236" spans="1:17" x14ac:dyDescent="0.35">
      <c r="A236">
        <v>15</v>
      </c>
      <c r="B236" t="s">
        <v>257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 s="1">
        <v>0</v>
      </c>
    </row>
    <row r="237" spans="1:17" x14ac:dyDescent="0.35">
      <c r="A237">
        <v>15</v>
      </c>
      <c r="B237" t="s">
        <v>351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 s="1">
        <v>0</v>
      </c>
    </row>
    <row r="238" spans="1:17" x14ac:dyDescent="0.35">
      <c r="A238">
        <v>15</v>
      </c>
      <c r="B238" t="s">
        <v>258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 s="1">
        <v>0</v>
      </c>
    </row>
    <row r="239" spans="1:17" x14ac:dyDescent="0.35">
      <c r="A239">
        <v>15</v>
      </c>
      <c r="B239" t="s">
        <v>260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 s="1">
        <v>0</v>
      </c>
    </row>
    <row r="240" spans="1:17" x14ac:dyDescent="0.35">
      <c r="A240">
        <v>15</v>
      </c>
      <c r="B240" t="s">
        <v>261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 s="1">
        <v>0</v>
      </c>
    </row>
    <row r="241" spans="1:17" x14ac:dyDescent="0.35">
      <c r="A241">
        <v>15</v>
      </c>
      <c r="B241" t="s">
        <v>269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 s="1">
        <v>1E-3</v>
      </c>
    </row>
    <row r="242" spans="1:17" x14ac:dyDescent="0.35">
      <c r="A242">
        <v>15</v>
      </c>
      <c r="B242" t="s">
        <v>268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 s="1">
        <v>0</v>
      </c>
    </row>
    <row r="243" spans="1:17" x14ac:dyDescent="0.35">
      <c r="A243">
        <v>15</v>
      </c>
      <c r="B243" t="s">
        <v>263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 s="1">
        <v>0</v>
      </c>
    </row>
    <row r="244" spans="1:17" x14ac:dyDescent="0.35">
      <c r="A244">
        <v>15</v>
      </c>
      <c r="B244" t="s">
        <v>267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s="1">
        <v>0</v>
      </c>
    </row>
    <row r="245" spans="1:17" x14ac:dyDescent="0.35">
      <c r="A245">
        <v>15</v>
      </c>
      <c r="B245" t="s">
        <v>264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 s="1">
        <v>0</v>
      </c>
    </row>
    <row r="246" spans="1:17" x14ac:dyDescent="0.35">
      <c r="A246">
        <v>15</v>
      </c>
      <c r="B246" t="s">
        <v>262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 s="1">
        <v>0</v>
      </c>
    </row>
    <row r="247" spans="1:17" x14ac:dyDescent="0.35">
      <c r="A247">
        <v>15</v>
      </c>
      <c r="B247" t="s">
        <v>265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s="1">
        <v>0</v>
      </c>
    </row>
    <row r="248" spans="1:17" x14ac:dyDescent="0.35">
      <c r="A248">
        <v>15</v>
      </c>
      <c r="B248" t="s">
        <v>266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 s="1">
        <v>0</v>
      </c>
    </row>
    <row r="249" spans="1:17" x14ac:dyDescent="0.35">
      <c r="A249">
        <v>15</v>
      </c>
      <c r="B249" t="s">
        <v>271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 s="1">
        <v>1E-3</v>
      </c>
    </row>
    <row r="250" spans="1:17" x14ac:dyDescent="0.35">
      <c r="A250">
        <v>15</v>
      </c>
      <c r="B250" t="s">
        <v>272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 s="1">
        <v>0</v>
      </c>
    </row>
    <row r="251" spans="1:17" x14ac:dyDescent="0.35">
      <c r="A251">
        <v>15</v>
      </c>
      <c r="B251" t="s">
        <v>273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s="1">
        <v>0</v>
      </c>
    </row>
    <row r="252" spans="1:17" x14ac:dyDescent="0.35">
      <c r="A252">
        <v>15</v>
      </c>
      <c r="B252" t="s">
        <v>274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 s="1">
        <v>1E-3</v>
      </c>
    </row>
    <row r="253" spans="1:17" x14ac:dyDescent="0.35">
      <c r="A253">
        <v>15</v>
      </c>
      <c r="B253" t="s">
        <v>57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0</v>
      </c>
      <c r="Q253" s="1">
        <v>0.01</v>
      </c>
    </row>
    <row r="254" spans="1:17" x14ac:dyDescent="0.35">
      <c r="A254">
        <v>15</v>
      </c>
      <c r="B254" t="s">
        <v>276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 s="1">
        <v>0</v>
      </c>
    </row>
    <row r="255" spans="1:17" x14ac:dyDescent="0.35">
      <c r="A255">
        <v>15</v>
      </c>
      <c r="B255" t="s">
        <v>113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 s="1">
        <v>0.75800000000000001</v>
      </c>
    </row>
    <row r="256" spans="1:17" x14ac:dyDescent="0.35">
      <c r="A256">
        <v>15</v>
      </c>
      <c r="B256" t="s">
        <v>277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 s="1">
        <v>1E-3</v>
      </c>
    </row>
    <row r="257" spans="1:17" x14ac:dyDescent="0.35">
      <c r="A257">
        <v>15</v>
      </c>
      <c r="B257" t="s">
        <v>278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s="1">
        <v>0</v>
      </c>
    </row>
    <row r="258" spans="1:17" x14ac:dyDescent="0.35">
      <c r="A258">
        <v>15</v>
      </c>
      <c r="B258" t="s">
        <v>336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  <c r="Q258" s="1">
        <v>3.0000000000000001E-3</v>
      </c>
    </row>
    <row r="259" spans="1:17" x14ac:dyDescent="0.35">
      <c r="A259">
        <v>15</v>
      </c>
      <c r="B259" t="s">
        <v>279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 s="1">
        <v>0</v>
      </c>
    </row>
    <row r="260" spans="1:17" x14ac:dyDescent="0.35">
      <c r="A260">
        <v>15</v>
      </c>
      <c r="B260" t="s">
        <v>114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0</v>
      </c>
      <c r="Q260" s="1">
        <v>7.6999999999999999E-2</v>
      </c>
    </row>
    <row r="261" spans="1:17" x14ac:dyDescent="0.35">
      <c r="A261">
        <v>15</v>
      </c>
      <c r="B261" t="s">
        <v>102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0</v>
      </c>
      <c r="Q261" s="1">
        <v>0.186</v>
      </c>
    </row>
    <row r="262" spans="1:17" x14ac:dyDescent="0.35">
      <c r="A262">
        <v>15</v>
      </c>
      <c r="B262" t="s">
        <v>348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 s="1">
        <v>0</v>
      </c>
    </row>
    <row r="263" spans="1:17" x14ac:dyDescent="0.35">
      <c r="A263">
        <v>15</v>
      </c>
      <c r="B263" t="s">
        <v>334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s="1">
        <v>1E-3</v>
      </c>
    </row>
    <row r="264" spans="1:17" x14ac:dyDescent="0.35">
      <c r="A264">
        <v>15</v>
      </c>
      <c r="B264" t="s">
        <v>281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 s="1">
        <v>0</v>
      </c>
    </row>
    <row r="265" spans="1:17" x14ac:dyDescent="0.35">
      <c r="A265">
        <v>15</v>
      </c>
      <c r="B265" t="s">
        <v>280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 s="1">
        <v>0</v>
      </c>
    </row>
    <row r="266" spans="1:17" x14ac:dyDescent="0.35">
      <c r="A266">
        <v>15</v>
      </c>
      <c r="B266" t="s">
        <v>282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 s="1">
        <v>0</v>
      </c>
    </row>
    <row r="267" spans="1:17" x14ac:dyDescent="0.35">
      <c r="A267">
        <v>15</v>
      </c>
      <c r="B267" t="s">
        <v>285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 s="1">
        <v>0</v>
      </c>
    </row>
    <row r="268" spans="1:17" x14ac:dyDescent="0.35">
      <c r="A268">
        <v>15</v>
      </c>
      <c r="B268" t="s">
        <v>283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 s="1">
        <v>0</v>
      </c>
    </row>
    <row r="269" spans="1:17" x14ac:dyDescent="0.35">
      <c r="A269">
        <v>15</v>
      </c>
      <c r="B269" t="s">
        <v>166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  <c r="Q269" s="1">
        <v>1E-3</v>
      </c>
    </row>
    <row r="270" spans="1:17" x14ac:dyDescent="0.35">
      <c r="A270">
        <v>15</v>
      </c>
      <c r="B270" t="s">
        <v>289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 s="1">
        <v>0</v>
      </c>
    </row>
    <row r="271" spans="1:17" x14ac:dyDescent="0.35">
      <c r="A271">
        <v>15</v>
      </c>
      <c r="B271" t="s">
        <v>288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 s="1">
        <v>0</v>
      </c>
    </row>
    <row r="272" spans="1:17" x14ac:dyDescent="0.35">
      <c r="A272">
        <v>15</v>
      </c>
      <c r="B272" t="s">
        <v>287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 s="1">
        <v>0</v>
      </c>
    </row>
    <row r="273" spans="1:17" x14ac:dyDescent="0.35">
      <c r="A273">
        <v>15</v>
      </c>
      <c r="B273" t="s">
        <v>290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 s="1">
        <v>0</v>
      </c>
    </row>
    <row r="274" spans="1:17" x14ac:dyDescent="0.35">
      <c r="A274">
        <v>15</v>
      </c>
      <c r="B274" t="s">
        <v>292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 s="1">
        <v>0</v>
      </c>
    </row>
    <row r="275" spans="1:17" x14ac:dyDescent="0.35">
      <c r="A275">
        <v>15</v>
      </c>
      <c r="B275" t="s">
        <v>291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 s="1">
        <v>3.0000000000000001E-3</v>
      </c>
    </row>
    <row r="276" spans="1:17" x14ac:dyDescent="0.35">
      <c r="A276">
        <v>15</v>
      </c>
      <c r="B276" t="s">
        <v>335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 s="1">
        <v>0</v>
      </c>
    </row>
    <row r="277" spans="1:17" x14ac:dyDescent="0.35">
      <c r="A277">
        <v>15</v>
      </c>
      <c r="B277" t="s">
        <v>376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 s="1">
        <v>0</v>
      </c>
    </row>
    <row r="278" spans="1:17" x14ac:dyDescent="0.35">
      <c r="A278">
        <v>15</v>
      </c>
      <c r="B278" t="s">
        <v>293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s="1">
        <v>0</v>
      </c>
    </row>
    <row r="279" spans="1:17" x14ac:dyDescent="0.35">
      <c r="A279">
        <v>15</v>
      </c>
      <c r="B279" t="s">
        <v>39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 s="1">
        <v>0.99399999999999999</v>
      </c>
    </row>
    <row r="280" spans="1:17" x14ac:dyDescent="0.35">
      <c r="A280">
        <v>15</v>
      </c>
      <c r="B280" t="s">
        <v>294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 s="1">
        <v>0</v>
      </c>
    </row>
    <row r="281" spans="1:17" x14ac:dyDescent="0.35">
      <c r="A281">
        <v>15</v>
      </c>
      <c r="B281" t="s">
        <v>295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 s="1">
        <v>0</v>
      </c>
    </row>
    <row r="282" spans="1:17" x14ac:dyDescent="0.35">
      <c r="A282">
        <v>15</v>
      </c>
      <c r="B282" t="s">
        <v>296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 s="1">
        <v>0</v>
      </c>
    </row>
    <row r="283" spans="1:17" x14ac:dyDescent="0.35">
      <c r="A283">
        <v>15</v>
      </c>
      <c r="B283" t="s">
        <v>356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s="1">
        <v>1E-3</v>
      </c>
    </row>
    <row r="284" spans="1:17" x14ac:dyDescent="0.35">
      <c r="A284">
        <v>15</v>
      </c>
      <c r="B284" t="s">
        <v>349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 s="1">
        <v>0</v>
      </c>
    </row>
    <row r="285" spans="1:17" x14ac:dyDescent="0.35">
      <c r="A285">
        <v>15</v>
      </c>
      <c r="B285" t="s">
        <v>298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 s="1">
        <v>0</v>
      </c>
    </row>
    <row r="286" spans="1:17" x14ac:dyDescent="0.35">
      <c r="A286">
        <v>15</v>
      </c>
      <c r="B286" t="s">
        <v>299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s="1">
        <v>0</v>
      </c>
    </row>
    <row r="287" spans="1:17" x14ac:dyDescent="0.35">
      <c r="A287">
        <v>15</v>
      </c>
      <c r="B287" t="s">
        <v>300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s="1">
        <v>0</v>
      </c>
    </row>
    <row r="288" spans="1:17" x14ac:dyDescent="0.35">
      <c r="A288">
        <v>15</v>
      </c>
      <c r="B288" t="s">
        <v>301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 s="1">
        <v>0</v>
      </c>
    </row>
    <row r="289" spans="1:17" x14ac:dyDescent="0.35">
      <c r="A289">
        <v>15</v>
      </c>
      <c r="B289" t="s">
        <v>302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 s="1">
        <v>0</v>
      </c>
    </row>
    <row r="290" spans="1:17" x14ac:dyDescent="0.35">
      <c r="A290">
        <v>15</v>
      </c>
      <c r="B290" t="s">
        <v>303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s="1">
        <v>0</v>
      </c>
    </row>
    <row r="291" spans="1:17" x14ac:dyDescent="0.35">
      <c r="A291">
        <v>15</v>
      </c>
      <c r="B291" t="s">
        <v>304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s="1">
        <v>0</v>
      </c>
    </row>
    <row r="292" spans="1:17" x14ac:dyDescent="0.35">
      <c r="A292">
        <v>15</v>
      </c>
      <c r="B292" t="s">
        <v>305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s="1">
        <v>0</v>
      </c>
    </row>
    <row r="293" spans="1:17" x14ac:dyDescent="0.35">
      <c r="A293">
        <v>15</v>
      </c>
      <c r="B293" t="s">
        <v>306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s="1">
        <v>0</v>
      </c>
    </row>
    <row r="294" spans="1:17" x14ac:dyDescent="0.35">
      <c r="A294">
        <v>15</v>
      </c>
      <c r="B294" t="s">
        <v>307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 s="1">
        <v>0</v>
      </c>
    </row>
    <row r="295" spans="1:17" x14ac:dyDescent="0.35">
      <c r="A295">
        <v>15</v>
      </c>
      <c r="B295" t="s">
        <v>162</v>
      </c>
      <c r="C295">
        <v>0</v>
      </c>
      <c r="D295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0</v>
      </c>
      <c r="Q295" s="1">
        <v>3.0000000000000001E-3</v>
      </c>
    </row>
    <row r="296" spans="1:17" x14ac:dyDescent="0.35">
      <c r="A296">
        <v>15</v>
      </c>
      <c r="B296" t="s">
        <v>308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 s="1">
        <v>0</v>
      </c>
    </row>
    <row r="297" spans="1:17" x14ac:dyDescent="0.35">
      <c r="A297">
        <v>15</v>
      </c>
      <c r="B297" t="s">
        <v>309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 s="1">
        <v>0</v>
      </c>
    </row>
    <row r="298" spans="1:17" x14ac:dyDescent="0.35">
      <c r="A298">
        <v>15</v>
      </c>
      <c r="B298" t="s">
        <v>310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 s="1">
        <v>0</v>
      </c>
    </row>
    <row r="299" spans="1:17" x14ac:dyDescent="0.35">
      <c r="A299">
        <v>15</v>
      </c>
      <c r="B299" t="s">
        <v>297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 s="1">
        <v>0</v>
      </c>
    </row>
    <row r="300" spans="1:17" x14ac:dyDescent="0.35">
      <c r="A300">
        <v>15</v>
      </c>
      <c r="B300" t="s">
        <v>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 s="1">
        <v>4.0000000000000001E-3</v>
      </c>
    </row>
    <row r="301" spans="1:17" x14ac:dyDescent="0.35">
      <c r="A301">
        <v>15</v>
      </c>
      <c r="B301" t="s">
        <v>60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 s="1">
        <v>0.186</v>
      </c>
    </row>
    <row r="302" spans="1:17" x14ac:dyDescent="0.35">
      <c r="A302">
        <v>15</v>
      </c>
      <c r="B302" t="s">
        <v>70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 s="1">
        <v>0.191</v>
      </c>
    </row>
    <row r="303" spans="1:17" x14ac:dyDescent="0.35">
      <c r="A303">
        <v>15</v>
      </c>
      <c r="B303" t="s">
        <v>312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 s="1">
        <v>1E-3</v>
      </c>
    </row>
    <row r="304" spans="1:17" x14ac:dyDescent="0.35">
      <c r="A304">
        <v>15</v>
      </c>
      <c r="B304" t="s">
        <v>313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 s="1">
        <v>0</v>
      </c>
    </row>
    <row r="305" spans="1:17" x14ac:dyDescent="0.35">
      <c r="A305">
        <v>15</v>
      </c>
      <c r="B305" t="s">
        <v>314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 s="1">
        <v>0</v>
      </c>
    </row>
    <row r="306" spans="1:17" x14ac:dyDescent="0.35">
      <c r="A306">
        <v>15</v>
      </c>
      <c r="B306" t="s">
        <v>156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 s="1">
        <v>2E-3</v>
      </c>
    </row>
    <row r="307" spans="1:17" x14ac:dyDescent="0.35">
      <c r="A307">
        <v>15</v>
      </c>
      <c r="B307" t="s">
        <v>316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 s="1">
        <v>1E-3</v>
      </c>
    </row>
    <row r="308" spans="1:17" x14ac:dyDescent="0.35">
      <c r="A308">
        <v>15</v>
      </c>
      <c r="B308" t="s">
        <v>157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 s="1">
        <v>6.0000000000000001E-3</v>
      </c>
    </row>
    <row r="309" spans="1:17" x14ac:dyDescent="0.35">
      <c r="A309">
        <v>15</v>
      </c>
      <c r="B309" t="s">
        <v>317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 s="1">
        <v>0</v>
      </c>
    </row>
    <row r="310" spans="1:17" x14ac:dyDescent="0.35">
      <c r="A310">
        <v>15</v>
      </c>
      <c r="B310" t="s">
        <v>95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 s="1">
        <v>0.65300000000000002</v>
      </c>
    </row>
    <row r="311" spans="1:17" x14ac:dyDescent="0.35">
      <c r="A311">
        <v>15</v>
      </c>
      <c r="B311" t="s">
        <v>318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s="1">
        <v>0</v>
      </c>
    </row>
    <row r="312" spans="1:17" x14ac:dyDescent="0.35">
      <c r="A312">
        <v>15</v>
      </c>
      <c r="B312" t="s">
        <v>322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 s="1">
        <v>1E-3</v>
      </c>
    </row>
    <row r="313" spans="1:17" x14ac:dyDescent="0.35">
      <c r="A313">
        <v>15</v>
      </c>
      <c r="B313" t="s">
        <v>321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 s="1">
        <v>1E-3</v>
      </c>
    </row>
    <row r="314" spans="1:17" x14ac:dyDescent="0.35">
      <c r="A314">
        <v>15</v>
      </c>
      <c r="B314" t="s">
        <v>155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 s="1">
        <v>1.2E-2</v>
      </c>
    </row>
    <row r="315" spans="1:17" x14ac:dyDescent="0.35">
      <c r="A315">
        <v>15</v>
      </c>
      <c r="B315" t="s">
        <v>323</v>
      </c>
      <c r="C315">
        <v>0</v>
      </c>
      <c r="D315">
        <v>4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  <c r="Q315" s="1">
        <v>0</v>
      </c>
    </row>
    <row r="316" spans="1:17" x14ac:dyDescent="0.35">
      <c r="A316">
        <v>15</v>
      </c>
      <c r="B316" t="s">
        <v>17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 s="1">
        <v>4.7E-2</v>
      </c>
    </row>
    <row r="317" spans="1:17" x14ac:dyDescent="0.35">
      <c r="A317">
        <v>15</v>
      </c>
      <c r="B317" t="s">
        <v>36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  <c r="Q317" s="1">
        <v>1E-3</v>
      </c>
    </row>
    <row r="318" spans="1:17" x14ac:dyDescent="0.35">
      <c r="A318">
        <v>15</v>
      </c>
      <c r="B318" t="s">
        <v>377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 s="1">
        <v>0</v>
      </c>
    </row>
    <row r="319" spans="1:17" x14ac:dyDescent="0.35">
      <c r="A319">
        <v>15</v>
      </c>
      <c r="B319" t="s">
        <v>121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  <c r="Q319" s="1">
        <v>7.0000000000000001E-3</v>
      </c>
    </row>
    <row r="320" spans="1:17" x14ac:dyDescent="0.35">
      <c r="A320">
        <v>15</v>
      </c>
      <c r="B320" t="s">
        <v>123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  <c r="Q320" s="1">
        <v>1E-3</v>
      </c>
    </row>
    <row r="321" spans="1:17" x14ac:dyDescent="0.35">
      <c r="A321">
        <v>15</v>
      </c>
      <c r="B321" t="s">
        <v>327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 s="1">
        <v>0</v>
      </c>
    </row>
    <row r="322" spans="1:17" x14ac:dyDescent="0.35">
      <c r="A322">
        <v>15</v>
      </c>
      <c r="B322" t="s">
        <v>326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  <c r="Q322" s="1">
        <v>1E-3</v>
      </c>
    </row>
    <row r="323" spans="1:17" x14ac:dyDescent="0.35">
      <c r="A323">
        <v>15</v>
      </c>
      <c r="B323" t="s">
        <v>325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 s="1">
        <v>0</v>
      </c>
    </row>
    <row r="324" spans="1:17" x14ac:dyDescent="0.35">
      <c r="A324">
        <v>15</v>
      </c>
      <c r="B324" t="s">
        <v>330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 s="1">
        <v>2E-3</v>
      </c>
    </row>
    <row r="325" spans="1:17" x14ac:dyDescent="0.35">
      <c r="A325">
        <v>15</v>
      </c>
      <c r="B325" t="s">
        <v>51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 s="1">
        <v>0.379</v>
      </c>
    </row>
    <row r="326" spans="1:17" x14ac:dyDescent="0.35">
      <c r="A326">
        <v>15</v>
      </c>
      <c r="B326" t="s">
        <v>331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 s="1">
        <v>0</v>
      </c>
    </row>
    <row r="327" spans="1:17" x14ac:dyDescent="0.35">
      <c r="A327">
        <v>15</v>
      </c>
      <c r="B327" t="s">
        <v>328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 s="1">
        <v>0</v>
      </c>
    </row>
    <row r="328" spans="1:17" x14ac:dyDescent="0.35">
      <c r="A328">
        <v>15</v>
      </c>
      <c r="B328" t="s">
        <v>332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0</v>
      </c>
      <c r="Q328" s="1">
        <v>1E-3</v>
      </c>
    </row>
    <row r="329" spans="1:17" x14ac:dyDescent="0.35">
      <c r="A329">
        <v>15</v>
      </c>
      <c r="B329" t="s">
        <v>14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 s="1">
        <v>1</v>
      </c>
    </row>
    <row r="330" spans="1:17" x14ac:dyDescent="0.35">
      <c r="A330">
        <v>15</v>
      </c>
      <c r="B330" t="s">
        <v>381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 s="1">
        <v>0</v>
      </c>
    </row>
    <row r="331" spans="1:17" x14ac:dyDescent="0.35">
      <c r="A331">
        <v>15</v>
      </c>
      <c r="B331" t="s">
        <v>165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  <c r="K331">
        <v>-1</v>
      </c>
      <c r="L331">
        <v>0</v>
      </c>
      <c r="M331">
        <v>0</v>
      </c>
      <c r="N331">
        <v>1</v>
      </c>
      <c r="O331">
        <v>-0.1</v>
      </c>
      <c r="P331">
        <v>-0.1</v>
      </c>
      <c r="Q331" s="1">
        <v>3.0000000000000001E-3</v>
      </c>
    </row>
    <row r="332" spans="1:17" x14ac:dyDescent="0.35">
      <c r="A332">
        <v>15</v>
      </c>
      <c r="B332" t="s">
        <v>216</v>
      </c>
      <c r="C332">
        <v>1</v>
      </c>
      <c r="D332">
        <v>2</v>
      </c>
      <c r="E332">
        <v>-2</v>
      </c>
      <c r="F332">
        <v>-2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1</v>
      </c>
      <c r="O332">
        <v>-1.7</v>
      </c>
      <c r="P332">
        <v>-1.7</v>
      </c>
      <c r="Q332" s="1">
        <v>2E-3</v>
      </c>
    </row>
    <row r="333" spans="1:17" x14ac:dyDescent="0.35">
      <c r="A333">
        <v>15</v>
      </c>
      <c r="B333" t="s">
        <v>311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1</v>
      </c>
      <c r="O333">
        <v>-2</v>
      </c>
      <c r="P333">
        <v>-2</v>
      </c>
      <c r="Q333" s="1">
        <v>0</v>
      </c>
    </row>
    <row r="334" spans="1:17" x14ac:dyDescent="0.35">
      <c r="A334">
        <v>15</v>
      </c>
      <c r="B334" t="s">
        <v>346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5</v>
      </c>
      <c r="O334">
        <v>-2</v>
      </c>
      <c r="P334">
        <v>-0.4</v>
      </c>
      <c r="Q334" s="1">
        <v>0</v>
      </c>
    </row>
    <row r="335" spans="1:17" x14ac:dyDescent="0.35">
      <c r="A335">
        <v>15</v>
      </c>
      <c r="B335" t="s">
        <v>343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2</v>
      </c>
      <c r="N335">
        <v>7</v>
      </c>
      <c r="O335">
        <v>-3.5</v>
      </c>
      <c r="P335">
        <v>-0.5</v>
      </c>
      <c r="Q335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Q335"/>
  <sheetViews>
    <sheetView showGridLines="0" topLeftCell="A307" workbookViewId="0">
      <selection activeCell="A5" sqref="A5:Q335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385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125</v>
      </c>
      <c r="L4" t="s">
        <v>126</v>
      </c>
      <c r="M4" t="s">
        <v>9</v>
      </c>
      <c r="N4" t="s">
        <v>10</v>
      </c>
      <c r="O4" t="s">
        <v>11</v>
      </c>
      <c r="P4" t="s">
        <v>12</v>
      </c>
      <c r="Q4" t="s">
        <v>13</v>
      </c>
    </row>
    <row r="5" spans="1:17" x14ac:dyDescent="0.35">
      <c r="A5">
        <v>16</v>
      </c>
      <c r="B5" t="s">
        <v>37</v>
      </c>
      <c r="C5">
        <v>6</v>
      </c>
      <c r="D5">
        <v>11</v>
      </c>
      <c r="E5">
        <v>80</v>
      </c>
      <c r="F5">
        <v>13.3</v>
      </c>
      <c r="G5">
        <v>32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11</v>
      </c>
      <c r="P5">
        <v>11</v>
      </c>
      <c r="Q5" s="1">
        <v>1</v>
      </c>
    </row>
    <row r="6" spans="1:17" x14ac:dyDescent="0.35">
      <c r="A6">
        <v>16</v>
      </c>
      <c r="B6" t="s">
        <v>222</v>
      </c>
      <c r="C6">
        <v>1</v>
      </c>
      <c r="D6">
        <v>1</v>
      </c>
      <c r="E6">
        <v>35</v>
      </c>
      <c r="F6">
        <v>35</v>
      </c>
      <c r="G6">
        <v>35</v>
      </c>
      <c r="H6">
        <v>2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10</v>
      </c>
      <c r="P6">
        <v>10</v>
      </c>
      <c r="Q6" s="1">
        <v>8.0000000000000002E-3</v>
      </c>
    </row>
    <row r="7" spans="1:17" x14ac:dyDescent="0.35">
      <c r="A7">
        <v>16</v>
      </c>
      <c r="B7" t="s">
        <v>89</v>
      </c>
      <c r="C7">
        <v>6</v>
      </c>
      <c r="D7">
        <v>8</v>
      </c>
      <c r="E7">
        <v>94</v>
      </c>
      <c r="F7">
        <v>15.7</v>
      </c>
      <c r="G7">
        <v>22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12.4</v>
      </c>
      <c r="P7">
        <v>12.4</v>
      </c>
      <c r="Q7" s="1">
        <v>0.875</v>
      </c>
    </row>
    <row r="8" spans="1:17" x14ac:dyDescent="0.35">
      <c r="A8">
        <v>16</v>
      </c>
      <c r="B8" t="s">
        <v>97</v>
      </c>
      <c r="C8">
        <v>3</v>
      </c>
      <c r="D8">
        <v>7</v>
      </c>
      <c r="E8">
        <v>30</v>
      </c>
      <c r="F8">
        <v>10</v>
      </c>
      <c r="G8">
        <v>16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4.5</v>
      </c>
      <c r="P8">
        <v>4.5</v>
      </c>
      <c r="Q8" s="1">
        <v>3.9E-2</v>
      </c>
    </row>
    <row r="9" spans="1:17" x14ac:dyDescent="0.35">
      <c r="A9">
        <v>16</v>
      </c>
      <c r="B9" t="s">
        <v>355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1">
        <v>0</v>
      </c>
    </row>
    <row r="10" spans="1:17" x14ac:dyDescent="0.35">
      <c r="A10">
        <v>16</v>
      </c>
      <c r="B10" t="s">
        <v>333</v>
      </c>
      <c r="C10">
        <v>2</v>
      </c>
      <c r="D10">
        <v>2</v>
      </c>
      <c r="E10">
        <v>31</v>
      </c>
      <c r="F10">
        <v>15.5</v>
      </c>
      <c r="G10">
        <v>23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4.0999999999999996</v>
      </c>
      <c r="P10">
        <v>4.0999999999999996</v>
      </c>
      <c r="Q10" s="1">
        <v>0</v>
      </c>
    </row>
    <row r="11" spans="1:17" x14ac:dyDescent="0.35">
      <c r="A11">
        <v>16</v>
      </c>
      <c r="B11" t="s">
        <v>68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 s="1">
        <v>9.9000000000000005E-2</v>
      </c>
    </row>
    <row r="12" spans="1:17" x14ac:dyDescent="0.35">
      <c r="A12">
        <v>16</v>
      </c>
      <c r="B12" t="s">
        <v>48</v>
      </c>
      <c r="C12">
        <v>4</v>
      </c>
      <c r="D12">
        <v>4</v>
      </c>
      <c r="E12">
        <v>36</v>
      </c>
      <c r="F12">
        <v>9</v>
      </c>
      <c r="G12">
        <v>14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5.6</v>
      </c>
      <c r="P12">
        <v>5.6</v>
      </c>
      <c r="Q12" s="1">
        <v>1.0999999999999999E-2</v>
      </c>
    </row>
    <row r="13" spans="1:17" x14ac:dyDescent="0.35">
      <c r="A13">
        <v>16</v>
      </c>
      <c r="B13" t="s">
        <v>71</v>
      </c>
      <c r="C13">
        <v>11</v>
      </c>
      <c r="D13">
        <v>15</v>
      </c>
      <c r="E13">
        <v>265</v>
      </c>
      <c r="F13">
        <v>24.1</v>
      </c>
      <c r="G13">
        <v>75</v>
      </c>
      <c r="H13">
        <v>11</v>
      </c>
      <c r="I13">
        <v>2</v>
      </c>
      <c r="J13">
        <v>0</v>
      </c>
      <c r="K13">
        <v>0</v>
      </c>
      <c r="L13">
        <v>0</v>
      </c>
      <c r="M13">
        <v>0</v>
      </c>
      <c r="N13">
        <v>1</v>
      </c>
      <c r="O13">
        <v>46</v>
      </c>
      <c r="P13">
        <v>46</v>
      </c>
      <c r="Q13" s="1">
        <v>0.94799999999999995</v>
      </c>
    </row>
    <row r="14" spans="1:17" x14ac:dyDescent="0.35">
      <c r="A14">
        <v>16</v>
      </c>
      <c r="B14" t="s">
        <v>25</v>
      </c>
      <c r="C14">
        <v>12</v>
      </c>
      <c r="D14">
        <v>14</v>
      </c>
      <c r="E14">
        <v>106</v>
      </c>
      <c r="F14">
        <v>8.8000000000000007</v>
      </c>
      <c r="G14">
        <v>25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22.6</v>
      </c>
      <c r="P14">
        <v>22.6</v>
      </c>
      <c r="Q14" s="1">
        <v>1</v>
      </c>
    </row>
    <row r="15" spans="1:17" x14ac:dyDescent="0.35">
      <c r="A15">
        <v>16</v>
      </c>
      <c r="B15" t="s">
        <v>174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1">
        <v>0</v>
      </c>
    </row>
    <row r="16" spans="1:17" x14ac:dyDescent="0.35">
      <c r="A16">
        <v>16</v>
      </c>
      <c r="B16" t="s">
        <v>151</v>
      </c>
      <c r="C16">
        <v>4</v>
      </c>
      <c r="D16">
        <v>8</v>
      </c>
      <c r="E16">
        <v>36</v>
      </c>
      <c r="F16">
        <v>9</v>
      </c>
      <c r="G16">
        <v>12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5.6</v>
      </c>
      <c r="P16">
        <v>5.6</v>
      </c>
      <c r="Q16" s="1">
        <v>1E-3</v>
      </c>
    </row>
    <row r="17" spans="1:17" x14ac:dyDescent="0.35">
      <c r="A17">
        <v>16</v>
      </c>
      <c r="B17" t="s">
        <v>180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">
        <v>0</v>
      </c>
    </row>
    <row r="18" spans="1:17" x14ac:dyDescent="0.35">
      <c r="A18">
        <v>16</v>
      </c>
      <c r="B18" t="s">
        <v>353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1">
        <v>0</v>
      </c>
    </row>
    <row r="19" spans="1:17" x14ac:dyDescent="0.35">
      <c r="A19">
        <v>16</v>
      </c>
      <c r="B19" t="s">
        <v>247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1">
        <v>1E-3</v>
      </c>
    </row>
    <row r="20" spans="1:17" x14ac:dyDescent="0.35">
      <c r="A20">
        <v>16</v>
      </c>
      <c r="B20" t="s">
        <v>182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1">
        <v>0</v>
      </c>
    </row>
    <row r="21" spans="1:17" x14ac:dyDescent="0.35">
      <c r="A21">
        <v>16</v>
      </c>
      <c r="B21" t="s">
        <v>335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 s="1">
        <v>0</v>
      </c>
    </row>
    <row r="22" spans="1:17" x14ac:dyDescent="0.35">
      <c r="A22">
        <v>16</v>
      </c>
      <c r="B22" t="s">
        <v>265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1">
        <v>0</v>
      </c>
    </row>
    <row r="23" spans="1:17" x14ac:dyDescent="0.35">
      <c r="A23">
        <v>16</v>
      </c>
      <c r="B23" t="s">
        <v>269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 s="1">
        <v>1E-3</v>
      </c>
    </row>
    <row r="24" spans="1:17" x14ac:dyDescent="0.35">
      <c r="A24">
        <v>16</v>
      </c>
      <c r="B24" t="s">
        <v>284</v>
      </c>
      <c r="C24">
        <v>4</v>
      </c>
      <c r="D24">
        <v>6</v>
      </c>
      <c r="E24">
        <v>44</v>
      </c>
      <c r="F24">
        <v>11</v>
      </c>
      <c r="G24">
        <v>17</v>
      </c>
      <c r="H24">
        <v>0</v>
      </c>
      <c r="I24">
        <v>0</v>
      </c>
      <c r="J24">
        <v>1</v>
      </c>
      <c r="K24">
        <v>7</v>
      </c>
      <c r="L24">
        <v>0</v>
      </c>
      <c r="M24">
        <v>0</v>
      </c>
      <c r="N24">
        <v>1</v>
      </c>
      <c r="O24">
        <v>7.1</v>
      </c>
      <c r="P24">
        <v>7.1</v>
      </c>
      <c r="Q24" s="1">
        <v>0</v>
      </c>
    </row>
    <row r="25" spans="1:17" x14ac:dyDescent="0.35">
      <c r="A25">
        <v>16</v>
      </c>
      <c r="B25" t="s">
        <v>304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1">
        <v>0</v>
      </c>
    </row>
    <row r="26" spans="1:17" x14ac:dyDescent="0.35">
      <c r="A26">
        <v>16</v>
      </c>
      <c r="B26" t="s">
        <v>83</v>
      </c>
      <c r="C26">
        <v>2</v>
      </c>
      <c r="D26">
        <v>2</v>
      </c>
      <c r="E26">
        <v>14</v>
      </c>
      <c r="F26">
        <v>7</v>
      </c>
      <c r="G26">
        <v>8</v>
      </c>
      <c r="H26">
        <v>0</v>
      </c>
      <c r="I26">
        <v>1</v>
      </c>
      <c r="J26">
        <v>1</v>
      </c>
      <c r="K26">
        <v>9</v>
      </c>
      <c r="L26">
        <v>0</v>
      </c>
      <c r="M26">
        <v>0</v>
      </c>
      <c r="N26">
        <v>1</v>
      </c>
      <c r="O26">
        <v>9.3000000000000007</v>
      </c>
      <c r="P26">
        <v>9.3000000000000007</v>
      </c>
      <c r="Q26" s="1">
        <v>0.67800000000000005</v>
      </c>
    </row>
    <row r="27" spans="1:17" x14ac:dyDescent="0.35">
      <c r="A27">
        <v>16</v>
      </c>
      <c r="B27" t="s">
        <v>15</v>
      </c>
      <c r="C27">
        <v>6</v>
      </c>
      <c r="D27">
        <v>7</v>
      </c>
      <c r="E27">
        <v>113</v>
      </c>
      <c r="F27">
        <v>18.8</v>
      </c>
      <c r="G27">
        <v>33</v>
      </c>
      <c r="H27">
        <v>4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14.3</v>
      </c>
      <c r="P27">
        <v>14.3</v>
      </c>
      <c r="Q27" s="1">
        <v>0.97899999999999998</v>
      </c>
    </row>
    <row r="28" spans="1:17" x14ac:dyDescent="0.35">
      <c r="A28">
        <v>16</v>
      </c>
      <c r="B28" t="s">
        <v>79</v>
      </c>
      <c r="C28">
        <v>3</v>
      </c>
      <c r="D28">
        <v>5</v>
      </c>
      <c r="E28">
        <v>47</v>
      </c>
      <c r="F28">
        <v>15.7</v>
      </c>
      <c r="G28">
        <v>21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14.2</v>
      </c>
      <c r="P28">
        <v>14.2</v>
      </c>
      <c r="Q28" s="1">
        <v>1E-3</v>
      </c>
    </row>
    <row r="29" spans="1:17" x14ac:dyDescent="0.35">
      <c r="A29">
        <v>16</v>
      </c>
      <c r="B29" t="s">
        <v>155</v>
      </c>
      <c r="C29">
        <v>3</v>
      </c>
      <c r="D29">
        <v>4</v>
      </c>
      <c r="E29">
        <v>53</v>
      </c>
      <c r="F29">
        <v>17.7</v>
      </c>
      <c r="G29">
        <v>26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6.8</v>
      </c>
      <c r="P29">
        <v>6.8</v>
      </c>
      <c r="Q29" s="1">
        <v>1.2E-2</v>
      </c>
    </row>
    <row r="30" spans="1:17" x14ac:dyDescent="0.35">
      <c r="A30">
        <v>16</v>
      </c>
      <c r="B30" t="s">
        <v>66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 s="1">
        <v>1.6E-2</v>
      </c>
    </row>
    <row r="31" spans="1:17" x14ac:dyDescent="0.35">
      <c r="A31">
        <v>16</v>
      </c>
      <c r="B31" t="s">
        <v>275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1">
        <v>0</v>
      </c>
    </row>
    <row r="32" spans="1:17" x14ac:dyDescent="0.35">
      <c r="A32">
        <v>16</v>
      </c>
      <c r="B32" t="s">
        <v>221</v>
      </c>
      <c r="C32">
        <v>1</v>
      </c>
      <c r="D32">
        <v>1</v>
      </c>
      <c r="E32">
        <v>7</v>
      </c>
      <c r="F32">
        <v>7</v>
      </c>
      <c r="G32">
        <v>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1.2</v>
      </c>
      <c r="P32">
        <v>1.2</v>
      </c>
      <c r="Q32" s="1">
        <v>1E-3</v>
      </c>
    </row>
    <row r="33" spans="1:17" x14ac:dyDescent="0.35">
      <c r="A33">
        <v>16</v>
      </c>
      <c r="B33" t="s">
        <v>234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1">
        <v>0</v>
      </c>
    </row>
    <row r="34" spans="1:17" x14ac:dyDescent="0.35">
      <c r="A34">
        <v>16</v>
      </c>
      <c r="B34" t="s">
        <v>214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1">
        <v>0</v>
      </c>
    </row>
    <row r="35" spans="1:17" x14ac:dyDescent="0.35">
      <c r="A35">
        <v>16</v>
      </c>
      <c r="B35" t="s">
        <v>257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1">
        <v>0</v>
      </c>
    </row>
    <row r="36" spans="1:17" x14ac:dyDescent="0.35">
      <c r="A36">
        <v>16</v>
      </c>
      <c r="B36" t="s">
        <v>119</v>
      </c>
      <c r="C36">
        <v>0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 s="1">
        <v>0</v>
      </c>
    </row>
    <row r="37" spans="1:17" x14ac:dyDescent="0.35">
      <c r="A37">
        <v>16</v>
      </c>
      <c r="B37" t="s">
        <v>267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1">
        <v>0</v>
      </c>
    </row>
    <row r="38" spans="1:17" x14ac:dyDescent="0.35">
      <c r="A38">
        <v>16</v>
      </c>
      <c r="B38" t="s">
        <v>57</v>
      </c>
      <c r="C38">
        <v>0</v>
      </c>
      <c r="D38">
        <v>2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7</v>
      </c>
      <c r="L38">
        <v>1</v>
      </c>
      <c r="M38">
        <v>0</v>
      </c>
      <c r="N38">
        <v>1</v>
      </c>
      <c r="O38">
        <v>6.7</v>
      </c>
      <c r="P38">
        <v>6.7</v>
      </c>
      <c r="Q38" s="1">
        <v>8.9999999999999993E-3</v>
      </c>
    </row>
    <row r="39" spans="1:17" x14ac:dyDescent="0.35">
      <c r="A39">
        <v>16</v>
      </c>
      <c r="B39" t="s">
        <v>19</v>
      </c>
      <c r="C39">
        <v>6</v>
      </c>
      <c r="D39">
        <v>9</v>
      </c>
      <c r="E39">
        <v>90</v>
      </c>
      <c r="F39">
        <v>15</v>
      </c>
      <c r="G39">
        <v>25</v>
      </c>
      <c r="H39">
        <v>2</v>
      </c>
      <c r="I39">
        <v>2</v>
      </c>
      <c r="J39">
        <v>1</v>
      </c>
      <c r="K39">
        <v>-12</v>
      </c>
      <c r="L39">
        <v>0</v>
      </c>
      <c r="M39">
        <v>0</v>
      </c>
      <c r="N39">
        <v>1</v>
      </c>
      <c r="O39">
        <v>22.8</v>
      </c>
      <c r="P39">
        <v>22.8</v>
      </c>
      <c r="Q39" s="1">
        <v>0.95899999999999996</v>
      </c>
    </row>
    <row r="40" spans="1:17" x14ac:dyDescent="0.35">
      <c r="A40">
        <v>16</v>
      </c>
      <c r="B40" t="s">
        <v>374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1">
        <v>0</v>
      </c>
    </row>
    <row r="41" spans="1:17" x14ac:dyDescent="0.35">
      <c r="A41">
        <v>16</v>
      </c>
      <c r="B41" t="s">
        <v>217</v>
      </c>
      <c r="C41">
        <v>2</v>
      </c>
      <c r="D41">
        <v>2</v>
      </c>
      <c r="E41">
        <v>13</v>
      </c>
      <c r="F41">
        <v>6.5</v>
      </c>
      <c r="G41">
        <v>7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2.2999999999999998</v>
      </c>
      <c r="P41">
        <v>2.2999999999999998</v>
      </c>
      <c r="Q41" s="1">
        <v>8.0000000000000002E-3</v>
      </c>
    </row>
    <row r="42" spans="1:17" x14ac:dyDescent="0.35">
      <c r="A42">
        <v>16</v>
      </c>
      <c r="B42" t="s">
        <v>120</v>
      </c>
      <c r="C42">
        <v>3</v>
      </c>
      <c r="D42">
        <v>5</v>
      </c>
      <c r="E42">
        <v>42</v>
      </c>
      <c r="F42">
        <v>14</v>
      </c>
      <c r="G42">
        <v>18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5.7</v>
      </c>
      <c r="P42">
        <v>5.7</v>
      </c>
      <c r="Q42" s="1">
        <v>7.0000000000000001E-3</v>
      </c>
    </row>
    <row r="43" spans="1:17" x14ac:dyDescent="0.35">
      <c r="A43">
        <v>16</v>
      </c>
      <c r="B43" t="s">
        <v>45</v>
      </c>
      <c r="C43">
        <v>6</v>
      </c>
      <c r="D43">
        <v>10</v>
      </c>
      <c r="E43">
        <v>118</v>
      </c>
      <c r="F43">
        <v>19.7</v>
      </c>
      <c r="G43">
        <v>49</v>
      </c>
      <c r="H43">
        <v>4</v>
      </c>
      <c r="I43">
        <v>1</v>
      </c>
      <c r="J43">
        <v>2</v>
      </c>
      <c r="K43">
        <v>14</v>
      </c>
      <c r="L43">
        <v>0</v>
      </c>
      <c r="M43">
        <v>0</v>
      </c>
      <c r="N43">
        <v>1</v>
      </c>
      <c r="O43">
        <v>22.2</v>
      </c>
      <c r="P43">
        <v>22.2</v>
      </c>
      <c r="Q43" s="1">
        <v>1</v>
      </c>
    </row>
    <row r="44" spans="1:17" x14ac:dyDescent="0.35">
      <c r="A44">
        <v>16</v>
      </c>
      <c r="B44" t="s">
        <v>240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1">
        <v>0</v>
      </c>
    </row>
    <row r="45" spans="1:17" x14ac:dyDescent="0.35">
      <c r="A45">
        <v>16</v>
      </c>
      <c r="B45" t="s">
        <v>215</v>
      </c>
      <c r="C45">
        <v>1</v>
      </c>
      <c r="D45">
        <v>1</v>
      </c>
      <c r="E45">
        <v>-1</v>
      </c>
      <c r="F45">
        <v>-1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0.4</v>
      </c>
      <c r="P45">
        <v>0.4</v>
      </c>
      <c r="Q45" s="1">
        <v>1E-3</v>
      </c>
    </row>
    <row r="46" spans="1:17" x14ac:dyDescent="0.35">
      <c r="A46">
        <v>16</v>
      </c>
      <c r="B46" t="s">
        <v>185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 s="1">
        <v>2.3E-2</v>
      </c>
    </row>
    <row r="47" spans="1:17" x14ac:dyDescent="0.35">
      <c r="A47">
        <v>16</v>
      </c>
      <c r="B47" t="s">
        <v>381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1">
        <v>0</v>
      </c>
    </row>
    <row r="48" spans="1:17" x14ac:dyDescent="0.35">
      <c r="A48">
        <v>16</v>
      </c>
      <c r="B48" t="s">
        <v>263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1">
        <v>0</v>
      </c>
    </row>
    <row r="49" spans="1:17" x14ac:dyDescent="0.35">
      <c r="A49">
        <v>16</v>
      </c>
      <c r="B49" t="s">
        <v>327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 s="1">
        <v>0</v>
      </c>
    </row>
    <row r="50" spans="1:17" x14ac:dyDescent="0.35">
      <c r="A50">
        <v>16</v>
      </c>
      <c r="B50" t="s">
        <v>55</v>
      </c>
      <c r="C50">
        <v>6</v>
      </c>
      <c r="D50">
        <v>11</v>
      </c>
      <c r="E50">
        <v>78</v>
      </c>
      <c r="F50">
        <v>13</v>
      </c>
      <c r="G50">
        <v>22</v>
      </c>
      <c r="H50">
        <v>1</v>
      </c>
      <c r="I50">
        <v>0</v>
      </c>
      <c r="J50">
        <v>1</v>
      </c>
      <c r="K50">
        <v>1</v>
      </c>
      <c r="L50">
        <v>0</v>
      </c>
      <c r="M50">
        <v>0</v>
      </c>
      <c r="N50">
        <v>1</v>
      </c>
      <c r="O50">
        <v>10.9</v>
      </c>
      <c r="P50">
        <v>10.9</v>
      </c>
      <c r="Q50" s="1">
        <v>0.90500000000000003</v>
      </c>
    </row>
    <row r="51" spans="1:17" x14ac:dyDescent="0.35">
      <c r="A51">
        <v>16</v>
      </c>
      <c r="B51" t="s">
        <v>305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1">
        <v>0</v>
      </c>
    </row>
    <row r="52" spans="1:17" x14ac:dyDescent="0.35">
      <c r="A52">
        <v>16</v>
      </c>
      <c r="B52" t="s">
        <v>167</v>
      </c>
      <c r="C52">
        <v>1</v>
      </c>
      <c r="D52">
        <v>2</v>
      </c>
      <c r="E52">
        <v>9</v>
      </c>
      <c r="F52">
        <v>9</v>
      </c>
      <c r="G52">
        <v>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1.4</v>
      </c>
      <c r="P52">
        <v>1.4</v>
      </c>
      <c r="Q52" s="1">
        <v>1E-3</v>
      </c>
    </row>
    <row r="53" spans="1:17" x14ac:dyDescent="0.35">
      <c r="A53">
        <v>16</v>
      </c>
      <c r="B53" t="s">
        <v>27</v>
      </c>
      <c r="C53">
        <v>9</v>
      </c>
      <c r="D53">
        <v>13</v>
      </c>
      <c r="E53">
        <v>123</v>
      </c>
      <c r="F53">
        <v>13.7</v>
      </c>
      <c r="G53">
        <v>28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18.8</v>
      </c>
      <c r="P53">
        <v>18.8</v>
      </c>
      <c r="Q53" s="1">
        <v>0.97799999999999998</v>
      </c>
    </row>
    <row r="54" spans="1:17" x14ac:dyDescent="0.35">
      <c r="A54">
        <v>16</v>
      </c>
      <c r="B54" t="s">
        <v>379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1">
        <v>0</v>
      </c>
    </row>
    <row r="55" spans="1:17" x14ac:dyDescent="0.35">
      <c r="A55">
        <v>16</v>
      </c>
      <c r="B55" t="s">
        <v>95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1">
        <v>0.622</v>
      </c>
    </row>
    <row r="56" spans="1:17" x14ac:dyDescent="0.35">
      <c r="A56">
        <v>16</v>
      </c>
      <c r="B56" t="s">
        <v>113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1">
        <v>0.74199999999999999</v>
      </c>
    </row>
    <row r="57" spans="1:17" x14ac:dyDescent="0.35">
      <c r="A57">
        <v>16</v>
      </c>
      <c r="B57" t="s">
        <v>179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1">
        <v>0</v>
      </c>
    </row>
    <row r="58" spans="1:17" x14ac:dyDescent="0.35">
      <c r="A58">
        <v>16</v>
      </c>
      <c r="B58" t="s">
        <v>341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1">
        <v>0</v>
      </c>
    </row>
    <row r="59" spans="1:17" x14ac:dyDescent="0.35">
      <c r="A59">
        <v>16</v>
      </c>
      <c r="B59" t="s">
        <v>187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 s="1">
        <v>0</v>
      </c>
    </row>
    <row r="60" spans="1:17" x14ac:dyDescent="0.35">
      <c r="A60">
        <v>16</v>
      </c>
      <c r="B60" t="s">
        <v>246</v>
      </c>
      <c r="C60">
        <v>1</v>
      </c>
      <c r="D60">
        <v>1</v>
      </c>
      <c r="E60">
        <v>3</v>
      </c>
      <c r="F60">
        <v>3</v>
      </c>
      <c r="G60">
        <v>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0.8</v>
      </c>
      <c r="P60">
        <v>0.8</v>
      </c>
      <c r="Q60" s="1">
        <v>0</v>
      </c>
    </row>
    <row r="61" spans="1:17" x14ac:dyDescent="0.35">
      <c r="A61">
        <v>16</v>
      </c>
      <c r="B61" t="s">
        <v>117</v>
      </c>
      <c r="C61">
        <v>6</v>
      </c>
      <c r="D61">
        <v>12</v>
      </c>
      <c r="E61">
        <v>52</v>
      </c>
      <c r="F61">
        <v>8.6999999999999993</v>
      </c>
      <c r="G61">
        <v>12</v>
      </c>
      <c r="H61">
        <v>0</v>
      </c>
      <c r="I61">
        <v>0</v>
      </c>
      <c r="J61">
        <v>1</v>
      </c>
      <c r="K61">
        <v>-3</v>
      </c>
      <c r="L61">
        <v>0</v>
      </c>
      <c r="M61">
        <v>0</v>
      </c>
      <c r="N61">
        <v>1</v>
      </c>
      <c r="O61">
        <v>7.9</v>
      </c>
      <c r="P61">
        <v>7.9</v>
      </c>
      <c r="Q61" s="1">
        <v>0.996</v>
      </c>
    </row>
    <row r="62" spans="1:17" x14ac:dyDescent="0.35">
      <c r="A62">
        <v>16</v>
      </c>
      <c r="B62" t="s">
        <v>268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1">
        <v>0</v>
      </c>
    </row>
    <row r="63" spans="1:17" x14ac:dyDescent="0.35">
      <c r="A63">
        <v>16</v>
      </c>
      <c r="B63" t="s">
        <v>38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 s="1">
        <v>0.89100000000000001</v>
      </c>
    </row>
    <row r="64" spans="1:17" x14ac:dyDescent="0.35">
      <c r="A64">
        <v>16</v>
      </c>
      <c r="B64" t="s">
        <v>52</v>
      </c>
      <c r="C64">
        <v>1</v>
      </c>
      <c r="D64">
        <v>6</v>
      </c>
      <c r="E64">
        <v>16</v>
      </c>
      <c r="F64">
        <v>16</v>
      </c>
      <c r="G64">
        <v>16</v>
      </c>
      <c r="H64">
        <v>0</v>
      </c>
      <c r="I64">
        <v>0</v>
      </c>
      <c r="J64">
        <v>2</v>
      </c>
      <c r="K64">
        <v>4</v>
      </c>
      <c r="L64">
        <v>0</v>
      </c>
      <c r="M64">
        <v>0</v>
      </c>
      <c r="N64">
        <v>1</v>
      </c>
      <c r="O64">
        <v>2.5</v>
      </c>
      <c r="P64">
        <v>2.5</v>
      </c>
      <c r="Q64" s="1">
        <v>0.43099999999999999</v>
      </c>
    </row>
    <row r="65" spans="1:17" x14ac:dyDescent="0.35">
      <c r="A65">
        <v>16</v>
      </c>
      <c r="B65" t="s">
        <v>199</v>
      </c>
      <c r="C65">
        <v>1</v>
      </c>
      <c r="D65">
        <v>4</v>
      </c>
      <c r="E65">
        <v>8</v>
      </c>
      <c r="F65">
        <v>8</v>
      </c>
      <c r="G65">
        <v>8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1.3</v>
      </c>
      <c r="P65">
        <v>1.3</v>
      </c>
      <c r="Q65" s="1">
        <v>1E-3</v>
      </c>
    </row>
    <row r="66" spans="1:17" x14ac:dyDescent="0.35">
      <c r="A66">
        <v>16</v>
      </c>
      <c r="B66" t="s">
        <v>358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 s="1">
        <v>0</v>
      </c>
    </row>
    <row r="67" spans="1:17" x14ac:dyDescent="0.35">
      <c r="A67">
        <v>16</v>
      </c>
      <c r="B67" t="s">
        <v>280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1">
        <v>0</v>
      </c>
    </row>
    <row r="68" spans="1:17" x14ac:dyDescent="0.35">
      <c r="A68">
        <v>16</v>
      </c>
      <c r="B68" t="s">
        <v>228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 s="1">
        <v>0</v>
      </c>
    </row>
    <row r="69" spans="1:17" x14ac:dyDescent="0.35">
      <c r="A69">
        <v>16</v>
      </c>
      <c r="B69" t="s">
        <v>84</v>
      </c>
      <c r="C69">
        <v>3</v>
      </c>
      <c r="D69">
        <v>3</v>
      </c>
      <c r="E69">
        <v>90</v>
      </c>
      <c r="F69">
        <v>30</v>
      </c>
      <c r="G69">
        <v>69</v>
      </c>
      <c r="H69">
        <v>4</v>
      </c>
      <c r="I69">
        <v>1</v>
      </c>
      <c r="J69">
        <v>0</v>
      </c>
      <c r="K69">
        <v>0</v>
      </c>
      <c r="L69">
        <v>0</v>
      </c>
      <c r="M69">
        <v>0</v>
      </c>
      <c r="N69">
        <v>1</v>
      </c>
      <c r="O69">
        <v>16.5</v>
      </c>
      <c r="P69">
        <v>16.5</v>
      </c>
      <c r="Q69" s="1">
        <v>2.5000000000000001E-2</v>
      </c>
    </row>
    <row r="70" spans="1:17" x14ac:dyDescent="0.35">
      <c r="A70">
        <v>16</v>
      </c>
      <c r="B70" t="s">
        <v>32</v>
      </c>
      <c r="C70">
        <v>2</v>
      </c>
      <c r="D70">
        <v>4</v>
      </c>
      <c r="E70">
        <v>5</v>
      </c>
      <c r="F70">
        <v>2.5</v>
      </c>
      <c r="G70">
        <v>6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1.5</v>
      </c>
      <c r="P70">
        <v>1.5</v>
      </c>
      <c r="Q70" s="1">
        <v>0.16800000000000001</v>
      </c>
    </row>
    <row r="71" spans="1:17" x14ac:dyDescent="0.35">
      <c r="A71">
        <v>16</v>
      </c>
      <c r="B71" t="s">
        <v>317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1">
        <v>0</v>
      </c>
    </row>
    <row r="72" spans="1:17" x14ac:dyDescent="0.35">
      <c r="A72">
        <v>16</v>
      </c>
      <c r="B72" t="s">
        <v>46</v>
      </c>
      <c r="C72">
        <v>1</v>
      </c>
      <c r="D72">
        <v>6</v>
      </c>
      <c r="E72">
        <v>4</v>
      </c>
      <c r="F72">
        <v>4</v>
      </c>
      <c r="G72">
        <v>4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0.9</v>
      </c>
      <c r="P72">
        <v>0.9</v>
      </c>
      <c r="Q72" s="1">
        <v>1</v>
      </c>
    </row>
    <row r="73" spans="1:17" x14ac:dyDescent="0.35">
      <c r="A73">
        <v>16</v>
      </c>
      <c r="B73" t="s">
        <v>166</v>
      </c>
      <c r="C73">
        <v>1</v>
      </c>
      <c r="D73">
        <v>2</v>
      </c>
      <c r="E73">
        <v>6</v>
      </c>
      <c r="F73">
        <v>6</v>
      </c>
      <c r="G73">
        <v>6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1.1000000000000001</v>
      </c>
      <c r="P73">
        <v>1.1000000000000001</v>
      </c>
      <c r="Q73" s="1">
        <v>1E-3</v>
      </c>
    </row>
    <row r="74" spans="1:17" x14ac:dyDescent="0.35">
      <c r="A74">
        <v>16</v>
      </c>
      <c r="B74" t="s">
        <v>235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1">
        <v>0</v>
      </c>
    </row>
    <row r="75" spans="1:17" x14ac:dyDescent="0.35">
      <c r="A75">
        <v>16</v>
      </c>
      <c r="B75" t="s">
        <v>315</v>
      </c>
      <c r="C75">
        <v>1</v>
      </c>
      <c r="D75">
        <v>1</v>
      </c>
      <c r="E75">
        <v>7</v>
      </c>
      <c r="F75">
        <v>7</v>
      </c>
      <c r="G75">
        <v>7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1.2</v>
      </c>
      <c r="P75">
        <v>1.2</v>
      </c>
      <c r="Q75" s="1">
        <v>0</v>
      </c>
    </row>
    <row r="76" spans="1:17" x14ac:dyDescent="0.35">
      <c r="A76">
        <v>16</v>
      </c>
      <c r="B76" t="s">
        <v>354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1">
        <v>0</v>
      </c>
    </row>
    <row r="77" spans="1:17" x14ac:dyDescent="0.35">
      <c r="A77">
        <v>16</v>
      </c>
      <c r="B77" t="s">
        <v>371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1">
        <v>0</v>
      </c>
    </row>
    <row r="78" spans="1:17" x14ac:dyDescent="0.35">
      <c r="A78">
        <v>16</v>
      </c>
      <c r="B78" t="s">
        <v>266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1">
        <v>0</v>
      </c>
    </row>
    <row r="79" spans="1:17" x14ac:dyDescent="0.35">
      <c r="A79">
        <v>16</v>
      </c>
      <c r="B79" t="s">
        <v>326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 s="1">
        <v>1E-3</v>
      </c>
    </row>
    <row r="80" spans="1:17" x14ac:dyDescent="0.35">
      <c r="A80">
        <v>16</v>
      </c>
      <c r="B80" t="s">
        <v>42</v>
      </c>
      <c r="C80">
        <v>2</v>
      </c>
      <c r="D80">
        <v>4</v>
      </c>
      <c r="E80">
        <v>20</v>
      </c>
      <c r="F80">
        <v>10</v>
      </c>
      <c r="G80">
        <v>13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3</v>
      </c>
      <c r="P80">
        <v>3</v>
      </c>
      <c r="Q80" s="1">
        <v>0.95399999999999996</v>
      </c>
    </row>
    <row r="81" spans="1:17" x14ac:dyDescent="0.35">
      <c r="A81">
        <v>16</v>
      </c>
      <c r="B81" t="s">
        <v>264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1">
        <v>0</v>
      </c>
    </row>
    <row r="82" spans="1:17" x14ac:dyDescent="0.35">
      <c r="A82">
        <v>16</v>
      </c>
      <c r="B82" t="s">
        <v>49</v>
      </c>
      <c r="C82">
        <v>4</v>
      </c>
      <c r="D82">
        <v>12</v>
      </c>
      <c r="E82">
        <v>47</v>
      </c>
      <c r="F82">
        <v>11.8</v>
      </c>
      <c r="G82">
        <v>20</v>
      </c>
      <c r="H82">
        <v>1</v>
      </c>
      <c r="I82">
        <v>0</v>
      </c>
      <c r="J82">
        <v>2</v>
      </c>
      <c r="K82">
        <v>7</v>
      </c>
      <c r="L82">
        <v>0</v>
      </c>
      <c r="M82">
        <v>0</v>
      </c>
      <c r="N82">
        <v>1</v>
      </c>
      <c r="O82">
        <v>7.4</v>
      </c>
      <c r="P82">
        <v>7.4</v>
      </c>
      <c r="Q82" s="1">
        <v>0.99199999999999999</v>
      </c>
    </row>
    <row r="83" spans="1:17" x14ac:dyDescent="0.35">
      <c r="A83">
        <v>16</v>
      </c>
      <c r="B83" t="s">
        <v>329</v>
      </c>
      <c r="C83">
        <v>6</v>
      </c>
      <c r="D83">
        <v>6</v>
      </c>
      <c r="E83">
        <v>82</v>
      </c>
      <c r="F83">
        <v>13.7</v>
      </c>
      <c r="G83">
        <v>32</v>
      </c>
      <c r="H83">
        <v>2</v>
      </c>
      <c r="I83">
        <v>1</v>
      </c>
      <c r="J83">
        <v>0</v>
      </c>
      <c r="K83">
        <v>0</v>
      </c>
      <c r="L83">
        <v>0</v>
      </c>
      <c r="M83">
        <v>0</v>
      </c>
      <c r="N83">
        <v>1</v>
      </c>
      <c r="O83">
        <v>17.2</v>
      </c>
      <c r="P83">
        <v>17.2</v>
      </c>
      <c r="Q83" s="1">
        <v>6.2E-2</v>
      </c>
    </row>
    <row r="84" spans="1:17" x14ac:dyDescent="0.35">
      <c r="A84">
        <v>16</v>
      </c>
      <c r="B84" t="s">
        <v>295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s="1">
        <v>0</v>
      </c>
    </row>
    <row r="85" spans="1:17" x14ac:dyDescent="0.35">
      <c r="A85">
        <v>16</v>
      </c>
      <c r="B85" t="s">
        <v>64</v>
      </c>
      <c r="C85">
        <v>5</v>
      </c>
      <c r="D85">
        <v>8</v>
      </c>
      <c r="E85">
        <v>74</v>
      </c>
      <c r="F85">
        <v>14.8</v>
      </c>
      <c r="G85">
        <v>41</v>
      </c>
      <c r="H85">
        <v>3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9.9</v>
      </c>
      <c r="P85">
        <v>9.9</v>
      </c>
      <c r="Q85" s="1">
        <v>0.253</v>
      </c>
    </row>
    <row r="86" spans="1:17" x14ac:dyDescent="0.35">
      <c r="A86">
        <v>16</v>
      </c>
      <c r="B86" t="s">
        <v>205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1">
        <v>0</v>
      </c>
    </row>
    <row r="87" spans="1:17" x14ac:dyDescent="0.35">
      <c r="A87">
        <v>16</v>
      </c>
      <c r="B87" t="s">
        <v>150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  <c r="O87">
        <v>-2</v>
      </c>
      <c r="P87">
        <v>-2</v>
      </c>
      <c r="Q87" s="1">
        <v>3.0000000000000001E-3</v>
      </c>
    </row>
    <row r="88" spans="1:17" x14ac:dyDescent="0.35">
      <c r="A88">
        <v>16</v>
      </c>
      <c r="B88" t="s">
        <v>225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s="1">
        <v>0</v>
      </c>
    </row>
    <row r="89" spans="1:17" x14ac:dyDescent="0.35">
      <c r="A89">
        <v>16</v>
      </c>
      <c r="B89" t="s">
        <v>216</v>
      </c>
      <c r="C89">
        <v>1</v>
      </c>
      <c r="D89">
        <v>1</v>
      </c>
      <c r="E89">
        <v>6</v>
      </c>
      <c r="F89">
        <v>6</v>
      </c>
      <c r="G89">
        <v>6</v>
      </c>
      <c r="H89">
        <v>0</v>
      </c>
      <c r="I89">
        <v>0</v>
      </c>
      <c r="J89">
        <v>1</v>
      </c>
      <c r="K89">
        <v>8</v>
      </c>
      <c r="L89">
        <v>0</v>
      </c>
      <c r="M89">
        <v>0</v>
      </c>
      <c r="N89">
        <v>1</v>
      </c>
      <c r="O89">
        <v>1.9</v>
      </c>
      <c r="P89">
        <v>1.9</v>
      </c>
      <c r="Q89" s="1">
        <v>2E-3</v>
      </c>
    </row>
    <row r="90" spans="1:17" x14ac:dyDescent="0.35">
      <c r="A90">
        <v>16</v>
      </c>
      <c r="B90" t="s">
        <v>122</v>
      </c>
      <c r="C90">
        <v>4</v>
      </c>
      <c r="D90">
        <v>5</v>
      </c>
      <c r="E90">
        <v>65</v>
      </c>
      <c r="F90">
        <v>16.3</v>
      </c>
      <c r="G90">
        <v>30</v>
      </c>
      <c r="H90">
        <v>3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8.5</v>
      </c>
      <c r="P90">
        <v>8.5</v>
      </c>
      <c r="Q90" s="1">
        <v>3.2000000000000001E-2</v>
      </c>
    </row>
    <row r="91" spans="1:17" x14ac:dyDescent="0.35">
      <c r="A91">
        <v>16</v>
      </c>
      <c r="B91" t="s">
        <v>165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 s="1">
        <v>2E-3</v>
      </c>
    </row>
    <row r="92" spans="1:17" x14ac:dyDescent="0.35">
      <c r="A92">
        <v>16</v>
      </c>
      <c r="B92" t="s">
        <v>107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1">
        <v>1E-3</v>
      </c>
    </row>
    <row r="93" spans="1:17" x14ac:dyDescent="0.35">
      <c r="A93">
        <v>16</v>
      </c>
      <c r="B93" t="s">
        <v>226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s="1">
        <v>0</v>
      </c>
    </row>
    <row r="94" spans="1:17" x14ac:dyDescent="0.35">
      <c r="A94">
        <v>16</v>
      </c>
      <c r="B94" t="s">
        <v>29</v>
      </c>
      <c r="C94">
        <v>4</v>
      </c>
      <c r="D94">
        <v>5</v>
      </c>
      <c r="E94">
        <v>79</v>
      </c>
      <c r="F94">
        <v>19.8</v>
      </c>
      <c r="G94">
        <v>36</v>
      </c>
      <c r="H94">
        <v>2</v>
      </c>
      <c r="I94">
        <v>1</v>
      </c>
      <c r="J94">
        <v>0</v>
      </c>
      <c r="K94">
        <v>0</v>
      </c>
      <c r="L94">
        <v>0</v>
      </c>
      <c r="M94">
        <v>0</v>
      </c>
      <c r="N94">
        <v>1</v>
      </c>
      <c r="O94">
        <v>15.9</v>
      </c>
      <c r="P94">
        <v>15.9</v>
      </c>
      <c r="Q94" s="1">
        <v>0.98299999999999998</v>
      </c>
    </row>
    <row r="95" spans="1:17" x14ac:dyDescent="0.35">
      <c r="A95">
        <v>16</v>
      </c>
      <c r="B95" t="s">
        <v>170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s="1">
        <v>0</v>
      </c>
    </row>
    <row r="96" spans="1:17" x14ac:dyDescent="0.35">
      <c r="A96">
        <v>16</v>
      </c>
      <c r="B96" t="s">
        <v>61</v>
      </c>
      <c r="C96">
        <v>2</v>
      </c>
      <c r="D96">
        <v>5</v>
      </c>
      <c r="E96">
        <v>15</v>
      </c>
      <c r="F96">
        <v>7.5</v>
      </c>
      <c r="G96">
        <v>10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2.5</v>
      </c>
      <c r="P96">
        <v>2.5</v>
      </c>
      <c r="Q96" s="1">
        <v>0.80900000000000005</v>
      </c>
    </row>
    <row r="97" spans="1:17" x14ac:dyDescent="0.35">
      <c r="A97">
        <v>16</v>
      </c>
      <c r="B97" t="s">
        <v>118</v>
      </c>
      <c r="C97">
        <v>6</v>
      </c>
      <c r="D97">
        <v>8</v>
      </c>
      <c r="E97">
        <v>98</v>
      </c>
      <c r="F97">
        <v>16.3</v>
      </c>
      <c r="G97">
        <v>22</v>
      </c>
      <c r="H97">
        <v>2</v>
      </c>
      <c r="I97">
        <v>2</v>
      </c>
      <c r="J97">
        <v>0</v>
      </c>
      <c r="K97">
        <v>0</v>
      </c>
      <c r="L97">
        <v>0</v>
      </c>
      <c r="M97">
        <v>0</v>
      </c>
      <c r="N97">
        <v>1</v>
      </c>
      <c r="O97">
        <v>24.8</v>
      </c>
      <c r="P97">
        <v>24.8</v>
      </c>
      <c r="Q97" s="1">
        <v>0.161</v>
      </c>
    </row>
    <row r="98" spans="1:17" x14ac:dyDescent="0.35">
      <c r="A98">
        <v>16</v>
      </c>
      <c r="B98" t="s">
        <v>82</v>
      </c>
      <c r="C98">
        <v>3</v>
      </c>
      <c r="D98">
        <v>6</v>
      </c>
      <c r="E98">
        <v>18</v>
      </c>
      <c r="F98">
        <v>6</v>
      </c>
      <c r="G98">
        <v>7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3.3</v>
      </c>
      <c r="P98">
        <v>3.3</v>
      </c>
      <c r="Q98" s="1">
        <v>0.97599999999999998</v>
      </c>
    </row>
    <row r="99" spans="1:17" x14ac:dyDescent="0.35">
      <c r="A99">
        <v>16</v>
      </c>
      <c r="B99" t="s">
        <v>288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 s="1">
        <v>0</v>
      </c>
    </row>
    <row r="100" spans="1:17" x14ac:dyDescent="0.35">
      <c r="A100">
        <v>16</v>
      </c>
      <c r="B100" t="s">
        <v>34</v>
      </c>
      <c r="C100">
        <v>4</v>
      </c>
      <c r="D100">
        <v>6</v>
      </c>
      <c r="E100">
        <v>56</v>
      </c>
      <c r="F100">
        <v>14</v>
      </c>
      <c r="G100">
        <v>26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13.6</v>
      </c>
      <c r="P100">
        <v>13.6</v>
      </c>
      <c r="Q100" s="1">
        <v>0.98899999999999999</v>
      </c>
    </row>
    <row r="101" spans="1:17" x14ac:dyDescent="0.35">
      <c r="A101">
        <v>16</v>
      </c>
      <c r="B101" t="s">
        <v>345</v>
      </c>
      <c r="C101">
        <v>1</v>
      </c>
      <c r="D101">
        <v>1</v>
      </c>
      <c r="E101">
        <v>11</v>
      </c>
      <c r="F101">
        <v>11</v>
      </c>
      <c r="G101">
        <v>11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1.6</v>
      </c>
      <c r="P101">
        <v>1.6</v>
      </c>
      <c r="Q101" s="1">
        <v>2.1999999999999999E-2</v>
      </c>
    </row>
    <row r="102" spans="1:17" x14ac:dyDescent="0.35">
      <c r="A102">
        <v>16</v>
      </c>
      <c r="B102" t="s">
        <v>223</v>
      </c>
      <c r="C102">
        <v>2</v>
      </c>
      <c r="D102">
        <v>2</v>
      </c>
      <c r="E102">
        <v>29</v>
      </c>
      <c r="F102">
        <v>14.5</v>
      </c>
      <c r="G102">
        <v>21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9.9</v>
      </c>
      <c r="P102">
        <v>9.9</v>
      </c>
      <c r="Q102" s="1">
        <v>9.1999999999999998E-2</v>
      </c>
    </row>
    <row r="103" spans="1:17" x14ac:dyDescent="0.35">
      <c r="A103">
        <v>16</v>
      </c>
      <c r="B103" t="s">
        <v>116</v>
      </c>
      <c r="C103">
        <v>3</v>
      </c>
      <c r="D103">
        <v>4</v>
      </c>
      <c r="E103">
        <v>39</v>
      </c>
      <c r="F103">
        <v>13</v>
      </c>
      <c r="G103">
        <v>19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5.4</v>
      </c>
      <c r="P103">
        <v>5.4</v>
      </c>
      <c r="Q103" s="1">
        <v>0.83899999999999997</v>
      </c>
    </row>
    <row r="104" spans="1:17" x14ac:dyDescent="0.35">
      <c r="A104">
        <v>16</v>
      </c>
      <c r="B104" t="s">
        <v>258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s="1">
        <v>0</v>
      </c>
    </row>
    <row r="105" spans="1:17" x14ac:dyDescent="0.35">
      <c r="A105">
        <v>16</v>
      </c>
      <c r="B105" t="s">
        <v>171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 s="1">
        <v>1E-3</v>
      </c>
    </row>
    <row r="106" spans="1:17" x14ac:dyDescent="0.35">
      <c r="A106">
        <v>16</v>
      </c>
      <c r="B106" t="s">
        <v>365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s="1">
        <v>0</v>
      </c>
    </row>
    <row r="107" spans="1:17" x14ac:dyDescent="0.35">
      <c r="A107">
        <v>16</v>
      </c>
      <c r="B107" t="s">
        <v>195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s="1">
        <v>0</v>
      </c>
    </row>
    <row r="108" spans="1:17" x14ac:dyDescent="0.35">
      <c r="A108">
        <v>16</v>
      </c>
      <c r="B108" t="s">
        <v>250</v>
      </c>
      <c r="C108">
        <v>3</v>
      </c>
      <c r="D108">
        <v>3</v>
      </c>
      <c r="E108">
        <v>38</v>
      </c>
      <c r="F108">
        <v>12.7</v>
      </c>
      <c r="G108">
        <v>23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5.3</v>
      </c>
      <c r="P108">
        <v>5.3</v>
      </c>
      <c r="Q108" s="1">
        <v>0</v>
      </c>
    </row>
    <row r="109" spans="1:17" x14ac:dyDescent="0.35">
      <c r="A109">
        <v>16</v>
      </c>
      <c r="B109" t="s">
        <v>54</v>
      </c>
      <c r="C109">
        <v>2</v>
      </c>
      <c r="D109">
        <v>4</v>
      </c>
      <c r="E109">
        <v>19</v>
      </c>
      <c r="F109">
        <v>9.5</v>
      </c>
      <c r="G109">
        <v>18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2.9</v>
      </c>
      <c r="P109">
        <v>2.9</v>
      </c>
      <c r="Q109" s="1">
        <v>0.40799999999999997</v>
      </c>
    </row>
    <row r="110" spans="1:17" x14ac:dyDescent="0.35">
      <c r="A110">
        <v>16</v>
      </c>
      <c r="B110" t="s">
        <v>316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1">
        <v>1E-3</v>
      </c>
    </row>
    <row r="111" spans="1:17" x14ac:dyDescent="0.35">
      <c r="A111">
        <v>16</v>
      </c>
      <c r="B111" t="s">
        <v>279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1">
        <v>0</v>
      </c>
    </row>
    <row r="112" spans="1:17" x14ac:dyDescent="0.35">
      <c r="A112">
        <v>16</v>
      </c>
      <c r="B112" t="s">
        <v>294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s="1">
        <v>0</v>
      </c>
    </row>
    <row r="113" spans="1:17" x14ac:dyDescent="0.35">
      <c r="A113">
        <v>16</v>
      </c>
      <c r="B113" t="s">
        <v>364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 s="1">
        <v>0</v>
      </c>
    </row>
    <row r="114" spans="1:17" x14ac:dyDescent="0.35">
      <c r="A114">
        <v>16</v>
      </c>
      <c r="B114" t="s">
        <v>261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1">
        <v>0</v>
      </c>
    </row>
    <row r="115" spans="1:17" x14ac:dyDescent="0.35">
      <c r="A115">
        <v>16</v>
      </c>
      <c r="B115" t="s">
        <v>190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1">
        <v>0</v>
      </c>
    </row>
    <row r="116" spans="1:17" x14ac:dyDescent="0.35">
      <c r="A116">
        <v>16</v>
      </c>
      <c r="B116" t="s">
        <v>78</v>
      </c>
      <c r="C116">
        <v>4</v>
      </c>
      <c r="D116">
        <v>6</v>
      </c>
      <c r="E116">
        <v>130</v>
      </c>
      <c r="F116">
        <v>32.5</v>
      </c>
      <c r="G116">
        <v>57</v>
      </c>
      <c r="H116">
        <v>7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21</v>
      </c>
      <c r="P116">
        <v>21</v>
      </c>
      <c r="Q116" s="1">
        <v>0.76600000000000001</v>
      </c>
    </row>
    <row r="117" spans="1:17" x14ac:dyDescent="0.35">
      <c r="A117">
        <v>16</v>
      </c>
      <c r="B117" t="s">
        <v>35</v>
      </c>
      <c r="C117">
        <v>9</v>
      </c>
      <c r="D117">
        <v>15</v>
      </c>
      <c r="E117">
        <v>76</v>
      </c>
      <c r="F117">
        <v>8.4</v>
      </c>
      <c r="G117">
        <v>16</v>
      </c>
      <c r="H117">
        <v>0</v>
      </c>
      <c r="I117">
        <v>0</v>
      </c>
      <c r="J117">
        <v>1</v>
      </c>
      <c r="K117">
        <v>-8</v>
      </c>
      <c r="L117">
        <v>0</v>
      </c>
      <c r="M117">
        <v>0</v>
      </c>
      <c r="N117">
        <v>1</v>
      </c>
      <c r="O117">
        <v>11.3</v>
      </c>
      <c r="P117">
        <v>11.3</v>
      </c>
      <c r="Q117" s="1">
        <v>0.97299999999999998</v>
      </c>
    </row>
    <row r="118" spans="1:17" x14ac:dyDescent="0.35">
      <c r="A118">
        <v>16</v>
      </c>
      <c r="B118" t="s">
        <v>62</v>
      </c>
      <c r="C118">
        <v>4</v>
      </c>
      <c r="D118">
        <v>6</v>
      </c>
      <c r="E118">
        <v>195</v>
      </c>
      <c r="F118">
        <v>48.8</v>
      </c>
      <c r="G118">
        <v>86</v>
      </c>
      <c r="H118">
        <v>11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33.5</v>
      </c>
      <c r="P118">
        <v>33.5</v>
      </c>
      <c r="Q118" s="1">
        <v>0.77300000000000002</v>
      </c>
    </row>
    <row r="119" spans="1:17" x14ac:dyDescent="0.35">
      <c r="A119">
        <v>16</v>
      </c>
      <c r="B119" t="s">
        <v>244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s="1">
        <v>0</v>
      </c>
    </row>
    <row r="120" spans="1:17" x14ac:dyDescent="0.35">
      <c r="A120">
        <v>16</v>
      </c>
      <c r="B120" t="s">
        <v>177</v>
      </c>
      <c r="C120">
        <v>2</v>
      </c>
      <c r="D120">
        <v>5</v>
      </c>
      <c r="E120">
        <v>45</v>
      </c>
      <c r="F120">
        <v>22.5</v>
      </c>
      <c r="G120">
        <v>38</v>
      </c>
      <c r="H120">
        <v>2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11.5</v>
      </c>
      <c r="P120">
        <v>11.5</v>
      </c>
      <c r="Q120" s="1">
        <v>3.7999999999999999E-2</v>
      </c>
    </row>
    <row r="121" spans="1:17" x14ac:dyDescent="0.35">
      <c r="A121">
        <v>16</v>
      </c>
      <c r="B121" t="s">
        <v>377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">
        <v>0</v>
      </c>
    </row>
    <row r="122" spans="1:17" x14ac:dyDescent="0.35">
      <c r="A122">
        <v>16</v>
      </c>
      <c r="B122" t="s">
        <v>343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 s="1">
        <v>1E-3</v>
      </c>
    </row>
    <row r="123" spans="1:17" x14ac:dyDescent="0.35">
      <c r="A123">
        <v>16</v>
      </c>
      <c r="B123" t="s">
        <v>343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</v>
      </c>
      <c r="N123">
        <v>7</v>
      </c>
      <c r="O123">
        <v>-3.5</v>
      </c>
      <c r="P123">
        <v>-0.5</v>
      </c>
      <c r="Q123" s="1">
        <v>0</v>
      </c>
    </row>
    <row r="124" spans="1:17" x14ac:dyDescent="0.35">
      <c r="A124">
        <v>16</v>
      </c>
      <c r="B124" t="s">
        <v>104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 s="1">
        <v>2.3E-2</v>
      </c>
    </row>
    <row r="125" spans="1:17" x14ac:dyDescent="0.35">
      <c r="A125">
        <v>16</v>
      </c>
      <c r="B125" t="s">
        <v>172</v>
      </c>
      <c r="C125">
        <v>1</v>
      </c>
      <c r="D125">
        <v>1</v>
      </c>
      <c r="E125">
        <v>18</v>
      </c>
      <c r="F125">
        <v>18</v>
      </c>
      <c r="G125">
        <v>18</v>
      </c>
      <c r="H125">
        <v>0</v>
      </c>
      <c r="I125">
        <v>0</v>
      </c>
      <c r="J125">
        <v>2</v>
      </c>
      <c r="K125">
        <v>33</v>
      </c>
      <c r="L125">
        <v>1</v>
      </c>
      <c r="M125">
        <v>0</v>
      </c>
      <c r="N125">
        <v>1</v>
      </c>
      <c r="O125">
        <v>11.6</v>
      </c>
      <c r="P125">
        <v>11.6</v>
      </c>
      <c r="Q125" s="1">
        <v>0</v>
      </c>
    </row>
    <row r="126" spans="1:17" x14ac:dyDescent="0.35">
      <c r="A126">
        <v>16</v>
      </c>
      <c r="B126" t="s">
        <v>208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 s="1">
        <v>0</v>
      </c>
    </row>
    <row r="127" spans="1:17" x14ac:dyDescent="0.35">
      <c r="A127">
        <v>16</v>
      </c>
      <c r="B127" t="s">
        <v>99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 s="1">
        <v>1.0999999999999999E-2</v>
      </c>
    </row>
    <row r="128" spans="1:17" x14ac:dyDescent="0.35">
      <c r="A128">
        <v>16</v>
      </c>
      <c r="B128" t="s">
        <v>156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">
        <v>2E-3</v>
      </c>
    </row>
    <row r="129" spans="1:17" x14ac:dyDescent="0.35">
      <c r="A129">
        <v>16</v>
      </c>
      <c r="B129" t="s">
        <v>292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16</v>
      </c>
      <c r="B130" t="s">
        <v>262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>
        <v>0</v>
      </c>
    </row>
    <row r="131" spans="1:17" x14ac:dyDescent="0.35">
      <c r="A131">
        <v>16</v>
      </c>
      <c r="B131" t="s">
        <v>59</v>
      </c>
      <c r="C131">
        <v>2</v>
      </c>
      <c r="D131">
        <v>4</v>
      </c>
      <c r="E131">
        <v>31</v>
      </c>
      <c r="F131">
        <v>15.5</v>
      </c>
      <c r="G131">
        <v>21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4.0999999999999996</v>
      </c>
      <c r="P131">
        <v>4.0999999999999996</v>
      </c>
      <c r="Q131" s="1">
        <v>0.54600000000000004</v>
      </c>
    </row>
    <row r="132" spans="1:17" x14ac:dyDescent="0.35">
      <c r="A132">
        <v>16</v>
      </c>
      <c r="B132" t="s">
        <v>153</v>
      </c>
      <c r="C132">
        <v>1</v>
      </c>
      <c r="D132">
        <v>3</v>
      </c>
      <c r="E132">
        <v>8</v>
      </c>
      <c r="F132">
        <v>8</v>
      </c>
      <c r="G132">
        <v>8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1.3</v>
      </c>
      <c r="P132">
        <v>1.3</v>
      </c>
      <c r="Q132" s="1">
        <v>3.0000000000000001E-3</v>
      </c>
    </row>
    <row r="133" spans="1:17" x14ac:dyDescent="0.35">
      <c r="A133">
        <v>16</v>
      </c>
      <c r="B133" t="s">
        <v>328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1">
        <v>0</v>
      </c>
    </row>
    <row r="134" spans="1:17" x14ac:dyDescent="0.35">
      <c r="A134">
        <v>16</v>
      </c>
      <c r="B134" t="s">
        <v>16</v>
      </c>
      <c r="C134">
        <v>3</v>
      </c>
      <c r="D134">
        <v>5</v>
      </c>
      <c r="E134">
        <v>42</v>
      </c>
      <c r="F134">
        <v>14</v>
      </c>
      <c r="G134">
        <v>21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5.7</v>
      </c>
      <c r="P134">
        <v>5.7</v>
      </c>
      <c r="Q134" s="1">
        <v>0.79600000000000004</v>
      </c>
    </row>
    <row r="135" spans="1:17" x14ac:dyDescent="0.35">
      <c r="A135">
        <v>16</v>
      </c>
      <c r="B135" t="s">
        <v>245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0</v>
      </c>
    </row>
    <row r="136" spans="1:17" x14ac:dyDescent="0.35">
      <c r="A136">
        <v>16</v>
      </c>
      <c r="B136" t="s">
        <v>376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s="1">
        <v>0</v>
      </c>
    </row>
    <row r="137" spans="1:17" x14ac:dyDescent="0.35">
      <c r="A137">
        <v>16</v>
      </c>
      <c r="B137" t="s">
        <v>229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1">
        <v>0</v>
      </c>
    </row>
    <row r="138" spans="1:17" x14ac:dyDescent="0.35">
      <c r="A138">
        <v>16</v>
      </c>
      <c r="B138" t="s">
        <v>201</v>
      </c>
      <c r="C138">
        <v>1</v>
      </c>
      <c r="D138">
        <v>2</v>
      </c>
      <c r="E138">
        <v>12</v>
      </c>
      <c r="F138">
        <v>12</v>
      </c>
      <c r="G138">
        <v>12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1.7</v>
      </c>
      <c r="P138">
        <v>1.7</v>
      </c>
      <c r="Q138" s="1">
        <v>1.7999999999999999E-2</v>
      </c>
    </row>
    <row r="139" spans="1:17" x14ac:dyDescent="0.35">
      <c r="A139">
        <v>16</v>
      </c>
      <c r="B139" t="s">
        <v>282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0</v>
      </c>
    </row>
    <row r="140" spans="1:17" x14ac:dyDescent="0.35">
      <c r="A140">
        <v>16</v>
      </c>
      <c r="B140" t="s">
        <v>207</v>
      </c>
      <c r="C140">
        <v>2</v>
      </c>
      <c r="D140">
        <v>2</v>
      </c>
      <c r="E140">
        <v>33</v>
      </c>
      <c r="F140">
        <v>16.5</v>
      </c>
      <c r="G140">
        <v>28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4.3</v>
      </c>
      <c r="P140">
        <v>4.3</v>
      </c>
      <c r="Q140" s="1">
        <v>1E-3</v>
      </c>
    </row>
    <row r="141" spans="1:17" x14ac:dyDescent="0.35">
      <c r="A141">
        <v>16</v>
      </c>
      <c r="B141" t="s">
        <v>336</v>
      </c>
      <c r="C141">
        <v>2</v>
      </c>
      <c r="D141">
        <v>2</v>
      </c>
      <c r="E141">
        <v>51</v>
      </c>
      <c r="F141">
        <v>25.5</v>
      </c>
      <c r="G141">
        <v>45</v>
      </c>
      <c r="H141">
        <v>3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6.1</v>
      </c>
      <c r="P141">
        <v>6.1</v>
      </c>
      <c r="Q141" s="1">
        <v>3.0000000000000001E-3</v>
      </c>
    </row>
    <row r="142" spans="1:17" x14ac:dyDescent="0.35">
      <c r="A142">
        <v>16</v>
      </c>
      <c r="B142" t="s">
        <v>281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0</v>
      </c>
    </row>
    <row r="143" spans="1:17" x14ac:dyDescent="0.35">
      <c r="A143">
        <v>16</v>
      </c>
      <c r="B143" t="s">
        <v>110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 s="1">
        <v>4.2000000000000003E-2</v>
      </c>
    </row>
    <row r="144" spans="1:17" x14ac:dyDescent="0.35">
      <c r="A144">
        <v>16</v>
      </c>
      <c r="B144" t="s">
        <v>124</v>
      </c>
      <c r="C144">
        <v>1</v>
      </c>
      <c r="D144">
        <v>4</v>
      </c>
      <c r="E144">
        <v>12</v>
      </c>
      <c r="F144">
        <v>12</v>
      </c>
      <c r="G144">
        <v>12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1.7</v>
      </c>
      <c r="P144">
        <v>1.7</v>
      </c>
      <c r="Q144" s="1">
        <v>1.4E-2</v>
      </c>
    </row>
    <row r="145" spans="1:17" x14ac:dyDescent="0.35">
      <c r="A145">
        <v>16</v>
      </c>
      <c r="B145" t="s">
        <v>58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0.99399999999999999</v>
      </c>
    </row>
    <row r="146" spans="1:17" x14ac:dyDescent="0.35">
      <c r="A146">
        <v>16</v>
      </c>
      <c r="B146" t="s">
        <v>346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 s="1">
        <v>0</v>
      </c>
    </row>
    <row r="147" spans="1:17" x14ac:dyDescent="0.35">
      <c r="A147">
        <v>16</v>
      </c>
      <c r="B147" t="s">
        <v>115</v>
      </c>
      <c r="C147">
        <v>5</v>
      </c>
      <c r="D147">
        <v>6</v>
      </c>
      <c r="E147">
        <v>43</v>
      </c>
      <c r="F147">
        <v>8.6</v>
      </c>
      <c r="G147">
        <v>12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6.8</v>
      </c>
      <c r="P147">
        <v>6.8</v>
      </c>
      <c r="Q147" s="1">
        <v>0.17100000000000001</v>
      </c>
    </row>
    <row r="148" spans="1:17" x14ac:dyDescent="0.35">
      <c r="A148">
        <v>16</v>
      </c>
      <c r="B148" t="s">
        <v>123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1</v>
      </c>
      <c r="O148">
        <v>-2</v>
      </c>
      <c r="P148">
        <v>-2</v>
      </c>
      <c r="Q148" s="1">
        <v>1E-3</v>
      </c>
    </row>
    <row r="149" spans="1:17" x14ac:dyDescent="0.35">
      <c r="A149">
        <v>16</v>
      </c>
      <c r="B149" t="s">
        <v>243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0</v>
      </c>
    </row>
    <row r="150" spans="1:17" x14ac:dyDescent="0.35">
      <c r="A150">
        <v>16</v>
      </c>
      <c r="B150" t="s">
        <v>252</v>
      </c>
      <c r="C150">
        <v>1</v>
      </c>
      <c r="D150">
        <v>3</v>
      </c>
      <c r="E150">
        <v>8</v>
      </c>
      <c r="F150">
        <v>8</v>
      </c>
      <c r="G150">
        <v>8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7.3</v>
      </c>
      <c r="P150">
        <v>7.3</v>
      </c>
      <c r="Q150" s="1">
        <v>1E-3</v>
      </c>
    </row>
    <row r="151" spans="1:17" x14ac:dyDescent="0.35">
      <c r="A151">
        <v>16</v>
      </c>
      <c r="B151" t="s">
        <v>106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1">
        <v>7.0000000000000001E-3</v>
      </c>
    </row>
    <row r="152" spans="1:17" x14ac:dyDescent="0.35">
      <c r="A152">
        <v>16</v>
      </c>
      <c r="B152" t="s">
        <v>86</v>
      </c>
      <c r="C152">
        <v>6</v>
      </c>
      <c r="D152">
        <v>7</v>
      </c>
      <c r="E152">
        <v>61</v>
      </c>
      <c r="F152">
        <v>10.199999999999999</v>
      </c>
      <c r="G152">
        <v>20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9.1</v>
      </c>
      <c r="P152">
        <v>9.1</v>
      </c>
      <c r="Q152" s="1">
        <v>0.64700000000000002</v>
      </c>
    </row>
    <row r="153" spans="1:17" x14ac:dyDescent="0.35">
      <c r="A153">
        <v>16</v>
      </c>
      <c r="B153" t="s">
        <v>67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0.628</v>
      </c>
    </row>
    <row r="154" spans="1:17" x14ac:dyDescent="0.35">
      <c r="A154">
        <v>16</v>
      </c>
      <c r="B154" t="s">
        <v>382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0</v>
      </c>
    </row>
    <row r="155" spans="1:17" x14ac:dyDescent="0.35">
      <c r="A155">
        <v>16</v>
      </c>
      <c r="B155" t="s">
        <v>44</v>
      </c>
      <c r="C155">
        <v>1</v>
      </c>
      <c r="D155">
        <v>4</v>
      </c>
      <c r="E155">
        <v>50</v>
      </c>
      <c r="F155">
        <v>50</v>
      </c>
      <c r="G155">
        <v>50</v>
      </c>
      <c r="H155">
        <v>4</v>
      </c>
      <c r="I155">
        <v>0</v>
      </c>
      <c r="J155">
        <v>1</v>
      </c>
      <c r="K155">
        <v>2</v>
      </c>
      <c r="L155">
        <v>0</v>
      </c>
      <c r="M155">
        <v>0</v>
      </c>
      <c r="N155">
        <v>1</v>
      </c>
      <c r="O155">
        <v>5.7</v>
      </c>
      <c r="P155">
        <v>5.7</v>
      </c>
      <c r="Q155" s="1">
        <v>0.995</v>
      </c>
    </row>
    <row r="156" spans="1:17" x14ac:dyDescent="0.35">
      <c r="A156">
        <v>16</v>
      </c>
      <c r="B156" t="s">
        <v>197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</row>
    <row r="157" spans="1:17" x14ac:dyDescent="0.35">
      <c r="A157">
        <v>16</v>
      </c>
      <c r="B157" t="s">
        <v>373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">
        <v>0</v>
      </c>
    </row>
    <row r="158" spans="1:17" x14ac:dyDescent="0.35">
      <c r="A158">
        <v>16</v>
      </c>
      <c r="B158" t="s">
        <v>109</v>
      </c>
      <c r="C158">
        <v>3</v>
      </c>
      <c r="D158">
        <v>5</v>
      </c>
      <c r="E158">
        <v>44</v>
      </c>
      <c r="F158">
        <v>14.7</v>
      </c>
      <c r="G158">
        <v>16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5.9</v>
      </c>
      <c r="P158">
        <v>5.9</v>
      </c>
      <c r="Q158" s="1">
        <v>0.61</v>
      </c>
    </row>
    <row r="159" spans="1:17" x14ac:dyDescent="0.35">
      <c r="A159">
        <v>16</v>
      </c>
      <c r="B159" t="s">
        <v>219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0</v>
      </c>
    </row>
    <row r="160" spans="1:17" x14ac:dyDescent="0.35">
      <c r="A160">
        <v>16</v>
      </c>
      <c r="B160" t="s">
        <v>111</v>
      </c>
      <c r="C160">
        <v>0</v>
      </c>
      <c r="D160">
        <v>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 s="1">
        <v>8.9999999999999993E-3</v>
      </c>
    </row>
    <row r="161" spans="1:17" x14ac:dyDescent="0.35">
      <c r="A161">
        <v>16</v>
      </c>
      <c r="B161" t="s">
        <v>236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0</v>
      </c>
    </row>
    <row r="162" spans="1:17" x14ac:dyDescent="0.35">
      <c r="A162">
        <v>16</v>
      </c>
      <c r="B162" t="s">
        <v>260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0</v>
      </c>
    </row>
    <row r="163" spans="1:17" x14ac:dyDescent="0.35">
      <c r="A163">
        <v>16</v>
      </c>
      <c r="B163" t="s">
        <v>87</v>
      </c>
      <c r="C163">
        <v>1</v>
      </c>
      <c r="D163">
        <v>1</v>
      </c>
      <c r="E163">
        <v>9</v>
      </c>
      <c r="F163">
        <v>9</v>
      </c>
      <c r="G163">
        <v>9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1.4</v>
      </c>
      <c r="P163">
        <v>1.4</v>
      </c>
      <c r="Q163" s="1">
        <v>0.13400000000000001</v>
      </c>
    </row>
    <row r="164" spans="1:17" x14ac:dyDescent="0.35">
      <c r="A164">
        <v>16</v>
      </c>
      <c r="B164" t="s">
        <v>224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</v>
      </c>
    </row>
    <row r="165" spans="1:17" x14ac:dyDescent="0.35">
      <c r="A165">
        <v>16</v>
      </c>
      <c r="B165" t="s">
        <v>30</v>
      </c>
      <c r="C165">
        <v>1</v>
      </c>
      <c r="D165">
        <v>4</v>
      </c>
      <c r="E165">
        <v>2</v>
      </c>
      <c r="F165">
        <v>2</v>
      </c>
      <c r="G165">
        <v>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0.7</v>
      </c>
      <c r="P165">
        <v>0.7</v>
      </c>
      <c r="Q165" s="1">
        <v>0.90300000000000002</v>
      </c>
    </row>
    <row r="166" spans="1:17" x14ac:dyDescent="0.35">
      <c r="A166">
        <v>16</v>
      </c>
      <c r="B166" t="s">
        <v>349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</v>
      </c>
    </row>
    <row r="167" spans="1:17" x14ac:dyDescent="0.35">
      <c r="A167">
        <v>16</v>
      </c>
      <c r="B167" t="s">
        <v>278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0</v>
      </c>
    </row>
    <row r="168" spans="1:17" x14ac:dyDescent="0.35">
      <c r="A168">
        <v>16</v>
      </c>
      <c r="B168" t="s">
        <v>218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1">
        <v>0</v>
      </c>
    </row>
    <row r="169" spans="1:17" x14ac:dyDescent="0.35">
      <c r="A169">
        <v>16</v>
      </c>
      <c r="B169" t="s">
        <v>77</v>
      </c>
      <c r="C169">
        <v>6</v>
      </c>
      <c r="D169">
        <v>9</v>
      </c>
      <c r="E169">
        <v>39</v>
      </c>
      <c r="F169">
        <v>6.5</v>
      </c>
      <c r="G169">
        <v>14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6.9</v>
      </c>
      <c r="P169">
        <v>6.9</v>
      </c>
      <c r="Q169" s="1">
        <v>0.47399999999999998</v>
      </c>
    </row>
    <row r="170" spans="1:17" x14ac:dyDescent="0.35">
      <c r="A170">
        <v>16</v>
      </c>
      <c r="B170" t="s">
        <v>43</v>
      </c>
      <c r="C170">
        <v>1</v>
      </c>
      <c r="D170">
        <v>4</v>
      </c>
      <c r="E170">
        <v>16</v>
      </c>
      <c r="F170">
        <v>16</v>
      </c>
      <c r="G170">
        <v>16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2.1</v>
      </c>
      <c r="P170">
        <v>2.1</v>
      </c>
      <c r="Q170" s="1">
        <v>0.107</v>
      </c>
    </row>
    <row r="171" spans="1:17" x14ac:dyDescent="0.35">
      <c r="A171">
        <v>16</v>
      </c>
      <c r="B171" t="s">
        <v>98</v>
      </c>
      <c r="C171">
        <v>5</v>
      </c>
      <c r="D171">
        <v>8</v>
      </c>
      <c r="E171">
        <v>47</v>
      </c>
      <c r="F171">
        <v>9.4</v>
      </c>
      <c r="G171">
        <v>19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7.2</v>
      </c>
      <c r="P171">
        <v>7.2</v>
      </c>
      <c r="Q171" s="1">
        <v>0.36299999999999999</v>
      </c>
    </row>
    <row r="172" spans="1:17" x14ac:dyDescent="0.35">
      <c r="A172">
        <v>16</v>
      </c>
      <c r="B172" t="s">
        <v>70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1">
        <v>0.189</v>
      </c>
    </row>
    <row r="173" spans="1:17" x14ac:dyDescent="0.35">
      <c r="A173">
        <v>16</v>
      </c>
      <c r="B173" t="s">
        <v>338</v>
      </c>
      <c r="C173">
        <v>1</v>
      </c>
      <c r="D173">
        <v>4</v>
      </c>
      <c r="E173">
        <v>5</v>
      </c>
      <c r="F173">
        <v>5</v>
      </c>
      <c r="G173">
        <v>5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1</v>
      </c>
      <c r="Q173" s="1">
        <v>1.2999999999999999E-2</v>
      </c>
    </row>
    <row r="174" spans="1:17" x14ac:dyDescent="0.35">
      <c r="A174">
        <v>16</v>
      </c>
      <c r="B174" t="s">
        <v>313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s="1">
        <v>0</v>
      </c>
    </row>
    <row r="175" spans="1:17" x14ac:dyDescent="0.35">
      <c r="A175">
        <v>16</v>
      </c>
      <c r="B175" t="s">
        <v>21</v>
      </c>
      <c r="C175">
        <v>6</v>
      </c>
      <c r="D175">
        <v>10</v>
      </c>
      <c r="E175">
        <v>141</v>
      </c>
      <c r="F175">
        <v>23.5</v>
      </c>
      <c r="G175">
        <v>29</v>
      </c>
      <c r="H175">
        <v>5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23.1</v>
      </c>
      <c r="P175">
        <v>23.1</v>
      </c>
      <c r="Q175" s="1">
        <v>1</v>
      </c>
    </row>
    <row r="176" spans="1:17" x14ac:dyDescent="0.35">
      <c r="A176">
        <v>16</v>
      </c>
      <c r="B176" t="s">
        <v>285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0</v>
      </c>
    </row>
    <row r="177" spans="1:17" x14ac:dyDescent="0.35">
      <c r="A177">
        <v>16</v>
      </c>
      <c r="B177" t="s">
        <v>69</v>
      </c>
      <c r="C177">
        <v>4</v>
      </c>
      <c r="D177">
        <v>6</v>
      </c>
      <c r="E177">
        <v>38</v>
      </c>
      <c r="F177">
        <v>9.5</v>
      </c>
      <c r="G177">
        <v>11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11.8</v>
      </c>
      <c r="P177">
        <v>11.8</v>
      </c>
      <c r="Q177" s="1">
        <v>2.4E-2</v>
      </c>
    </row>
    <row r="178" spans="1:17" x14ac:dyDescent="0.35">
      <c r="A178">
        <v>16</v>
      </c>
      <c r="B178" t="s">
        <v>96</v>
      </c>
      <c r="C178">
        <v>1</v>
      </c>
      <c r="D178">
        <v>1</v>
      </c>
      <c r="E178">
        <v>2</v>
      </c>
      <c r="F178">
        <v>2</v>
      </c>
      <c r="G178">
        <v>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0.7</v>
      </c>
      <c r="P178">
        <v>0.7</v>
      </c>
      <c r="Q178" s="1">
        <v>4.0000000000000001E-3</v>
      </c>
    </row>
    <row r="179" spans="1:17" x14ac:dyDescent="0.35">
      <c r="A179">
        <v>16</v>
      </c>
      <c r="B179" t="s">
        <v>340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s="1">
        <v>0</v>
      </c>
    </row>
    <row r="180" spans="1:17" x14ac:dyDescent="0.35">
      <c r="A180">
        <v>16</v>
      </c>
      <c r="B180" t="s">
        <v>76</v>
      </c>
      <c r="C180">
        <v>5</v>
      </c>
      <c r="D180">
        <v>7</v>
      </c>
      <c r="E180">
        <v>95</v>
      </c>
      <c r="F180">
        <v>19</v>
      </c>
      <c r="G180">
        <v>47</v>
      </c>
      <c r="H180">
        <v>3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18</v>
      </c>
      <c r="P180">
        <v>18</v>
      </c>
      <c r="Q180" s="1">
        <v>0.193</v>
      </c>
    </row>
    <row r="181" spans="1:17" x14ac:dyDescent="0.35">
      <c r="A181">
        <v>16</v>
      </c>
      <c r="B181" t="s">
        <v>101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s="1">
        <v>0.113</v>
      </c>
    </row>
    <row r="182" spans="1:17" x14ac:dyDescent="0.35">
      <c r="A182">
        <v>16</v>
      </c>
      <c r="B182" t="s">
        <v>209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s="1">
        <v>0</v>
      </c>
    </row>
    <row r="183" spans="1:17" x14ac:dyDescent="0.35">
      <c r="A183">
        <v>16</v>
      </c>
      <c r="B183" t="s">
        <v>88</v>
      </c>
      <c r="C183">
        <v>2</v>
      </c>
      <c r="D183">
        <v>2</v>
      </c>
      <c r="E183">
        <v>29</v>
      </c>
      <c r="F183">
        <v>14.5</v>
      </c>
      <c r="G183">
        <v>18</v>
      </c>
      <c r="H183">
        <v>0</v>
      </c>
      <c r="I183">
        <v>0</v>
      </c>
      <c r="J183">
        <v>1</v>
      </c>
      <c r="K183">
        <v>8</v>
      </c>
      <c r="L183">
        <v>0</v>
      </c>
      <c r="M183">
        <v>0</v>
      </c>
      <c r="N183">
        <v>1</v>
      </c>
      <c r="O183">
        <v>4.7</v>
      </c>
      <c r="P183">
        <v>4.7</v>
      </c>
      <c r="Q183" s="1">
        <v>1.2999999999999999E-2</v>
      </c>
    </row>
    <row r="184" spans="1:17" x14ac:dyDescent="0.35">
      <c r="A184">
        <v>16</v>
      </c>
      <c r="B184" t="s">
        <v>47</v>
      </c>
      <c r="C184">
        <v>1</v>
      </c>
      <c r="D184">
        <v>1</v>
      </c>
      <c r="E184">
        <v>4</v>
      </c>
      <c r="F184">
        <v>4</v>
      </c>
      <c r="G184">
        <v>4</v>
      </c>
      <c r="H184">
        <v>0</v>
      </c>
      <c r="I184">
        <v>0</v>
      </c>
      <c r="J184">
        <v>1</v>
      </c>
      <c r="K184">
        <v>4</v>
      </c>
      <c r="L184">
        <v>0</v>
      </c>
      <c r="M184">
        <v>0</v>
      </c>
      <c r="N184">
        <v>1</v>
      </c>
      <c r="O184">
        <v>1.3</v>
      </c>
      <c r="P184">
        <v>1.3</v>
      </c>
      <c r="Q184" s="1">
        <v>7.0000000000000001E-3</v>
      </c>
    </row>
    <row r="185" spans="1:17" x14ac:dyDescent="0.35">
      <c r="A185">
        <v>16</v>
      </c>
      <c r="B185" t="s">
        <v>274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 s="1">
        <v>1E-3</v>
      </c>
    </row>
    <row r="186" spans="1:17" x14ac:dyDescent="0.35">
      <c r="A186">
        <v>16</v>
      </c>
      <c r="B186" t="s">
        <v>249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">
        <v>0</v>
      </c>
    </row>
    <row r="187" spans="1:17" x14ac:dyDescent="0.35">
      <c r="A187">
        <v>16</v>
      </c>
      <c r="B187" t="s">
        <v>273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16</v>
      </c>
      <c r="B188" t="s">
        <v>314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">
        <v>0</v>
      </c>
    </row>
    <row r="189" spans="1:17" x14ac:dyDescent="0.35">
      <c r="A189">
        <v>16</v>
      </c>
      <c r="B189" t="s">
        <v>178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0</v>
      </c>
    </row>
    <row r="190" spans="1:17" x14ac:dyDescent="0.35">
      <c r="A190">
        <v>16</v>
      </c>
      <c r="B190" t="s">
        <v>39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1">
        <v>0.98899999999999999</v>
      </c>
    </row>
    <row r="191" spans="1:17" x14ac:dyDescent="0.35">
      <c r="A191">
        <v>16</v>
      </c>
      <c r="B191" t="s">
        <v>320</v>
      </c>
      <c r="C191">
        <v>1</v>
      </c>
      <c r="D191">
        <v>1</v>
      </c>
      <c r="E191">
        <v>9</v>
      </c>
      <c r="F191">
        <v>9</v>
      </c>
      <c r="G191">
        <v>9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1.4</v>
      </c>
      <c r="P191">
        <v>1.4</v>
      </c>
      <c r="Q191" s="1">
        <v>0</v>
      </c>
    </row>
    <row r="192" spans="1:17" x14ac:dyDescent="0.35">
      <c r="A192">
        <v>16</v>
      </c>
      <c r="B192" t="s">
        <v>212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0</v>
      </c>
    </row>
    <row r="193" spans="1:17" x14ac:dyDescent="0.35">
      <c r="A193">
        <v>16</v>
      </c>
      <c r="B193" t="s">
        <v>17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1">
        <v>4.7E-2</v>
      </c>
    </row>
    <row r="194" spans="1:17" x14ac:dyDescent="0.35">
      <c r="A194">
        <v>16</v>
      </c>
      <c r="B194" t="s">
        <v>302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0</v>
      </c>
    </row>
    <row r="195" spans="1:17" x14ac:dyDescent="0.35">
      <c r="A195">
        <v>16</v>
      </c>
      <c r="B195" t="s">
        <v>105</v>
      </c>
      <c r="C195">
        <v>1</v>
      </c>
      <c r="D195">
        <v>1</v>
      </c>
      <c r="E195">
        <v>5</v>
      </c>
      <c r="F195">
        <v>5</v>
      </c>
      <c r="G195">
        <v>5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1</v>
      </c>
      <c r="Q195" s="1">
        <v>0</v>
      </c>
    </row>
    <row r="196" spans="1:17" x14ac:dyDescent="0.35">
      <c r="A196">
        <v>16</v>
      </c>
      <c r="B196" t="s">
        <v>114</v>
      </c>
      <c r="C196">
        <v>3</v>
      </c>
      <c r="D196">
        <v>3</v>
      </c>
      <c r="E196">
        <v>45</v>
      </c>
      <c r="F196">
        <v>15</v>
      </c>
      <c r="G196">
        <v>16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6</v>
      </c>
      <c r="P196">
        <v>6</v>
      </c>
      <c r="Q196" s="1">
        <v>7.0000000000000007E-2</v>
      </c>
    </row>
    <row r="197" spans="1:17" x14ac:dyDescent="0.35">
      <c r="A197">
        <v>16</v>
      </c>
      <c r="B197" t="s">
        <v>206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s="1">
        <v>0</v>
      </c>
    </row>
    <row r="198" spans="1:17" x14ac:dyDescent="0.35">
      <c r="A198">
        <v>16</v>
      </c>
      <c r="B198" t="s">
        <v>196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s="1">
        <v>0</v>
      </c>
    </row>
    <row r="199" spans="1:17" x14ac:dyDescent="0.35">
      <c r="A199">
        <v>16</v>
      </c>
      <c r="B199" t="s">
        <v>211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 s="1">
        <v>0</v>
      </c>
    </row>
    <row r="200" spans="1:17" x14ac:dyDescent="0.35">
      <c r="A200">
        <v>16</v>
      </c>
      <c r="B200" t="s">
        <v>334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 s="1">
        <v>1E-3</v>
      </c>
    </row>
    <row r="201" spans="1:17" x14ac:dyDescent="0.35">
      <c r="A201">
        <v>16</v>
      </c>
      <c r="B201" t="s">
        <v>303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s="1">
        <v>0</v>
      </c>
    </row>
    <row r="202" spans="1:17" x14ac:dyDescent="0.35">
      <c r="A202">
        <v>16</v>
      </c>
      <c r="B202" t="s">
        <v>347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s="1">
        <v>0</v>
      </c>
    </row>
    <row r="203" spans="1:17" x14ac:dyDescent="0.35">
      <c r="A203">
        <v>16</v>
      </c>
      <c r="B203" t="s">
        <v>331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 s="1">
        <v>0</v>
      </c>
    </row>
    <row r="204" spans="1:17" x14ac:dyDescent="0.35">
      <c r="A204">
        <v>16</v>
      </c>
      <c r="B204" t="s">
        <v>158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 s="1">
        <v>1E-3</v>
      </c>
    </row>
    <row r="205" spans="1:17" x14ac:dyDescent="0.35">
      <c r="A205">
        <v>16</v>
      </c>
      <c r="B205" t="s">
        <v>192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s="1">
        <v>0</v>
      </c>
    </row>
    <row r="206" spans="1:17" x14ac:dyDescent="0.35">
      <c r="A206">
        <v>16</v>
      </c>
      <c r="B206" t="s">
        <v>176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 s="1">
        <v>1E-3</v>
      </c>
    </row>
    <row r="207" spans="1:17" x14ac:dyDescent="0.35">
      <c r="A207">
        <v>16</v>
      </c>
      <c r="B207" t="s">
        <v>233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0</v>
      </c>
      <c r="Q207" s="1">
        <v>0</v>
      </c>
    </row>
    <row r="208" spans="1:17" x14ac:dyDescent="0.35">
      <c r="A208">
        <v>16</v>
      </c>
      <c r="B208" t="s">
        <v>194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 s="1">
        <v>1E-3</v>
      </c>
    </row>
    <row r="209" spans="1:17" x14ac:dyDescent="0.35">
      <c r="A209">
        <v>16</v>
      </c>
      <c r="B209" t="s">
        <v>75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 s="1">
        <v>4.0000000000000001E-3</v>
      </c>
    </row>
    <row r="210" spans="1:17" x14ac:dyDescent="0.35">
      <c r="A210">
        <v>16</v>
      </c>
      <c r="B210" t="s">
        <v>259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0.5</v>
      </c>
      <c r="P210">
        <v>0.5</v>
      </c>
      <c r="Q210" s="1">
        <v>1E-3</v>
      </c>
    </row>
    <row r="211" spans="1:17" x14ac:dyDescent="0.35">
      <c r="A211">
        <v>16</v>
      </c>
      <c r="B211" t="s">
        <v>241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 s="1">
        <v>0</v>
      </c>
    </row>
    <row r="212" spans="1:17" x14ac:dyDescent="0.35">
      <c r="A212">
        <v>16</v>
      </c>
      <c r="B212" t="s">
        <v>203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s="1">
        <v>0</v>
      </c>
    </row>
    <row r="213" spans="1:17" x14ac:dyDescent="0.35">
      <c r="A213">
        <v>16</v>
      </c>
      <c r="B213" t="s">
        <v>301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s="1">
        <v>0</v>
      </c>
    </row>
    <row r="214" spans="1:17" x14ac:dyDescent="0.35">
      <c r="A214">
        <v>16</v>
      </c>
      <c r="B214" t="s">
        <v>359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s="1">
        <v>0</v>
      </c>
    </row>
    <row r="215" spans="1:17" x14ac:dyDescent="0.35">
      <c r="A215">
        <v>16</v>
      </c>
      <c r="B215" t="s">
        <v>65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0</v>
      </c>
      <c r="Q215" s="1">
        <v>3.6999999999999998E-2</v>
      </c>
    </row>
    <row r="216" spans="1:17" x14ac:dyDescent="0.35">
      <c r="A216">
        <v>16</v>
      </c>
      <c r="B216" t="s">
        <v>56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 s="1">
        <v>0.78900000000000003</v>
      </c>
    </row>
    <row r="217" spans="1:17" x14ac:dyDescent="0.35">
      <c r="A217">
        <v>16</v>
      </c>
      <c r="B217" t="s">
        <v>159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 s="1">
        <v>1E-3</v>
      </c>
    </row>
    <row r="218" spans="1:17" x14ac:dyDescent="0.35">
      <c r="A218">
        <v>16</v>
      </c>
      <c r="B218" t="s">
        <v>356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s="1">
        <v>1E-3</v>
      </c>
    </row>
    <row r="219" spans="1:17" x14ac:dyDescent="0.35">
      <c r="A219">
        <v>16</v>
      </c>
      <c r="B219" t="s">
        <v>92</v>
      </c>
      <c r="C219">
        <v>3</v>
      </c>
      <c r="D219">
        <v>4</v>
      </c>
      <c r="E219">
        <v>63</v>
      </c>
      <c r="F219">
        <v>21</v>
      </c>
      <c r="G219">
        <v>47</v>
      </c>
      <c r="H219">
        <v>3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1</v>
      </c>
      <c r="O219">
        <v>5.8</v>
      </c>
      <c r="P219">
        <v>5.8</v>
      </c>
      <c r="Q219" s="1">
        <v>5.6000000000000001E-2</v>
      </c>
    </row>
    <row r="220" spans="1:17" x14ac:dyDescent="0.35">
      <c r="A220">
        <v>16</v>
      </c>
      <c r="B220" t="s">
        <v>188</v>
      </c>
      <c r="C220">
        <v>1</v>
      </c>
      <c r="D220">
        <v>1</v>
      </c>
      <c r="E220">
        <v>6</v>
      </c>
      <c r="F220">
        <v>6</v>
      </c>
      <c r="G220">
        <v>6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1.1000000000000001</v>
      </c>
      <c r="P220">
        <v>1.1000000000000001</v>
      </c>
      <c r="Q220" s="1">
        <v>0</v>
      </c>
    </row>
    <row r="221" spans="1:17" x14ac:dyDescent="0.35">
      <c r="A221">
        <v>16</v>
      </c>
      <c r="B221" t="s">
        <v>300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s="1">
        <v>0</v>
      </c>
    </row>
    <row r="222" spans="1:17" x14ac:dyDescent="0.35">
      <c r="A222">
        <v>16</v>
      </c>
      <c r="B222" t="s">
        <v>213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1">
        <v>0</v>
      </c>
    </row>
    <row r="223" spans="1:17" x14ac:dyDescent="0.35">
      <c r="A223">
        <v>16</v>
      </c>
      <c r="B223" t="s">
        <v>299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 s="1">
        <v>0</v>
      </c>
    </row>
    <row r="224" spans="1:17" x14ac:dyDescent="0.35">
      <c r="A224">
        <v>16</v>
      </c>
      <c r="B224" t="s">
        <v>337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 s="1">
        <v>1.6E-2</v>
      </c>
    </row>
    <row r="225" spans="1:17" x14ac:dyDescent="0.35">
      <c r="A225">
        <v>16</v>
      </c>
      <c r="B225" t="s">
        <v>348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 s="1">
        <v>0</v>
      </c>
    </row>
    <row r="226" spans="1:17" x14ac:dyDescent="0.35">
      <c r="A226">
        <v>16</v>
      </c>
      <c r="B226" t="s">
        <v>94</v>
      </c>
      <c r="C226">
        <v>2</v>
      </c>
      <c r="D226">
        <v>2</v>
      </c>
      <c r="E226">
        <v>4</v>
      </c>
      <c r="F226">
        <v>2</v>
      </c>
      <c r="G226">
        <v>8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1.4</v>
      </c>
      <c r="P226">
        <v>1.4</v>
      </c>
      <c r="Q226" s="1">
        <v>0.191</v>
      </c>
    </row>
    <row r="227" spans="1:17" x14ac:dyDescent="0.35">
      <c r="A227">
        <v>16</v>
      </c>
      <c r="B227" t="s">
        <v>20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s="1">
        <v>0.96099999999999997</v>
      </c>
    </row>
    <row r="228" spans="1:17" x14ac:dyDescent="0.35">
      <c r="A228">
        <v>16</v>
      </c>
      <c r="B228" t="s">
        <v>51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 s="1">
        <v>0.372</v>
      </c>
    </row>
    <row r="229" spans="1:17" x14ac:dyDescent="0.35">
      <c r="A229">
        <v>16</v>
      </c>
      <c r="B229" t="s">
        <v>85</v>
      </c>
      <c r="C229">
        <v>0</v>
      </c>
      <c r="D229">
        <v>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0</v>
      </c>
      <c r="Q229" s="1">
        <v>5.3999999999999999E-2</v>
      </c>
    </row>
    <row r="230" spans="1:17" x14ac:dyDescent="0.35">
      <c r="A230">
        <v>16</v>
      </c>
      <c r="B230" t="s">
        <v>276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 s="1">
        <v>0</v>
      </c>
    </row>
    <row r="231" spans="1:17" x14ac:dyDescent="0.35">
      <c r="A231">
        <v>16</v>
      </c>
      <c r="B231" t="s">
        <v>26</v>
      </c>
      <c r="C231">
        <v>7</v>
      </c>
      <c r="D231">
        <v>8</v>
      </c>
      <c r="E231">
        <v>86</v>
      </c>
      <c r="F231">
        <v>12.3</v>
      </c>
      <c r="G231">
        <v>22</v>
      </c>
      <c r="H231">
        <v>1</v>
      </c>
      <c r="I231">
        <v>2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24.1</v>
      </c>
      <c r="P231">
        <v>24.1</v>
      </c>
      <c r="Q231" s="1">
        <v>0.97499999999999998</v>
      </c>
    </row>
    <row r="232" spans="1:17" x14ac:dyDescent="0.35">
      <c r="A232">
        <v>16</v>
      </c>
      <c r="B232" t="s">
        <v>298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 s="1">
        <v>0</v>
      </c>
    </row>
    <row r="233" spans="1:17" x14ac:dyDescent="0.35">
      <c r="A233">
        <v>16</v>
      </c>
      <c r="B233" t="s">
        <v>287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 s="1">
        <v>0</v>
      </c>
    </row>
    <row r="234" spans="1:17" x14ac:dyDescent="0.35">
      <c r="A234">
        <v>16</v>
      </c>
      <c r="B234" t="s">
        <v>60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s="1">
        <v>0.185</v>
      </c>
    </row>
    <row r="235" spans="1:17" x14ac:dyDescent="0.35">
      <c r="A235">
        <v>16</v>
      </c>
      <c r="B235" t="s">
        <v>183</v>
      </c>
      <c r="C235">
        <v>1</v>
      </c>
      <c r="D235">
        <v>1</v>
      </c>
      <c r="E235">
        <v>6</v>
      </c>
      <c r="F235">
        <v>6</v>
      </c>
      <c r="G235">
        <v>6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1.1000000000000001</v>
      </c>
      <c r="P235">
        <v>1.1000000000000001</v>
      </c>
      <c r="Q235" s="1">
        <v>0</v>
      </c>
    </row>
    <row r="236" spans="1:17" x14ac:dyDescent="0.35">
      <c r="A236">
        <v>16</v>
      </c>
      <c r="B236" t="s">
        <v>220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 s="1">
        <v>0</v>
      </c>
    </row>
    <row r="237" spans="1:17" x14ac:dyDescent="0.35">
      <c r="A237">
        <v>16</v>
      </c>
      <c r="B237" t="s">
        <v>227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 s="1">
        <v>0</v>
      </c>
    </row>
    <row r="238" spans="1:17" x14ac:dyDescent="0.35">
      <c r="A238">
        <v>16</v>
      </c>
      <c r="B238" t="s">
        <v>309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 s="1">
        <v>0</v>
      </c>
    </row>
    <row r="239" spans="1:17" x14ac:dyDescent="0.35">
      <c r="A239">
        <v>16</v>
      </c>
      <c r="B239" t="s">
        <v>121</v>
      </c>
      <c r="C239">
        <v>3</v>
      </c>
      <c r="D239">
        <v>4</v>
      </c>
      <c r="E239">
        <v>10</v>
      </c>
      <c r="F239">
        <v>3.3</v>
      </c>
      <c r="G239">
        <v>6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8.5</v>
      </c>
      <c r="P239">
        <v>8.5</v>
      </c>
      <c r="Q239" s="1">
        <v>7.0000000000000001E-3</v>
      </c>
    </row>
    <row r="240" spans="1:17" x14ac:dyDescent="0.35">
      <c r="A240">
        <v>16</v>
      </c>
      <c r="B240" t="s">
        <v>53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 s="1">
        <v>4.0000000000000001E-3</v>
      </c>
    </row>
    <row r="241" spans="1:17" x14ac:dyDescent="0.35">
      <c r="A241">
        <v>16</v>
      </c>
      <c r="B241" t="s">
        <v>40</v>
      </c>
      <c r="C241">
        <v>4</v>
      </c>
      <c r="D241">
        <v>6</v>
      </c>
      <c r="E241">
        <v>18</v>
      </c>
      <c r="F241">
        <v>4.5</v>
      </c>
      <c r="G241">
        <v>7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11.8</v>
      </c>
      <c r="P241">
        <v>11.8</v>
      </c>
      <c r="Q241" s="1">
        <v>0.91700000000000004</v>
      </c>
    </row>
    <row r="242" spans="1:17" x14ac:dyDescent="0.35">
      <c r="A242">
        <v>16</v>
      </c>
      <c r="B242" t="s">
        <v>372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 s="1">
        <v>0</v>
      </c>
    </row>
    <row r="243" spans="1:17" x14ac:dyDescent="0.35">
      <c r="A243">
        <v>16</v>
      </c>
      <c r="B243" t="s">
        <v>154</v>
      </c>
      <c r="C243">
        <v>3</v>
      </c>
      <c r="D243">
        <v>7</v>
      </c>
      <c r="E243">
        <v>38</v>
      </c>
      <c r="F243">
        <v>12.7</v>
      </c>
      <c r="G243">
        <v>16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5.3</v>
      </c>
      <c r="P243">
        <v>5.3</v>
      </c>
      <c r="Q243" s="1">
        <v>0.44700000000000001</v>
      </c>
    </row>
    <row r="244" spans="1:17" x14ac:dyDescent="0.35">
      <c r="A244">
        <v>16</v>
      </c>
      <c r="B244" t="s">
        <v>202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s="1">
        <v>0</v>
      </c>
    </row>
    <row r="245" spans="1:17" x14ac:dyDescent="0.35">
      <c r="A245">
        <v>16</v>
      </c>
      <c r="B245" t="s">
        <v>74</v>
      </c>
      <c r="C245">
        <v>2</v>
      </c>
      <c r="D245">
        <v>3</v>
      </c>
      <c r="E245">
        <v>13</v>
      </c>
      <c r="F245">
        <v>6.5</v>
      </c>
      <c r="G245">
        <v>8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2.2999999999999998</v>
      </c>
      <c r="P245">
        <v>2.2999999999999998</v>
      </c>
      <c r="Q245" s="1">
        <v>0.63300000000000001</v>
      </c>
    </row>
    <row r="246" spans="1:17" x14ac:dyDescent="0.35">
      <c r="A246">
        <v>16</v>
      </c>
      <c r="B246" t="s">
        <v>169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0</v>
      </c>
      <c r="Q246" s="1">
        <v>1E-3</v>
      </c>
    </row>
    <row r="247" spans="1:17" x14ac:dyDescent="0.35">
      <c r="A247">
        <v>16</v>
      </c>
      <c r="B247" t="s">
        <v>306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s="1">
        <v>0</v>
      </c>
    </row>
    <row r="248" spans="1:17" x14ac:dyDescent="0.35">
      <c r="A248">
        <v>16</v>
      </c>
      <c r="B248" t="s">
        <v>286</v>
      </c>
      <c r="C248">
        <v>2</v>
      </c>
      <c r="D248">
        <v>4</v>
      </c>
      <c r="E248">
        <v>19</v>
      </c>
      <c r="F248">
        <v>9.5</v>
      </c>
      <c r="G248">
        <v>13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2.9</v>
      </c>
      <c r="P248">
        <v>2.9</v>
      </c>
      <c r="Q248" s="1">
        <v>5.2999999999999999E-2</v>
      </c>
    </row>
    <row r="249" spans="1:17" x14ac:dyDescent="0.35">
      <c r="A249">
        <v>16</v>
      </c>
      <c r="B249" t="s">
        <v>100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 s="1">
        <v>2.4E-2</v>
      </c>
    </row>
    <row r="250" spans="1:17" x14ac:dyDescent="0.35">
      <c r="A250">
        <v>16</v>
      </c>
      <c r="B250" t="s">
        <v>296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 s="1">
        <v>0</v>
      </c>
    </row>
    <row r="251" spans="1:17" x14ac:dyDescent="0.35">
      <c r="A251">
        <v>16</v>
      </c>
      <c r="B251" t="s">
        <v>325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s="1">
        <v>0</v>
      </c>
    </row>
    <row r="252" spans="1:17" x14ac:dyDescent="0.35">
      <c r="A252">
        <v>16</v>
      </c>
      <c r="B252" t="s">
        <v>22</v>
      </c>
      <c r="C252">
        <v>9</v>
      </c>
      <c r="D252">
        <v>11</v>
      </c>
      <c r="E252">
        <v>164</v>
      </c>
      <c r="F252">
        <v>18.2</v>
      </c>
      <c r="G252">
        <v>41</v>
      </c>
      <c r="H252">
        <v>5</v>
      </c>
      <c r="I252">
        <v>1</v>
      </c>
      <c r="J252">
        <v>2</v>
      </c>
      <c r="K252">
        <v>16</v>
      </c>
      <c r="L252">
        <v>0</v>
      </c>
      <c r="M252">
        <v>0</v>
      </c>
      <c r="N252">
        <v>1</v>
      </c>
      <c r="O252">
        <v>28.5</v>
      </c>
      <c r="P252">
        <v>28.5</v>
      </c>
      <c r="Q252" s="1">
        <v>0.95399999999999996</v>
      </c>
    </row>
    <row r="253" spans="1:17" x14ac:dyDescent="0.35">
      <c r="A253">
        <v>16</v>
      </c>
      <c r="B253" t="s">
        <v>93</v>
      </c>
      <c r="C253">
        <v>2</v>
      </c>
      <c r="D253">
        <v>5</v>
      </c>
      <c r="E253">
        <v>29</v>
      </c>
      <c r="F253">
        <v>14.5</v>
      </c>
      <c r="G253">
        <v>21</v>
      </c>
      <c r="H253">
        <v>1</v>
      </c>
      <c r="I253">
        <v>0</v>
      </c>
      <c r="J253">
        <v>1</v>
      </c>
      <c r="K253">
        <v>1</v>
      </c>
      <c r="L253">
        <v>0</v>
      </c>
      <c r="M253">
        <v>0</v>
      </c>
      <c r="N253">
        <v>1</v>
      </c>
      <c r="O253">
        <v>4</v>
      </c>
      <c r="P253">
        <v>4</v>
      </c>
      <c r="Q253" s="1">
        <v>0.23799999999999999</v>
      </c>
    </row>
    <row r="254" spans="1:17" x14ac:dyDescent="0.35">
      <c r="A254">
        <v>16</v>
      </c>
      <c r="B254" t="s">
        <v>191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 s="1">
        <v>3.0000000000000001E-3</v>
      </c>
    </row>
    <row r="255" spans="1:17" x14ac:dyDescent="0.35">
      <c r="A255">
        <v>16</v>
      </c>
      <c r="B255" t="s">
        <v>204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 s="1">
        <v>0</v>
      </c>
    </row>
    <row r="256" spans="1:17" x14ac:dyDescent="0.35">
      <c r="A256">
        <v>16</v>
      </c>
      <c r="B256" t="s">
        <v>339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 s="1">
        <v>0</v>
      </c>
    </row>
    <row r="257" spans="1:17" x14ac:dyDescent="0.35">
      <c r="A257">
        <v>16</v>
      </c>
      <c r="B257" t="s">
        <v>272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s="1">
        <v>0</v>
      </c>
    </row>
    <row r="258" spans="1:17" x14ac:dyDescent="0.35">
      <c r="A258">
        <v>16</v>
      </c>
      <c r="B258" t="s">
        <v>360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 s="1">
        <v>0</v>
      </c>
    </row>
    <row r="259" spans="1:17" x14ac:dyDescent="0.35">
      <c r="A259">
        <v>16</v>
      </c>
      <c r="B259" t="s">
        <v>162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 s="1">
        <v>3.0000000000000001E-3</v>
      </c>
    </row>
    <row r="260" spans="1:17" x14ac:dyDescent="0.35">
      <c r="A260">
        <v>16</v>
      </c>
      <c r="B260" t="s">
        <v>41</v>
      </c>
      <c r="C260">
        <v>6</v>
      </c>
      <c r="D260">
        <v>12</v>
      </c>
      <c r="E260">
        <v>57</v>
      </c>
      <c r="F260">
        <v>9.5</v>
      </c>
      <c r="G260">
        <v>15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8.6999999999999993</v>
      </c>
      <c r="P260">
        <v>8.6999999999999993</v>
      </c>
      <c r="Q260" s="1">
        <v>0.90500000000000003</v>
      </c>
    </row>
    <row r="261" spans="1:17" x14ac:dyDescent="0.35">
      <c r="A261">
        <v>16</v>
      </c>
      <c r="B261" t="s">
        <v>24</v>
      </c>
      <c r="C261">
        <v>5</v>
      </c>
      <c r="D261">
        <v>9</v>
      </c>
      <c r="E261">
        <v>70</v>
      </c>
      <c r="F261">
        <v>14</v>
      </c>
      <c r="G261">
        <v>45</v>
      </c>
      <c r="H261">
        <v>3</v>
      </c>
      <c r="I261">
        <v>1</v>
      </c>
      <c r="J261">
        <v>1</v>
      </c>
      <c r="K261">
        <v>4</v>
      </c>
      <c r="L261">
        <v>0</v>
      </c>
      <c r="M261">
        <v>0</v>
      </c>
      <c r="N261">
        <v>1</v>
      </c>
      <c r="O261">
        <v>15.9</v>
      </c>
      <c r="P261">
        <v>15.9</v>
      </c>
      <c r="Q261" s="1">
        <v>0.34200000000000003</v>
      </c>
    </row>
    <row r="262" spans="1:17" x14ac:dyDescent="0.35">
      <c r="A262">
        <v>16</v>
      </c>
      <c r="B262" t="s">
        <v>72</v>
      </c>
      <c r="C262">
        <v>1</v>
      </c>
      <c r="D262">
        <v>4</v>
      </c>
      <c r="E262">
        <v>14</v>
      </c>
      <c r="F262">
        <v>14</v>
      </c>
      <c r="G262">
        <v>14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1.9</v>
      </c>
      <c r="P262">
        <v>1.9</v>
      </c>
      <c r="Q262" s="1">
        <v>0.105</v>
      </c>
    </row>
    <row r="263" spans="1:17" x14ac:dyDescent="0.35">
      <c r="A263">
        <v>16</v>
      </c>
      <c r="B263" t="s">
        <v>157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s="1">
        <v>6.0000000000000001E-3</v>
      </c>
    </row>
    <row r="264" spans="1:17" x14ac:dyDescent="0.35">
      <c r="A264">
        <v>16</v>
      </c>
      <c r="B264" t="s">
        <v>319</v>
      </c>
      <c r="C264">
        <v>3</v>
      </c>
      <c r="D264">
        <v>3</v>
      </c>
      <c r="E264">
        <v>54</v>
      </c>
      <c r="F264">
        <v>18</v>
      </c>
      <c r="G264">
        <v>45</v>
      </c>
      <c r="H264">
        <v>3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6.9</v>
      </c>
      <c r="P264">
        <v>6.9</v>
      </c>
      <c r="Q264" s="1">
        <v>1E-3</v>
      </c>
    </row>
    <row r="265" spans="1:17" x14ac:dyDescent="0.35">
      <c r="A265">
        <v>16</v>
      </c>
      <c r="B265" t="s">
        <v>36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 s="1">
        <v>1E-3</v>
      </c>
    </row>
    <row r="266" spans="1:17" x14ac:dyDescent="0.35">
      <c r="A266">
        <v>16</v>
      </c>
      <c r="B266" t="s">
        <v>332</v>
      </c>
      <c r="C266">
        <v>1</v>
      </c>
      <c r="D266">
        <v>1</v>
      </c>
      <c r="E266">
        <v>19</v>
      </c>
      <c r="F266">
        <v>19</v>
      </c>
      <c r="G266">
        <v>19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2.4</v>
      </c>
      <c r="P266">
        <v>2.4</v>
      </c>
      <c r="Q266" s="1">
        <v>1E-3</v>
      </c>
    </row>
    <row r="267" spans="1:17" x14ac:dyDescent="0.35">
      <c r="A267">
        <v>16</v>
      </c>
      <c r="B267" t="s">
        <v>50</v>
      </c>
      <c r="C267">
        <v>2</v>
      </c>
      <c r="D267">
        <v>6</v>
      </c>
      <c r="E267">
        <v>14</v>
      </c>
      <c r="F267">
        <v>7</v>
      </c>
      <c r="G267">
        <v>12</v>
      </c>
      <c r="H267">
        <v>0</v>
      </c>
      <c r="I267">
        <v>0</v>
      </c>
      <c r="J267">
        <v>1</v>
      </c>
      <c r="K267">
        <v>7</v>
      </c>
      <c r="L267">
        <v>0</v>
      </c>
      <c r="M267">
        <v>0</v>
      </c>
      <c r="N267">
        <v>1</v>
      </c>
      <c r="O267">
        <v>3.1</v>
      </c>
      <c r="P267">
        <v>3.1</v>
      </c>
      <c r="Q267" s="1">
        <v>6.7000000000000004E-2</v>
      </c>
    </row>
    <row r="268" spans="1:17" x14ac:dyDescent="0.35">
      <c r="A268">
        <v>16</v>
      </c>
      <c r="B268" t="s">
        <v>310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 s="1">
        <v>0</v>
      </c>
    </row>
    <row r="269" spans="1:17" x14ac:dyDescent="0.35">
      <c r="A269">
        <v>16</v>
      </c>
      <c r="B269" t="s">
        <v>210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  <c r="Q269" s="1">
        <v>0</v>
      </c>
    </row>
    <row r="270" spans="1:17" x14ac:dyDescent="0.35">
      <c r="A270">
        <v>16</v>
      </c>
      <c r="B270" t="s">
        <v>23</v>
      </c>
      <c r="C270">
        <v>4</v>
      </c>
      <c r="D270">
        <v>5</v>
      </c>
      <c r="E270">
        <v>79</v>
      </c>
      <c r="F270">
        <v>19.8</v>
      </c>
      <c r="G270">
        <v>36</v>
      </c>
      <c r="H270">
        <v>3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15.9</v>
      </c>
      <c r="P270">
        <v>15.9</v>
      </c>
      <c r="Q270" s="1">
        <v>0.48899999999999999</v>
      </c>
    </row>
    <row r="271" spans="1:17" x14ac:dyDescent="0.35">
      <c r="A271">
        <v>16</v>
      </c>
      <c r="B271" t="s">
        <v>63</v>
      </c>
      <c r="C271">
        <v>2</v>
      </c>
      <c r="D271">
        <v>3</v>
      </c>
      <c r="E271">
        <v>30</v>
      </c>
      <c r="F271">
        <v>15</v>
      </c>
      <c r="G271">
        <v>22</v>
      </c>
      <c r="H271">
        <v>1</v>
      </c>
      <c r="I271">
        <v>0</v>
      </c>
      <c r="J271">
        <v>1</v>
      </c>
      <c r="K271">
        <v>6</v>
      </c>
      <c r="L271">
        <v>0</v>
      </c>
      <c r="M271">
        <v>0</v>
      </c>
      <c r="N271">
        <v>1</v>
      </c>
      <c r="O271">
        <v>4.5999999999999996</v>
      </c>
      <c r="P271">
        <v>4.5999999999999996</v>
      </c>
      <c r="Q271" s="1">
        <v>0.19</v>
      </c>
    </row>
    <row r="272" spans="1:17" x14ac:dyDescent="0.35">
      <c r="A272">
        <v>16</v>
      </c>
      <c r="B272" t="s">
        <v>271</v>
      </c>
      <c r="C272">
        <v>1</v>
      </c>
      <c r="D272">
        <v>1</v>
      </c>
      <c r="E272">
        <v>12</v>
      </c>
      <c r="F272">
        <v>12</v>
      </c>
      <c r="G272">
        <v>12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7.7</v>
      </c>
      <c r="P272">
        <v>7.7</v>
      </c>
      <c r="Q272" s="1">
        <v>1E-3</v>
      </c>
    </row>
    <row r="273" spans="1:17" x14ac:dyDescent="0.35">
      <c r="A273">
        <v>16</v>
      </c>
      <c r="B273" t="s">
        <v>322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 s="1">
        <v>1E-3</v>
      </c>
    </row>
    <row r="274" spans="1:17" x14ac:dyDescent="0.35">
      <c r="A274">
        <v>16</v>
      </c>
      <c r="B274" t="s">
        <v>231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 s="1">
        <v>0</v>
      </c>
    </row>
    <row r="275" spans="1:17" x14ac:dyDescent="0.35">
      <c r="A275">
        <v>16</v>
      </c>
      <c r="B275" t="s">
        <v>308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 s="1">
        <v>0</v>
      </c>
    </row>
    <row r="276" spans="1:17" x14ac:dyDescent="0.35">
      <c r="A276">
        <v>16</v>
      </c>
      <c r="B276" t="s">
        <v>277</v>
      </c>
      <c r="C276">
        <v>0</v>
      </c>
      <c r="D276">
        <v>2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 s="1">
        <v>1E-3</v>
      </c>
    </row>
    <row r="277" spans="1:17" x14ac:dyDescent="0.35">
      <c r="A277">
        <v>16</v>
      </c>
      <c r="B277" t="s">
        <v>103</v>
      </c>
      <c r="C277">
        <v>1</v>
      </c>
      <c r="D277">
        <v>1</v>
      </c>
      <c r="E277">
        <v>15</v>
      </c>
      <c r="F277">
        <v>15</v>
      </c>
      <c r="G277">
        <v>15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2</v>
      </c>
      <c r="P277">
        <v>2</v>
      </c>
      <c r="Q277" s="1">
        <v>0</v>
      </c>
    </row>
    <row r="278" spans="1:17" x14ac:dyDescent="0.35">
      <c r="A278">
        <v>16</v>
      </c>
      <c r="B278" t="s">
        <v>357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s="1">
        <v>0</v>
      </c>
    </row>
    <row r="279" spans="1:17" x14ac:dyDescent="0.35">
      <c r="A279">
        <v>16</v>
      </c>
      <c r="B279" t="s">
        <v>230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 s="1">
        <v>0</v>
      </c>
    </row>
    <row r="280" spans="1:17" x14ac:dyDescent="0.35">
      <c r="A280">
        <v>16</v>
      </c>
      <c r="B280" t="s">
        <v>173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 s="1">
        <v>0</v>
      </c>
    </row>
    <row r="281" spans="1:17" x14ac:dyDescent="0.35">
      <c r="A281">
        <v>16</v>
      </c>
      <c r="B281" t="s">
        <v>239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 s="1">
        <v>0</v>
      </c>
    </row>
    <row r="282" spans="1:17" x14ac:dyDescent="0.35">
      <c r="A282">
        <v>16</v>
      </c>
      <c r="B282" t="s">
        <v>251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 s="1">
        <v>0</v>
      </c>
    </row>
    <row r="283" spans="1:17" x14ac:dyDescent="0.35">
      <c r="A283">
        <v>16</v>
      </c>
      <c r="B283" t="s">
        <v>175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s="1">
        <v>0</v>
      </c>
    </row>
    <row r="284" spans="1:17" x14ac:dyDescent="0.35">
      <c r="A284">
        <v>16</v>
      </c>
      <c r="B284" t="s">
        <v>290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 s="1">
        <v>0</v>
      </c>
    </row>
    <row r="285" spans="1:17" x14ac:dyDescent="0.35">
      <c r="A285">
        <v>16</v>
      </c>
      <c r="B285" t="s">
        <v>102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 s="1">
        <v>0.17699999999999999</v>
      </c>
    </row>
    <row r="286" spans="1:17" x14ac:dyDescent="0.35">
      <c r="A286">
        <v>16</v>
      </c>
      <c r="B286" t="s">
        <v>186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s="1">
        <v>0</v>
      </c>
    </row>
    <row r="287" spans="1:17" x14ac:dyDescent="0.35">
      <c r="A287">
        <v>16</v>
      </c>
      <c r="B287" t="s">
        <v>18</v>
      </c>
      <c r="C287">
        <v>5</v>
      </c>
      <c r="D287">
        <v>8</v>
      </c>
      <c r="E287">
        <v>29</v>
      </c>
      <c r="F287">
        <v>5.8</v>
      </c>
      <c r="G287">
        <v>11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5.4</v>
      </c>
      <c r="P287">
        <v>5.4</v>
      </c>
      <c r="Q287" s="1">
        <v>1</v>
      </c>
    </row>
    <row r="288" spans="1:17" x14ac:dyDescent="0.35">
      <c r="A288">
        <v>16</v>
      </c>
      <c r="B288" t="s">
        <v>330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  <c r="Q288" s="1">
        <v>2E-3</v>
      </c>
    </row>
    <row r="289" spans="1:17" x14ac:dyDescent="0.35">
      <c r="A289">
        <v>16</v>
      </c>
      <c r="B289" t="s">
        <v>200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 s="1">
        <v>0</v>
      </c>
    </row>
    <row r="290" spans="1:17" x14ac:dyDescent="0.35">
      <c r="A290">
        <v>16</v>
      </c>
      <c r="B290" t="s">
        <v>254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s="1">
        <v>0</v>
      </c>
    </row>
    <row r="291" spans="1:17" x14ac:dyDescent="0.35">
      <c r="A291">
        <v>16</v>
      </c>
      <c r="B291" t="s">
        <v>307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s="1">
        <v>0</v>
      </c>
    </row>
    <row r="292" spans="1:17" x14ac:dyDescent="0.35">
      <c r="A292">
        <v>16</v>
      </c>
      <c r="B292" t="s">
        <v>73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s="1">
        <v>0.34300000000000003</v>
      </c>
    </row>
    <row r="293" spans="1:17" x14ac:dyDescent="0.35">
      <c r="A293">
        <v>16</v>
      </c>
      <c r="B293" t="s">
        <v>375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s="1">
        <v>0</v>
      </c>
    </row>
    <row r="294" spans="1:17" x14ac:dyDescent="0.35">
      <c r="A294">
        <v>16</v>
      </c>
      <c r="B294" t="s">
        <v>283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 s="1">
        <v>0</v>
      </c>
    </row>
    <row r="295" spans="1:17" x14ac:dyDescent="0.35">
      <c r="A295">
        <v>16</v>
      </c>
      <c r="B295" t="s">
        <v>108</v>
      </c>
      <c r="C295">
        <v>5</v>
      </c>
      <c r="D295">
        <v>8</v>
      </c>
      <c r="E295">
        <v>140</v>
      </c>
      <c r="F295">
        <v>28</v>
      </c>
      <c r="G295">
        <v>80</v>
      </c>
      <c r="H295">
        <v>5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22.5</v>
      </c>
      <c r="P295">
        <v>22.5</v>
      </c>
      <c r="Q295" s="1">
        <v>0.93600000000000005</v>
      </c>
    </row>
    <row r="296" spans="1:17" x14ac:dyDescent="0.35">
      <c r="A296">
        <v>16</v>
      </c>
      <c r="B296" t="s">
        <v>291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 s="1">
        <v>3.0000000000000001E-3</v>
      </c>
    </row>
    <row r="297" spans="1:17" x14ac:dyDescent="0.35">
      <c r="A297">
        <v>16</v>
      </c>
      <c r="B297" t="s">
        <v>238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 s="1">
        <v>0</v>
      </c>
    </row>
    <row r="298" spans="1:17" x14ac:dyDescent="0.35">
      <c r="A298">
        <v>16</v>
      </c>
      <c r="B298" t="s">
        <v>80</v>
      </c>
      <c r="C298">
        <v>3</v>
      </c>
      <c r="D298">
        <v>5</v>
      </c>
      <c r="E298">
        <v>50</v>
      </c>
      <c r="F298">
        <v>16.7</v>
      </c>
      <c r="G298">
        <v>29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6.5</v>
      </c>
      <c r="P298">
        <v>6.5</v>
      </c>
      <c r="Q298" s="1">
        <v>0.90800000000000003</v>
      </c>
    </row>
    <row r="299" spans="1:17" x14ac:dyDescent="0.35">
      <c r="A299">
        <v>16</v>
      </c>
      <c r="B299" t="s">
        <v>242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 s="1">
        <v>0</v>
      </c>
    </row>
    <row r="300" spans="1:17" x14ac:dyDescent="0.35">
      <c r="A300">
        <v>16</v>
      </c>
      <c r="B300" t="s">
        <v>380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 s="1">
        <v>0</v>
      </c>
    </row>
    <row r="301" spans="1:17" x14ac:dyDescent="0.35">
      <c r="A301">
        <v>16</v>
      </c>
      <c r="B301" t="s">
        <v>289</v>
      </c>
      <c r="C301">
        <v>3</v>
      </c>
      <c r="D301">
        <v>5</v>
      </c>
      <c r="E301">
        <v>32</v>
      </c>
      <c r="F301">
        <v>10.7</v>
      </c>
      <c r="G301">
        <v>15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4.7</v>
      </c>
      <c r="P301">
        <v>4.7</v>
      </c>
      <c r="Q301" s="1">
        <v>0</v>
      </c>
    </row>
    <row r="302" spans="1:17" x14ac:dyDescent="0.35">
      <c r="A302">
        <v>16</v>
      </c>
      <c r="B302" t="s">
        <v>312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 s="1">
        <v>1E-3</v>
      </c>
    </row>
    <row r="303" spans="1:17" x14ac:dyDescent="0.35">
      <c r="A303">
        <v>16</v>
      </c>
      <c r="B303" t="s">
        <v>363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 s="1">
        <v>0</v>
      </c>
    </row>
    <row r="304" spans="1:17" x14ac:dyDescent="0.35">
      <c r="A304">
        <v>16</v>
      </c>
      <c r="B304" t="s">
        <v>293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 s="1">
        <v>0</v>
      </c>
    </row>
    <row r="305" spans="1:17" x14ac:dyDescent="0.35">
      <c r="A305">
        <v>16</v>
      </c>
      <c r="B305" t="s">
        <v>149</v>
      </c>
      <c r="C305">
        <v>1</v>
      </c>
      <c r="D305">
        <v>1</v>
      </c>
      <c r="E305">
        <v>-4</v>
      </c>
      <c r="F305">
        <v>-4</v>
      </c>
      <c r="G305">
        <v>0</v>
      </c>
      <c r="H305">
        <v>0</v>
      </c>
      <c r="I305">
        <v>0</v>
      </c>
      <c r="J305">
        <v>1</v>
      </c>
      <c r="K305">
        <v>5</v>
      </c>
      <c r="L305">
        <v>0</v>
      </c>
      <c r="M305">
        <v>0</v>
      </c>
      <c r="N305">
        <v>1</v>
      </c>
      <c r="O305">
        <v>0.6</v>
      </c>
      <c r="P305">
        <v>0.6</v>
      </c>
      <c r="Q305" s="1">
        <v>2E-3</v>
      </c>
    </row>
    <row r="306" spans="1:17" x14ac:dyDescent="0.35">
      <c r="A306">
        <v>16</v>
      </c>
      <c r="B306" t="s">
        <v>321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0</v>
      </c>
      <c r="Q306" s="1">
        <v>1E-3</v>
      </c>
    </row>
    <row r="307" spans="1:17" x14ac:dyDescent="0.35">
      <c r="A307">
        <v>16</v>
      </c>
      <c r="B307" t="s">
        <v>311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0</v>
      </c>
      <c r="Q307" s="1">
        <v>0</v>
      </c>
    </row>
    <row r="308" spans="1:17" x14ac:dyDescent="0.35">
      <c r="A308">
        <v>16</v>
      </c>
      <c r="B308" t="s">
        <v>181</v>
      </c>
      <c r="C308">
        <v>4</v>
      </c>
      <c r="D308">
        <v>4</v>
      </c>
      <c r="E308">
        <v>37</v>
      </c>
      <c r="F308">
        <v>9.3000000000000007</v>
      </c>
      <c r="G308">
        <v>22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5.7</v>
      </c>
      <c r="P308">
        <v>5.7</v>
      </c>
      <c r="Q308" s="1">
        <v>1.2E-2</v>
      </c>
    </row>
    <row r="309" spans="1:17" x14ac:dyDescent="0.35">
      <c r="A309">
        <v>16</v>
      </c>
      <c r="B309" t="s">
        <v>318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 s="1">
        <v>0</v>
      </c>
    </row>
    <row r="310" spans="1:17" x14ac:dyDescent="0.35">
      <c r="A310">
        <v>16</v>
      </c>
      <c r="B310" t="s">
        <v>232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 s="1">
        <v>0</v>
      </c>
    </row>
    <row r="311" spans="1:17" x14ac:dyDescent="0.35">
      <c r="A311">
        <v>16</v>
      </c>
      <c r="B311" t="s">
        <v>152</v>
      </c>
      <c r="C311">
        <v>4</v>
      </c>
      <c r="D311">
        <v>6</v>
      </c>
      <c r="E311">
        <v>42</v>
      </c>
      <c r="F311">
        <v>10.5</v>
      </c>
      <c r="G311">
        <v>18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6.2</v>
      </c>
      <c r="P311">
        <v>6.2</v>
      </c>
      <c r="Q311" s="1">
        <v>1.6E-2</v>
      </c>
    </row>
    <row r="312" spans="1:17" x14ac:dyDescent="0.35">
      <c r="A312">
        <v>16</v>
      </c>
      <c r="B312" t="s">
        <v>81</v>
      </c>
      <c r="C312">
        <v>2</v>
      </c>
      <c r="D312">
        <v>3</v>
      </c>
      <c r="E312">
        <v>25</v>
      </c>
      <c r="F312">
        <v>12.5</v>
      </c>
      <c r="G312">
        <v>13</v>
      </c>
      <c r="H312">
        <v>0</v>
      </c>
      <c r="I312">
        <v>0</v>
      </c>
      <c r="J312">
        <v>1</v>
      </c>
      <c r="K312">
        <v>-3</v>
      </c>
      <c r="L312">
        <v>0</v>
      </c>
      <c r="M312">
        <v>0</v>
      </c>
      <c r="N312">
        <v>1</v>
      </c>
      <c r="O312">
        <v>3.2</v>
      </c>
      <c r="P312">
        <v>3.2</v>
      </c>
      <c r="Q312" s="1">
        <v>0.17499999999999999</v>
      </c>
    </row>
    <row r="313" spans="1:17" x14ac:dyDescent="0.35">
      <c r="A313">
        <v>16</v>
      </c>
      <c r="B313" t="s">
        <v>193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 s="1">
        <v>0</v>
      </c>
    </row>
    <row r="314" spans="1:17" x14ac:dyDescent="0.35">
      <c r="A314">
        <v>16</v>
      </c>
      <c r="B314" t="s">
        <v>28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 s="1">
        <v>0.18</v>
      </c>
    </row>
    <row r="315" spans="1:17" x14ac:dyDescent="0.35">
      <c r="A315">
        <v>16</v>
      </c>
      <c r="B315" t="s">
        <v>189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  <c r="Q315" s="1">
        <v>0</v>
      </c>
    </row>
    <row r="316" spans="1:17" x14ac:dyDescent="0.35">
      <c r="A316">
        <v>16</v>
      </c>
      <c r="B316" t="s">
        <v>90</v>
      </c>
      <c r="C316">
        <v>5</v>
      </c>
      <c r="D316">
        <v>7</v>
      </c>
      <c r="E316">
        <v>59</v>
      </c>
      <c r="F316">
        <v>11.8</v>
      </c>
      <c r="G316">
        <v>29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8.4</v>
      </c>
      <c r="P316">
        <v>8.4</v>
      </c>
      <c r="Q316" s="1">
        <v>0.50700000000000001</v>
      </c>
    </row>
    <row r="317" spans="1:17" x14ac:dyDescent="0.35">
      <c r="A317">
        <v>16</v>
      </c>
      <c r="B317" t="s">
        <v>184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 s="1">
        <v>0</v>
      </c>
    </row>
    <row r="318" spans="1:17" x14ac:dyDescent="0.35">
      <c r="A318">
        <v>16</v>
      </c>
      <c r="B318" t="s">
        <v>91</v>
      </c>
      <c r="C318">
        <v>8</v>
      </c>
      <c r="D318">
        <v>11</v>
      </c>
      <c r="E318">
        <v>81</v>
      </c>
      <c r="F318">
        <v>10.1</v>
      </c>
      <c r="G318">
        <v>21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12.1</v>
      </c>
      <c r="P318">
        <v>12.1</v>
      </c>
      <c r="Q318" s="1">
        <v>0.91900000000000004</v>
      </c>
    </row>
    <row r="319" spans="1:17" x14ac:dyDescent="0.35">
      <c r="A319">
        <v>16</v>
      </c>
      <c r="B319" t="s">
        <v>161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  <c r="Q319" s="1">
        <v>1E-3</v>
      </c>
    </row>
    <row r="320" spans="1:17" x14ac:dyDescent="0.35">
      <c r="A320">
        <v>16</v>
      </c>
      <c r="B320" t="s">
        <v>168</v>
      </c>
      <c r="C320">
        <v>1</v>
      </c>
      <c r="D320">
        <v>1</v>
      </c>
      <c r="E320">
        <v>11</v>
      </c>
      <c r="F320">
        <v>11</v>
      </c>
      <c r="G320">
        <v>11</v>
      </c>
      <c r="H320">
        <v>0</v>
      </c>
      <c r="I320">
        <v>0</v>
      </c>
      <c r="J320">
        <v>1</v>
      </c>
      <c r="K320">
        <v>9</v>
      </c>
      <c r="L320">
        <v>0</v>
      </c>
      <c r="M320">
        <v>0</v>
      </c>
      <c r="N320">
        <v>1</v>
      </c>
      <c r="O320">
        <v>2.5</v>
      </c>
      <c r="P320">
        <v>2.5</v>
      </c>
      <c r="Q320" s="1">
        <v>0.01</v>
      </c>
    </row>
    <row r="321" spans="1:17" x14ac:dyDescent="0.35">
      <c r="A321">
        <v>16</v>
      </c>
      <c r="B321" t="s">
        <v>14</v>
      </c>
      <c r="C321">
        <v>9</v>
      </c>
      <c r="D321">
        <v>14</v>
      </c>
      <c r="E321">
        <v>99</v>
      </c>
      <c r="F321">
        <v>11</v>
      </c>
      <c r="G321">
        <v>20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14.4</v>
      </c>
      <c r="P321">
        <v>14.4</v>
      </c>
      <c r="Q321" s="1">
        <v>1</v>
      </c>
    </row>
    <row r="322" spans="1:17" x14ac:dyDescent="0.35">
      <c r="A322">
        <v>16</v>
      </c>
      <c r="B322" t="s">
        <v>237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 s="1">
        <v>0</v>
      </c>
    </row>
    <row r="323" spans="1:17" x14ac:dyDescent="0.35">
      <c r="A323">
        <v>16</v>
      </c>
      <c r="B323" t="s">
        <v>342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 s="1">
        <v>0</v>
      </c>
    </row>
    <row r="324" spans="1:17" x14ac:dyDescent="0.35">
      <c r="A324">
        <v>16</v>
      </c>
      <c r="B324" t="s">
        <v>350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 s="1">
        <v>0</v>
      </c>
    </row>
    <row r="325" spans="1:17" x14ac:dyDescent="0.35">
      <c r="A325">
        <v>16</v>
      </c>
      <c r="B325" t="s">
        <v>198</v>
      </c>
      <c r="C325">
        <v>1</v>
      </c>
      <c r="D325">
        <v>3</v>
      </c>
      <c r="E325">
        <v>13</v>
      </c>
      <c r="F325">
        <v>13</v>
      </c>
      <c r="G325">
        <v>13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1.8</v>
      </c>
      <c r="P325">
        <v>1.8</v>
      </c>
      <c r="Q325" s="1">
        <v>2.4E-2</v>
      </c>
    </row>
    <row r="326" spans="1:17" x14ac:dyDescent="0.35">
      <c r="A326">
        <v>16</v>
      </c>
      <c r="B326" t="s">
        <v>160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</v>
      </c>
      <c r="K326">
        <v>4</v>
      </c>
      <c r="L326">
        <v>0</v>
      </c>
      <c r="M326">
        <v>0</v>
      </c>
      <c r="N326">
        <v>1</v>
      </c>
      <c r="O326">
        <v>0.4</v>
      </c>
      <c r="P326">
        <v>0.4</v>
      </c>
      <c r="Q326" s="1">
        <v>1E-3</v>
      </c>
    </row>
    <row r="327" spans="1:17" x14ac:dyDescent="0.35">
      <c r="A327">
        <v>16</v>
      </c>
      <c r="B327" t="s">
        <v>112</v>
      </c>
      <c r="C327">
        <v>3</v>
      </c>
      <c r="D327">
        <v>7</v>
      </c>
      <c r="E327">
        <v>16</v>
      </c>
      <c r="F327">
        <v>5.3</v>
      </c>
      <c r="G327">
        <v>8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3.1</v>
      </c>
      <c r="P327">
        <v>3.1</v>
      </c>
      <c r="Q327" s="1">
        <v>9.6000000000000002E-2</v>
      </c>
    </row>
    <row r="328" spans="1:17" x14ac:dyDescent="0.35">
      <c r="A328">
        <v>16</v>
      </c>
      <c r="B328" t="s">
        <v>297</v>
      </c>
      <c r="C328">
        <v>1</v>
      </c>
      <c r="D328">
        <v>2</v>
      </c>
      <c r="E328">
        <v>5</v>
      </c>
      <c r="F328">
        <v>5</v>
      </c>
      <c r="G328">
        <v>5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1</v>
      </c>
      <c r="P328">
        <v>1</v>
      </c>
      <c r="Q328" s="1">
        <v>0</v>
      </c>
    </row>
    <row r="329" spans="1:17" x14ac:dyDescent="0.35">
      <c r="A329">
        <v>16</v>
      </c>
      <c r="B329" t="s">
        <v>163</v>
      </c>
      <c r="C329">
        <v>1</v>
      </c>
      <c r="D329">
        <v>2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1</v>
      </c>
      <c r="K329">
        <v>16</v>
      </c>
      <c r="L329">
        <v>0</v>
      </c>
      <c r="M329">
        <v>0</v>
      </c>
      <c r="N329">
        <v>1</v>
      </c>
      <c r="O329">
        <v>2.2000000000000002</v>
      </c>
      <c r="P329">
        <v>2.2000000000000002</v>
      </c>
      <c r="Q329" s="1">
        <v>5.0000000000000001E-3</v>
      </c>
    </row>
    <row r="330" spans="1:17" x14ac:dyDescent="0.35">
      <c r="A330">
        <v>16</v>
      </c>
      <c r="B330" t="s">
        <v>164</v>
      </c>
      <c r="C330">
        <v>1</v>
      </c>
      <c r="D330">
        <v>2</v>
      </c>
      <c r="E330">
        <v>18</v>
      </c>
      <c r="F330">
        <v>18</v>
      </c>
      <c r="G330">
        <v>18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2.2999999999999998</v>
      </c>
      <c r="P330">
        <v>2.2999999999999998</v>
      </c>
      <c r="Q330" s="1">
        <v>3.0000000000000001E-3</v>
      </c>
    </row>
    <row r="331" spans="1:17" x14ac:dyDescent="0.35">
      <c r="A331">
        <v>16</v>
      </c>
      <c r="B331" t="s">
        <v>256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 s="1">
        <v>0</v>
      </c>
    </row>
    <row r="332" spans="1:17" x14ac:dyDescent="0.35">
      <c r="A332">
        <v>16</v>
      </c>
      <c r="B332" t="s">
        <v>323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  <c r="Q332" s="1">
        <v>0</v>
      </c>
    </row>
    <row r="333" spans="1:17" x14ac:dyDescent="0.35">
      <c r="A333">
        <v>16</v>
      </c>
      <c r="B333" t="s">
        <v>344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 s="1">
        <v>0</v>
      </c>
    </row>
    <row r="334" spans="1:17" x14ac:dyDescent="0.35">
      <c r="A334">
        <v>16</v>
      </c>
      <c r="B334" t="s">
        <v>33</v>
      </c>
      <c r="C334">
        <v>9</v>
      </c>
      <c r="D334">
        <v>13</v>
      </c>
      <c r="E334">
        <v>72</v>
      </c>
      <c r="F334">
        <v>8</v>
      </c>
      <c r="G334">
        <v>13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17.7</v>
      </c>
      <c r="P334">
        <v>17.7</v>
      </c>
      <c r="Q334" s="1">
        <v>0.88700000000000001</v>
      </c>
    </row>
    <row r="335" spans="1:17" x14ac:dyDescent="0.35">
      <c r="A335">
        <v>16</v>
      </c>
      <c r="B335" t="s">
        <v>31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 s="1">
        <v>0.27200000000000002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Q335"/>
  <sheetViews>
    <sheetView showGridLines="0" topLeftCell="A307" workbookViewId="0">
      <selection activeCell="A5" sqref="A5:Q335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385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125</v>
      </c>
      <c r="L4" t="s">
        <v>126</v>
      </c>
      <c r="M4" t="s">
        <v>9</v>
      </c>
      <c r="N4" t="s">
        <v>10</v>
      </c>
      <c r="O4" t="s">
        <v>11</v>
      </c>
      <c r="P4" t="s">
        <v>12</v>
      </c>
      <c r="Q4" t="s">
        <v>13</v>
      </c>
    </row>
    <row r="5" spans="1:17" x14ac:dyDescent="0.35">
      <c r="A5">
        <v>17</v>
      </c>
      <c r="B5" t="s">
        <v>45</v>
      </c>
      <c r="C5">
        <v>13</v>
      </c>
      <c r="D5">
        <v>17</v>
      </c>
      <c r="E5">
        <v>227</v>
      </c>
      <c r="F5">
        <v>17.5</v>
      </c>
      <c r="G5">
        <v>92</v>
      </c>
      <c r="H5">
        <v>7</v>
      </c>
      <c r="I5">
        <v>1</v>
      </c>
      <c r="J5">
        <v>1</v>
      </c>
      <c r="K5">
        <v>5</v>
      </c>
      <c r="L5">
        <v>0</v>
      </c>
      <c r="M5">
        <v>1</v>
      </c>
      <c r="N5">
        <v>1</v>
      </c>
      <c r="O5">
        <v>33.700000000000003</v>
      </c>
      <c r="P5">
        <v>33.700000000000003</v>
      </c>
      <c r="Q5" s="1">
        <v>1</v>
      </c>
    </row>
    <row r="6" spans="1:17" x14ac:dyDescent="0.35">
      <c r="A6">
        <v>17</v>
      </c>
      <c r="B6" t="s">
        <v>46</v>
      </c>
      <c r="C6">
        <v>13</v>
      </c>
      <c r="D6">
        <v>21</v>
      </c>
      <c r="E6">
        <v>126</v>
      </c>
      <c r="F6">
        <v>9.6999999999999993</v>
      </c>
      <c r="G6">
        <v>24</v>
      </c>
      <c r="H6">
        <v>1</v>
      </c>
      <c r="I6">
        <v>2</v>
      </c>
      <c r="J6">
        <v>0</v>
      </c>
      <c r="K6">
        <v>0</v>
      </c>
      <c r="L6">
        <v>0</v>
      </c>
      <c r="M6">
        <v>0</v>
      </c>
      <c r="N6">
        <v>1</v>
      </c>
      <c r="O6">
        <v>31.1</v>
      </c>
      <c r="P6">
        <v>31.1</v>
      </c>
      <c r="Q6" s="1">
        <v>0.99399999999999999</v>
      </c>
    </row>
    <row r="7" spans="1:17" x14ac:dyDescent="0.35">
      <c r="A7">
        <v>17</v>
      </c>
      <c r="B7" t="s">
        <v>82</v>
      </c>
      <c r="C7">
        <v>9</v>
      </c>
      <c r="D7">
        <v>13</v>
      </c>
      <c r="E7">
        <v>159</v>
      </c>
      <c r="F7">
        <v>17.7</v>
      </c>
      <c r="G7">
        <v>32</v>
      </c>
      <c r="H7">
        <v>7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26.4</v>
      </c>
      <c r="P7">
        <v>26.4</v>
      </c>
      <c r="Q7" s="1">
        <v>0.97399999999999998</v>
      </c>
    </row>
    <row r="8" spans="1:17" x14ac:dyDescent="0.35">
      <c r="A8">
        <v>17</v>
      </c>
      <c r="B8" t="s">
        <v>67</v>
      </c>
      <c r="C8">
        <v>6</v>
      </c>
      <c r="D8">
        <v>8</v>
      </c>
      <c r="E8">
        <v>89</v>
      </c>
      <c r="F8">
        <v>14.8</v>
      </c>
      <c r="G8">
        <v>33</v>
      </c>
      <c r="H8">
        <v>3</v>
      </c>
      <c r="I8">
        <v>2</v>
      </c>
      <c r="J8">
        <v>0</v>
      </c>
      <c r="K8">
        <v>0</v>
      </c>
      <c r="L8">
        <v>0</v>
      </c>
      <c r="M8">
        <v>0</v>
      </c>
      <c r="N8">
        <v>1</v>
      </c>
      <c r="O8">
        <v>23.9</v>
      </c>
      <c r="P8">
        <v>23.9</v>
      </c>
      <c r="Q8" s="1">
        <v>0.65500000000000003</v>
      </c>
    </row>
    <row r="9" spans="1:17" x14ac:dyDescent="0.35">
      <c r="A9">
        <v>17</v>
      </c>
      <c r="B9" t="s">
        <v>15</v>
      </c>
      <c r="C9">
        <v>7</v>
      </c>
      <c r="D9">
        <v>8</v>
      </c>
      <c r="E9">
        <v>114</v>
      </c>
      <c r="F9">
        <v>16.3</v>
      </c>
      <c r="G9">
        <v>38</v>
      </c>
      <c r="H9">
        <v>3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20.9</v>
      </c>
      <c r="P9">
        <v>20.9</v>
      </c>
      <c r="Q9" s="1">
        <v>0.97799999999999998</v>
      </c>
    </row>
    <row r="10" spans="1:17" x14ac:dyDescent="0.35">
      <c r="A10">
        <v>17</v>
      </c>
      <c r="B10" t="s">
        <v>284</v>
      </c>
      <c r="C10">
        <v>6</v>
      </c>
      <c r="D10">
        <v>9</v>
      </c>
      <c r="E10">
        <v>105</v>
      </c>
      <c r="F10">
        <v>17.5</v>
      </c>
      <c r="G10">
        <v>37</v>
      </c>
      <c r="H10">
        <v>3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19.5</v>
      </c>
      <c r="P10">
        <v>19.5</v>
      </c>
      <c r="Q10" s="1">
        <v>0</v>
      </c>
    </row>
    <row r="11" spans="1:17" x14ac:dyDescent="0.35">
      <c r="A11">
        <v>17</v>
      </c>
      <c r="B11" t="s">
        <v>25</v>
      </c>
      <c r="C11">
        <v>6</v>
      </c>
      <c r="D11">
        <v>8</v>
      </c>
      <c r="E11">
        <v>90</v>
      </c>
      <c r="F11">
        <v>15</v>
      </c>
      <c r="G11">
        <v>23</v>
      </c>
      <c r="H11">
        <v>2</v>
      </c>
      <c r="I11">
        <v>1</v>
      </c>
      <c r="J11">
        <v>1</v>
      </c>
      <c r="K11">
        <v>11</v>
      </c>
      <c r="L11">
        <v>0</v>
      </c>
      <c r="M11">
        <v>0</v>
      </c>
      <c r="N11">
        <v>1</v>
      </c>
      <c r="O11">
        <v>19.100000000000001</v>
      </c>
      <c r="P11">
        <v>19.100000000000001</v>
      </c>
      <c r="Q11" s="1">
        <v>1</v>
      </c>
    </row>
    <row r="12" spans="1:17" x14ac:dyDescent="0.35">
      <c r="A12">
        <v>17</v>
      </c>
      <c r="B12" t="s">
        <v>84</v>
      </c>
      <c r="C12">
        <v>4</v>
      </c>
      <c r="D12">
        <v>6</v>
      </c>
      <c r="E12">
        <v>106</v>
      </c>
      <c r="F12">
        <v>26.5</v>
      </c>
      <c r="G12">
        <v>80</v>
      </c>
      <c r="H12">
        <v>4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18.600000000000001</v>
      </c>
      <c r="P12">
        <v>18.600000000000001</v>
      </c>
      <c r="Q12" s="1">
        <v>3.2000000000000001E-2</v>
      </c>
    </row>
    <row r="13" spans="1:17" x14ac:dyDescent="0.35">
      <c r="A13">
        <v>17</v>
      </c>
      <c r="B13" t="s">
        <v>33</v>
      </c>
      <c r="C13">
        <v>3</v>
      </c>
      <c r="D13">
        <v>3</v>
      </c>
      <c r="E13">
        <v>106</v>
      </c>
      <c r="F13">
        <v>35.299999999999997</v>
      </c>
      <c r="G13">
        <v>75</v>
      </c>
      <c r="H13">
        <v>5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18.100000000000001</v>
      </c>
      <c r="P13">
        <v>18.100000000000001</v>
      </c>
      <c r="Q13" s="1">
        <v>0.89300000000000002</v>
      </c>
    </row>
    <row r="14" spans="1:17" x14ac:dyDescent="0.35">
      <c r="A14">
        <v>17</v>
      </c>
      <c r="B14" t="s">
        <v>112</v>
      </c>
      <c r="C14">
        <v>6</v>
      </c>
      <c r="D14">
        <v>9</v>
      </c>
      <c r="E14">
        <v>55</v>
      </c>
      <c r="F14">
        <v>9.1999999999999993</v>
      </c>
      <c r="G14">
        <v>20</v>
      </c>
      <c r="H14">
        <v>1</v>
      </c>
      <c r="I14">
        <v>0</v>
      </c>
      <c r="J14">
        <v>1</v>
      </c>
      <c r="K14">
        <v>24</v>
      </c>
      <c r="L14">
        <v>1</v>
      </c>
      <c r="M14">
        <v>0</v>
      </c>
      <c r="N14">
        <v>1</v>
      </c>
      <c r="O14">
        <v>16.899999999999999</v>
      </c>
      <c r="P14">
        <v>16.899999999999999</v>
      </c>
      <c r="Q14" s="1">
        <v>8.8999999999999996E-2</v>
      </c>
    </row>
    <row r="15" spans="1:17" x14ac:dyDescent="0.35">
      <c r="A15">
        <v>17</v>
      </c>
      <c r="B15" t="s">
        <v>62</v>
      </c>
      <c r="C15">
        <v>7</v>
      </c>
      <c r="D15">
        <v>9</v>
      </c>
      <c r="E15">
        <v>131</v>
      </c>
      <c r="F15">
        <v>18.7</v>
      </c>
      <c r="G15">
        <v>37</v>
      </c>
      <c r="H15">
        <v>5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16.600000000000001</v>
      </c>
      <c r="P15">
        <v>16.600000000000001</v>
      </c>
      <c r="Q15" s="1">
        <v>0.81799999999999995</v>
      </c>
    </row>
    <row r="16" spans="1:17" x14ac:dyDescent="0.35">
      <c r="A16">
        <v>17</v>
      </c>
      <c r="B16" t="s">
        <v>338</v>
      </c>
      <c r="C16">
        <v>2</v>
      </c>
      <c r="D16">
        <v>2</v>
      </c>
      <c r="E16">
        <v>34</v>
      </c>
      <c r="F16">
        <v>17</v>
      </c>
      <c r="G16">
        <v>22</v>
      </c>
      <c r="H16">
        <v>1</v>
      </c>
      <c r="I16">
        <v>2</v>
      </c>
      <c r="J16">
        <v>0</v>
      </c>
      <c r="K16">
        <v>0</v>
      </c>
      <c r="L16">
        <v>0</v>
      </c>
      <c r="M16">
        <v>0</v>
      </c>
      <c r="N16">
        <v>1</v>
      </c>
      <c r="O16">
        <v>16.399999999999999</v>
      </c>
      <c r="P16">
        <v>16.399999999999999</v>
      </c>
      <c r="Q16" s="1">
        <v>1.2999999999999999E-2</v>
      </c>
    </row>
    <row r="17" spans="1:17" x14ac:dyDescent="0.35">
      <c r="A17">
        <v>17</v>
      </c>
      <c r="B17" t="s">
        <v>22</v>
      </c>
      <c r="C17">
        <v>5</v>
      </c>
      <c r="D17">
        <v>8</v>
      </c>
      <c r="E17">
        <v>118</v>
      </c>
      <c r="F17">
        <v>23.6</v>
      </c>
      <c r="G17">
        <v>80</v>
      </c>
      <c r="H17">
        <v>4</v>
      </c>
      <c r="I17">
        <v>0</v>
      </c>
      <c r="J17">
        <v>2</v>
      </c>
      <c r="K17">
        <v>19</v>
      </c>
      <c r="L17">
        <v>0</v>
      </c>
      <c r="M17">
        <v>0</v>
      </c>
      <c r="N17">
        <v>1</v>
      </c>
      <c r="O17">
        <v>16.2</v>
      </c>
      <c r="P17">
        <v>16.2</v>
      </c>
      <c r="Q17" s="1">
        <v>0.96299999999999997</v>
      </c>
    </row>
    <row r="18" spans="1:17" x14ac:dyDescent="0.35">
      <c r="A18">
        <v>17</v>
      </c>
      <c r="B18" t="s">
        <v>49</v>
      </c>
      <c r="C18">
        <v>5</v>
      </c>
      <c r="D18">
        <v>6</v>
      </c>
      <c r="E18">
        <v>37</v>
      </c>
      <c r="F18">
        <v>7.4</v>
      </c>
      <c r="G18">
        <v>16</v>
      </c>
      <c r="H18">
        <v>0</v>
      </c>
      <c r="I18">
        <v>1</v>
      </c>
      <c r="J18">
        <v>3</v>
      </c>
      <c r="K18">
        <v>35</v>
      </c>
      <c r="L18">
        <v>0</v>
      </c>
      <c r="M18">
        <v>0</v>
      </c>
      <c r="N18">
        <v>1</v>
      </c>
      <c r="O18">
        <v>15.7</v>
      </c>
      <c r="P18">
        <v>15.7</v>
      </c>
      <c r="Q18" s="1">
        <v>0.99199999999999999</v>
      </c>
    </row>
    <row r="19" spans="1:17" x14ac:dyDescent="0.35">
      <c r="A19">
        <v>17</v>
      </c>
      <c r="B19" t="s">
        <v>55</v>
      </c>
      <c r="C19">
        <v>3</v>
      </c>
      <c r="D19">
        <v>5</v>
      </c>
      <c r="E19">
        <v>81</v>
      </c>
      <c r="F19">
        <v>27</v>
      </c>
      <c r="G19">
        <v>47</v>
      </c>
      <c r="H19">
        <v>3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15.6</v>
      </c>
      <c r="P19">
        <v>15.6</v>
      </c>
      <c r="Q19" s="1">
        <v>0.91400000000000003</v>
      </c>
    </row>
    <row r="20" spans="1:17" x14ac:dyDescent="0.35">
      <c r="A20">
        <v>17</v>
      </c>
      <c r="B20" t="s">
        <v>41</v>
      </c>
      <c r="C20">
        <v>5</v>
      </c>
      <c r="D20">
        <v>6</v>
      </c>
      <c r="E20">
        <v>127</v>
      </c>
      <c r="F20">
        <v>25.4</v>
      </c>
      <c r="G20">
        <v>67</v>
      </c>
      <c r="H20">
        <v>5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15.2</v>
      </c>
      <c r="P20">
        <v>15.2</v>
      </c>
      <c r="Q20" s="1">
        <v>0.91700000000000004</v>
      </c>
    </row>
    <row r="21" spans="1:17" x14ac:dyDescent="0.35">
      <c r="A21">
        <v>17</v>
      </c>
      <c r="B21" t="s">
        <v>54</v>
      </c>
      <c r="C21">
        <v>5</v>
      </c>
      <c r="D21">
        <v>6</v>
      </c>
      <c r="E21">
        <v>61</v>
      </c>
      <c r="F21">
        <v>12.2</v>
      </c>
      <c r="G21">
        <v>24</v>
      </c>
      <c r="H21">
        <v>2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14.6</v>
      </c>
      <c r="P21">
        <v>14.6</v>
      </c>
      <c r="Q21" s="1">
        <v>0.40899999999999997</v>
      </c>
    </row>
    <row r="22" spans="1:17" x14ac:dyDescent="0.35">
      <c r="A22">
        <v>17</v>
      </c>
      <c r="B22" t="s">
        <v>83</v>
      </c>
      <c r="C22">
        <v>5</v>
      </c>
      <c r="D22">
        <v>8</v>
      </c>
      <c r="E22">
        <v>60</v>
      </c>
      <c r="F22">
        <v>12</v>
      </c>
      <c r="G22">
        <v>21</v>
      </c>
      <c r="H22">
        <v>2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14.5</v>
      </c>
      <c r="P22">
        <v>14.5</v>
      </c>
      <c r="Q22" s="1">
        <v>0.67700000000000005</v>
      </c>
    </row>
    <row r="23" spans="1:17" x14ac:dyDescent="0.35">
      <c r="A23">
        <v>17</v>
      </c>
      <c r="B23" t="s">
        <v>152</v>
      </c>
      <c r="C23">
        <v>4</v>
      </c>
      <c r="D23">
        <v>5</v>
      </c>
      <c r="E23">
        <v>84</v>
      </c>
      <c r="F23">
        <v>21</v>
      </c>
      <c r="G23">
        <v>54</v>
      </c>
      <c r="H23">
        <v>5</v>
      </c>
      <c r="I23">
        <v>1</v>
      </c>
      <c r="J23">
        <v>0</v>
      </c>
      <c r="K23">
        <v>0</v>
      </c>
      <c r="L23">
        <v>0</v>
      </c>
      <c r="M23">
        <v>1</v>
      </c>
      <c r="N23">
        <v>1</v>
      </c>
      <c r="O23">
        <v>14.4</v>
      </c>
      <c r="P23">
        <v>14.4</v>
      </c>
      <c r="Q23" s="1">
        <v>1.6E-2</v>
      </c>
    </row>
    <row r="24" spans="1:17" x14ac:dyDescent="0.35">
      <c r="A24">
        <v>17</v>
      </c>
      <c r="B24" t="s">
        <v>80</v>
      </c>
      <c r="C24">
        <v>4</v>
      </c>
      <c r="D24">
        <v>6</v>
      </c>
      <c r="E24">
        <v>61</v>
      </c>
      <c r="F24">
        <v>15.3</v>
      </c>
      <c r="G24">
        <v>42</v>
      </c>
      <c r="H24">
        <v>3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14.1</v>
      </c>
      <c r="P24">
        <v>14.1</v>
      </c>
      <c r="Q24" s="1">
        <v>0.90800000000000003</v>
      </c>
    </row>
    <row r="25" spans="1:17" x14ac:dyDescent="0.35">
      <c r="A25">
        <v>17</v>
      </c>
      <c r="B25" t="s">
        <v>176</v>
      </c>
      <c r="C25">
        <v>2</v>
      </c>
      <c r="D25">
        <v>4</v>
      </c>
      <c r="E25">
        <v>69</v>
      </c>
      <c r="F25">
        <v>34.5</v>
      </c>
      <c r="G25">
        <v>54</v>
      </c>
      <c r="H25">
        <v>4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13.9</v>
      </c>
      <c r="P25">
        <v>13.9</v>
      </c>
      <c r="Q25" s="1">
        <v>1E-3</v>
      </c>
    </row>
    <row r="26" spans="1:17" x14ac:dyDescent="0.35">
      <c r="A26">
        <v>17</v>
      </c>
      <c r="B26" t="s">
        <v>85</v>
      </c>
      <c r="C26">
        <v>4</v>
      </c>
      <c r="D26">
        <v>6</v>
      </c>
      <c r="E26">
        <v>35</v>
      </c>
      <c r="F26">
        <v>8.8000000000000007</v>
      </c>
      <c r="G26">
        <v>13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13.5</v>
      </c>
      <c r="P26">
        <v>13.5</v>
      </c>
      <c r="Q26" s="1">
        <v>4.9000000000000002E-2</v>
      </c>
    </row>
    <row r="27" spans="1:17" x14ac:dyDescent="0.35">
      <c r="A27">
        <v>17</v>
      </c>
      <c r="B27" t="s">
        <v>333</v>
      </c>
      <c r="C27">
        <v>7</v>
      </c>
      <c r="D27">
        <v>8</v>
      </c>
      <c r="E27">
        <v>98</v>
      </c>
      <c r="F27">
        <v>14</v>
      </c>
      <c r="G27">
        <v>27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13.3</v>
      </c>
      <c r="P27">
        <v>13.3</v>
      </c>
      <c r="Q27" s="1">
        <v>1E-3</v>
      </c>
    </row>
    <row r="28" spans="1:17" x14ac:dyDescent="0.35">
      <c r="A28">
        <v>17</v>
      </c>
      <c r="B28" t="s">
        <v>34</v>
      </c>
      <c r="C28">
        <v>5</v>
      </c>
      <c r="D28">
        <v>8</v>
      </c>
      <c r="E28">
        <v>106</v>
      </c>
      <c r="F28">
        <v>21.2</v>
      </c>
      <c r="G28">
        <v>33</v>
      </c>
      <c r="H28">
        <v>5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13.1</v>
      </c>
      <c r="P28">
        <v>13.1</v>
      </c>
      <c r="Q28" s="1">
        <v>0.98299999999999998</v>
      </c>
    </row>
    <row r="29" spans="1:17" x14ac:dyDescent="0.35">
      <c r="A29">
        <v>17</v>
      </c>
      <c r="B29" t="s">
        <v>97</v>
      </c>
      <c r="C29">
        <v>1</v>
      </c>
      <c r="D29">
        <v>1</v>
      </c>
      <c r="E29">
        <v>58</v>
      </c>
      <c r="F29">
        <v>58</v>
      </c>
      <c r="G29">
        <v>58</v>
      </c>
      <c r="H29">
        <v>4</v>
      </c>
      <c r="I29">
        <v>1</v>
      </c>
      <c r="J29">
        <v>0</v>
      </c>
      <c r="K29">
        <v>0</v>
      </c>
      <c r="L29">
        <v>0</v>
      </c>
      <c r="M29">
        <v>0</v>
      </c>
      <c r="N29">
        <v>1</v>
      </c>
      <c r="O29">
        <v>12.3</v>
      </c>
      <c r="P29">
        <v>12.3</v>
      </c>
      <c r="Q29" s="1">
        <v>3.3000000000000002E-2</v>
      </c>
    </row>
    <row r="30" spans="1:17" x14ac:dyDescent="0.35">
      <c r="A30">
        <v>17</v>
      </c>
      <c r="B30" t="s">
        <v>40</v>
      </c>
      <c r="C30">
        <v>7</v>
      </c>
      <c r="D30">
        <v>8</v>
      </c>
      <c r="E30">
        <v>80</v>
      </c>
      <c r="F30">
        <v>11.4</v>
      </c>
      <c r="G30">
        <v>21</v>
      </c>
      <c r="H30">
        <v>1</v>
      </c>
      <c r="I30">
        <v>0</v>
      </c>
      <c r="J30">
        <v>1</v>
      </c>
      <c r="K30">
        <v>7</v>
      </c>
      <c r="L30">
        <v>0</v>
      </c>
      <c r="M30">
        <v>0</v>
      </c>
      <c r="N30">
        <v>1</v>
      </c>
      <c r="O30">
        <v>12.2</v>
      </c>
      <c r="P30">
        <v>12.2</v>
      </c>
      <c r="Q30" s="1">
        <v>0.92800000000000005</v>
      </c>
    </row>
    <row r="31" spans="1:17" x14ac:dyDescent="0.35">
      <c r="A31">
        <v>17</v>
      </c>
      <c r="B31" t="s">
        <v>177</v>
      </c>
      <c r="C31">
        <v>7</v>
      </c>
      <c r="D31">
        <v>7</v>
      </c>
      <c r="E31">
        <v>82</v>
      </c>
      <c r="F31">
        <v>11.7</v>
      </c>
      <c r="G31">
        <v>36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11.7</v>
      </c>
      <c r="P31">
        <v>11.7</v>
      </c>
      <c r="Q31" s="1">
        <v>4.9000000000000002E-2</v>
      </c>
    </row>
    <row r="32" spans="1:17" x14ac:dyDescent="0.35">
      <c r="A32">
        <v>17</v>
      </c>
      <c r="B32" t="s">
        <v>117</v>
      </c>
      <c r="C32">
        <v>4</v>
      </c>
      <c r="D32">
        <v>6</v>
      </c>
      <c r="E32">
        <v>27</v>
      </c>
      <c r="F32">
        <v>6.8</v>
      </c>
      <c r="G32">
        <v>8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10.7</v>
      </c>
      <c r="P32">
        <v>10.7</v>
      </c>
      <c r="Q32" s="1">
        <v>0.996</v>
      </c>
    </row>
    <row r="33" spans="1:17" x14ac:dyDescent="0.35">
      <c r="A33">
        <v>17</v>
      </c>
      <c r="B33" t="s">
        <v>42</v>
      </c>
      <c r="C33">
        <v>7</v>
      </c>
      <c r="D33">
        <v>7</v>
      </c>
      <c r="E33">
        <v>72</v>
      </c>
      <c r="F33">
        <v>10.3</v>
      </c>
      <c r="G33">
        <v>18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10.7</v>
      </c>
      <c r="P33">
        <v>10.7</v>
      </c>
      <c r="Q33" s="1">
        <v>0.94799999999999995</v>
      </c>
    </row>
    <row r="34" spans="1:17" x14ac:dyDescent="0.35">
      <c r="A34">
        <v>17</v>
      </c>
      <c r="B34" t="s">
        <v>14</v>
      </c>
      <c r="C34">
        <v>6</v>
      </c>
      <c r="D34">
        <v>12</v>
      </c>
      <c r="E34">
        <v>76</v>
      </c>
      <c r="F34">
        <v>12.7</v>
      </c>
      <c r="G34">
        <v>25</v>
      </c>
      <c r="H34">
        <v>1</v>
      </c>
      <c r="I34">
        <v>0</v>
      </c>
      <c r="J34">
        <v>1</v>
      </c>
      <c r="K34">
        <v>0</v>
      </c>
      <c r="L34">
        <v>0</v>
      </c>
      <c r="M34">
        <v>0</v>
      </c>
      <c r="N34">
        <v>1</v>
      </c>
      <c r="O34">
        <v>10.6</v>
      </c>
      <c r="P34">
        <v>10.6</v>
      </c>
      <c r="Q34" s="1">
        <v>1</v>
      </c>
    </row>
    <row r="35" spans="1:17" x14ac:dyDescent="0.35">
      <c r="A35">
        <v>17</v>
      </c>
      <c r="B35" t="s">
        <v>207</v>
      </c>
      <c r="C35">
        <v>1</v>
      </c>
      <c r="D35">
        <v>3</v>
      </c>
      <c r="E35">
        <v>39</v>
      </c>
      <c r="F35">
        <v>39</v>
      </c>
      <c r="G35">
        <v>39</v>
      </c>
      <c r="H35">
        <v>2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10.4</v>
      </c>
      <c r="P35">
        <v>10.4</v>
      </c>
      <c r="Q35" s="1">
        <v>1E-3</v>
      </c>
    </row>
    <row r="36" spans="1:17" x14ac:dyDescent="0.35">
      <c r="A36">
        <v>17</v>
      </c>
      <c r="B36" t="s">
        <v>329</v>
      </c>
      <c r="C36">
        <v>6</v>
      </c>
      <c r="D36">
        <v>10</v>
      </c>
      <c r="E36">
        <v>92</v>
      </c>
      <c r="F36">
        <v>15.3</v>
      </c>
      <c r="G36">
        <v>37</v>
      </c>
      <c r="H36">
        <v>2</v>
      </c>
      <c r="I36">
        <v>0</v>
      </c>
      <c r="J36">
        <v>0</v>
      </c>
      <c r="K36">
        <v>0</v>
      </c>
      <c r="L36">
        <v>0</v>
      </c>
      <c r="M36">
        <v>1</v>
      </c>
      <c r="N36">
        <v>1</v>
      </c>
      <c r="O36">
        <v>10.199999999999999</v>
      </c>
      <c r="P36">
        <v>10.199999999999999</v>
      </c>
      <c r="Q36" s="1">
        <v>0.192</v>
      </c>
    </row>
    <row r="37" spans="1:17" x14ac:dyDescent="0.35">
      <c r="A37">
        <v>17</v>
      </c>
      <c r="B37" t="s">
        <v>120</v>
      </c>
      <c r="C37">
        <v>2</v>
      </c>
      <c r="D37">
        <v>4</v>
      </c>
      <c r="E37">
        <v>27</v>
      </c>
      <c r="F37">
        <v>13.5</v>
      </c>
      <c r="G37">
        <v>19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9.6999999999999993</v>
      </c>
      <c r="P37">
        <v>9.6999999999999993</v>
      </c>
      <c r="Q37" s="1">
        <v>1.7999999999999999E-2</v>
      </c>
    </row>
    <row r="38" spans="1:17" x14ac:dyDescent="0.35">
      <c r="A38">
        <v>17</v>
      </c>
      <c r="B38" t="s">
        <v>61</v>
      </c>
      <c r="C38">
        <v>4</v>
      </c>
      <c r="D38">
        <v>4</v>
      </c>
      <c r="E38">
        <v>76</v>
      </c>
      <c r="F38">
        <v>19</v>
      </c>
      <c r="G38">
        <v>42</v>
      </c>
      <c r="H38">
        <v>3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9.6</v>
      </c>
      <c r="P38">
        <v>9.6</v>
      </c>
      <c r="Q38" s="1">
        <v>0.80600000000000005</v>
      </c>
    </row>
    <row r="39" spans="1:17" x14ac:dyDescent="0.35">
      <c r="A39">
        <v>17</v>
      </c>
      <c r="B39" t="s">
        <v>16</v>
      </c>
      <c r="C39">
        <v>6</v>
      </c>
      <c r="D39">
        <v>10</v>
      </c>
      <c r="E39">
        <v>56</v>
      </c>
      <c r="F39">
        <v>9.3000000000000007</v>
      </c>
      <c r="G39">
        <v>14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8.6</v>
      </c>
      <c r="P39">
        <v>8.6</v>
      </c>
      <c r="Q39" s="1">
        <v>0.79</v>
      </c>
    </row>
    <row r="40" spans="1:17" x14ac:dyDescent="0.35">
      <c r="A40">
        <v>17</v>
      </c>
      <c r="B40" t="s">
        <v>115</v>
      </c>
      <c r="C40">
        <v>2</v>
      </c>
      <c r="D40">
        <v>3</v>
      </c>
      <c r="E40">
        <v>69</v>
      </c>
      <c r="F40">
        <v>34.5</v>
      </c>
      <c r="G40">
        <v>63</v>
      </c>
      <c r="H40">
        <v>4</v>
      </c>
      <c r="I40">
        <v>0</v>
      </c>
      <c r="J40">
        <v>1</v>
      </c>
      <c r="K40">
        <v>6</v>
      </c>
      <c r="L40">
        <v>0</v>
      </c>
      <c r="M40">
        <v>0</v>
      </c>
      <c r="N40">
        <v>1</v>
      </c>
      <c r="O40">
        <v>8.5</v>
      </c>
      <c r="P40">
        <v>8.5</v>
      </c>
      <c r="Q40" s="1">
        <v>0.17299999999999999</v>
      </c>
    </row>
    <row r="41" spans="1:17" x14ac:dyDescent="0.35">
      <c r="A41">
        <v>17</v>
      </c>
      <c r="B41" t="s">
        <v>26</v>
      </c>
      <c r="C41">
        <v>3</v>
      </c>
      <c r="D41">
        <v>4</v>
      </c>
      <c r="E41">
        <v>70</v>
      </c>
      <c r="F41">
        <v>23.3</v>
      </c>
      <c r="G41">
        <v>35</v>
      </c>
      <c r="H41">
        <v>4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8.5</v>
      </c>
      <c r="P41">
        <v>8.5</v>
      </c>
      <c r="Q41" s="1">
        <v>0.97499999999999998</v>
      </c>
    </row>
    <row r="42" spans="1:17" x14ac:dyDescent="0.35">
      <c r="A42">
        <v>17</v>
      </c>
      <c r="B42" t="s">
        <v>21</v>
      </c>
      <c r="C42">
        <v>5</v>
      </c>
      <c r="D42">
        <v>10</v>
      </c>
      <c r="E42">
        <v>59</v>
      </c>
      <c r="F42">
        <v>11.8</v>
      </c>
      <c r="G42">
        <v>21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8.4</v>
      </c>
      <c r="P42">
        <v>8.4</v>
      </c>
      <c r="Q42" s="1">
        <v>1</v>
      </c>
    </row>
    <row r="43" spans="1:17" x14ac:dyDescent="0.35">
      <c r="A43">
        <v>17</v>
      </c>
      <c r="B43" t="s">
        <v>50</v>
      </c>
      <c r="C43">
        <v>4</v>
      </c>
      <c r="D43">
        <v>4</v>
      </c>
      <c r="E43">
        <v>58</v>
      </c>
      <c r="F43">
        <v>14.5</v>
      </c>
      <c r="G43">
        <v>18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7.8</v>
      </c>
      <c r="P43">
        <v>7.8</v>
      </c>
      <c r="Q43" s="1">
        <v>6.6000000000000003E-2</v>
      </c>
    </row>
    <row r="44" spans="1:17" x14ac:dyDescent="0.35">
      <c r="A44">
        <v>17</v>
      </c>
      <c r="B44" t="s">
        <v>86</v>
      </c>
      <c r="C44">
        <v>1</v>
      </c>
      <c r="D44">
        <v>2</v>
      </c>
      <c r="E44">
        <v>12</v>
      </c>
      <c r="F44">
        <v>12</v>
      </c>
      <c r="G44">
        <v>12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7.7</v>
      </c>
      <c r="P44">
        <v>7.7</v>
      </c>
      <c r="Q44" s="1">
        <v>0.65200000000000002</v>
      </c>
    </row>
    <row r="45" spans="1:17" x14ac:dyDescent="0.35">
      <c r="A45">
        <v>17</v>
      </c>
      <c r="B45" t="s">
        <v>116</v>
      </c>
      <c r="C45">
        <v>4</v>
      </c>
      <c r="D45">
        <v>10</v>
      </c>
      <c r="E45">
        <v>56</v>
      </c>
      <c r="F45">
        <v>14</v>
      </c>
      <c r="G45">
        <v>22</v>
      </c>
      <c r="H45">
        <v>2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7.6</v>
      </c>
      <c r="P45">
        <v>7.6</v>
      </c>
      <c r="Q45" s="1">
        <v>0.82899999999999996</v>
      </c>
    </row>
    <row r="46" spans="1:17" x14ac:dyDescent="0.35">
      <c r="A46">
        <v>17</v>
      </c>
      <c r="B46" t="s">
        <v>35</v>
      </c>
      <c r="C46">
        <v>5</v>
      </c>
      <c r="D46">
        <v>10</v>
      </c>
      <c r="E46">
        <v>50</v>
      </c>
      <c r="F46">
        <v>10</v>
      </c>
      <c r="G46">
        <v>22</v>
      </c>
      <c r="H46">
        <v>1</v>
      </c>
      <c r="I46">
        <v>0</v>
      </c>
      <c r="J46">
        <v>1</v>
      </c>
      <c r="K46">
        <v>-1</v>
      </c>
      <c r="L46">
        <v>0</v>
      </c>
      <c r="M46">
        <v>0</v>
      </c>
      <c r="N46">
        <v>1</v>
      </c>
      <c r="O46">
        <v>7.4</v>
      </c>
      <c r="P46">
        <v>7.4</v>
      </c>
      <c r="Q46" s="1">
        <v>0.96699999999999997</v>
      </c>
    </row>
    <row r="47" spans="1:17" x14ac:dyDescent="0.35">
      <c r="A47">
        <v>17</v>
      </c>
      <c r="B47" t="s">
        <v>72</v>
      </c>
      <c r="C47">
        <v>4</v>
      </c>
      <c r="D47">
        <v>6</v>
      </c>
      <c r="E47">
        <v>54</v>
      </c>
      <c r="F47">
        <v>13.5</v>
      </c>
      <c r="G47">
        <v>15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7.4</v>
      </c>
      <c r="P47">
        <v>7.4</v>
      </c>
      <c r="Q47" s="1">
        <v>0.10100000000000001</v>
      </c>
    </row>
    <row r="48" spans="1:17" x14ac:dyDescent="0.35">
      <c r="A48">
        <v>17</v>
      </c>
      <c r="B48" t="s">
        <v>37</v>
      </c>
      <c r="C48">
        <v>4</v>
      </c>
      <c r="D48">
        <v>5</v>
      </c>
      <c r="E48">
        <v>53</v>
      </c>
      <c r="F48">
        <v>13.3</v>
      </c>
      <c r="G48">
        <v>18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7.3</v>
      </c>
      <c r="P48">
        <v>7.3</v>
      </c>
      <c r="Q48" s="1">
        <v>1</v>
      </c>
    </row>
    <row r="49" spans="1:17" x14ac:dyDescent="0.35">
      <c r="A49">
        <v>17</v>
      </c>
      <c r="B49" t="s">
        <v>20</v>
      </c>
      <c r="C49">
        <v>5</v>
      </c>
      <c r="D49">
        <v>7</v>
      </c>
      <c r="E49">
        <v>46</v>
      </c>
      <c r="F49">
        <v>9.1999999999999993</v>
      </c>
      <c r="G49">
        <v>20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7.1</v>
      </c>
      <c r="P49">
        <v>7.1</v>
      </c>
      <c r="Q49" s="1">
        <v>0.96099999999999997</v>
      </c>
    </row>
    <row r="50" spans="1:17" x14ac:dyDescent="0.35">
      <c r="A50">
        <v>17</v>
      </c>
      <c r="B50" t="s">
        <v>109</v>
      </c>
      <c r="C50">
        <v>3</v>
      </c>
      <c r="D50">
        <v>6</v>
      </c>
      <c r="E50">
        <v>54</v>
      </c>
      <c r="F50">
        <v>18</v>
      </c>
      <c r="G50">
        <v>41</v>
      </c>
      <c r="H50">
        <v>3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6.9</v>
      </c>
      <c r="P50">
        <v>6.9</v>
      </c>
      <c r="Q50" s="1">
        <v>0.60399999999999998</v>
      </c>
    </row>
    <row r="51" spans="1:17" x14ac:dyDescent="0.35">
      <c r="A51">
        <v>17</v>
      </c>
      <c r="B51" t="s">
        <v>114</v>
      </c>
      <c r="C51">
        <v>4</v>
      </c>
      <c r="D51">
        <v>4</v>
      </c>
      <c r="E51">
        <v>39</v>
      </c>
      <c r="F51">
        <v>9.8000000000000007</v>
      </c>
      <c r="G51">
        <v>18</v>
      </c>
      <c r="H51">
        <v>0</v>
      </c>
      <c r="I51">
        <v>0</v>
      </c>
      <c r="J51">
        <v>1</v>
      </c>
      <c r="K51">
        <v>10</v>
      </c>
      <c r="L51">
        <v>0</v>
      </c>
      <c r="M51">
        <v>0</v>
      </c>
      <c r="N51">
        <v>1</v>
      </c>
      <c r="O51">
        <v>6.9</v>
      </c>
      <c r="P51">
        <v>6.9</v>
      </c>
      <c r="Q51" s="1">
        <v>7.0000000000000007E-2</v>
      </c>
    </row>
    <row r="52" spans="1:17" x14ac:dyDescent="0.35">
      <c r="A52">
        <v>17</v>
      </c>
      <c r="B52" t="s">
        <v>89</v>
      </c>
      <c r="C52">
        <v>6</v>
      </c>
      <c r="D52">
        <v>6</v>
      </c>
      <c r="E52">
        <v>38</v>
      </c>
      <c r="F52">
        <v>6.3</v>
      </c>
      <c r="G52">
        <v>14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6.8</v>
      </c>
      <c r="P52">
        <v>6.8</v>
      </c>
      <c r="Q52" s="1">
        <v>0.875</v>
      </c>
    </row>
    <row r="53" spans="1:17" x14ac:dyDescent="0.35">
      <c r="A53">
        <v>17</v>
      </c>
      <c r="B53" t="s">
        <v>124</v>
      </c>
      <c r="C53">
        <v>2</v>
      </c>
      <c r="D53">
        <v>2</v>
      </c>
      <c r="E53">
        <v>53</v>
      </c>
      <c r="F53">
        <v>26.5</v>
      </c>
      <c r="G53">
        <v>48</v>
      </c>
      <c r="H53">
        <v>3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6.3</v>
      </c>
      <c r="P53">
        <v>6.3</v>
      </c>
      <c r="Q53" s="1">
        <v>8.0000000000000002E-3</v>
      </c>
    </row>
    <row r="54" spans="1:17" x14ac:dyDescent="0.35">
      <c r="A54">
        <v>17</v>
      </c>
      <c r="B54" t="s">
        <v>77</v>
      </c>
      <c r="C54">
        <v>2</v>
      </c>
      <c r="D54">
        <v>2</v>
      </c>
      <c r="E54">
        <v>53</v>
      </c>
      <c r="F54">
        <v>26.5</v>
      </c>
      <c r="G54">
        <v>50</v>
      </c>
      <c r="H54">
        <v>4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6.3</v>
      </c>
      <c r="P54">
        <v>6.3</v>
      </c>
      <c r="Q54" s="1">
        <v>0.45100000000000001</v>
      </c>
    </row>
    <row r="55" spans="1:17" x14ac:dyDescent="0.35">
      <c r="A55">
        <v>17</v>
      </c>
      <c r="B55" t="s">
        <v>163</v>
      </c>
      <c r="C55">
        <v>4</v>
      </c>
      <c r="D55">
        <v>7</v>
      </c>
      <c r="E55">
        <v>33</v>
      </c>
      <c r="F55">
        <v>8.3000000000000007</v>
      </c>
      <c r="G55">
        <v>15</v>
      </c>
      <c r="H55">
        <v>0</v>
      </c>
      <c r="I55">
        <v>0</v>
      </c>
      <c r="J55">
        <v>1</v>
      </c>
      <c r="K55">
        <v>8</v>
      </c>
      <c r="L55">
        <v>0</v>
      </c>
      <c r="M55">
        <v>0</v>
      </c>
      <c r="N55">
        <v>1</v>
      </c>
      <c r="O55">
        <v>6.1</v>
      </c>
      <c r="P55">
        <v>6.1</v>
      </c>
      <c r="Q55" s="1">
        <v>5.0000000000000001E-3</v>
      </c>
    </row>
    <row r="56" spans="1:17" x14ac:dyDescent="0.35">
      <c r="A56">
        <v>17</v>
      </c>
      <c r="B56" t="s">
        <v>343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6</v>
      </c>
      <c r="P56">
        <v>6</v>
      </c>
      <c r="Q56" s="1">
        <v>1E-3</v>
      </c>
    </row>
    <row r="57" spans="1:17" x14ac:dyDescent="0.35">
      <c r="A57">
        <v>17</v>
      </c>
      <c r="B57" t="s">
        <v>19</v>
      </c>
      <c r="C57">
        <v>4</v>
      </c>
      <c r="D57">
        <v>8</v>
      </c>
      <c r="E57">
        <v>39</v>
      </c>
      <c r="F57">
        <v>9.8000000000000007</v>
      </c>
      <c r="G57">
        <v>14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5.9</v>
      </c>
      <c r="P57">
        <v>5.9</v>
      </c>
      <c r="Q57" s="1">
        <v>0.95899999999999996</v>
      </c>
    </row>
    <row r="58" spans="1:17" x14ac:dyDescent="0.35">
      <c r="A58">
        <v>17</v>
      </c>
      <c r="B58" t="s">
        <v>64</v>
      </c>
      <c r="C58">
        <v>3</v>
      </c>
      <c r="D58">
        <v>5</v>
      </c>
      <c r="E58">
        <v>31</v>
      </c>
      <c r="F58">
        <v>10.3</v>
      </c>
      <c r="G58">
        <v>17</v>
      </c>
      <c r="H58">
        <v>0</v>
      </c>
      <c r="I58">
        <v>0</v>
      </c>
      <c r="J58">
        <v>3</v>
      </c>
      <c r="K58">
        <v>12</v>
      </c>
      <c r="L58">
        <v>0</v>
      </c>
      <c r="M58">
        <v>0</v>
      </c>
      <c r="N58">
        <v>1</v>
      </c>
      <c r="O58">
        <v>5.8</v>
      </c>
      <c r="P58">
        <v>5.8</v>
      </c>
      <c r="Q58" s="1">
        <v>0.26900000000000002</v>
      </c>
    </row>
    <row r="59" spans="1:17" x14ac:dyDescent="0.35">
      <c r="A59">
        <v>17</v>
      </c>
      <c r="B59" t="s">
        <v>58</v>
      </c>
      <c r="C59">
        <v>3</v>
      </c>
      <c r="D59">
        <v>7</v>
      </c>
      <c r="E59">
        <v>41</v>
      </c>
      <c r="F59">
        <v>13.7</v>
      </c>
      <c r="G59">
        <v>24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5.6</v>
      </c>
      <c r="P59">
        <v>5.6</v>
      </c>
      <c r="Q59" s="1">
        <v>0.99399999999999999</v>
      </c>
    </row>
    <row r="60" spans="1:17" x14ac:dyDescent="0.35">
      <c r="A60">
        <v>17</v>
      </c>
      <c r="B60" t="s">
        <v>18</v>
      </c>
      <c r="C60">
        <v>4</v>
      </c>
      <c r="D60">
        <v>7</v>
      </c>
      <c r="E60">
        <v>26</v>
      </c>
      <c r="F60">
        <v>6.5</v>
      </c>
      <c r="G60">
        <v>9</v>
      </c>
      <c r="H60">
        <v>0</v>
      </c>
      <c r="I60">
        <v>0</v>
      </c>
      <c r="J60">
        <v>1</v>
      </c>
      <c r="K60">
        <v>5</v>
      </c>
      <c r="L60">
        <v>0</v>
      </c>
      <c r="M60">
        <v>0</v>
      </c>
      <c r="N60">
        <v>1</v>
      </c>
      <c r="O60">
        <v>5.0999999999999996</v>
      </c>
      <c r="P60">
        <v>5.0999999999999996</v>
      </c>
      <c r="Q60" s="1">
        <v>0.999</v>
      </c>
    </row>
    <row r="61" spans="1:17" x14ac:dyDescent="0.35">
      <c r="A61">
        <v>17</v>
      </c>
      <c r="B61" t="s">
        <v>178</v>
      </c>
      <c r="C61">
        <v>5</v>
      </c>
      <c r="D61">
        <v>8</v>
      </c>
      <c r="E61">
        <v>25</v>
      </c>
      <c r="F61">
        <v>5</v>
      </c>
      <c r="G61">
        <v>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5</v>
      </c>
      <c r="P61">
        <v>5</v>
      </c>
      <c r="Q61" s="1">
        <v>0</v>
      </c>
    </row>
    <row r="62" spans="1:17" x14ac:dyDescent="0.35">
      <c r="A62">
        <v>17</v>
      </c>
      <c r="B62" t="s">
        <v>63</v>
      </c>
      <c r="C62">
        <v>3</v>
      </c>
      <c r="D62">
        <v>4</v>
      </c>
      <c r="E62">
        <v>26</v>
      </c>
      <c r="F62">
        <v>8.6999999999999993</v>
      </c>
      <c r="G62">
        <v>12</v>
      </c>
      <c r="H62">
        <v>0</v>
      </c>
      <c r="I62">
        <v>0</v>
      </c>
      <c r="J62">
        <v>2</v>
      </c>
      <c r="K62">
        <v>8</v>
      </c>
      <c r="L62">
        <v>0</v>
      </c>
      <c r="M62">
        <v>0</v>
      </c>
      <c r="N62">
        <v>1</v>
      </c>
      <c r="O62">
        <v>4.9000000000000004</v>
      </c>
      <c r="P62">
        <v>4.9000000000000004</v>
      </c>
      <c r="Q62" s="1">
        <v>0.189</v>
      </c>
    </row>
    <row r="63" spans="1:17" x14ac:dyDescent="0.35">
      <c r="A63">
        <v>17</v>
      </c>
      <c r="B63" t="s">
        <v>52</v>
      </c>
      <c r="C63">
        <v>3</v>
      </c>
      <c r="D63">
        <v>4</v>
      </c>
      <c r="E63">
        <v>33</v>
      </c>
      <c r="F63">
        <v>11</v>
      </c>
      <c r="G63">
        <v>25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4.8</v>
      </c>
      <c r="P63">
        <v>4.8</v>
      </c>
      <c r="Q63" s="1">
        <v>0.42599999999999999</v>
      </c>
    </row>
    <row r="64" spans="1:17" x14ac:dyDescent="0.35">
      <c r="A64">
        <v>17</v>
      </c>
      <c r="B64" t="s">
        <v>79</v>
      </c>
      <c r="C64">
        <v>4</v>
      </c>
      <c r="D64">
        <v>6</v>
      </c>
      <c r="E64">
        <v>27</v>
      </c>
      <c r="F64">
        <v>6.8</v>
      </c>
      <c r="G64">
        <v>10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4.7</v>
      </c>
      <c r="P64">
        <v>4.7</v>
      </c>
      <c r="Q64" s="1">
        <v>1.0999999999999999E-2</v>
      </c>
    </row>
    <row r="65" spans="1:17" x14ac:dyDescent="0.35">
      <c r="A65">
        <v>17</v>
      </c>
      <c r="B65" t="s">
        <v>69</v>
      </c>
      <c r="C65">
        <v>1</v>
      </c>
      <c r="D65">
        <v>3</v>
      </c>
      <c r="E65">
        <v>41</v>
      </c>
      <c r="F65">
        <v>41</v>
      </c>
      <c r="G65">
        <v>41</v>
      </c>
      <c r="H65">
        <v>3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4.5999999999999996</v>
      </c>
      <c r="P65">
        <v>4.5999999999999996</v>
      </c>
      <c r="Q65" s="1">
        <v>2.4E-2</v>
      </c>
    </row>
    <row r="66" spans="1:17" x14ac:dyDescent="0.35">
      <c r="A66">
        <v>17</v>
      </c>
      <c r="B66" t="s">
        <v>149</v>
      </c>
      <c r="C66">
        <v>2</v>
      </c>
      <c r="D66">
        <v>5</v>
      </c>
      <c r="E66">
        <v>36</v>
      </c>
      <c r="F66">
        <v>18</v>
      </c>
      <c r="G66">
        <v>20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4.5999999999999996</v>
      </c>
      <c r="P66">
        <v>4.5999999999999996</v>
      </c>
      <c r="Q66" s="1">
        <v>2E-3</v>
      </c>
    </row>
    <row r="67" spans="1:17" x14ac:dyDescent="0.35">
      <c r="A67">
        <v>17</v>
      </c>
      <c r="B67" t="s">
        <v>29</v>
      </c>
      <c r="C67">
        <v>3</v>
      </c>
      <c r="D67">
        <v>5</v>
      </c>
      <c r="E67">
        <v>30</v>
      </c>
      <c r="F67">
        <v>10</v>
      </c>
      <c r="G67">
        <v>17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4.5</v>
      </c>
      <c r="P67">
        <v>4.5</v>
      </c>
      <c r="Q67" s="1">
        <v>0.98299999999999998</v>
      </c>
    </row>
    <row r="68" spans="1:17" x14ac:dyDescent="0.35">
      <c r="A68">
        <v>17</v>
      </c>
      <c r="B68" t="s">
        <v>93</v>
      </c>
      <c r="C68">
        <v>3</v>
      </c>
      <c r="D68">
        <v>6</v>
      </c>
      <c r="E68">
        <v>29</v>
      </c>
      <c r="F68">
        <v>9.6999999999999993</v>
      </c>
      <c r="G68">
        <v>15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4.4000000000000004</v>
      </c>
      <c r="P68">
        <v>4.4000000000000004</v>
      </c>
      <c r="Q68" s="1">
        <v>0.25600000000000001</v>
      </c>
    </row>
    <row r="69" spans="1:17" x14ac:dyDescent="0.35">
      <c r="A69">
        <v>17</v>
      </c>
      <c r="B69" t="s">
        <v>30</v>
      </c>
      <c r="C69">
        <v>3</v>
      </c>
      <c r="D69">
        <v>5</v>
      </c>
      <c r="E69">
        <v>28</v>
      </c>
      <c r="F69">
        <v>9.3000000000000007</v>
      </c>
      <c r="G69">
        <v>20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4.3</v>
      </c>
      <c r="P69">
        <v>4.3</v>
      </c>
      <c r="Q69" s="1">
        <v>0.88900000000000001</v>
      </c>
    </row>
    <row r="70" spans="1:17" x14ac:dyDescent="0.35">
      <c r="A70">
        <v>17</v>
      </c>
      <c r="B70" t="s">
        <v>23</v>
      </c>
      <c r="C70">
        <v>3</v>
      </c>
      <c r="D70">
        <v>6</v>
      </c>
      <c r="E70">
        <v>28</v>
      </c>
      <c r="F70">
        <v>9.3000000000000007</v>
      </c>
      <c r="G70">
        <v>12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4.3</v>
      </c>
      <c r="P70">
        <v>4.3</v>
      </c>
      <c r="Q70" s="1">
        <v>0.51400000000000001</v>
      </c>
    </row>
    <row r="71" spans="1:17" x14ac:dyDescent="0.35">
      <c r="A71">
        <v>17</v>
      </c>
      <c r="B71" t="s">
        <v>27</v>
      </c>
      <c r="C71">
        <v>3</v>
      </c>
      <c r="D71">
        <v>6</v>
      </c>
      <c r="E71">
        <v>26</v>
      </c>
      <c r="F71">
        <v>8.6999999999999993</v>
      </c>
      <c r="G71">
        <v>14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4.0999999999999996</v>
      </c>
      <c r="P71">
        <v>4.0999999999999996</v>
      </c>
      <c r="Q71" s="1">
        <v>0.98399999999999999</v>
      </c>
    </row>
    <row r="72" spans="1:17" x14ac:dyDescent="0.35">
      <c r="A72">
        <v>17</v>
      </c>
      <c r="B72" t="s">
        <v>110</v>
      </c>
      <c r="C72">
        <v>3</v>
      </c>
      <c r="D72">
        <v>4</v>
      </c>
      <c r="E72">
        <v>25</v>
      </c>
      <c r="F72">
        <v>8.3000000000000007</v>
      </c>
      <c r="G72">
        <v>18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4</v>
      </c>
      <c r="P72">
        <v>4</v>
      </c>
      <c r="Q72" s="1">
        <v>4.1000000000000002E-2</v>
      </c>
    </row>
    <row r="73" spans="1:17" x14ac:dyDescent="0.35">
      <c r="A73">
        <v>17</v>
      </c>
      <c r="B73" t="s">
        <v>90</v>
      </c>
      <c r="C73">
        <v>2</v>
      </c>
      <c r="D73">
        <v>2</v>
      </c>
      <c r="E73">
        <v>29</v>
      </c>
      <c r="F73">
        <v>14.5</v>
      </c>
      <c r="G73">
        <v>23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3.9</v>
      </c>
      <c r="P73">
        <v>3.9</v>
      </c>
      <c r="Q73" s="1">
        <v>0.495</v>
      </c>
    </row>
    <row r="74" spans="1:17" x14ac:dyDescent="0.35">
      <c r="A74">
        <v>17</v>
      </c>
      <c r="B74" t="s">
        <v>168</v>
      </c>
      <c r="C74">
        <v>3</v>
      </c>
      <c r="D74">
        <v>3</v>
      </c>
      <c r="E74">
        <v>24</v>
      </c>
      <c r="F74">
        <v>8</v>
      </c>
      <c r="G74">
        <v>14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3.9</v>
      </c>
      <c r="P74">
        <v>3.9</v>
      </c>
      <c r="Q74" s="1">
        <v>0.01</v>
      </c>
    </row>
    <row r="75" spans="1:17" x14ac:dyDescent="0.35">
      <c r="A75">
        <v>17</v>
      </c>
      <c r="B75" t="s">
        <v>74</v>
      </c>
      <c r="C75">
        <v>1</v>
      </c>
      <c r="D75">
        <v>1</v>
      </c>
      <c r="E75">
        <v>33</v>
      </c>
      <c r="F75">
        <v>33</v>
      </c>
      <c r="G75">
        <v>33</v>
      </c>
      <c r="H75">
        <v>2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3.8</v>
      </c>
      <c r="P75">
        <v>3.8</v>
      </c>
      <c r="Q75" s="1">
        <v>0.60499999999999998</v>
      </c>
    </row>
    <row r="76" spans="1:17" x14ac:dyDescent="0.35">
      <c r="A76">
        <v>17</v>
      </c>
      <c r="B76" t="s">
        <v>252</v>
      </c>
      <c r="C76">
        <v>2</v>
      </c>
      <c r="D76">
        <v>2</v>
      </c>
      <c r="E76">
        <v>28</v>
      </c>
      <c r="F76">
        <v>14</v>
      </c>
      <c r="G76">
        <v>24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3.8</v>
      </c>
      <c r="P76">
        <v>3.8</v>
      </c>
      <c r="Q76" s="1">
        <v>1E-3</v>
      </c>
    </row>
    <row r="77" spans="1:17" x14ac:dyDescent="0.35">
      <c r="A77">
        <v>17</v>
      </c>
      <c r="B77" t="s">
        <v>167</v>
      </c>
      <c r="C77">
        <v>1</v>
      </c>
      <c r="D77">
        <v>3</v>
      </c>
      <c r="E77">
        <v>32</v>
      </c>
      <c r="F77">
        <v>32</v>
      </c>
      <c r="G77">
        <v>32</v>
      </c>
      <c r="H77">
        <v>2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3.7</v>
      </c>
      <c r="P77">
        <v>3.7</v>
      </c>
      <c r="Q77" s="1">
        <v>1E-3</v>
      </c>
    </row>
    <row r="78" spans="1:17" x14ac:dyDescent="0.35">
      <c r="A78">
        <v>17</v>
      </c>
      <c r="B78" t="s">
        <v>198</v>
      </c>
      <c r="C78">
        <v>3</v>
      </c>
      <c r="D78">
        <v>5</v>
      </c>
      <c r="E78">
        <v>19</v>
      </c>
      <c r="F78">
        <v>6.3</v>
      </c>
      <c r="G78">
        <v>9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3.4</v>
      </c>
      <c r="P78">
        <v>3.4</v>
      </c>
      <c r="Q78" s="1">
        <v>2.3E-2</v>
      </c>
    </row>
    <row r="79" spans="1:17" x14ac:dyDescent="0.35">
      <c r="A79">
        <v>17</v>
      </c>
      <c r="B79" t="s">
        <v>78</v>
      </c>
      <c r="C79">
        <v>2</v>
      </c>
      <c r="D79">
        <v>3</v>
      </c>
      <c r="E79">
        <v>21</v>
      </c>
      <c r="F79">
        <v>10.5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3.1</v>
      </c>
      <c r="P79">
        <v>3.1</v>
      </c>
      <c r="Q79" s="1">
        <v>0.77300000000000002</v>
      </c>
    </row>
    <row r="80" spans="1:17" x14ac:dyDescent="0.35">
      <c r="A80">
        <v>17</v>
      </c>
      <c r="B80" t="s">
        <v>121</v>
      </c>
      <c r="C80">
        <v>2</v>
      </c>
      <c r="D80">
        <v>2</v>
      </c>
      <c r="E80">
        <v>18</v>
      </c>
      <c r="F80">
        <v>9</v>
      </c>
      <c r="G80">
        <v>14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2.8</v>
      </c>
      <c r="P80">
        <v>2.8</v>
      </c>
      <c r="Q80" s="1">
        <v>7.0000000000000001E-3</v>
      </c>
    </row>
    <row r="81" spans="1:17" x14ac:dyDescent="0.35">
      <c r="A81">
        <v>17</v>
      </c>
      <c r="B81" t="s">
        <v>172</v>
      </c>
      <c r="C81">
        <v>3</v>
      </c>
      <c r="D81">
        <v>3</v>
      </c>
      <c r="E81">
        <v>12</v>
      </c>
      <c r="F81">
        <v>4</v>
      </c>
      <c r="G81">
        <v>9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1</v>
      </c>
      <c r="O81">
        <v>2.7</v>
      </c>
      <c r="P81">
        <v>2.7</v>
      </c>
      <c r="Q81" s="1">
        <v>0</v>
      </c>
    </row>
    <row r="82" spans="1:17" x14ac:dyDescent="0.35">
      <c r="A82">
        <v>17</v>
      </c>
      <c r="B82" t="s">
        <v>161</v>
      </c>
      <c r="C82">
        <v>2</v>
      </c>
      <c r="D82">
        <v>5</v>
      </c>
      <c r="E82">
        <v>15</v>
      </c>
      <c r="F82">
        <v>7.5</v>
      </c>
      <c r="G82">
        <v>16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2.5</v>
      </c>
      <c r="P82">
        <v>2.5</v>
      </c>
      <c r="Q82" s="1">
        <v>1E-3</v>
      </c>
    </row>
    <row r="83" spans="1:17" x14ac:dyDescent="0.35">
      <c r="A83">
        <v>17</v>
      </c>
      <c r="B83" t="s">
        <v>24</v>
      </c>
      <c r="C83">
        <v>2</v>
      </c>
      <c r="D83">
        <v>3</v>
      </c>
      <c r="E83">
        <v>14</v>
      </c>
      <c r="F83">
        <v>7</v>
      </c>
      <c r="G83">
        <v>9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2.4</v>
      </c>
      <c r="P83">
        <v>2.4</v>
      </c>
      <c r="Q83" s="1">
        <v>0.45</v>
      </c>
    </row>
    <row r="84" spans="1:17" x14ac:dyDescent="0.35">
      <c r="A84">
        <v>17</v>
      </c>
      <c r="B84" t="s">
        <v>108</v>
      </c>
      <c r="C84">
        <v>1</v>
      </c>
      <c r="D84">
        <v>2</v>
      </c>
      <c r="E84">
        <v>19</v>
      </c>
      <c r="F84">
        <v>19</v>
      </c>
      <c r="G84">
        <v>19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2.4</v>
      </c>
      <c r="P84">
        <v>2.4</v>
      </c>
      <c r="Q84" s="1">
        <v>0.94499999999999995</v>
      </c>
    </row>
    <row r="85" spans="1:17" x14ac:dyDescent="0.35">
      <c r="A85">
        <v>17</v>
      </c>
      <c r="B85" t="s">
        <v>118</v>
      </c>
      <c r="C85">
        <v>1</v>
      </c>
      <c r="D85">
        <v>6</v>
      </c>
      <c r="E85">
        <v>18</v>
      </c>
      <c r="F85">
        <v>18</v>
      </c>
      <c r="G85">
        <v>18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2.2999999999999998</v>
      </c>
      <c r="P85">
        <v>2.2999999999999998</v>
      </c>
      <c r="Q85" s="1">
        <v>0.17</v>
      </c>
    </row>
    <row r="86" spans="1:17" x14ac:dyDescent="0.35">
      <c r="A86">
        <v>17</v>
      </c>
      <c r="B86" t="s">
        <v>99</v>
      </c>
      <c r="C86">
        <v>1</v>
      </c>
      <c r="D86">
        <v>2</v>
      </c>
      <c r="E86">
        <v>18</v>
      </c>
      <c r="F86">
        <v>18</v>
      </c>
      <c r="G86">
        <v>18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2.2999999999999998</v>
      </c>
      <c r="P86">
        <v>2.2999999999999998</v>
      </c>
      <c r="Q86" s="1">
        <v>1.0999999999999999E-2</v>
      </c>
    </row>
    <row r="87" spans="1:17" x14ac:dyDescent="0.35">
      <c r="A87">
        <v>17</v>
      </c>
      <c r="B87" t="s">
        <v>81</v>
      </c>
      <c r="C87">
        <v>2</v>
      </c>
      <c r="D87">
        <v>3</v>
      </c>
      <c r="E87">
        <v>11</v>
      </c>
      <c r="F87">
        <v>5.5</v>
      </c>
      <c r="G87">
        <v>7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2.1</v>
      </c>
      <c r="P87">
        <v>2.1</v>
      </c>
      <c r="Q87" s="1">
        <v>0.17499999999999999</v>
      </c>
    </row>
    <row r="88" spans="1:17" x14ac:dyDescent="0.35">
      <c r="A88">
        <v>17</v>
      </c>
      <c r="B88" t="s">
        <v>122</v>
      </c>
      <c r="C88">
        <v>1</v>
      </c>
      <c r="D88">
        <v>2</v>
      </c>
      <c r="E88">
        <v>15</v>
      </c>
      <c r="F88">
        <v>15</v>
      </c>
      <c r="G88">
        <v>15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2</v>
      </c>
      <c r="P88">
        <v>2</v>
      </c>
      <c r="Q88" s="1">
        <v>3.3000000000000002E-2</v>
      </c>
    </row>
    <row r="89" spans="1:17" x14ac:dyDescent="0.35">
      <c r="A89">
        <v>17</v>
      </c>
      <c r="B89" t="s">
        <v>66</v>
      </c>
      <c r="C89">
        <v>2</v>
      </c>
      <c r="D89">
        <v>2</v>
      </c>
      <c r="E89">
        <v>10</v>
      </c>
      <c r="F89">
        <v>5</v>
      </c>
      <c r="G89">
        <v>6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2</v>
      </c>
      <c r="P89">
        <v>2</v>
      </c>
      <c r="Q89" s="1">
        <v>1.6E-2</v>
      </c>
    </row>
    <row r="90" spans="1:17" x14ac:dyDescent="0.35">
      <c r="A90">
        <v>17</v>
      </c>
      <c r="B90" t="s">
        <v>164</v>
      </c>
      <c r="C90">
        <v>2</v>
      </c>
      <c r="D90">
        <v>3</v>
      </c>
      <c r="E90">
        <v>8</v>
      </c>
      <c r="F90">
        <v>4</v>
      </c>
      <c r="G90">
        <v>8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1.8</v>
      </c>
      <c r="P90">
        <v>1.8</v>
      </c>
      <c r="Q90" s="1">
        <v>2E-3</v>
      </c>
    </row>
    <row r="91" spans="1:17" x14ac:dyDescent="0.35">
      <c r="A91">
        <v>17</v>
      </c>
      <c r="B91" t="s">
        <v>259</v>
      </c>
      <c r="C91">
        <v>1</v>
      </c>
      <c r="D91">
        <v>2</v>
      </c>
      <c r="E91">
        <v>13</v>
      </c>
      <c r="F91">
        <v>13</v>
      </c>
      <c r="G91">
        <v>13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1.8</v>
      </c>
      <c r="P91">
        <v>1.8</v>
      </c>
      <c r="Q91" s="1">
        <v>1E-3</v>
      </c>
    </row>
    <row r="92" spans="1:17" x14ac:dyDescent="0.35">
      <c r="A92">
        <v>17</v>
      </c>
      <c r="B92" t="s">
        <v>43</v>
      </c>
      <c r="C92">
        <v>1</v>
      </c>
      <c r="D92">
        <v>2</v>
      </c>
      <c r="E92">
        <v>13</v>
      </c>
      <c r="F92">
        <v>13</v>
      </c>
      <c r="G92">
        <v>13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1.8</v>
      </c>
      <c r="P92">
        <v>1.8</v>
      </c>
      <c r="Q92" s="1">
        <v>0.106</v>
      </c>
    </row>
    <row r="93" spans="1:17" x14ac:dyDescent="0.35">
      <c r="A93">
        <v>17</v>
      </c>
      <c r="B93" t="s">
        <v>111</v>
      </c>
      <c r="C93">
        <v>1</v>
      </c>
      <c r="D93">
        <v>3</v>
      </c>
      <c r="E93">
        <v>8</v>
      </c>
      <c r="F93">
        <v>8</v>
      </c>
      <c r="G93">
        <v>8</v>
      </c>
      <c r="H93">
        <v>0</v>
      </c>
      <c r="I93">
        <v>0</v>
      </c>
      <c r="J93">
        <v>1</v>
      </c>
      <c r="K93">
        <v>4</v>
      </c>
      <c r="L93">
        <v>0</v>
      </c>
      <c r="M93">
        <v>0</v>
      </c>
      <c r="N93">
        <v>1</v>
      </c>
      <c r="O93">
        <v>1.7</v>
      </c>
      <c r="P93">
        <v>1.7</v>
      </c>
      <c r="Q93" s="1">
        <v>8.9999999999999993E-3</v>
      </c>
    </row>
    <row r="94" spans="1:17" x14ac:dyDescent="0.35">
      <c r="A94">
        <v>17</v>
      </c>
      <c r="B94" t="s">
        <v>166</v>
      </c>
      <c r="C94">
        <v>2</v>
      </c>
      <c r="D94">
        <v>3</v>
      </c>
      <c r="E94">
        <v>7</v>
      </c>
      <c r="F94">
        <v>3.5</v>
      </c>
      <c r="G94">
        <v>6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1.7</v>
      </c>
      <c r="P94">
        <v>1.7</v>
      </c>
      <c r="Q94" s="1">
        <v>1E-3</v>
      </c>
    </row>
    <row r="95" spans="1:17" x14ac:dyDescent="0.35">
      <c r="A95">
        <v>17</v>
      </c>
      <c r="B95" t="s">
        <v>88</v>
      </c>
      <c r="C95">
        <v>1</v>
      </c>
      <c r="D95">
        <v>1</v>
      </c>
      <c r="E95">
        <v>11</v>
      </c>
      <c r="F95">
        <v>11</v>
      </c>
      <c r="G95">
        <v>11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1.6</v>
      </c>
      <c r="P95">
        <v>1.6</v>
      </c>
      <c r="Q95" s="1">
        <v>1.2999999999999999E-2</v>
      </c>
    </row>
    <row r="96" spans="1:17" x14ac:dyDescent="0.35">
      <c r="A96">
        <v>17</v>
      </c>
      <c r="B96" t="s">
        <v>187</v>
      </c>
      <c r="C96">
        <v>1</v>
      </c>
      <c r="D96">
        <v>1</v>
      </c>
      <c r="E96">
        <v>11</v>
      </c>
      <c r="F96">
        <v>11</v>
      </c>
      <c r="G96">
        <v>11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1.6</v>
      </c>
      <c r="P96">
        <v>1.6</v>
      </c>
      <c r="Q96" s="1">
        <v>0</v>
      </c>
    </row>
    <row r="97" spans="1:17" x14ac:dyDescent="0.35">
      <c r="A97">
        <v>17</v>
      </c>
      <c r="B97" t="s">
        <v>91</v>
      </c>
      <c r="C97">
        <v>1</v>
      </c>
      <c r="D97">
        <v>5</v>
      </c>
      <c r="E97">
        <v>10</v>
      </c>
      <c r="F97">
        <v>10</v>
      </c>
      <c r="G97">
        <v>10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1.5</v>
      </c>
      <c r="P97">
        <v>1.5</v>
      </c>
      <c r="Q97" s="1">
        <v>0.91400000000000003</v>
      </c>
    </row>
    <row r="98" spans="1:17" x14ac:dyDescent="0.35">
      <c r="A98">
        <v>17</v>
      </c>
      <c r="B98" t="s">
        <v>336</v>
      </c>
      <c r="C98">
        <v>1</v>
      </c>
      <c r="D98">
        <v>1</v>
      </c>
      <c r="E98">
        <v>9</v>
      </c>
      <c r="F98">
        <v>9</v>
      </c>
      <c r="G98">
        <v>9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1.4</v>
      </c>
      <c r="P98">
        <v>1.4</v>
      </c>
      <c r="Q98" s="1">
        <v>3.0000000000000001E-3</v>
      </c>
    </row>
    <row r="99" spans="1:17" x14ac:dyDescent="0.35">
      <c r="A99">
        <v>17</v>
      </c>
      <c r="B99" t="s">
        <v>154</v>
      </c>
      <c r="C99">
        <v>1</v>
      </c>
      <c r="D99">
        <v>2</v>
      </c>
      <c r="E99">
        <v>8</v>
      </c>
      <c r="F99">
        <v>8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1.3</v>
      </c>
      <c r="P99">
        <v>1.3</v>
      </c>
      <c r="Q99" s="1">
        <v>0.46100000000000002</v>
      </c>
    </row>
    <row r="100" spans="1:17" x14ac:dyDescent="0.35">
      <c r="A100">
        <v>17</v>
      </c>
      <c r="B100" t="s">
        <v>217</v>
      </c>
      <c r="C100">
        <v>1</v>
      </c>
      <c r="D100">
        <v>4</v>
      </c>
      <c r="E100">
        <v>8</v>
      </c>
      <c r="F100">
        <v>8</v>
      </c>
      <c r="G100">
        <v>8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1.3</v>
      </c>
      <c r="P100">
        <v>1.3</v>
      </c>
      <c r="Q100" s="1">
        <v>8.0000000000000002E-3</v>
      </c>
    </row>
    <row r="101" spans="1:17" x14ac:dyDescent="0.35">
      <c r="A101">
        <v>17</v>
      </c>
      <c r="B101" t="s">
        <v>194</v>
      </c>
      <c r="C101">
        <v>1</v>
      </c>
      <c r="D101">
        <v>1</v>
      </c>
      <c r="E101">
        <v>6</v>
      </c>
      <c r="F101">
        <v>6</v>
      </c>
      <c r="G101">
        <v>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1.1000000000000001</v>
      </c>
      <c r="P101">
        <v>1.1000000000000001</v>
      </c>
      <c r="Q101" s="1">
        <v>1E-3</v>
      </c>
    </row>
    <row r="102" spans="1:17" x14ac:dyDescent="0.35">
      <c r="A102">
        <v>17</v>
      </c>
      <c r="B102" t="s">
        <v>319</v>
      </c>
      <c r="C102">
        <v>1</v>
      </c>
      <c r="D102">
        <v>1</v>
      </c>
      <c r="E102">
        <v>6</v>
      </c>
      <c r="F102">
        <v>6</v>
      </c>
      <c r="G102">
        <v>6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1.1000000000000001</v>
      </c>
      <c r="P102">
        <v>1.1000000000000001</v>
      </c>
      <c r="Q102" s="1">
        <v>1E-3</v>
      </c>
    </row>
    <row r="103" spans="1:17" x14ac:dyDescent="0.35">
      <c r="A103">
        <v>17</v>
      </c>
      <c r="B103" t="s">
        <v>222</v>
      </c>
      <c r="C103">
        <v>1</v>
      </c>
      <c r="D103">
        <v>2</v>
      </c>
      <c r="E103">
        <v>5</v>
      </c>
      <c r="F103">
        <v>5</v>
      </c>
      <c r="G103">
        <v>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1</v>
      </c>
      <c r="Q103" s="1">
        <v>8.0000000000000002E-3</v>
      </c>
    </row>
    <row r="104" spans="1:17" x14ac:dyDescent="0.35">
      <c r="A104">
        <v>17</v>
      </c>
      <c r="B104" t="s">
        <v>87</v>
      </c>
      <c r="C104">
        <v>2</v>
      </c>
      <c r="D104">
        <v>3</v>
      </c>
      <c r="E104">
        <v>0</v>
      </c>
      <c r="F104">
        <v>0</v>
      </c>
      <c r="G104">
        <v>4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1</v>
      </c>
      <c r="Q104" s="1">
        <v>0.13100000000000001</v>
      </c>
    </row>
    <row r="105" spans="1:17" x14ac:dyDescent="0.35">
      <c r="A105">
        <v>17</v>
      </c>
      <c r="B105" t="s">
        <v>181</v>
      </c>
      <c r="C105">
        <v>1</v>
      </c>
      <c r="D105">
        <v>2</v>
      </c>
      <c r="E105">
        <v>4</v>
      </c>
      <c r="F105">
        <v>4</v>
      </c>
      <c r="G105">
        <v>4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0.9</v>
      </c>
      <c r="P105">
        <v>0.9</v>
      </c>
      <c r="Q105" s="1">
        <v>1.2E-2</v>
      </c>
    </row>
    <row r="106" spans="1:17" x14ac:dyDescent="0.35">
      <c r="A106">
        <v>17</v>
      </c>
      <c r="B106" t="s">
        <v>153</v>
      </c>
      <c r="C106">
        <v>1</v>
      </c>
      <c r="D106">
        <v>1</v>
      </c>
      <c r="E106">
        <v>4</v>
      </c>
      <c r="F106">
        <v>4</v>
      </c>
      <c r="G106">
        <v>4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0.9</v>
      </c>
      <c r="P106">
        <v>0.9</v>
      </c>
      <c r="Q106" s="1">
        <v>3.0000000000000001E-3</v>
      </c>
    </row>
    <row r="107" spans="1:17" x14ac:dyDescent="0.35">
      <c r="A107">
        <v>17</v>
      </c>
      <c r="B107" t="s">
        <v>65</v>
      </c>
      <c r="C107">
        <v>1</v>
      </c>
      <c r="D107">
        <v>3</v>
      </c>
      <c r="E107">
        <v>3</v>
      </c>
      <c r="F107">
        <v>3</v>
      </c>
      <c r="G107">
        <v>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0.8</v>
      </c>
      <c r="P107">
        <v>0.8</v>
      </c>
      <c r="Q107" s="1">
        <v>3.6999999999999998E-2</v>
      </c>
    </row>
    <row r="108" spans="1:17" x14ac:dyDescent="0.35">
      <c r="A108">
        <v>17</v>
      </c>
      <c r="B108" t="s">
        <v>286</v>
      </c>
      <c r="C108">
        <v>1</v>
      </c>
      <c r="D108">
        <v>1</v>
      </c>
      <c r="E108">
        <v>2</v>
      </c>
      <c r="F108">
        <v>2</v>
      </c>
      <c r="G108">
        <v>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0.7</v>
      </c>
      <c r="P108">
        <v>0.7</v>
      </c>
      <c r="Q108" s="1">
        <v>3.9E-2</v>
      </c>
    </row>
    <row r="109" spans="1:17" x14ac:dyDescent="0.35">
      <c r="A109">
        <v>17</v>
      </c>
      <c r="B109" t="s">
        <v>165</v>
      </c>
      <c r="C109">
        <v>1</v>
      </c>
      <c r="D109">
        <v>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0.5</v>
      </c>
      <c r="P109">
        <v>0.5</v>
      </c>
      <c r="Q109" s="1">
        <v>2E-3</v>
      </c>
    </row>
    <row r="110" spans="1:17" x14ac:dyDescent="0.35">
      <c r="A110">
        <v>17</v>
      </c>
      <c r="B110" t="s">
        <v>160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2</v>
      </c>
      <c r="L110">
        <v>0</v>
      </c>
      <c r="M110">
        <v>0</v>
      </c>
      <c r="N110">
        <v>1</v>
      </c>
      <c r="O110">
        <v>0.2</v>
      </c>
      <c r="P110">
        <v>0.2</v>
      </c>
      <c r="Q110" s="1">
        <v>1E-3</v>
      </c>
    </row>
    <row r="111" spans="1:17" x14ac:dyDescent="0.35">
      <c r="A111">
        <v>17</v>
      </c>
      <c r="B111" t="s">
        <v>216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2</v>
      </c>
      <c r="L111">
        <v>0</v>
      </c>
      <c r="M111">
        <v>0</v>
      </c>
      <c r="N111">
        <v>1</v>
      </c>
      <c r="O111">
        <v>0.2</v>
      </c>
      <c r="P111">
        <v>0.2</v>
      </c>
      <c r="Q111" s="1">
        <v>2E-3</v>
      </c>
    </row>
    <row r="112" spans="1:17" x14ac:dyDescent="0.35">
      <c r="A112">
        <v>17</v>
      </c>
      <c r="B112" t="s">
        <v>175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s="1">
        <v>0</v>
      </c>
    </row>
    <row r="113" spans="1:17" x14ac:dyDescent="0.35">
      <c r="A113">
        <v>17</v>
      </c>
      <c r="B113" t="s">
        <v>28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1">
        <v>0.17199999999999999</v>
      </c>
    </row>
    <row r="114" spans="1:17" x14ac:dyDescent="0.35">
      <c r="A114">
        <v>17</v>
      </c>
      <c r="B114" t="s">
        <v>353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1">
        <v>0</v>
      </c>
    </row>
    <row r="115" spans="1:17" x14ac:dyDescent="0.35">
      <c r="A115">
        <v>17</v>
      </c>
      <c r="B115" t="s">
        <v>101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1">
        <v>0.112</v>
      </c>
    </row>
    <row r="116" spans="1:17" x14ac:dyDescent="0.35">
      <c r="A116">
        <v>17</v>
      </c>
      <c r="B116" t="s">
        <v>173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s="1">
        <v>0</v>
      </c>
    </row>
    <row r="117" spans="1:17" x14ac:dyDescent="0.35">
      <c r="A117">
        <v>17</v>
      </c>
      <c r="B117" t="s">
        <v>171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">
        <v>1E-3</v>
      </c>
    </row>
    <row r="118" spans="1:17" x14ac:dyDescent="0.35">
      <c r="A118">
        <v>17</v>
      </c>
      <c r="B118" t="s">
        <v>170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s="1">
        <v>0</v>
      </c>
    </row>
    <row r="119" spans="1:17" x14ac:dyDescent="0.35">
      <c r="A119">
        <v>17</v>
      </c>
      <c r="B119" t="s">
        <v>358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s="1">
        <v>0</v>
      </c>
    </row>
    <row r="120" spans="1:17" x14ac:dyDescent="0.35">
      <c r="A120">
        <v>17</v>
      </c>
      <c r="B120" t="s">
        <v>185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 s="1">
        <v>2.3E-2</v>
      </c>
    </row>
    <row r="121" spans="1:17" x14ac:dyDescent="0.35">
      <c r="A121">
        <v>17</v>
      </c>
      <c r="B121" t="s">
        <v>186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">
        <v>0</v>
      </c>
    </row>
    <row r="122" spans="1:17" x14ac:dyDescent="0.35">
      <c r="A122">
        <v>17</v>
      </c>
      <c r="B122" t="s">
        <v>337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">
        <v>1.6E-2</v>
      </c>
    </row>
    <row r="123" spans="1:17" x14ac:dyDescent="0.35">
      <c r="A123">
        <v>17</v>
      </c>
      <c r="B123" t="s">
        <v>354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">
        <v>0</v>
      </c>
    </row>
    <row r="124" spans="1:17" x14ac:dyDescent="0.35">
      <c r="A124">
        <v>17</v>
      </c>
      <c r="B124" t="s">
        <v>179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1">
        <v>0</v>
      </c>
    </row>
    <row r="125" spans="1:17" x14ac:dyDescent="0.35">
      <c r="A125">
        <v>17</v>
      </c>
      <c r="B125" t="s">
        <v>47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 s="1">
        <v>7.0000000000000001E-3</v>
      </c>
    </row>
    <row r="126" spans="1:17" x14ac:dyDescent="0.35">
      <c r="A126">
        <v>17</v>
      </c>
      <c r="B126" t="s">
        <v>100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1">
        <v>2.4E-2</v>
      </c>
    </row>
    <row r="127" spans="1:17" x14ac:dyDescent="0.35">
      <c r="A127">
        <v>17</v>
      </c>
      <c r="B127" t="s">
        <v>180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">
        <v>0</v>
      </c>
    </row>
    <row r="128" spans="1:17" x14ac:dyDescent="0.35">
      <c r="A128">
        <v>17</v>
      </c>
      <c r="B128" t="s">
        <v>184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">
        <v>0</v>
      </c>
    </row>
    <row r="129" spans="1:17" x14ac:dyDescent="0.35">
      <c r="A129">
        <v>17</v>
      </c>
      <c r="B129" t="s">
        <v>183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17</v>
      </c>
      <c r="B130" t="s">
        <v>203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>
        <v>0</v>
      </c>
    </row>
    <row r="131" spans="1:17" x14ac:dyDescent="0.35">
      <c r="A131">
        <v>17</v>
      </c>
      <c r="B131" t="s">
        <v>350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</v>
      </c>
    </row>
    <row r="132" spans="1:17" x14ac:dyDescent="0.35">
      <c r="A132">
        <v>17</v>
      </c>
      <c r="B132" t="s">
        <v>373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0</v>
      </c>
    </row>
    <row r="133" spans="1:17" x14ac:dyDescent="0.35">
      <c r="A133">
        <v>17</v>
      </c>
      <c r="B133" t="s">
        <v>182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1">
        <v>0</v>
      </c>
    </row>
    <row r="134" spans="1:17" x14ac:dyDescent="0.35">
      <c r="A134">
        <v>17</v>
      </c>
      <c r="B134" t="s">
        <v>103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">
        <v>0</v>
      </c>
    </row>
    <row r="135" spans="1:17" x14ac:dyDescent="0.35">
      <c r="A135">
        <v>17</v>
      </c>
      <c r="B135" t="s">
        <v>339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0</v>
      </c>
    </row>
    <row r="136" spans="1:17" x14ac:dyDescent="0.35">
      <c r="A136">
        <v>17</v>
      </c>
      <c r="B136" t="s">
        <v>340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s="1">
        <v>0</v>
      </c>
    </row>
    <row r="137" spans="1:17" x14ac:dyDescent="0.35">
      <c r="A137">
        <v>17</v>
      </c>
      <c r="B137" t="s">
        <v>374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1">
        <v>0</v>
      </c>
    </row>
    <row r="138" spans="1:17" x14ac:dyDescent="0.35">
      <c r="A138">
        <v>17</v>
      </c>
      <c r="B138" t="s">
        <v>56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1">
        <v>0.74199999999999999</v>
      </c>
    </row>
    <row r="139" spans="1:17" x14ac:dyDescent="0.35">
      <c r="A139">
        <v>17</v>
      </c>
      <c r="B139" t="s">
        <v>104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2.3E-2</v>
      </c>
    </row>
    <row r="140" spans="1:17" x14ac:dyDescent="0.35">
      <c r="A140">
        <v>17</v>
      </c>
      <c r="B140" t="s">
        <v>372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1">
        <v>0</v>
      </c>
    </row>
    <row r="141" spans="1:17" x14ac:dyDescent="0.35">
      <c r="A141">
        <v>17</v>
      </c>
      <c r="B141" t="s">
        <v>105</v>
      </c>
      <c r="C141">
        <v>0</v>
      </c>
      <c r="D141">
        <v>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 s="1">
        <v>0</v>
      </c>
    </row>
    <row r="142" spans="1:17" x14ac:dyDescent="0.35">
      <c r="A142">
        <v>17</v>
      </c>
      <c r="B142" t="s">
        <v>169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2E-3</v>
      </c>
    </row>
    <row r="143" spans="1:17" x14ac:dyDescent="0.35">
      <c r="A143">
        <v>17</v>
      </c>
      <c r="B143" t="s">
        <v>53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">
        <v>4.0000000000000001E-3</v>
      </c>
    </row>
    <row r="144" spans="1:17" x14ac:dyDescent="0.35">
      <c r="A144">
        <v>17</v>
      </c>
      <c r="B144" t="s">
        <v>197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">
        <v>0</v>
      </c>
    </row>
    <row r="145" spans="1:17" x14ac:dyDescent="0.35">
      <c r="A145">
        <v>17</v>
      </c>
      <c r="B145" t="s">
        <v>357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</v>
      </c>
    </row>
    <row r="146" spans="1:17" x14ac:dyDescent="0.35">
      <c r="A146">
        <v>17</v>
      </c>
      <c r="B146" t="s">
        <v>32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0.16600000000000001</v>
      </c>
    </row>
    <row r="147" spans="1:17" x14ac:dyDescent="0.35">
      <c r="A147">
        <v>17</v>
      </c>
      <c r="B147" t="s">
        <v>189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 s="1">
        <v>0</v>
      </c>
    </row>
    <row r="148" spans="1:17" x14ac:dyDescent="0.35">
      <c r="A148">
        <v>17</v>
      </c>
      <c r="B148" t="s">
        <v>96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4.0000000000000001E-3</v>
      </c>
    </row>
    <row r="149" spans="1:17" x14ac:dyDescent="0.35">
      <c r="A149">
        <v>17</v>
      </c>
      <c r="B149" t="s">
        <v>44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0.96099999999999997</v>
      </c>
    </row>
    <row r="150" spans="1:17" x14ac:dyDescent="0.35">
      <c r="A150">
        <v>17</v>
      </c>
      <c r="B150" t="s">
        <v>341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0</v>
      </c>
    </row>
    <row r="151" spans="1:17" x14ac:dyDescent="0.35">
      <c r="A151">
        <v>17</v>
      </c>
      <c r="B151" t="s">
        <v>190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1">
        <v>0</v>
      </c>
    </row>
    <row r="152" spans="1:17" x14ac:dyDescent="0.35">
      <c r="A152">
        <v>17</v>
      </c>
      <c r="B152" t="s">
        <v>191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v>3.0000000000000001E-3</v>
      </c>
    </row>
    <row r="153" spans="1:17" x14ac:dyDescent="0.35">
      <c r="A153">
        <v>17</v>
      </c>
      <c r="B153" t="s">
        <v>76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0.27200000000000002</v>
      </c>
    </row>
    <row r="154" spans="1:17" x14ac:dyDescent="0.35">
      <c r="A154">
        <v>17</v>
      </c>
      <c r="B154" t="s">
        <v>188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 s="1">
        <v>0</v>
      </c>
    </row>
    <row r="155" spans="1:17" x14ac:dyDescent="0.35">
      <c r="A155">
        <v>17</v>
      </c>
      <c r="B155" t="s">
        <v>192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v>0</v>
      </c>
    </row>
    <row r="156" spans="1:17" x14ac:dyDescent="0.35">
      <c r="A156">
        <v>17</v>
      </c>
      <c r="B156" t="s">
        <v>342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</row>
    <row r="157" spans="1:17" x14ac:dyDescent="0.35">
      <c r="A157">
        <v>17</v>
      </c>
      <c r="B157" t="s">
        <v>196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">
        <v>0</v>
      </c>
    </row>
    <row r="158" spans="1:17" x14ac:dyDescent="0.35">
      <c r="A158">
        <v>17</v>
      </c>
      <c r="B158" t="s">
        <v>174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">
        <v>0</v>
      </c>
    </row>
    <row r="159" spans="1:17" x14ac:dyDescent="0.35">
      <c r="A159">
        <v>17</v>
      </c>
      <c r="B159" t="s">
        <v>193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0</v>
      </c>
    </row>
    <row r="160" spans="1:17" x14ac:dyDescent="0.35">
      <c r="A160">
        <v>17</v>
      </c>
      <c r="B160" t="s">
        <v>150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 s="1">
        <v>3.0000000000000001E-3</v>
      </c>
    </row>
    <row r="161" spans="1:17" x14ac:dyDescent="0.35">
      <c r="A161">
        <v>17</v>
      </c>
      <c r="B161" t="s">
        <v>363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0</v>
      </c>
    </row>
    <row r="162" spans="1:17" x14ac:dyDescent="0.35">
      <c r="A162">
        <v>17</v>
      </c>
      <c r="B162" t="s">
        <v>199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1E-3</v>
      </c>
    </row>
    <row r="163" spans="1:17" x14ac:dyDescent="0.35">
      <c r="A163">
        <v>17</v>
      </c>
      <c r="B163" t="s">
        <v>200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0</v>
      </c>
    </row>
    <row r="164" spans="1:17" x14ac:dyDescent="0.35">
      <c r="A164">
        <v>17</v>
      </c>
      <c r="B164" t="s">
        <v>201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1.9E-2</v>
      </c>
    </row>
    <row r="165" spans="1:17" x14ac:dyDescent="0.35">
      <c r="A165">
        <v>17</v>
      </c>
      <c r="B165" t="s">
        <v>202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0</v>
      </c>
    </row>
    <row r="166" spans="1:17" x14ac:dyDescent="0.35">
      <c r="A166">
        <v>17</v>
      </c>
      <c r="B166" t="s">
        <v>355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</v>
      </c>
    </row>
    <row r="167" spans="1:17" x14ac:dyDescent="0.35">
      <c r="A167">
        <v>17</v>
      </c>
      <c r="B167" t="s">
        <v>106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7.0000000000000001E-3</v>
      </c>
    </row>
    <row r="168" spans="1:17" x14ac:dyDescent="0.35">
      <c r="A168">
        <v>17</v>
      </c>
      <c r="B168" t="s">
        <v>375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1">
        <v>0</v>
      </c>
    </row>
    <row r="169" spans="1:17" x14ac:dyDescent="0.35">
      <c r="A169">
        <v>17</v>
      </c>
      <c r="B169" t="s">
        <v>359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1">
        <v>0</v>
      </c>
    </row>
    <row r="170" spans="1:17" x14ac:dyDescent="0.35">
      <c r="A170">
        <v>17</v>
      </c>
      <c r="B170" t="s">
        <v>195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0</v>
      </c>
    </row>
    <row r="171" spans="1:17" x14ac:dyDescent="0.35">
      <c r="A171">
        <v>17</v>
      </c>
      <c r="B171" t="s">
        <v>204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0</v>
      </c>
    </row>
    <row r="172" spans="1:17" x14ac:dyDescent="0.35">
      <c r="A172">
        <v>17</v>
      </c>
      <c r="B172" t="s">
        <v>206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1">
        <v>0</v>
      </c>
    </row>
    <row r="173" spans="1:17" x14ac:dyDescent="0.35">
      <c r="A173">
        <v>17</v>
      </c>
      <c r="B173" t="s">
        <v>158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1">
        <v>1E-3</v>
      </c>
    </row>
    <row r="174" spans="1:17" x14ac:dyDescent="0.35">
      <c r="A174">
        <v>17</v>
      </c>
      <c r="B174" t="s">
        <v>107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s="1">
        <v>1E-3</v>
      </c>
    </row>
    <row r="175" spans="1:17" x14ac:dyDescent="0.35">
      <c r="A175">
        <v>17</v>
      </c>
      <c r="B175" t="s">
        <v>346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 s="1">
        <v>0</v>
      </c>
    </row>
    <row r="176" spans="1:17" x14ac:dyDescent="0.35">
      <c r="A176">
        <v>17</v>
      </c>
      <c r="B176" t="s">
        <v>345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2.1999999999999999E-2</v>
      </c>
    </row>
    <row r="177" spans="1:17" x14ac:dyDescent="0.35">
      <c r="A177">
        <v>17</v>
      </c>
      <c r="B177" t="s">
        <v>205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0</v>
      </c>
    </row>
    <row r="178" spans="1:17" x14ac:dyDescent="0.35">
      <c r="A178">
        <v>17</v>
      </c>
      <c r="B178" t="s">
        <v>211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</v>
      </c>
    </row>
    <row r="179" spans="1:17" x14ac:dyDescent="0.35">
      <c r="A179">
        <v>17</v>
      </c>
      <c r="B179" t="s">
        <v>212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s="1">
        <v>0</v>
      </c>
    </row>
    <row r="180" spans="1:17" x14ac:dyDescent="0.35">
      <c r="A180">
        <v>17</v>
      </c>
      <c r="B180" t="s">
        <v>384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0</v>
      </c>
    </row>
    <row r="181" spans="1:17" x14ac:dyDescent="0.35">
      <c r="A181">
        <v>17</v>
      </c>
      <c r="B181" t="s">
        <v>208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 s="1">
        <v>0</v>
      </c>
    </row>
    <row r="182" spans="1:17" x14ac:dyDescent="0.35">
      <c r="A182">
        <v>17</v>
      </c>
      <c r="B182" t="s">
        <v>364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s="1">
        <v>0</v>
      </c>
    </row>
    <row r="183" spans="1:17" x14ac:dyDescent="0.35">
      <c r="A183">
        <v>17</v>
      </c>
      <c r="B183" t="s">
        <v>215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 s="1">
        <v>1E-3</v>
      </c>
    </row>
    <row r="184" spans="1:17" x14ac:dyDescent="0.35">
      <c r="A184">
        <v>17</v>
      </c>
      <c r="B184" t="s">
        <v>73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s="1">
        <v>0.33100000000000002</v>
      </c>
    </row>
    <row r="185" spans="1:17" x14ac:dyDescent="0.35">
      <c r="A185">
        <v>17</v>
      </c>
      <c r="B185" t="s">
        <v>229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s="1">
        <v>0</v>
      </c>
    </row>
    <row r="186" spans="1:17" x14ac:dyDescent="0.35">
      <c r="A186">
        <v>17</v>
      </c>
      <c r="B186" t="s">
        <v>219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">
        <v>0</v>
      </c>
    </row>
    <row r="187" spans="1:17" x14ac:dyDescent="0.35">
      <c r="A187">
        <v>17</v>
      </c>
      <c r="B187" t="s">
        <v>214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17</v>
      </c>
      <c r="B188" t="s">
        <v>151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">
        <v>1E-3</v>
      </c>
    </row>
    <row r="189" spans="1:17" x14ac:dyDescent="0.35">
      <c r="A189">
        <v>17</v>
      </c>
      <c r="B189" t="s">
        <v>213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0</v>
      </c>
    </row>
    <row r="190" spans="1:17" x14ac:dyDescent="0.35">
      <c r="A190">
        <v>17</v>
      </c>
      <c r="B190" t="s">
        <v>218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1">
        <v>0</v>
      </c>
    </row>
    <row r="191" spans="1:17" x14ac:dyDescent="0.35">
      <c r="A191">
        <v>17</v>
      </c>
      <c r="B191" t="s">
        <v>210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 s="1">
        <v>0</v>
      </c>
    </row>
    <row r="192" spans="1:17" x14ac:dyDescent="0.35">
      <c r="A192">
        <v>17</v>
      </c>
      <c r="B192" t="s">
        <v>226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0</v>
      </c>
    </row>
    <row r="193" spans="1:17" x14ac:dyDescent="0.35">
      <c r="A193">
        <v>17</v>
      </c>
      <c r="B193" t="s">
        <v>223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1">
        <v>7.2999999999999995E-2</v>
      </c>
    </row>
    <row r="194" spans="1:17" x14ac:dyDescent="0.35">
      <c r="A194">
        <v>17</v>
      </c>
      <c r="B194" t="s">
        <v>220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0</v>
      </c>
    </row>
    <row r="195" spans="1:17" x14ac:dyDescent="0.35">
      <c r="A195">
        <v>17</v>
      </c>
      <c r="B195" t="s">
        <v>209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s="1">
        <v>0</v>
      </c>
    </row>
    <row r="196" spans="1:17" x14ac:dyDescent="0.35">
      <c r="A196">
        <v>17</v>
      </c>
      <c r="B196" t="s">
        <v>379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s="1">
        <v>0</v>
      </c>
    </row>
    <row r="197" spans="1:17" x14ac:dyDescent="0.35">
      <c r="A197">
        <v>17</v>
      </c>
      <c r="B197" t="s">
        <v>347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s="1">
        <v>0</v>
      </c>
    </row>
    <row r="198" spans="1:17" x14ac:dyDescent="0.35">
      <c r="A198">
        <v>17</v>
      </c>
      <c r="B198" t="s">
        <v>360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s="1">
        <v>0</v>
      </c>
    </row>
    <row r="199" spans="1:17" x14ac:dyDescent="0.35">
      <c r="A199">
        <v>17</v>
      </c>
      <c r="B199" t="s">
        <v>225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 s="1">
        <v>0</v>
      </c>
    </row>
    <row r="200" spans="1:17" x14ac:dyDescent="0.35">
      <c r="A200">
        <v>17</v>
      </c>
      <c r="B200" t="s">
        <v>227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 s="1">
        <v>0</v>
      </c>
    </row>
    <row r="201" spans="1:17" x14ac:dyDescent="0.35">
      <c r="A201">
        <v>17</v>
      </c>
      <c r="B201" t="s">
        <v>228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s="1">
        <v>0</v>
      </c>
    </row>
    <row r="202" spans="1:17" x14ac:dyDescent="0.35">
      <c r="A202">
        <v>17</v>
      </c>
      <c r="B202" t="s">
        <v>224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s="1">
        <v>0</v>
      </c>
    </row>
    <row r="203" spans="1:17" x14ac:dyDescent="0.35">
      <c r="A203">
        <v>17</v>
      </c>
      <c r="B203" t="s">
        <v>235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 s="1">
        <v>0</v>
      </c>
    </row>
    <row r="204" spans="1:17" x14ac:dyDescent="0.35">
      <c r="A204">
        <v>17</v>
      </c>
      <c r="B204" t="s">
        <v>236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 s="1">
        <v>0</v>
      </c>
    </row>
    <row r="205" spans="1:17" x14ac:dyDescent="0.35">
      <c r="A205">
        <v>17</v>
      </c>
      <c r="B205" t="s">
        <v>233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s="1">
        <v>0</v>
      </c>
    </row>
    <row r="206" spans="1:17" x14ac:dyDescent="0.35">
      <c r="A206">
        <v>17</v>
      </c>
      <c r="B206" t="s">
        <v>234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s="1">
        <v>0</v>
      </c>
    </row>
    <row r="207" spans="1:17" x14ac:dyDescent="0.35">
      <c r="A207">
        <v>17</v>
      </c>
      <c r="B207" t="s">
        <v>381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 s="1">
        <v>0</v>
      </c>
    </row>
    <row r="208" spans="1:17" x14ac:dyDescent="0.35">
      <c r="A208">
        <v>17</v>
      </c>
      <c r="B208" t="s">
        <v>365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 s="1">
        <v>0</v>
      </c>
    </row>
    <row r="209" spans="1:17" x14ac:dyDescent="0.35">
      <c r="A209">
        <v>17</v>
      </c>
      <c r="B209" t="s">
        <v>240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 s="1">
        <v>0</v>
      </c>
    </row>
    <row r="210" spans="1:17" x14ac:dyDescent="0.35">
      <c r="A210">
        <v>17</v>
      </c>
      <c r="B210" t="s">
        <v>257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 s="1">
        <v>0</v>
      </c>
    </row>
    <row r="211" spans="1:17" x14ac:dyDescent="0.35">
      <c r="A211">
        <v>17</v>
      </c>
      <c r="B211" t="s">
        <v>256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 s="1">
        <v>0</v>
      </c>
    </row>
    <row r="212" spans="1:17" x14ac:dyDescent="0.35">
      <c r="A212">
        <v>17</v>
      </c>
      <c r="B212" t="s">
        <v>250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s="1">
        <v>0</v>
      </c>
    </row>
    <row r="213" spans="1:17" x14ac:dyDescent="0.35">
      <c r="A213">
        <v>17</v>
      </c>
      <c r="B213" t="s">
        <v>249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s="1">
        <v>0</v>
      </c>
    </row>
    <row r="214" spans="1:17" x14ac:dyDescent="0.35">
      <c r="A214">
        <v>17</v>
      </c>
      <c r="B214" t="s">
        <v>238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s="1">
        <v>0</v>
      </c>
    </row>
    <row r="215" spans="1:17" x14ac:dyDescent="0.35">
      <c r="A215">
        <v>17</v>
      </c>
      <c r="B215" t="s">
        <v>239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 s="1">
        <v>0</v>
      </c>
    </row>
    <row r="216" spans="1:17" x14ac:dyDescent="0.35">
      <c r="A216">
        <v>17</v>
      </c>
      <c r="B216" t="s">
        <v>241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 s="1">
        <v>0</v>
      </c>
    </row>
    <row r="217" spans="1:17" x14ac:dyDescent="0.35">
      <c r="A217">
        <v>17</v>
      </c>
      <c r="B217" t="s">
        <v>242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 s="1">
        <v>0</v>
      </c>
    </row>
    <row r="218" spans="1:17" x14ac:dyDescent="0.35">
      <c r="A218">
        <v>17</v>
      </c>
      <c r="B218" t="s">
        <v>247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s="1">
        <v>1E-3</v>
      </c>
    </row>
    <row r="219" spans="1:17" x14ac:dyDescent="0.35">
      <c r="A219">
        <v>17</v>
      </c>
      <c r="B219" t="s">
        <v>246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s="1">
        <v>0</v>
      </c>
    </row>
    <row r="220" spans="1:17" x14ac:dyDescent="0.35">
      <c r="A220">
        <v>17</v>
      </c>
      <c r="B220" t="s">
        <v>245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s="1">
        <v>0</v>
      </c>
    </row>
    <row r="221" spans="1:17" x14ac:dyDescent="0.35">
      <c r="A221">
        <v>17</v>
      </c>
      <c r="B221" t="s">
        <v>244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s="1">
        <v>0</v>
      </c>
    </row>
    <row r="222" spans="1:17" x14ac:dyDescent="0.35">
      <c r="A222">
        <v>17</v>
      </c>
      <c r="B222" t="s">
        <v>243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1">
        <v>0</v>
      </c>
    </row>
    <row r="223" spans="1:17" x14ac:dyDescent="0.35">
      <c r="A223">
        <v>17</v>
      </c>
      <c r="B223" t="s">
        <v>232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 s="1">
        <v>0</v>
      </c>
    </row>
    <row r="224" spans="1:17" x14ac:dyDescent="0.35">
      <c r="A224">
        <v>17</v>
      </c>
      <c r="B224" t="s">
        <v>231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 s="1">
        <v>0</v>
      </c>
    </row>
    <row r="225" spans="1:17" x14ac:dyDescent="0.35">
      <c r="A225">
        <v>17</v>
      </c>
      <c r="B225" t="s">
        <v>230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 s="1">
        <v>0</v>
      </c>
    </row>
    <row r="226" spans="1:17" x14ac:dyDescent="0.35">
      <c r="A226">
        <v>17</v>
      </c>
      <c r="B226" t="s">
        <v>237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 s="1">
        <v>0</v>
      </c>
    </row>
    <row r="227" spans="1:17" x14ac:dyDescent="0.35">
      <c r="A227">
        <v>17</v>
      </c>
      <c r="B227" t="s">
        <v>258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s="1">
        <v>0</v>
      </c>
    </row>
    <row r="228" spans="1:17" x14ac:dyDescent="0.35">
      <c r="A228">
        <v>17</v>
      </c>
      <c r="B228" t="s">
        <v>251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 s="1">
        <v>0</v>
      </c>
    </row>
    <row r="229" spans="1:17" x14ac:dyDescent="0.35">
      <c r="A229">
        <v>17</v>
      </c>
      <c r="B229" t="s">
        <v>254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1">
        <v>0</v>
      </c>
    </row>
    <row r="230" spans="1:17" x14ac:dyDescent="0.35">
      <c r="A230">
        <v>17</v>
      </c>
      <c r="B230" t="s">
        <v>380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 s="1">
        <v>0</v>
      </c>
    </row>
    <row r="231" spans="1:17" x14ac:dyDescent="0.35">
      <c r="A231">
        <v>17</v>
      </c>
      <c r="B231" t="s">
        <v>344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 s="1">
        <v>0</v>
      </c>
    </row>
    <row r="232" spans="1:17" x14ac:dyDescent="0.35">
      <c r="A232">
        <v>17</v>
      </c>
      <c r="B232" t="s">
        <v>267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 s="1">
        <v>0</v>
      </c>
    </row>
    <row r="233" spans="1:17" x14ac:dyDescent="0.35">
      <c r="A233">
        <v>17</v>
      </c>
      <c r="B233" t="s">
        <v>264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 s="1">
        <v>0</v>
      </c>
    </row>
    <row r="234" spans="1:17" x14ac:dyDescent="0.35">
      <c r="A234">
        <v>17</v>
      </c>
      <c r="B234" t="s">
        <v>262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s="1">
        <v>0</v>
      </c>
    </row>
    <row r="235" spans="1:17" x14ac:dyDescent="0.35">
      <c r="A235">
        <v>17</v>
      </c>
      <c r="B235" t="s">
        <v>265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 s="1">
        <v>0</v>
      </c>
    </row>
    <row r="236" spans="1:17" x14ac:dyDescent="0.35">
      <c r="A236">
        <v>17</v>
      </c>
      <c r="B236" t="s">
        <v>266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 s="1">
        <v>0</v>
      </c>
    </row>
    <row r="237" spans="1:17" x14ac:dyDescent="0.35">
      <c r="A237">
        <v>17</v>
      </c>
      <c r="B237" t="s">
        <v>268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 s="1">
        <v>0</v>
      </c>
    </row>
    <row r="238" spans="1:17" x14ac:dyDescent="0.35">
      <c r="A238">
        <v>17</v>
      </c>
      <c r="B238" t="s">
        <v>269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0</v>
      </c>
      <c r="Q238" s="1">
        <v>1E-3</v>
      </c>
    </row>
    <row r="239" spans="1:17" x14ac:dyDescent="0.35">
      <c r="A239">
        <v>17</v>
      </c>
      <c r="B239" t="s">
        <v>98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 s="1">
        <v>0.29199999999999998</v>
      </c>
    </row>
    <row r="240" spans="1:17" x14ac:dyDescent="0.35">
      <c r="A240">
        <v>17</v>
      </c>
      <c r="B240" t="s">
        <v>261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 s="1">
        <v>0</v>
      </c>
    </row>
    <row r="241" spans="1:17" x14ac:dyDescent="0.35">
      <c r="A241">
        <v>17</v>
      </c>
      <c r="B241" t="s">
        <v>263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 s="1">
        <v>0</v>
      </c>
    </row>
    <row r="242" spans="1:17" x14ac:dyDescent="0.35">
      <c r="A242">
        <v>17</v>
      </c>
      <c r="B242" t="s">
        <v>274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 s="1">
        <v>1E-3</v>
      </c>
    </row>
    <row r="243" spans="1:17" x14ac:dyDescent="0.35">
      <c r="A243">
        <v>17</v>
      </c>
      <c r="B243" t="s">
        <v>273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 s="1">
        <v>0</v>
      </c>
    </row>
    <row r="244" spans="1:17" x14ac:dyDescent="0.35">
      <c r="A244">
        <v>17</v>
      </c>
      <c r="B244" t="s">
        <v>272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s="1">
        <v>0</v>
      </c>
    </row>
    <row r="245" spans="1:17" x14ac:dyDescent="0.35">
      <c r="A245">
        <v>17</v>
      </c>
      <c r="B245" t="s">
        <v>271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 s="1">
        <v>1E-3</v>
      </c>
    </row>
    <row r="246" spans="1:17" x14ac:dyDescent="0.35">
      <c r="A246">
        <v>17</v>
      </c>
      <c r="B246" t="s">
        <v>283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 s="1">
        <v>0</v>
      </c>
    </row>
    <row r="247" spans="1:17" x14ac:dyDescent="0.35">
      <c r="A247">
        <v>17</v>
      </c>
      <c r="B247" t="s">
        <v>102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s="1">
        <v>0.17599999999999999</v>
      </c>
    </row>
    <row r="248" spans="1:17" x14ac:dyDescent="0.35">
      <c r="A248">
        <v>17</v>
      </c>
      <c r="B248" t="s">
        <v>334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 s="1">
        <v>1E-3</v>
      </c>
    </row>
    <row r="249" spans="1:17" x14ac:dyDescent="0.35">
      <c r="A249">
        <v>17</v>
      </c>
      <c r="B249" t="s">
        <v>276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 s="1">
        <v>0</v>
      </c>
    </row>
    <row r="250" spans="1:17" x14ac:dyDescent="0.35">
      <c r="A250">
        <v>17</v>
      </c>
      <c r="B250" t="s">
        <v>113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 s="1">
        <v>0.71</v>
      </c>
    </row>
    <row r="251" spans="1:17" x14ac:dyDescent="0.35">
      <c r="A251">
        <v>17</v>
      </c>
      <c r="B251" t="s">
        <v>285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s="1">
        <v>1E-3</v>
      </c>
    </row>
    <row r="252" spans="1:17" x14ac:dyDescent="0.35">
      <c r="A252">
        <v>17</v>
      </c>
      <c r="B252" t="s">
        <v>57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0</v>
      </c>
      <c r="Q252" s="1">
        <v>0.01</v>
      </c>
    </row>
    <row r="253" spans="1:17" x14ac:dyDescent="0.35">
      <c r="A253">
        <v>17</v>
      </c>
      <c r="B253" t="s">
        <v>279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 s="1">
        <v>0</v>
      </c>
    </row>
    <row r="254" spans="1:17" x14ac:dyDescent="0.35">
      <c r="A254">
        <v>17</v>
      </c>
      <c r="B254" t="s">
        <v>278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 s="1">
        <v>0</v>
      </c>
    </row>
    <row r="255" spans="1:17" x14ac:dyDescent="0.35">
      <c r="A255">
        <v>17</v>
      </c>
      <c r="B255" t="s">
        <v>221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 s="1">
        <v>1E-3</v>
      </c>
    </row>
    <row r="256" spans="1:17" x14ac:dyDescent="0.35">
      <c r="A256">
        <v>17</v>
      </c>
      <c r="B256" t="s">
        <v>260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 s="1">
        <v>0</v>
      </c>
    </row>
    <row r="257" spans="1:17" x14ac:dyDescent="0.35">
      <c r="A257">
        <v>17</v>
      </c>
      <c r="B257" t="s">
        <v>275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s="1">
        <v>0</v>
      </c>
    </row>
    <row r="258" spans="1:17" x14ac:dyDescent="0.35">
      <c r="A258">
        <v>17</v>
      </c>
      <c r="B258" t="s">
        <v>281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 s="1">
        <v>0</v>
      </c>
    </row>
    <row r="259" spans="1:17" x14ac:dyDescent="0.35">
      <c r="A259">
        <v>17</v>
      </c>
      <c r="B259" t="s">
        <v>282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 s="1">
        <v>0</v>
      </c>
    </row>
    <row r="260" spans="1:17" x14ac:dyDescent="0.35">
      <c r="A260">
        <v>17</v>
      </c>
      <c r="B260" t="s">
        <v>280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 s="1">
        <v>0</v>
      </c>
    </row>
    <row r="261" spans="1:17" x14ac:dyDescent="0.35">
      <c r="A261">
        <v>17</v>
      </c>
      <c r="B261" t="s">
        <v>348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0</v>
      </c>
      <c r="Q261" s="1">
        <v>0</v>
      </c>
    </row>
    <row r="262" spans="1:17" x14ac:dyDescent="0.35">
      <c r="A262">
        <v>17</v>
      </c>
      <c r="B262" t="s">
        <v>290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 s="1">
        <v>0</v>
      </c>
    </row>
    <row r="263" spans="1:17" x14ac:dyDescent="0.35">
      <c r="A263">
        <v>17</v>
      </c>
      <c r="B263" t="s">
        <v>92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s="1">
        <v>5.7000000000000002E-2</v>
      </c>
    </row>
    <row r="264" spans="1:17" x14ac:dyDescent="0.35">
      <c r="A264">
        <v>17</v>
      </c>
      <c r="B264" t="s">
        <v>59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 s="1">
        <v>0.53700000000000003</v>
      </c>
    </row>
    <row r="265" spans="1:17" x14ac:dyDescent="0.35">
      <c r="A265">
        <v>17</v>
      </c>
      <c r="B265" t="s">
        <v>289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 s="1">
        <v>0</v>
      </c>
    </row>
    <row r="266" spans="1:17" x14ac:dyDescent="0.35">
      <c r="A266">
        <v>17</v>
      </c>
      <c r="B266" t="s">
        <v>288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 s="1">
        <v>0</v>
      </c>
    </row>
    <row r="267" spans="1:17" x14ac:dyDescent="0.35">
      <c r="A267">
        <v>17</v>
      </c>
      <c r="B267" t="s">
        <v>287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 s="1">
        <v>0</v>
      </c>
    </row>
    <row r="268" spans="1:17" x14ac:dyDescent="0.35">
      <c r="A268">
        <v>17</v>
      </c>
      <c r="B268" t="s">
        <v>291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 s="1">
        <v>3.0000000000000001E-3</v>
      </c>
    </row>
    <row r="269" spans="1:17" x14ac:dyDescent="0.35">
      <c r="A269">
        <v>17</v>
      </c>
      <c r="B269" t="s">
        <v>292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 s="1">
        <v>0</v>
      </c>
    </row>
    <row r="270" spans="1:17" x14ac:dyDescent="0.35">
      <c r="A270">
        <v>17</v>
      </c>
      <c r="B270" t="s">
        <v>335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 s="1">
        <v>0</v>
      </c>
    </row>
    <row r="271" spans="1:17" x14ac:dyDescent="0.35">
      <c r="A271">
        <v>17</v>
      </c>
      <c r="B271" t="s">
        <v>376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 s="1">
        <v>0</v>
      </c>
    </row>
    <row r="272" spans="1:17" x14ac:dyDescent="0.35">
      <c r="A272">
        <v>17</v>
      </c>
      <c r="B272" t="s">
        <v>293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 s="1">
        <v>0</v>
      </c>
    </row>
    <row r="273" spans="1:17" x14ac:dyDescent="0.35">
      <c r="A273">
        <v>17</v>
      </c>
      <c r="B273" t="s">
        <v>159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 s="1">
        <v>1E-3</v>
      </c>
    </row>
    <row r="274" spans="1:17" x14ac:dyDescent="0.35">
      <c r="A274">
        <v>17</v>
      </c>
      <c r="B274" t="s">
        <v>39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 s="1">
        <v>0.95099999999999996</v>
      </c>
    </row>
    <row r="275" spans="1:17" x14ac:dyDescent="0.35">
      <c r="A275">
        <v>17</v>
      </c>
      <c r="B275" t="s">
        <v>294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 s="1">
        <v>0</v>
      </c>
    </row>
    <row r="276" spans="1:17" x14ac:dyDescent="0.35">
      <c r="A276">
        <v>17</v>
      </c>
      <c r="B276" t="s">
        <v>296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 s="1">
        <v>0</v>
      </c>
    </row>
    <row r="277" spans="1:17" x14ac:dyDescent="0.35">
      <c r="A277">
        <v>17</v>
      </c>
      <c r="B277" t="s">
        <v>295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 s="1">
        <v>0</v>
      </c>
    </row>
    <row r="278" spans="1:17" x14ac:dyDescent="0.35">
      <c r="A278">
        <v>17</v>
      </c>
      <c r="B278" t="s">
        <v>297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s="1">
        <v>0</v>
      </c>
    </row>
    <row r="279" spans="1:17" x14ac:dyDescent="0.35">
      <c r="A279">
        <v>17</v>
      </c>
      <c r="B279" t="s">
        <v>349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 s="1">
        <v>0</v>
      </c>
    </row>
    <row r="280" spans="1:17" x14ac:dyDescent="0.35">
      <c r="A280">
        <v>17</v>
      </c>
      <c r="B280" t="s">
        <v>48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 s="1">
        <v>1.0999999999999999E-2</v>
      </c>
    </row>
    <row r="281" spans="1:17" x14ac:dyDescent="0.35">
      <c r="A281">
        <v>17</v>
      </c>
      <c r="B281" t="s">
        <v>356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 s="1">
        <v>1E-3</v>
      </c>
    </row>
    <row r="282" spans="1:17" x14ac:dyDescent="0.35">
      <c r="A282">
        <v>17</v>
      </c>
      <c r="B282" t="s">
        <v>301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 s="1">
        <v>0</v>
      </c>
    </row>
    <row r="283" spans="1:17" x14ac:dyDescent="0.35">
      <c r="A283">
        <v>17</v>
      </c>
      <c r="B283" t="s">
        <v>300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0</v>
      </c>
      <c r="Q283" s="1">
        <v>0</v>
      </c>
    </row>
    <row r="284" spans="1:17" x14ac:dyDescent="0.35">
      <c r="A284">
        <v>17</v>
      </c>
      <c r="B284" t="s">
        <v>299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 s="1">
        <v>0</v>
      </c>
    </row>
    <row r="285" spans="1:17" x14ac:dyDescent="0.35">
      <c r="A285">
        <v>17</v>
      </c>
      <c r="B285" t="s">
        <v>298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 s="1">
        <v>0</v>
      </c>
    </row>
    <row r="286" spans="1:17" x14ac:dyDescent="0.35">
      <c r="A286">
        <v>17</v>
      </c>
      <c r="B286" t="s">
        <v>302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s="1">
        <v>0</v>
      </c>
    </row>
    <row r="287" spans="1:17" x14ac:dyDescent="0.35">
      <c r="A287">
        <v>17</v>
      </c>
      <c r="B287" t="s">
        <v>303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s="1">
        <v>0</v>
      </c>
    </row>
    <row r="288" spans="1:17" x14ac:dyDescent="0.35">
      <c r="A288">
        <v>17</v>
      </c>
      <c r="B288" t="s">
        <v>304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 s="1">
        <v>0</v>
      </c>
    </row>
    <row r="289" spans="1:17" x14ac:dyDescent="0.35">
      <c r="A289">
        <v>17</v>
      </c>
      <c r="B289" t="s">
        <v>305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 s="1">
        <v>0</v>
      </c>
    </row>
    <row r="290" spans="1:17" x14ac:dyDescent="0.35">
      <c r="A290">
        <v>17</v>
      </c>
      <c r="B290" t="s">
        <v>306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s="1">
        <v>0</v>
      </c>
    </row>
    <row r="291" spans="1:17" x14ac:dyDescent="0.35">
      <c r="A291">
        <v>17</v>
      </c>
      <c r="B291" t="s">
        <v>307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s="1">
        <v>0</v>
      </c>
    </row>
    <row r="292" spans="1:17" x14ac:dyDescent="0.35">
      <c r="A292">
        <v>17</v>
      </c>
      <c r="B292" t="s">
        <v>162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s="1">
        <v>3.0000000000000001E-3</v>
      </c>
    </row>
    <row r="293" spans="1:17" x14ac:dyDescent="0.35">
      <c r="A293">
        <v>17</v>
      </c>
      <c r="B293" t="s">
        <v>308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s="1">
        <v>0</v>
      </c>
    </row>
    <row r="294" spans="1:17" x14ac:dyDescent="0.35">
      <c r="A294">
        <v>17</v>
      </c>
      <c r="B294" t="s">
        <v>309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 s="1">
        <v>0</v>
      </c>
    </row>
    <row r="295" spans="1:17" x14ac:dyDescent="0.35">
      <c r="A295">
        <v>17</v>
      </c>
      <c r="B295" t="s">
        <v>310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s="1">
        <v>0</v>
      </c>
    </row>
    <row r="296" spans="1:17" x14ac:dyDescent="0.35">
      <c r="A296">
        <v>17</v>
      </c>
      <c r="B296" t="s">
        <v>312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 s="1">
        <v>1E-3</v>
      </c>
    </row>
    <row r="297" spans="1:17" x14ac:dyDescent="0.35">
      <c r="A297">
        <v>17</v>
      </c>
      <c r="B297" t="s">
        <v>311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0</v>
      </c>
      <c r="Q297" s="1">
        <v>0</v>
      </c>
    </row>
    <row r="298" spans="1:17" x14ac:dyDescent="0.35">
      <c r="A298">
        <v>17</v>
      </c>
      <c r="B298" t="s">
        <v>31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 s="1">
        <v>0.26700000000000002</v>
      </c>
    </row>
    <row r="299" spans="1:17" x14ac:dyDescent="0.35">
      <c r="A299">
        <v>17</v>
      </c>
      <c r="B299" t="s">
        <v>75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  <c r="Q299" s="1">
        <v>4.0000000000000001E-3</v>
      </c>
    </row>
    <row r="300" spans="1:17" x14ac:dyDescent="0.35">
      <c r="A300">
        <v>17</v>
      </c>
      <c r="B300" t="s">
        <v>156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 s="1">
        <v>1E-3</v>
      </c>
    </row>
    <row r="301" spans="1:17" x14ac:dyDescent="0.35">
      <c r="A301">
        <v>17</v>
      </c>
      <c r="B301" t="s">
        <v>70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 s="1">
        <v>0.183</v>
      </c>
    </row>
    <row r="302" spans="1:17" x14ac:dyDescent="0.35">
      <c r="A302">
        <v>17</v>
      </c>
      <c r="B302" t="s">
        <v>314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 s="1">
        <v>0</v>
      </c>
    </row>
    <row r="303" spans="1:17" x14ac:dyDescent="0.35">
      <c r="A303">
        <v>17</v>
      </c>
      <c r="B303" t="s">
        <v>313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 s="1">
        <v>0</v>
      </c>
    </row>
    <row r="304" spans="1:17" x14ac:dyDescent="0.35">
      <c r="A304">
        <v>17</v>
      </c>
      <c r="B304" t="s">
        <v>315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 s="1">
        <v>0</v>
      </c>
    </row>
    <row r="305" spans="1:17" x14ac:dyDescent="0.35">
      <c r="A305">
        <v>17</v>
      </c>
      <c r="B305" t="s">
        <v>382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 s="1">
        <v>0</v>
      </c>
    </row>
    <row r="306" spans="1:17" x14ac:dyDescent="0.35">
      <c r="A306">
        <v>17</v>
      </c>
      <c r="B306" t="s">
        <v>60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 s="1">
        <v>0.184</v>
      </c>
    </row>
    <row r="307" spans="1:17" x14ac:dyDescent="0.35">
      <c r="A307">
        <v>17</v>
      </c>
      <c r="B307" t="s">
        <v>322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 s="1">
        <v>1E-3</v>
      </c>
    </row>
    <row r="308" spans="1:17" x14ac:dyDescent="0.35">
      <c r="A308">
        <v>17</v>
      </c>
      <c r="B308" t="s">
        <v>157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 s="1">
        <v>6.0000000000000001E-3</v>
      </c>
    </row>
    <row r="309" spans="1:17" x14ac:dyDescent="0.35">
      <c r="A309">
        <v>17</v>
      </c>
      <c r="B309" t="s">
        <v>317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 s="1">
        <v>0</v>
      </c>
    </row>
    <row r="310" spans="1:17" x14ac:dyDescent="0.35">
      <c r="A310">
        <v>17</v>
      </c>
      <c r="B310" t="s">
        <v>95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 s="1">
        <v>0.60099999999999998</v>
      </c>
    </row>
    <row r="311" spans="1:17" x14ac:dyDescent="0.35">
      <c r="A311">
        <v>17</v>
      </c>
      <c r="B311" t="s">
        <v>68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s="1">
        <v>9.9000000000000005E-2</v>
      </c>
    </row>
    <row r="312" spans="1:17" x14ac:dyDescent="0.35">
      <c r="A312">
        <v>17</v>
      </c>
      <c r="B312" t="s">
        <v>316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 s="1">
        <v>1E-3</v>
      </c>
    </row>
    <row r="313" spans="1:17" x14ac:dyDescent="0.35">
      <c r="A313">
        <v>17</v>
      </c>
      <c r="B313" t="s">
        <v>320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 s="1">
        <v>0</v>
      </c>
    </row>
    <row r="314" spans="1:17" x14ac:dyDescent="0.35">
      <c r="A314">
        <v>17</v>
      </c>
      <c r="B314" t="s">
        <v>321</v>
      </c>
      <c r="C314">
        <v>0</v>
      </c>
      <c r="D314">
        <v>3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 s="1">
        <v>1E-3</v>
      </c>
    </row>
    <row r="315" spans="1:17" x14ac:dyDescent="0.35">
      <c r="A315">
        <v>17</v>
      </c>
      <c r="B315" t="s">
        <v>155</v>
      </c>
      <c r="C315">
        <v>0</v>
      </c>
      <c r="D315">
        <v>2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  <c r="Q315" s="1">
        <v>1.2E-2</v>
      </c>
    </row>
    <row r="316" spans="1:17" x14ac:dyDescent="0.35">
      <c r="A316">
        <v>17</v>
      </c>
      <c r="B316" t="s">
        <v>119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  <c r="Q316" s="1">
        <v>0</v>
      </c>
    </row>
    <row r="317" spans="1:17" x14ac:dyDescent="0.35">
      <c r="A317">
        <v>17</v>
      </c>
      <c r="B317" t="s">
        <v>318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 s="1">
        <v>0</v>
      </c>
    </row>
    <row r="318" spans="1:17" x14ac:dyDescent="0.35">
      <c r="A318">
        <v>17</v>
      </c>
      <c r="B318" t="s">
        <v>17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 s="1">
        <v>4.5999999999999999E-2</v>
      </c>
    </row>
    <row r="319" spans="1:17" x14ac:dyDescent="0.35">
      <c r="A319">
        <v>17</v>
      </c>
      <c r="B319" t="s">
        <v>323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 s="1">
        <v>0</v>
      </c>
    </row>
    <row r="320" spans="1:17" x14ac:dyDescent="0.35">
      <c r="A320">
        <v>17</v>
      </c>
      <c r="B320" t="s">
        <v>36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  <c r="Q320" s="1">
        <v>1E-3</v>
      </c>
    </row>
    <row r="321" spans="1:17" x14ac:dyDescent="0.35">
      <c r="A321">
        <v>17</v>
      </c>
      <c r="B321" t="s">
        <v>38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 s="1">
        <v>0.83599999999999997</v>
      </c>
    </row>
    <row r="322" spans="1:17" x14ac:dyDescent="0.35">
      <c r="A322">
        <v>17</v>
      </c>
      <c r="B322" t="s">
        <v>94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  <c r="Q322" s="1">
        <v>0.19</v>
      </c>
    </row>
    <row r="323" spans="1:17" x14ac:dyDescent="0.35">
      <c r="A323">
        <v>17</v>
      </c>
      <c r="B323" t="s">
        <v>377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 s="1">
        <v>0</v>
      </c>
    </row>
    <row r="324" spans="1:17" x14ac:dyDescent="0.35">
      <c r="A324">
        <v>17</v>
      </c>
      <c r="B324" t="s">
        <v>123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 s="1">
        <v>1E-3</v>
      </c>
    </row>
    <row r="325" spans="1:17" x14ac:dyDescent="0.35">
      <c r="A325">
        <v>17</v>
      </c>
      <c r="B325" t="s">
        <v>71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 s="1">
        <v>0.93600000000000005</v>
      </c>
    </row>
    <row r="326" spans="1:17" x14ac:dyDescent="0.35">
      <c r="A326">
        <v>17</v>
      </c>
      <c r="B326" t="s">
        <v>325</v>
      </c>
      <c r="C326">
        <v>0</v>
      </c>
      <c r="D326"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0</v>
      </c>
      <c r="Q326" s="1">
        <v>0</v>
      </c>
    </row>
    <row r="327" spans="1:17" x14ac:dyDescent="0.35">
      <c r="A327">
        <v>17</v>
      </c>
      <c r="B327" t="s">
        <v>327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 s="1">
        <v>0</v>
      </c>
    </row>
    <row r="328" spans="1:17" x14ac:dyDescent="0.35">
      <c r="A328">
        <v>17</v>
      </c>
      <c r="B328" t="s">
        <v>326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0</v>
      </c>
      <c r="Q328" s="1">
        <v>1E-3</v>
      </c>
    </row>
    <row r="329" spans="1:17" x14ac:dyDescent="0.35">
      <c r="A329">
        <v>17</v>
      </c>
      <c r="B329" t="s">
        <v>332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0</v>
      </c>
      <c r="Q329" s="1">
        <v>1E-3</v>
      </c>
    </row>
    <row r="330" spans="1:17" x14ac:dyDescent="0.35">
      <c r="A330">
        <v>17</v>
      </c>
      <c r="B330" t="s">
        <v>328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 s="1">
        <v>0</v>
      </c>
    </row>
    <row r="331" spans="1:17" x14ac:dyDescent="0.35">
      <c r="A331">
        <v>17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 s="1">
        <v>0</v>
      </c>
    </row>
    <row r="332" spans="1:17" x14ac:dyDescent="0.35">
      <c r="A332">
        <v>17</v>
      </c>
      <c r="B332" t="s">
        <v>51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 s="1">
        <v>0.36199999999999999</v>
      </c>
    </row>
    <row r="333" spans="1:17" x14ac:dyDescent="0.35">
      <c r="A333">
        <v>17</v>
      </c>
      <c r="B333" t="s">
        <v>330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0</v>
      </c>
      <c r="P333">
        <v>0</v>
      </c>
      <c r="Q333" s="1">
        <v>2E-3</v>
      </c>
    </row>
    <row r="334" spans="1:17" x14ac:dyDescent="0.35">
      <c r="A334">
        <v>17</v>
      </c>
      <c r="B334" t="s">
        <v>277</v>
      </c>
      <c r="C334">
        <v>1</v>
      </c>
      <c r="D334">
        <v>1</v>
      </c>
      <c r="E334">
        <v>-6</v>
      </c>
      <c r="F334">
        <v>-6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1</v>
      </c>
      <c r="O334">
        <v>-2.1</v>
      </c>
      <c r="P334">
        <v>-2.1</v>
      </c>
      <c r="Q334" s="1">
        <v>1E-3</v>
      </c>
    </row>
    <row r="335" spans="1:17" x14ac:dyDescent="0.35">
      <c r="A335">
        <v>17</v>
      </c>
      <c r="B335" t="s">
        <v>343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2</v>
      </c>
      <c r="N335">
        <v>7</v>
      </c>
      <c r="O335">
        <v>-3.5</v>
      </c>
      <c r="P335">
        <v>-0.5</v>
      </c>
      <c r="Q335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Q335"/>
  <sheetViews>
    <sheetView showGridLines="0" topLeftCell="A307" workbookViewId="0">
      <selection activeCell="A5" sqref="A5:Q335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385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125</v>
      </c>
      <c r="L4" t="s">
        <v>126</v>
      </c>
      <c r="M4" t="s">
        <v>9</v>
      </c>
      <c r="N4" t="s">
        <v>10</v>
      </c>
      <c r="O4" t="s">
        <v>11</v>
      </c>
      <c r="P4" t="s">
        <v>12</v>
      </c>
      <c r="Q4" t="s">
        <v>13</v>
      </c>
    </row>
    <row r="5" spans="1:17" x14ac:dyDescent="0.35">
      <c r="A5">
        <v>18</v>
      </c>
      <c r="B5" t="s">
        <v>21</v>
      </c>
      <c r="C5">
        <v>12</v>
      </c>
      <c r="D5">
        <v>14</v>
      </c>
      <c r="E5">
        <v>192</v>
      </c>
      <c r="F5">
        <v>16</v>
      </c>
      <c r="G5">
        <v>38</v>
      </c>
      <c r="H5">
        <v>6</v>
      </c>
      <c r="I5">
        <v>1</v>
      </c>
      <c r="J5">
        <v>1</v>
      </c>
      <c r="K5">
        <v>-12</v>
      </c>
      <c r="L5">
        <v>0</v>
      </c>
      <c r="M5">
        <v>0</v>
      </c>
      <c r="N5">
        <v>1</v>
      </c>
      <c r="O5">
        <v>30</v>
      </c>
      <c r="P5">
        <v>30</v>
      </c>
      <c r="Q5" s="1">
        <v>1</v>
      </c>
    </row>
    <row r="6" spans="1:17" x14ac:dyDescent="0.35">
      <c r="A6">
        <v>18</v>
      </c>
      <c r="B6" t="s">
        <v>40</v>
      </c>
      <c r="C6">
        <v>9</v>
      </c>
      <c r="D6">
        <v>9</v>
      </c>
      <c r="E6">
        <v>195</v>
      </c>
      <c r="F6">
        <v>21.7</v>
      </c>
      <c r="G6">
        <v>75</v>
      </c>
      <c r="H6">
        <v>7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30</v>
      </c>
      <c r="P6">
        <v>30</v>
      </c>
      <c r="Q6" s="1">
        <v>0.93400000000000005</v>
      </c>
    </row>
    <row r="7" spans="1:17" x14ac:dyDescent="0.35">
      <c r="A7">
        <v>18</v>
      </c>
      <c r="B7" t="s">
        <v>45</v>
      </c>
      <c r="C7">
        <v>13</v>
      </c>
      <c r="D7">
        <v>13</v>
      </c>
      <c r="E7">
        <v>98</v>
      </c>
      <c r="F7">
        <v>7.5</v>
      </c>
      <c r="G7">
        <v>15</v>
      </c>
      <c r="H7">
        <v>0</v>
      </c>
      <c r="I7">
        <v>2</v>
      </c>
      <c r="J7">
        <v>1</v>
      </c>
      <c r="K7">
        <v>7</v>
      </c>
      <c r="L7">
        <v>0</v>
      </c>
      <c r="M7">
        <v>0</v>
      </c>
      <c r="N7">
        <v>1</v>
      </c>
      <c r="O7">
        <v>29</v>
      </c>
      <c r="P7">
        <v>29</v>
      </c>
      <c r="Q7" s="1">
        <v>1</v>
      </c>
    </row>
    <row r="8" spans="1:17" x14ac:dyDescent="0.35">
      <c r="A8">
        <v>18</v>
      </c>
      <c r="B8" t="s">
        <v>25</v>
      </c>
      <c r="C8">
        <v>7</v>
      </c>
      <c r="D8">
        <v>10</v>
      </c>
      <c r="E8">
        <v>144</v>
      </c>
      <c r="F8">
        <v>20.6</v>
      </c>
      <c r="G8">
        <v>70</v>
      </c>
      <c r="H8">
        <v>6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23.9</v>
      </c>
      <c r="P8">
        <v>23.9</v>
      </c>
      <c r="Q8" s="1">
        <v>1</v>
      </c>
    </row>
    <row r="9" spans="1:17" x14ac:dyDescent="0.35">
      <c r="A9">
        <v>18</v>
      </c>
      <c r="B9" t="s">
        <v>223</v>
      </c>
      <c r="C9">
        <v>6</v>
      </c>
      <c r="D9">
        <v>7</v>
      </c>
      <c r="E9">
        <v>61</v>
      </c>
      <c r="F9">
        <v>10.199999999999999</v>
      </c>
      <c r="G9">
        <v>19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1</v>
      </c>
      <c r="O9">
        <v>21.1</v>
      </c>
      <c r="P9">
        <v>21.1</v>
      </c>
      <c r="Q9" s="1">
        <v>7.0999999999999994E-2</v>
      </c>
    </row>
    <row r="10" spans="1:17" x14ac:dyDescent="0.35">
      <c r="A10">
        <v>18</v>
      </c>
      <c r="B10" t="s">
        <v>166</v>
      </c>
      <c r="C10">
        <v>4</v>
      </c>
      <c r="D10">
        <v>4</v>
      </c>
      <c r="E10">
        <v>68</v>
      </c>
      <c r="F10">
        <v>17</v>
      </c>
      <c r="G10">
        <v>31</v>
      </c>
      <c r="H10">
        <v>3</v>
      </c>
      <c r="I10">
        <v>2</v>
      </c>
      <c r="J10">
        <v>0</v>
      </c>
      <c r="K10">
        <v>0</v>
      </c>
      <c r="L10">
        <v>0</v>
      </c>
      <c r="M10">
        <v>0</v>
      </c>
      <c r="N10">
        <v>1</v>
      </c>
      <c r="O10">
        <v>20.8</v>
      </c>
      <c r="P10">
        <v>20.8</v>
      </c>
      <c r="Q10" s="1">
        <v>1E-3</v>
      </c>
    </row>
    <row r="11" spans="1:17" x14ac:dyDescent="0.35">
      <c r="A11">
        <v>18</v>
      </c>
      <c r="B11" t="s">
        <v>16</v>
      </c>
      <c r="C11">
        <v>3</v>
      </c>
      <c r="D11">
        <v>5</v>
      </c>
      <c r="E11">
        <v>61</v>
      </c>
      <c r="F11">
        <v>20.3</v>
      </c>
      <c r="G11">
        <v>33</v>
      </c>
      <c r="H11">
        <v>2</v>
      </c>
      <c r="I11">
        <v>1</v>
      </c>
      <c r="J11">
        <v>1</v>
      </c>
      <c r="K11">
        <v>5</v>
      </c>
      <c r="L11">
        <v>1</v>
      </c>
      <c r="M11">
        <v>0</v>
      </c>
      <c r="N11">
        <v>1</v>
      </c>
      <c r="O11">
        <v>20.100000000000001</v>
      </c>
      <c r="P11">
        <v>20.100000000000001</v>
      </c>
      <c r="Q11" s="1">
        <v>0.79100000000000004</v>
      </c>
    </row>
    <row r="12" spans="1:17" x14ac:dyDescent="0.35">
      <c r="A12">
        <v>18</v>
      </c>
      <c r="B12" t="s">
        <v>19</v>
      </c>
      <c r="C12">
        <v>6</v>
      </c>
      <c r="D12">
        <v>10</v>
      </c>
      <c r="E12">
        <v>106</v>
      </c>
      <c r="F12">
        <v>17.7</v>
      </c>
      <c r="G12">
        <v>59</v>
      </c>
      <c r="H12">
        <v>4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19.600000000000001</v>
      </c>
      <c r="P12">
        <v>19.600000000000001</v>
      </c>
      <c r="Q12" s="1">
        <v>0.95899999999999996</v>
      </c>
    </row>
    <row r="13" spans="1:17" x14ac:dyDescent="0.35">
      <c r="A13">
        <v>18</v>
      </c>
      <c r="B13" t="s">
        <v>191</v>
      </c>
      <c r="C13">
        <v>8</v>
      </c>
      <c r="D13">
        <v>11</v>
      </c>
      <c r="E13">
        <v>93</v>
      </c>
      <c r="F13">
        <v>11.6</v>
      </c>
      <c r="G13">
        <v>19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19.3</v>
      </c>
      <c r="P13">
        <v>19.3</v>
      </c>
      <c r="Q13" s="1">
        <v>3.0000000000000001E-3</v>
      </c>
    </row>
    <row r="14" spans="1:17" x14ac:dyDescent="0.35">
      <c r="A14">
        <v>18</v>
      </c>
      <c r="B14" t="s">
        <v>222</v>
      </c>
      <c r="C14">
        <v>3</v>
      </c>
      <c r="D14">
        <v>3</v>
      </c>
      <c r="E14">
        <v>53</v>
      </c>
      <c r="F14">
        <v>17.7</v>
      </c>
      <c r="G14">
        <v>29</v>
      </c>
      <c r="H14">
        <v>1</v>
      </c>
      <c r="I14">
        <v>2</v>
      </c>
      <c r="J14">
        <v>0</v>
      </c>
      <c r="K14">
        <v>0</v>
      </c>
      <c r="L14">
        <v>0</v>
      </c>
      <c r="M14">
        <v>0</v>
      </c>
      <c r="N14">
        <v>1</v>
      </c>
      <c r="O14">
        <v>18.8</v>
      </c>
      <c r="P14">
        <v>18.8</v>
      </c>
      <c r="Q14" s="1">
        <v>8.0000000000000002E-3</v>
      </c>
    </row>
    <row r="15" spans="1:17" x14ac:dyDescent="0.35">
      <c r="A15">
        <v>18</v>
      </c>
      <c r="B15" t="s">
        <v>151</v>
      </c>
      <c r="C15">
        <v>5</v>
      </c>
      <c r="D15">
        <v>7</v>
      </c>
      <c r="E15">
        <v>36</v>
      </c>
      <c r="F15">
        <v>7.2</v>
      </c>
      <c r="G15">
        <v>15</v>
      </c>
      <c r="H15">
        <v>0</v>
      </c>
      <c r="I15">
        <v>2</v>
      </c>
      <c r="J15">
        <v>0</v>
      </c>
      <c r="K15">
        <v>0</v>
      </c>
      <c r="L15">
        <v>0</v>
      </c>
      <c r="M15">
        <v>0</v>
      </c>
      <c r="N15">
        <v>1</v>
      </c>
      <c r="O15">
        <v>18.100000000000001</v>
      </c>
      <c r="P15">
        <v>18.100000000000001</v>
      </c>
      <c r="Q15" s="1">
        <v>2E-3</v>
      </c>
    </row>
    <row r="16" spans="1:17" x14ac:dyDescent="0.35">
      <c r="A16">
        <v>18</v>
      </c>
      <c r="B16" t="s">
        <v>14</v>
      </c>
      <c r="C16">
        <v>7</v>
      </c>
      <c r="D16">
        <v>13</v>
      </c>
      <c r="E16">
        <v>82</v>
      </c>
      <c r="F16">
        <v>11.7</v>
      </c>
      <c r="G16">
        <v>23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17.7</v>
      </c>
      <c r="P16">
        <v>17.7</v>
      </c>
      <c r="Q16" s="1">
        <v>1</v>
      </c>
    </row>
    <row r="17" spans="1:17" x14ac:dyDescent="0.35">
      <c r="A17">
        <v>18</v>
      </c>
      <c r="B17" t="s">
        <v>61</v>
      </c>
      <c r="C17">
        <v>4</v>
      </c>
      <c r="D17">
        <v>5</v>
      </c>
      <c r="E17">
        <v>89</v>
      </c>
      <c r="F17">
        <v>22.3</v>
      </c>
      <c r="G17">
        <v>71</v>
      </c>
      <c r="H17">
        <v>4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16.899999999999999</v>
      </c>
      <c r="P17">
        <v>16.899999999999999</v>
      </c>
      <c r="Q17" s="1">
        <v>0.80200000000000005</v>
      </c>
    </row>
    <row r="18" spans="1:17" x14ac:dyDescent="0.35">
      <c r="A18">
        <v>18</v>
      </c>
      <c r="B18" t="s">
        <v>91</v>
      </c>
      <c r="C18">
        <v>2</v>
      </c>
      <c r="D18">
        <v>4</v>
      </c>
      <c r="E18">
        <v>71</v>
      </c>
      <c r="F18">
        <v>35.5</v>
      </c>
      <c r="G18">
        <v>37</v>
      </c>
      <c r="H18">
        <v>4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16.100000000000001</v>
      </c>
      <c r="P18">
        <v>16.100000000000001</v>
      </c>
      <c r="Q18" s="1">
        <v>0.91500000000000004</v>
      </c>
    </row>
    <row r="19" spans="1:17" x14ac:dyDescent="0.35">
      <c r="A19">
        <v>18</v>
      </c>
      <c r="B19" t="s">
        <v>109</v>
      </c>
      <c r="C19">
        <v>3</v>
      </c>
      <c r="D19">
        <v>6</v>
      </c>
      <c r="E19">
        <v>79</v>
      </c>
      <c r="F19">
        <v>26.3</v>
      </c>
      <c r="G19">
        <v>47</v>
      </c>
      <c r="H19">
        <v>4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15.4</v>
      </c>
      <c r="P19">
        <v>15.4</v>
      </c>
      <c r="Q19" s="1">
        <v>0.60099999999999998</v>
      </c>
    </row>
    <row r="20" spans="1:17" x14ac:dyDescent="0.35">
      <c r="A20">
        <v>18</v>
      </c>
      <c r="B20" t="s">
        <v>84</v>
      </c>
      <c r="C20">
        <v>5</v>
      </c>
      <c r="D20">
        <v>7</v>
      </c>
      <c r="E20">
        <v>62</v>
      </c>
      <c r="F20">
        <v>12.4</v>
      </c>
      <c r="G20">
        <v>19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14.7</v>
      </c>
      <c r="P20">
        <v>14.7</v>
      </c>
      <c r="Q20" s="1">
        <v>4.4999999999999998E-2</v>
      </c>
    </row>
    <row r="21" spans="1:17" x14ac:dyDescent="0.35">
      <c r="A21">
        <v>18</v>
      </c>
      <c r="B21" t="s">
        <v>42</v>
      </c>
      <c r="C21">
        <v>7</v>
      </c>
      <c r="D21">
        <v>10</v>
      </c>
      <c r="E21">
        <v>46</v>
      </c>
      <c r="F21">
        <v>6.6</v>
      </c>
      <c r="G21">
        <v>16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14.1</v>
      </c>
      <c r="P21">
        <v>14.1</v>
      </c>
      <c r="Q21" s="1">
        <v>0.94799999999999995</v>
      </c>
    </row>
    <row r="22" spans="1:17" x14ac:dyDescent="0.35">
      <c r="A22">
        <v>18</v>
      </c>
      <c r="B22" t="s">
        <v>24</v>
      </c>
      <c r="C22">
        <v>3</v>
      </c>
      <c r="D22">
        <v>4</v>
      </c>
      <c r="E22">
        <v>65</v>
      </c>
      <c r="F22">
        <v>21.7</v>
      </c>
      <c r="G22">
        <v>39</v>
      </c>
      <c r="H22">
        <v>3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14</v>
      </c>
      <c r="P22">
        <v>14</v>
      </c>
      <c r="Q22" s="1">
        <v>0.44900000000000001</v>
      </c>
    </row>
    <row r="23" spans="1:17" x14ac:dyDescent="0.35">
      <c r="A23">
        <v>18</v>
      </c>
      <c r="B23" t="s">
        <v>30</v>
      </c>
      <c r="C23">
        <v>4</v>
      </c>
      <c r="D23">
        <v>8</v>
      </c>
      <c r="E23">
        <v>57</v>
      </c>
      <c r="F23">
        <v>14.3</v>
      </c>
      <c r="G23">
        <v>42</v>
      </c>
      <c r="H23">
        <v>3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13.7</v>
      </c>
      <c r="P23">
        <v>13.7</v>
      </c>
      <c r="Q23" s="1">
        <v>0.88800000000000001</v>
      </c>
    </row>
    <row r="24" spans="1:17" x14ac:dyDescent="0.35">
      <c r="A24">
        <v>18</v>
      </c>
      <c r="B24" t="s">
        <v>114</v>
      </c>
      <c r="C24">
        <v>6</v>
      </c>
      <c r="D24">
        <v>6</v>
      </c>
      <c r="E24">
        <v>105</v>
      </c>
      <c r="F24">
        <v>17.5</v>
      </c>
      <c r="G24">
        <v>46</v>
      </c>
      <c r="H24">
        <v>4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13.5</v>
      </c>
      <c r="P24">
        <v>13.5</v>
      </c>
      <c r="Q24" s="1">
        <v>6.9000000000000006E-2</v>
      </c>
    </row>
    <row r="25" spans="1:17" x14ac:dyDescent="0.35">
      <c r="A25">
        <v>18</v>
      </c>
      <c r="B25" t="s">
        <v>83</v>
      </c>
      <c r="C25">
        <v>6</v>
      </c>
      <c r="D25">
        <v>8</v>
      </c>
      <c r="E25">
        <v>39</v>
      </c>
      <c r="F25">
        <v>6.5</v>
      </c>
      <c r="G25">
        <v>15</v>
      </c>
      <c r="H25">
        <v>0</v>
      </c>
      <c r="I25">
        <v>1</v>
      </c>
      <c r="J25">
        <v>1</v>
      </c>
      <c r="K25">
        <v>3</v>
      </c>
      <c r="L25">
        <v>0</v>
      </c>
      <c r="M25">
        <v>0</v>
      </c>
      <c r="N25">
        <v>1</v>
      </c>
      <c r="O25">
        <v>13.2</v>
      </c>
      <c r="P25">
        <v>13.2</v>
      </c>
      <c r="Q25" s="1">
        <v>0.69599999999999995</v>
      </c>
    </row>
    <row r="26" spans="1:17" x14ac:dyDescent="0.35">
      <c r="A26">
        <v>18</v>
      </c>
      <c r="B26" t="s">
        <v>67</v>
      </c>
      <c r="C26">
        <v>4</v>
      </c>
      <c r="D26">
        <v>4</v>
      </c>
      <c r="E26">
        <v>112</v>
      </c>
      <c r="F26">
        <v>28</v>
      </c>
      <c r="G26">
        <v>59</v>
      </c>
      <c r="H26">
        <v>6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13.2</v>
      </c>
      <c r="P26">
        <v>13.2</v>
      </c>
      <c r="Q26" s="1">
        <v>0.67200000000000004</v>
      </c>
    </row>
    <row r="27" spans="1:17" x14ac:dyDescent="0.35">
      <c r="A27">
        <v>18</v>
      </c>
      <c r="B27" t="s">
        <v>46</v>
      </c>
      <c r="C27">
        <v>5</v>
      </c>
      <c r="D27">
        <v>8</v>
      </c>
      <c r="E27">
        <v>46</v>
      </c>
      <c r="F27">
        <v>9.1999999999999993</v>
      </c>
      <c r="G27">
        <v>17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13.1</v>
      </c>
      <c r="P27">
        <v>13.1</v>
      </c>
      <c r="Q27" s="1">
        <v>1</v>
      </c>
    </row>
    <row r="28" spans="1:17" x14ac:dyDescent="0.35">
      <c r="A28">
        <v>18</v>
      </c>
      <c r="B28" t="s">
        <v>27</v>
      </c>
      <c r="C28">
        <v>3</v>
      </c>
      <c r="D28">
        <v>3</v>
      </c>
      <c r="E28">
        <v>56</v>
      </c>
      <c r="F28">
        <v>18.7</v>
      </c>
      <c r="G28">
        <v>26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13.1</v>
      </c>
      <c r="P28">
        <v>13.1</v>
      </c>
      <c r="Q28" s="1">
        <v>0.98299999999999998</v>
      </c>
    </row>
    <row r="29" spans="1:17" x14ac:dyDescent="0.35">
      <c r="A29">
        <v>18</v>
      </c>
      <c r="B29" t="s">
        <v>85</v>
      </c>
      <c r="C29">
        <v>6</v>
      </c>
      <c r="D29">
        <v>6</v>
      </c>
      <c r="E29">
        <v>95</v>
      </c>
      <c r="F29">
        <v>15.8</v>
      </c>
      <c r="G29">
        <v>28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12.5</v>
      </c>
      <c r="P29">
        <v>12.5</v>
      </c>
      <c r="Q29" s="1">
        <v>0.05</v>
      </c>
    </row>
    <row r="30" spans="1:17" x14ac:dyDescent="0.35">
      <c r="A30">
        <v>18</v>
      </c>
      <c r="B30" t="s">
        <v>18</v>
      </c>
      <c r="C30">
        <v>7</v>
      </c>
      <c r="D30">
        <v>8</v>
      </c>
      <c r="E30">
        <v>87</v>
      </c>
      <c r="F30">
        <v>12.4</v>
      </c>
      <c r="G30">
        <v>36</v>
      </c>
      <c r="H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12.2</v>
      </c>
      <c r="P30">
        <v>12.2</v>
      </c>
      <c r="Q30" s="1">
        <v>0.999</v>
      </c>
    </row>
    <row r="31" spans="1:17" x14ac:dyDescent="0.35">
      <c r="A31">
        <v>18</v>
      </c>
      <c r="B31" t="s">
        <v>22</v>
      </c>
      <c r="C31">
        <v>4</v>
      </c>
      <c r="D31">
        <v>6</v>
      </c>
      <c r="E31">
        <v>41</v>
      </c>
      <c r="F31">
        <v>10.3</v>
      </c>
      <c r="G31">
        <v>19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12.1</v>
      </c>
      <c r="P31">
        <v>12.1</v>
      </c>
      <c r="Q31" s="1">
        <v>0.95199999999999996</v>
      </c>
    </row>
    <row r="32" spans="1:17" x14ac:dyDescent="0.35">
      <c r="A32">
        <v>18</v>
      </c>
      <c r="B32" t="s">
        <v>149</v>
      </c>
      <c r="C32">
        <v>5</v>
      </c>
      <c r="D32">
        <v>5</v>
      </c>
      <c r="E32">
        <v>79</v>
      </c>
      <c r="F32">
        <v>15.8</v>
      </c>
      <c r="G32">
        <v>47</v>
      </c>
      <c r="H32">
        <v>3</v>
      </c>
      <c r="I32">
        <v>0</v>
      </c>
      <c r="J32">
        <v>1</v>
      </c>
      <c r="K32">
        <v>11</v>
      </c>
      <c r="L32">
        <v>0</v>
      </c>
      <c r="M32">
        <v>0</v>
      </c>
      <c r="N32">
        <v>1</v>
      </c>
      <c r="O32">
        <v>11.5</v>
      </c>
      <c r="P32">
        <v>11.5</v>
      </c>
      <c r="Q32" s="1">
        <v>2E-3</v>
      </c>
    </row>
    <row r="33" spans="1:17" x14ac:dyDescent="0.35">
      <c r="A33">
        <v>18</v>
      </c>
      <c r="B33" t="s">
        <v>112</v>
      </c>
      <c r="C33">
        <v>5</v>
      </c>
      <c r="D33">
        <v>6</v>
      </c>
      <c r="E33">
        <v>85</v>
      </c>
      <c r="F33">
        <v>17</v>
      </c>
      <c r="G33">
        <v>33</v>
      </c>
      <c r="H33">
        <v>3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11</v>
      </c>
      <c r="P33">
        <v>11</v>
      </c>
      <c r="Q33" s="1">
        <v>0.109</v>
      </c>
    </row>
    <row r="34" spans="1:17" x14ac:dyDescent="0.35">
      <c r="A34">
        <v>18</v>
      </c>
      <c r="B34" t="s">
        <v>79</v>
      </c>
      <c r="C34">
        <v>4</v>
      </c>
      <c r="D34">
        <v>5</v>
      </c>
      <c r="E34">
        <v>88</v>
      </c>
      <c r="F34">
        <v>22</v>
      </c>
      <c r="G34">
        <v>36</v>
      </c>
      <c r="H34">
        <v>4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10.8</v>
      </c>
      <c r="P34">
        <v>10.8</v>
      </c>
      <c r="Q34" s="1">
        <v>1.2E-2</v>
      </c>
    </row>
    <row r="35" spans="1:17" x14ac:dyDescent="0.35">
      <c r="A35">
        <v>18</v>
      </c>
      <c r="B35" t="s">
        <v>337</v>
      </c>
      <c r="C35">
        <v>6</v>
      </c>
      <c r="D35">
        <v>11</v>
      </c>
      <c r="E35">
        <v>77</v>
      </c>
      <c r="F35">
        <v>12.8</v>
      </c>
      <c r="G35">
        <v>37</v>
      </c>
      <c r="H35">
        <v>2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10.7</v>
      </c>
      <c r="P35">
        <v>10.7</v>
      </c>
      <c r="Q35" s="1">
        <v>1.6E-2</v>
      </c>
    </row>
    <row r="36" spans="1:17" x14ac:dyDescent="0.35">
      <c r="A36">
        <v>18</v>
      </c>
      <c r="B36" t="s">
        <v>284</v>
      </c>
      <c r="C36">
        <v>5</v>
      </c>
      <c r="D36">
        <v>7</v>
      </c>
      <c r="E36">
        <v>62</v>
      </c>
      <c r="F36">
        <v>12.4</v>
      </c>
      <c r="G36">
        <v>24</v>
      </c>
      <c r="H36">
        <v>1</v>
      </c>
      <c r="I36">
        <v>0</v>
      </c>
      <c r="J36">
        <v>2</v>
      </c>
      <c r="K36">
        <v>14</v>
      </c>
      <c r="L36">
        <v>0</v>
      </c>
      <c r="M36">
        <v>0</v>
      </c>
      <c r="N36">
        <v>1</v>
      </c>
      <c r="O36">
        <v>10.1</v>
      </c>
      <c r="P36">
        <v>10.1</v>
      </c>
      <c r="Q36" s="1">
        <v>4.0000000000000001E-3</v>
      </c>
    </row>
    <row r="37" spans="1:17" x14ac:dyDescent="0.35">
      <c r="A37">
        <v>18</v>
      </c>
      <c r="B37" t="s">
        <v>321</v>
      </c>
      <c r="C37">
        <v>3</v>
      </c>
      <c r="D37">
        <v>4</v>
      </c>
      <c r="E37">
        <v>24</v>
      </c>
      <c r="F37">
        <v>8</v>
      </c>
      <c r="G37">
        <v>12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9.9</v>
      </c>
      <c r="P37">
        <v>9.9</v>
      </c>
      <c r="Q37" s="1">
        <v>1E-3</v>
      </c>
    </row>
    <row r="38" spans="1:17" x14ac:dyDescent="0.35">
      <c r="A38">
        <v>18</v>
      </c>
      <c r="B38" t="s">
        <v>80</v>
      </c>
      <c r="C38">
        <v>6</v>
      </c>
      <c r="D38">
        <v>8</v>
      </c>
      <c r="E38">
        <v>56</v>
      </c>
      <c r="F38">
        <v>9.3000000000000007</v>
      </c>
      <c r="G38">
        <v>19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8.6</v>
      </c>
      <c r="P38">
        <v>8.6</v>
      </c>
      <c r="Q38" s="1">
        <v>0.90900000000000003</v>
      </c>
    </row>
    <row r="39" spans="1:17" x14ac:dyDescent="0.35">
      <c r="A39">
        <v>18</v>
      </c>
      <c r="B39" t="s">
        <v>55</v>
      </c>
      <c r="C39">
        <v>6</v>
      </c>
      <c r="D39">
        <v>7</v>
      </c>
      <c r="E39">
        <v>51</v>
      </c>
      <c r="F39">
        <v>8.5</v>
      </c>
      <c r="G39">
        <v>14</v>
      </c>
      <c r="H39">
        <v>0</v>
      </c>
      <c r="I39">
        <v>0</v>
      </c>
      <c r="J39">
        <v>1</v>
      </c>
      <c r="K39">
        <v>4</v>
      </c>
      <c r="L39">
        <v>0</v>
      </c>
      <c r="M39">
        <v>0</v>
      </c>
      <c r="N39">
        <v>1</v>
      </c>
      <c r="O39">
        <v>8.5</v>
      </c>
      <c r="P39">
        <v>8.5</v>
      </c>
      <c r="Q39" s="1">
        <v>0.91600000000000004</v>
      </c>
    </row>
    <row r="40" spans="1:17" x14ac:dyDescent="0.35">
      <c r="A40">
        <v>18</v>
      </c>
      <c r="B40" t="s">
        <v>82</v>
      </c>
      <c r="C40">
        <v>4</v>
      </c>
      <c r="D40">
        <v>6</v>
      </c>
      <c r="E40">
        <v>64</v>
      </c>
      <c r="F40">
        <v>16</v>
      </c>
      <c r="G40">
        <v>33</v>
      </c>
      <c r="H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8.4</v>
      </c>
      <c r="P40">
        <v>8.4</v>
      </c>
      <c r="Q40" s="1">
        <v>0.97499999999999998</v>
      </c>
    </row>
    <row r="41" spans="1:17" x14ac:dyDescent="0.35">
      <c r="A41">
        <v>18</v>
      </c>
      <c r="B41" t="s">
        <v>327</v>
      </c>
      <c r="C41">
        <v>3</v>
      </c>
      <c r="D41">
        <v>6</v>
      </c>
      <c r="E41">
        <v>69</v>
      </c>
      <c r="F41">
        <v>23</v>
      </c>
      <c r="G41">
        <v>48</v>
      </c>
      <c r="H41">
        <v>3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8.4</v>
      </c>
      <c r="P41">
        <v>8.4</v>
      </c>
      <c r="Q41" s="1">
        <v>0</v>
      </c>
    </row>
    <row r="42" spans="1:17" x14ac:dyDescent="0.35">
      <c r="A42">
        <v>18</v>
      </c>
      <c r="B42" t="s">
        <v>98</v>
      </c>
      <c r="C42">
        <v>6</v>
      </c>
      <c r="D42">
        <v>10</v>
      </c>
      <c r="E42">
        <v>44</v>
      </c>
      <c r="F42">
        <v>7.3</v>
      </c>
      <c r="G42">
        <v>12</v>
      </c>
      <c r="H42">
        <v>0</v>
      </c>
      <c r="I42">
        <v>0</v>
      </c>
      <c r="J42">
        <v>1</v>
      </c>
      <c r="K42">
        <v>6</v>
      </c>
      <c r="L42">
        <v>0</v>
      </c>
      <c r="M42">
        <v>0</v>
      </c>
      <c r="N42">
        <v>1</v>
      </c>
      <c r="O42">
        <v>8</v>
      </c>
      <c r="P42">
        <v>8</v>
      </c>
      <c r="Q42" s="1">
        <v>0.29099999999999998</v>
      </c>
    </row>
    <row r="43" spans="1:17" x14ac:dyDescent="0.35">
      <c r="A43">
        <v>18</v>
      </c>
      <c r="B43" t="s">
        <v>184</v>
      </c>
      <c r="C43">
        <v>2</v>
      </c>
      <c r="D43">
        <v>3</v>
      </c>
      <c r="E43">
        <v>8</v>
      </c>
      <c r="F43">
        <v>4</v>
      </c>
      <c r="G43">
        <v>8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1</v>
      </c>
      <c r="O43">
        <v>7.8</v>
      </c>
      <c r="P43">
        <v>7.8</v>
      </c>
      <c r="Q43" s="1">
        <v>0</v>
      </c>
    </row>
    <row r="44" spans="1:17" x14ac:dyDescent="0.35">
      <c r="A44">
        <v>18</v>
      </c>
      <c r="B44" t="s">
        <v>336</v>
      </c>
      <c r="C44">
        <v>2</v>
      </c>
      <c r="D44">
        <v>3</v>
      </c>
      <c r="E44">
        <v>8</v>
      </c>
      <c r="F44">
        <v>4</v>
      </c>
      <c r="G44">
        <v>5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7.8</v>
      </c>
      <c r="P44">
        <v>7.8</v>
      </c>
      <c r="Q44" s="1">
        <v>3.0000000000000001E-3</v>
      </c>
    </row>
    <row r="45" spans="1:17" x14ac:dyDescent="0.35">
      <c r="A45">
        <v>18</v>
      </c>
      <c r="B45" t="s">
        <v>31</v>
      </c>
      <c r="C45">
        <v>6</v>
      </c>
      <c r="D45">
        <v>9</v>
      </c>
      <c r="E45">
        <v>47</v>
      </c>
      <c r="F45">
        <v>7.8</v>
      </c>
      <c r="G45">
        <v>11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7.7</v>
      </c>
      <c r="P45">
        <v>7.7</v>
      </c>
      <c r="Q45" s="1">
        <v>0.25800000000000001</v>
      </c>
    </row>
    <row r="46" spans="1:17" x14ac:dyDescent="0.35">
      <c r="A46">
        <v>18</v>
      </c>
      <c r="B46" t="s">
        <v>150</v>
      </c>
      <c r="C46">
        <v>1</v>
      </c>
      <c r="D46">
        <v>1</v>
      </c>
      <c r="E46">
        <v>12</v>
      </c>
      <c r="F46">
        <v>12</v>
      </c>
      <c r="G46">
        <v>12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7.7</v>
      </c>
      <c r="P46">
        <v>7.7</v>
      </c>
      <c r="Q46" s="1">
        <v>3.0000000000000001E-3</v>
      </c>
    </row>
    <row r="47" spans="1:17" x14ac:dyDescent="0.35">
      <c r="A47">
        <v>18</v>
      </c>
      <c r="B47" t="s">
        <v>215</v>
      </c>
      <c r="C47">
        <v>3</v>
      </c>
      <c r="D47">
        <v>3</v>
      </c>
      <c r="E47">
        <v>49</v>
      </c>
      <c r="F47">
        <v>16.3</v>
      </c>
      <c r="G47">
        <v>35</v>
      </c>
      <c r="H47">
        <v>2</v>
      </c>
      <c r="I47">
        <v>0</v>
      </c>
      <c r="J47">
        <v>2</v>
      </c>
      <c r="K47">
        <v>13</v>
      </c>
      <c r="L47">
        <v>0</v>
      </c>
      <c r="M47">
        <v>0</v>
      </c>
      <c r="N47">
        <v>1</v>
      </c>
      <c r="O47">
        <v>7.7</v>
      </c>
      <c r="P47">
        <v>7.7</v>
      </c>
      <c r="Q47" s="1">
        <v>1E-3</v>
      </c>
    </row>
    <row r="48" spans="1:17" x14ac:dyDescent="0.35">
      <c r="A48">
        <v>18</v>
      </c>
      <c r="B48" t="s">
        <v>103</v>
      </c>
      <c r="C48">
        <v>2</v>
      </c>
      <c r="D48">
        <v>2</v>
      </c>
      <c r="E48">
        <v>66</v>
      </c>
      <c r="F48">
        <v>33</v>
      </c>
      <c r="G48">
        <v>56</v>
      </c>
      <c r="H48">
        <v>4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7.6</v>
      </c>
      <c r="P48">
        <v>7.6</v>
      </c>
      <c r="Q48" s="1">
        <v>0</v>
      </c>
    </row>
    <row r="49" spans="1:17" x14ac:dyDescent="0.35">
      <c r="A49">
        <v>18</v>
      </c>
      <c r="B49" t="s">
        <v>271</v>
      </c>
      <c r="C49">
        <v>1</v>
      </c>
      <c r="D49">
        <v>5</v>
      </c>
      <c r="E49">
        <v>5</v>
      </c>
      <c r="F49">
        <v>5</v>
      </c>
      <c r="G49">
        <v>5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>
        <v>7</v>
      </c>
      <c r="P49">
        <v>7</v>
      </c>
      <c r="Q49" s="1">
        <v>2E-3</v>
      </c>
    </row>
    <row r="50" spans="1:17" x14ac:dyDescent="0.35">
      <c r="A50">
        <v>18</v>
      </c>
      <c r="B50" t="s">
        <v>43</v>
      </c>
      <c r="C50">
        <v>5</v>
      </c>
      <c r="D50">
        <v>7</v>
      </c>
      <c r="E50">
        <v>44</v>
      </c>
      <c r="F50">
        <v>8.8000000000000007</v>
      </c>
      <c r="G50">
        <v>18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6.9</v>
      </c>
      <c r="P50">
        <v>6.9</v>
      </c>
      <c r="Q50" s="1">
        <v>0.105</v>
      </c>
    </row>
    <row r="51" spans="1:17" x14ac:dyDescent="0.35">
      <c r="A51">
        <v>18</v>
      </c>
      <c r="B51" t="s">
        <v>121</v>
      </c>
      <c r="C51">
        <v>5</v>
      </c>
      <c r="D51">
        <v>5</v>
      </c>
      <c r="E51">
        <v>39</v>
      </c>
      <c r="F51">
        <v>7.8</v>
      </c>
      <c r="G51">
        <v>16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6.4</v>
      </c>
      <c r="P51">
        <v>6.4</v>
      </c>
      <c r="Q51" s="1">
        <v>8.0000000000000002E-3</v>
      </c>
    </row>
    <row r="52" spans="1:17" x14ac:dyDescent="0.35">
      <c r="A52">
        <v>18</v>
      </c>
      <c r="B52" t="s">
        <v>77</v>
      </c>
      <c r="C52">
        <v>3</v>
      </c>
      <c r="D52">
        <v>3</v>
      </c>
      <c r="E52">
        <v>48</v>
      </c>
      <c r="F52">
        <v>16</v>
      </c>
      <c r="G52">
        <v>28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6.3</v>
      </c>
      <c r="P52">
        <v>6.3</v>
      </c>
      <c r="Q52" s="1">
        <v>0.442</v>
      </c>
    </row>
    <row r="53" spans="1:17" x14ac:dyDescent="0.35">
      <c r="A53">
        <v>18</v>
      </c>
      <c r="B53" t="s">
        <v>116</v>
      </c>
      <c r="C53">
        <v>4</v>
      </c>
      <c r="D53">
        <v>9</v>
      </c>
      <c r="E53">
        <v>41</v>
      </c>
      <c r="F53">
        <v>10.3</v>
      </c>
      <c r="G53">
        <v>21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6.1</v>
      </c>
      <c r="P53">
        <v>6.1</v>
      </c>
      <c r="Q53" s="1">
        <v>0.82599999999999996</v>
      </c>
    </row>
    <row r="54" spans="1:17" x14ac:dyDescent="0.35">
      <c r="A54">
        <v>18</v>
      </c>
      <c r="B54" t="s">
        <v>88</v>
      </c>
      <c r="C54">
        <v>2</v>
      </c>
      <c r="D54">
        <v>2</v>
      </c>
      <c r="E54">
        <v>50</v>
      </c>
      <c r="F54">
        <v>25</v>
      </c>
      <c r="G54">
        <v>41</v>
      </c>
      <c r="H54">
        <v>3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6</v>
      </c>
      <c r="P54">
        <v>6</v>
      </c>
      <c r="Q54" s="1">
        <v>1.2999999999999999E-2</v>
      </c>
    </row>
    <row r="55" spans="1:17" x14ac:dyDescent="0.35">
      <c r="A55">
        <v>18</v>
      </c>
      <c r="B55" t="s">
        <v>217</v>
      </c>
      <c r="C55">
        <v>3</v>
      </c>
      <c r="D55">
        <v>6</v>
      </c>
      <c r="E55">
        <v>43</v>
      </c>
      <c r="F55">
        <v>14.3</v>
      </c>
      <c r="G55">
        <v>18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5.8</v>
      </c>
      <c r="P55">
        <v>5.8</v>
      </c>
      <c r="Q55" s="1">
        <v>8.9999999999999993E-3</v>
      </c>
    </row>
    <row r="56" spans="1:17" x14ac:dyDescent="0.35">
      <c r="A56">
        <v>18</v>
      </c>
      <c r="B56" t="s">
        <v>63</v>
      </c>
      <c r="C56">
        <v>4</v>
      </c>
      <c r="D56">
        <v>5</v>
      </c>
      <c r="E56">
        <v>31</v>
      </c>
      <c r="F56">
        <v>7.8</v>
      </c>
      <c r="G56">
        <v>10</v>
      </c>
      <c r="H56">
        <v>0</v>
      </c>
      <c r="I56">
        <v>0</v>
      </c>
      <c r="J56">
        <v>1</v>
      </c>
      <c r="K56">
        <v>5</v>
      </c>
      <c r="L56">
        <v>0</v>
      </c>
      <c r="M56">
        <v>0</v>
      </c>
      <c r="N56">
        <v>1</v>
      </c>
      <c r="O56">
        <v>5.6</v>
      </c>
      <c r="P56">
        <v>5.6</v>
      </c>
      <c r="Q56" s="1">
        <v>0.19</v>
      </c>
    </row>
    <row r="57" spans="1:17" x14ac:dyDescent="0.35">
      <c r="A57">
        <v>18</v>
      </c>
      <c r="B57" t="s">
        <v>207</v>
      </c>
      <c r="C57">
        <v>1</v>
      </c>
      <c r="D57">
        <v>6</v>
      </c>
      <c r="E57">
        <v>33</v>
      </c>
      <c r="F57">
        <v>33</v>
      </c>
      <c r="G57">
        <v>33</v>
      </c>
      <c r="H57">
        <v>2</v>
      </c>
      <c r="I57">
        <v>0</v>
      </c>
      <c r="J57">
        <v>1</v>
      </c>
      <c r="K57">
        <v>17</v>
      </c>
      <c r="L57">
        <v>0</v>
      </c>
      <c r="M57">
        <v>0</v>
      </c>
      <c r="N57">
        <v>1</v>
      </c>
      <c r="O57">
        <v>5.5</v>
      </c>
      <c r="P57">
        <v>5.5</v>
      </c>
      <c r="Q57" s="1">
        <v>1E-3</v>
      </c>
    </row>
    <row r="58" spans="1:17" x14ac:dyDescent="0.35">
      <c r="A58">
        <v>18</v>
      </c>
      <c r="B58" t="s">
        <v>99</v>
      </c>
      <c r="C58">
        <v>3</v>
      </c>
      <c r="D58">
        <v>3</v>
      </c>
      <c r="E58">
        <v>36</v>
      </c>
      <c r="F58">
        <v>12</v>
      </c>
      <c r="G58">
        <v>15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5.0999999999999996</v>
      </c>
      <c r="P58">
        <v>5.0999999999999996</v>
      </c>
      <c r="Q58" s="1">
        <v>1.0999999999999999E-2</v>
      </c>
    </row>
    <row r="59" spans="1:17" x14ac:dyDescent="0.35">
      <c r="A59">
        <v>18</v>
      </c>
      <c r="B59" t="s">
        <v>221</v>
      </c>
      <c r="C59">
        <v>3</v>
      </c>
      <c r="D59">
        <v>5</v>
      </c>
      <c r="E59">
        <v>35</v>
      </c>
      <c r="F59">
        <v>11.7</v>
      </c>
      <c r="G59">
        <v>22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5</v>
      </c>
      <c r="P59">
        <v>5</v>
      </c>
      <c r="Q59" s="1">
        <v>1E-3</v>
      </c>
    </row>
    <row r="60" spans="1:17" x14ac:dyDescent="0.35">
      <c r="A60">
        <v>18</v>
      </c>
      <c r="B60" t="s">
        <v>20</v>
      </c>
      <c r="C60">
        <v>5</v>
      </c>
      <c r="D60">
        <v>6</v>
      </c>
      <c r="E60">
        <v>44</v>
      </c>
      <c r="F60">
        <v>8.8000000000000007</v>
      </c>
      <c r="G60">
        <v>18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4.9000000000000004</v>
      </c>
      <c r="P60">
        <v>4.9000000000000004</v>
      </c>
      <c r="Q60" s="1">
        <v>0.96299999999999997</v>
      </c>
    </row>
    <row r="61" spans="1:17" x14ac:dyDescent="0.35">
      <c r="A61">
        <v>18</v>
      </c>
      <c r="B61" t="s">
        <v>167</v>
      </c>
      <c r="C61">
        <v>3</v>
      </c>
      <c r="D61">
        <v>4</v>
      </c>
      <c r="E61">
        <v>30</v>
      </c>
      <c r="F61">
        <v>10</v>
      </c>
      <c r="G61">
        <v>16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4.5</v>
      </c>
      <c r="P61">
        <v>4.5</v>
      </c>
      <c r="Q61" s="1">
        <v>1E-3</v>
      </c>
    </row>
    <row r="62" spans="1:17" x14ac:dyDescent="0.35">
      <c r="A62">
        <v>18</v>
      </c>
      <c r="B62" t="s">
        <v>181</v>
      </c>
      <c r="C62">
        <v>2</v>
      </c>
      <c r="D62">
        <v>2</v>
      </c>
      <c r="E62">
        <v>34</v>
      </c>
      <c r="F62">
        <v>17</v>
      </c>
      <c r="G62">
        <v>25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4.4000000000000004</v>
      </c>
      <c r="P62">
        <v>4.4000000000000004</v>
      </c>
      <c r="Q62" s="1">
        <v>1.0999999999999999E-2</v>
      </c>
    </row>
    <row r="63" spans="1:17" x14ac:dyDescent="0.35">
      <c r="A63">
        <v>18</v>
      </c>
      <c r="B63" t="s">
        <v>35</v>
      </c>
      <c r="C63">
        <v>2</v>
      </c>
      <c r="D63">
        <v>5</v>
      </c>
      <c r="E63">
        <v>34</v>
      </c>
      <c r="F63">
        <v>17</v>
      </c>
      <c r="G63">
        <v>30</v>
      </c>
      <c r="H63">
        <v>2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4.4000000000000004</v>
      </c>
      <c r="P63">
        <v>4.4000000000000004</v>
      </c>
      <c r="Q63" s="1">
        <v>0.96599999999999997</v>
      </c>
    </row>
    <row r="64" spans="1:17" x14ac:dyDescent="0.35">
      <c r="A64">
        <v>18</v>
      </c>
      <c r="B64" t="s">
        <v>157</v>
      </c>
      <c r="C64">
        <v>3</v>
      </c>
      <c r="D64">
        <v>4</v>
      </c>
      <c r="E64">
        <v>22</v>
      </c>
      <c r="F64">
        <v>7.3</v>
      </c>
      <c r="G64">
        <v>11</v>
      </c>
      <c r="H64">
        <v>0</v>
      </c>
      <c r="I64">
        <v>0</v>
      </c>
      <c r="J64">
        <v>1</v>
      </c>
      <c r="K64">
        <v>7</v>
      </c>
      <c r="L64">
        <v>0</v>
      </c>
      <c r="M64">
        <v>0</v>
      </c>
      <c r="N64">
        <v>1</v>
      </c>
      <c r="O64">
        <v>4.4000000000000004</v>
      </c>
      <c r="P64">
        <v>4.4000000000000004</v>
      </c>
      <c r="Q64" s="1">
        <v>6.0000000000000001E-3</v>
      </c>
    </row>
    <row r="65" spans="1:17" x14ac:dyDescent="0.35">
      <c r="A65">
        <v>18</v>
      </c>
      <c r="B65" t="s">
        <v>49</v>
      </c>
      <c r="C65">
        <v>2</v>
      </c>
      <c r="D65">
        <v>2</v>
      </c>
      <c r="E65">
        <v>21</v>
      </c>
      <c r="F65">
        <v>10.5</v>
      </c>
      <c r="G65">
        <v>15</v>
      </c>
      <c r="H65">
        <v>0</v>
      </c>
      <c r="I65">
        <v>0</v>
      </c>
      <c r="J65">
        <v>1</v>
      </c>
      <c r="K65">
        <v>11</v>
      </c>
      <c r="L65">
        <v>0</v>
      </c>
      <c r="M65">
        <v>0</v>
      </c>
      <c r="N65">
        <v>1</v>
      </c>
      <c r="O65">
        <v>4.2</v>
      </c>
      <c r="P65">
        <v>4.2</v>
      </c>
      <c r="Q65" s="1">
        <v>0.98499999999999999</v>
      </c>
    </row>
    <row r="66" spans="1:17" x14ac:dyDescent="0.35">
      <c r="A66">
        <v>18</v>
      </c>
      <c r="B66" t="s">
        <v>52</v>
      </c>
      <c r="C66">
        <v>2</v>
      </c>
      <c r="D66">
        <v>4</v>
      </c>
      <c r="E66">
        <v>15</v>
      </c>
      <c r="F66">
        <v>7.5</v>
      </c>
      <c r="G66">
        <v>9</v>
      </c>
      <c r="H66">
        <v>0</v>
      </c>
      <c r="I66">
        <v>0</v>
      </c>
      <c r="J66">
        <v>1</v>
      </c>
      <c r="K66">
        <v>15</v>
      </c>
      <c r="L66">
        <v>0</v>
      </c>
      <c r="M66">
        <v>0</v>
      </c>
      <c r="N66">
        <v>1</v>
      </c>
      <c r="O66">
        <v>4</v>
      </c>
      <c r="P66">
        <v>4</v>
      </c>
      <c r="Q66" s="1">
        <v>0.41499999999999998</v>
      </c>
    </row>
    <row r="67" spans="1:17" x14ac:dyDescent="0.35">
      <c r="A67">
        <v>18</v>
      </c>
      <c r="B67" t="s">
        <v>15</v>
      </c>
      <c r="C67">
        <v>3</v>
      </c>
      <c r="D67">
        <v>4</v>
      </c>
      <c r="E67">
        <v>25</v>
      </c>
      <c r="F67">
        <v>8.3000000000000007</v>
      </c>
      <c r="G67">
        <v>11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4</v>
      </c>
      <c r="P67">
        <v>4</v>
      </c>
      <c r="Q67" s="1">
        <v>0.97</v>
      </c>
    </row>
    <row r="68" spans="1:17" x14ac:dyDescent="0.35">
      <c r="A68">
        <v>18</v>
      </c>
      <c r="B68" t="s">
        <v>216</v>
      </c>
      <c r="C68">
        <v>1</v>
      </c>
      <c r="D68">
        <v>1</v>
      </c>
      <c r="E68">
        <v>18</v>
      </c>
      <c r="F68">
        <v>18</v>
      </c>
      <c r="G68">
        <v>18</v>
      </c>
      <c r="H68">
        <v>0</v>
      </c>
      <c r="I68">
        <v>0</v>
      </c>
      <c r="J68">
        <v>3</v>
      </c>
      <c r="K68">
        <v>17</v>
      </c>
      <c r="L68">
        <v>0</v>
      </c>
      <c r="M68">
        <v>0</v>
      </c>
      <c r="N68">
        <v>1</v>
      </c>
      <c r="O68">
        <v>4</v>
      </c>
      <c r="P68">
        <v>4</v>
      </c>
      <c r="Q68" s="1">
        <v>2E-3</v>
      </c>
    </row>
    <row r="69" spans="1:17" x14ac:dyDescent="0.35">
      <c r="A69">
        <v>18</v>
      </c>
      <c r="B69" t="s">
        <v>58</v>
      </c>
      <c r="C69">
        <v>4</v>
      </c>
      <c r="D69">
        <v>6</v>
      </c>
      <c r="E69">
        <v>19</v>
      </c>
      <c r="F69">
        <v>4.8</v>
      </c>
      <c r="G69">
        <v>11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3.9</v>
      </c>
      <c r="P69">
        <v>3.9</v>
      </c>
      <c r="Q69" s="1">
        <v>0.99299999999999999</v>
      </c>
    </row>
    <row r="70" spans="1:17" x14ac:dyDescent="0.35">
      <c r="A70">
        <v>18</v>
      </c>
      <c r="B70" t="s">
        <v>330</v>
      </c>
      <c r="C70">
        <v>3</v>
      </c>
      <c r="D70">
        <v>5</v>
      </c>
      <c r="E70">
        <v>18</v>
      </c>
      <c r="F70">
        <v>6</v>
      </c>
      <c r="G70">
        <v>10</v>
      </c>
      <c r="H70">
        <v>0</v>
      </c>
      <c r="I70">
        <v>0</v>
      </c>
      <c r="J70">
        <v>1</v>
      </c>
      <c r="K70">
        <v>6</v>
      </c>
      <c r="L70">
        <v>0</v>
      </c>
      <c r="M70">
        <v>0</v>
      </c>
      <c r="N70">
        <v>1</v>
      </c>
      <c r="O70">
        <v>3.9</v>
      </c>
      <c r="P70">
        <v>3.9</v>
      </c>
      <c r="Q70" s="1">
        <v>2E-3</v>
      </c>
    </row>
    <row r="71" spans="1:17" x14ac:dyDescent="0.35">
      <c r="A71">
        <v>18</v>
      </c>
      <c r="B71" t="s">
        <v>333</v>
      </c>
      <c r="C71">
        <v>2</v>
      </c>
      <c r="D71">
        <v>5</v>
      </c>
      <c r="E71">
        <v>29</v>
      </c>
      <c r="F71">
        <v>14.5</v>
      </c>
      <c r="G71">
        <v>25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3.9</v>
      </c>
      <c r="P71">
        <v>3.9</v>
      </c>
      <c r="Q71" s="1">
        <v>1E-3</v>
      </c>
    </row>
    <row r="72" spans="1:17" x14ac:dyDescent="0.35">
      <c r="A72">
        <v>18</v>
      </c>
      <c r="B72" t="s">
        <v>26</v>
      </c>
      <c r="C72">
        <v>3</v>
      </c>
      <c r="D72">
        <v>8</v>
      </c>
      <c r="E72">
        <v>22</v>
      </c>
      <c r="F72">
        <v>7.3</v>
      </c>
      <c r="G72">
        <v>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3.7</v>
      </c>
      <c r="P72">
        <v>3.7</v>
      </c>
      <c r="Q72" s="1">
        <v>0.97499999999999998</v>
      </c>
    </row>
    <row r="73" spans="1:17" x14ac:dyDescent="0.35">
      <c r="A73">
        <v>18</v>
      </c>
      <c r="B73" t="s">
        <v>118</v>
      </c>
      <c r="C73">
        <v>2</v>
      </c>
      <c r="D73">
        <v>4</v>
      </c>
      <c r="E73">
        <v>46</v>
      </c>
      <c r="F73">
        <v>23</v>
      </c>
      <c r="G73">
        <v>42</v>
      </c>
      <c r="H73">
        <v>3</v>
      </c>
      <c r="I73">
        <v>0</v>
      </c>
      <c r="J73">
        <v>0</v>
      </c>
      <c r="K73">
        <v>0</v>
      </c>
      <c r="L73">
        <v>0</v>
      </c>
      <c r="M73">
        <v>1</v>
      </c>
      <c r="N73">
        <v>1</v>
      </c>
      <c r="O73">
        <v>3.6</v>
      </c>
      <c r="P73">
        <v>3.6</v>
      </c>
      <c r="Q73" s="1">
        <v>0.17299999999999999</v>
      </c>
    </row>
    <row r="74" spans="1:17" x14ac:dyDescent="0.35">
      <c r="A74">
        <v>18</v>
      </c>
      <c r="B74" t="s">
        <v>345</v>
      </c>
      <c r="C74">
        <v>2</v>
      </c>
      <c r="D74">
        <v>2</v>
      </c>
      <c r="E74">
        <v>25</v>
      </c>
      <c r="F74">
        <v>12.5</v>
      </c>
      <c r="G74">
        <v>20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3.5</v>
      </c>
      <c r="P74">
        <v>3.5</v>
      </c>
      <c r="Q74" s="1">
        <v>2.1999999999999999E-2</v>
      </c>
    </row>
    <row r="75" spans="1:17" x14ac:dyDescent="0.35">
      <c r="A75">
        <v>18</v>
      </c>
      <c r="B75" t="s">
        <v>93</v>
      </c>
      <c r="C75">
        <v>2</v>
      </c>
      <c r="D75">
        <v>5</v>
      </c>
      <c r="E75">
        <v>17</v>
      </c>
      <c r="F75">
        <v>8.5</v>
      </c>
      <c r="G75">
        <v>13</v>
      </c>
      <c r="H75">
        <v>0</v>
      </c>
      <c r="I75">
        <v>0</v>
      </c>
      <c r="J75">
        <v>1</v>
      </c>
      <c r="K75">
        <v>6</v>
      </c>
      <c r="L75">
        <v>0</v>
      </c>
      <c r="M75">
        <v>0</v>
      </c>
      <c r="N75">
        <v>1</v>
      </c>
      <c r="O75">
        <v>3.3</v>
      </c>
      <c r="P75">
        <v>3.3</v>
      </c>
      <c r="Q75" s="1">
        <v>0.26</v>
      </c>
    </row>
    <row r="76" spans="1:17" x14ac:dyDescent="0.35">
      <c r="A76">
        <v>18</v>
      </c>
      <c r="B76" t="s">
        <v>28</v>
      </c>
      <c r="C76">
        <v>2</v>
      </c>
      <c r="D76">
        <v>4</v>
      </c>
      <c r="E76">
        <v>7</v>
      </c>
      <c r="F76">
        <v>3.5</v>
      </c>
      <c r="G76">
        <v>4</v>
      </c>
      <c r="H76">
        <v>0</v>
      </c>
      <c r="I76">
        <v>0</v>
      </c>
      <c r="J76">
        <v>1</v>
      </c>
      <c r="K76">
        <v>-4</v>
      </c>
      <c r="L76">
        <v>0</v>
      </c>
      <c r="M76">
        <v>0</v>
      </c>
      <c r="N76">
        <v>1</v>
      </c>
      <c r="O76">
        <v>3.3</v>
      </c>
      <c r="P76">
        <v>3.3</v>
      </c>
      <c r="Q76" s="1">
        <v>0.17</v>
      </c>
    </row>
    <row r="77" spans="1:17" x14ac:dyDescent="0.35">
      <c r="A77">
        <v>18</v>
      </c>
      <c r="B77" t="s">
        <v>269</v>
      </c>
      <c r="C77">
        <v>2</v>
      </c>
      <c r="D77">
        <v>2</v>
      </c>
      <c r="E77">
        <v>22</v>
      </c>
      <c r="F77">
        <v>11</v>
      </c>
      <c r="G77">
        <v>17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3.2</v>
      </c>
      <c r="P77">
        <v>3.2</v>
      </c>
      <c r="Q77" s="1">
        <v>1E-3</v>
      </c>
    </row>
    <row r="78" spans="1:17" x14ac:dyDescent="0.35">
      <c r="A78">
        <v>18</v>
      </c>
      <c r="B78" t="s">
        <v>169</v>
      </c>
      <c r="C78">
        <v>2</v>
      </c>
      <c r="D78">
        <v>4</v>
      </c>
      <c r="E78">
        <v>20</v>
      </c>
      <c r="F78">
        <v>10</v>
      </c>
      <c r="G78">
        <v>11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3</v>
      </c>
      <c r="P78">
        <v>3</v>
      </c>
      <c r="Q78" s="1">
        <v>2E-3</v>
      </c>
    </row>
    <row r="79" spans="1:17" x14ac:dyDescent="0.35">
      <c r="A79">
        <v>18</v>
      </c>
      <c r="B79" t="s">
        <v>86</v>
      </c>
      <c r="C79">
        <v>3</v>
      </c>
      <c r="D79">
        <v>5</v>
      </c>
      <c r="E79">
        <v>14</v>
      </c>
      <c r="F79">
        <v>4.7</v>
      </c>
      <c r="G79">
        <v>7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2.9</v>
      </c>
      <c r="P79">
        <v>2.9</v>
      </c>
      <c r="Q79" s="1">
        <v>0.65900000000000003</v>
      </c>
    </row>
    <row r="80" spans="1:17" x14ac:dyDescent="0.35">
      <c r="A80">
        <v>18</v>
      </c>
      <c r="B80" t="s">
        <v>120</v>
      </c>
      <c r="C80">
        <v>1</v>
      </c>
      <c r="D80">
        <v>3</v>
      </c>
      <c r="E80">
        <v>24</v>
      </c>
      <c r="F80">
        <v>24</v>
      </c>
      <c r="G80">
        <v>24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2.9</v>
      </c>
      <c r="P80">
        <v>2.9</v>
      </c>
      <c r="Q80" s="1">
        <v>1.7999999999999999E-2</v>
      </c>
    </row>
    <row r="81" spans="1:17" x14ac:dyDescent="0.35">
      <c r="A81">
        <v>18</v>
      </c>
      <c r="B81" t="s">
        <v>59</v>
      </c>
      <c r="C81">
        <v>2</v>
      </c>
      <c r="D81">
        <v>3</v>
      </c>
      <c r="E81">
        <v>17</v>
      </c>
      <c r="F81">
        <v>8.5</v>
      </c>
      <c r="G81">
        <v>11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2.7</v>
      </c>
      <c r="P81">
        <v>2.7</v>
      </c>
      <c r="Q81" s="1">
        <v>0.53400000000000003</v>
      </c>
    </row>
    <row r="82" spans="1:17" x14ac:dyDescent="0.35">
      <c r="A82">
        <v>18</v>
      </c>
      <c r="B82" t="s">
        <v>96</v>
      </c>
      <c r="C82">
        <v>2</v>
      </c>
      <c r="D82">
        <v>4</v>
      </c>
      <c r="E82">
        <v>17</v>
      </c>
      <c r="F82">
        <v>8.5</v>
      </c>
      <c r="G82">
        <v>10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2.7</v>
      </c>
      <c r="P82">
        <v>2.7</v>
      </c>
      <c r="Q82" s="1">
        <v>4.0000000000000001E-3</v>
      </c>
    </row>
    <row r="83" spans="1:17" x14ac:dyDescent="0.35">
      <c r="A83">
        <v>18</v>
      </c>
      <c r="B83" t="s">
        <v>334</v>
      </c>
      <c r="C83">
        <v>2</v>
      </c>
      <c r="D83">
        <v>3</v>
      </c>
      <c r="E83">
        <v>15</v>
      </c>
      <c r="F83">
        <v>7.5</v>
      </c>
      <c r="G83">
        <v>10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2.5</v>
      </c>
      <c r="P83">
        <v>2.5</v>
      </c>
      <c r="Q83" s="1">
        <v>1E-3</v>
      </c>
    </row>
    <row r="84" spans="1:17" x14ac:dyDescent="0.35">
      <c r="A84">
        <v>18</v>
      </c>
      <c r="B84" t="s">
        <v>319</v>
      </c>
      <c r="C84">
        <v>2</v>
      </c>
      <c r="D84">
        <v>2</v>
      </c>
      <c r="E84">
        <v>15</v>
      </c>
      <c r="F84">
        <v>7.5</v>
      </c>
      <c r="G84">
        <v>11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2.5</v>
      </c>
      <c r="P84">
        <v>2.5</v>
      </c>
      <c r="Q84" s="1">
        <v>2E-3</v>
      </c>
    </row>
    <row r="85" spans="1:17" x14ac:dyDescent="0.35">
      <c r="A85">
        <v>18</v>
      </c>
      <c r="B85" t="s">
        <v>259</v>
      </c>
      <c r="C85">
        <v>3</v>
      </c>
      <c r="D85">
        <v>4</v>
      </c>
      <c r="E85">
        <v>9</v>
      </c>
      <c r="F85">
        <v>3</v>
      </c>
      <c r="G85">
        <v>4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2.4</v>
      </c>
      <c r="P85">
        <v>2.4</v>
      </c>
      <c r="Q85" s="1">
        <v>1E-3</v>
      </c>
    </row>
    <row r="86" spans="1:17" x14ac:dyDescent="0.35">
      <c r="A86">
        <v>18</v>
      </c>
      <c r="B86" t="s">
        <v>177</v>
      </c>
      <c r="C86">
        <v>2</v>
      </c>
      <c r="D86">
        <v>4</v>
      </c>
      <c r="E86">
        <v>14</v>
      </c>
      <c r="F86">
        <v>7</v>
      </c>
      <c r="G86">
        <v>9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2.4</v>
      </c>
      <c r="P86">
        <v>2.4</v>
      </c>
      <c r="Q86" s="1">
        <v>6.2E-2</v>
      </c>
    </row>
    <row r="87" spans="1:17" x14ac:dyDescent="0.35">
      <c r="A87">
        <v>18</v>
      </c>
      <c r="B87" t="s">
        <v>338</v>
      </c>
      <c r="C87">
        <v>2</v>
      </c>
      <c r="D87">
        <v>4</v>
      </c>
      <c r="E87">
        <v>13</v>
      </c>
      <c r="F87">
        <v>6.5</v>
      </c>
      <c r="G87">
        <v>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2.2999999999999998</v>
      </c>
      <c r="P87">
        <v>2.2999999999999998</v>
      </c>
      <c r="Q87" s="1">
        <v>1.4E-2</v>
      </c>
    </row>
    <row r="88" spans="1:17" x14ac:dyDescent="0.35">
      <c r="A88">
        <v>18</v>
      </c>
      <c r="B88" t="s">
        <v>36</v>
      </c>
      <c r="C88">
        <v>1</v>
      </c>
      <c r="D88">
        <v>1</v>
      </c>
      <c r="E88">
        <v>18</v>
      </c>
      <c r="F88">
        <v>18</v>
      </c>
      <c r="G88">
        <v>18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2.2999999999999998</v>
      </c>
      <c r="P88">
        <v>2.2999999999999998</v>
      </c>
      <c r="Q88" s="1">
        <v>1E-3</v>
      </c>
    </row>
    <row r="89" spans="1:17" x14ac:dyDescent="0.35">
      <c r="A89">
        <v>18</v>
      </c>
      <c r="B89" t="s">
        <v>198</v>
      </c>
      <c r="C89">
        <v>2</v>
      </c>
      <c r="D89">
        <v>3</v>
      </c>
      <c r="E89">
        <v>13</v>
      </c>
      <c r="F89">
        <v>6.5</v>
      </c>
      <c r="G89">
        <v>7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2.2999999999999998</v>
      </c>
      <c r="P89">
        <v>2.2999999999999998</v>
      </c>
      <c r="Q89" s="1">
        <v>2.3E-2</v>
      </c>
    </row>
    <row r="90" spans="1:17" x14ac:dyDescent="0.35">
      <c r="A90">
        <v>18</v>
      </c>
      <c r="B90" t="s">
        <v>64</v>
      </c>
      <c r="C90">
        <v>2</v>
      </c>
      <c r="D90">
        <v>5</v>
      </c>
      <c r="E90">
        <v>13</v>
      </c>
      <c r="F90">
        <v>6.5</v>
      </c>
      <c r="G90">
        <v>15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1</v>
      </c>
      <c r="O90">
        <v>2.2999999999999998</v>
      </c>
      <c r="P90">
        <v>2.2999999999999998</v>
      </c>
      <c r="Q90" s="1">
        <v>0.26900000000000002</v>
      </c>
    </row>
    <row r="91" spans="1:17" x14ac:dyDescent="0.35">
      <c r="A91">
        <v>18</v>
      </c>
      <c r="B91" t="s">
        <v>316</v>
      </c>
      <c r="C91">
        <v>1</v>
      </c>
      <c r="D91">
        <v>1</v>
      </c>
      <c r="E91">
        <v>18</v>
      </c>
      <c r="F91">
        <v>18</v>
      </c>
      <c r="G91">
        <v>18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2.2999999999999998</v>
      </c>
      <c r="P91">
        <v>2.2999999999999998</v>
      </c>
      <c r="Q91" s="1">
        <v>1E-3</v>
      </c>
    </row>
    <row r="92" spans="1:17" x14ac:dyDescent="0.35">
      <c r="A92">
        <v>18</v>
      </c>
      <c r="B92" t="s">
        <v>92</v>
      </c>
      <c r="C92">
        <v>1</v>
      </c>
      <c r="D92">
        <v>1</v>
      </c>
      <c r="E92">
        <v>16</v>
      </c>
      <c r="F92">
        <v>16</v>
      </c>
      <c r="G92">
        <v>16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2.2000000000000002</v>
      </c>
      <c r="P92">
        <v>2.2000000000000002</v>
      </c>
      <c r="Q92" s="1">
        <v>5.6000000000000001E-2</v>
      </c>
    </row>
    <row r="93" spans="1:17" x14ac:dyDescent="0.35">
      <c r="A93">
        <v>18</v>
      </c>
      <c r="B93" t="s">
        <v>89</v>
      </c>
      <c r="C93">
        <v>2</v>
      </c>
      <c r="D93">
        <v>3</v>
      </c>
      <c r="E93">
        <v>12</v>
      </c>
      <c r="F93">
        <v>6</v>
      </c>
      <c r="G93">
        <v>8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2.2000000000000002</v>
      </c>
      <c r="P93">
        <v>2.2000000000000002</v>
      </c>
      <c r="Q93" s="1">
        <v>0.872</v>
      </c>
    </row>
    <row r="94" spans="1:17" x14ac:dyDescent="0.35">
      <c r="A94">
        <v>18</v>
      </c>
      <c r="B94" t="s">
        <v>331</v>
      </c>
      <c r="C94">
        <v>1</v>
      </c>
      <c r="D94">
        <v>3</v>
      </c>
      <c r="E94">
        <v>16</v>
      </c>
      <c r="F94">
        <v>16</v>
      </c>
      <c r="G94">
        <v>16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2.1</v>
      </c>
      <c r="P94">
        <v>2.1</v>
      </c>
      <c r="Q94" s="1">
        <v>0</v>
      </c>
    </row>
    <row r="95" spans="1:17" x14ac:dyDescent="0.35">
      <c r="A95">
        <v>18</v>
      </c>
      <c r="B95" t="s">
        <v>152</v>
      </c>
      <c r="C95">
        <v>2</v>
      </c>
      <c r="D95">
        <v>6</v>
      </c>
      <c r="E95">
        <v>10</v>
      </c>
      <c r="F95">
        <v>5</v>
      </c>
      <c r="G95">
        <v>6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2</v>
      </c>
      <c r="P95">
        <v>2</v>
      </c>
      <c r="Q95" s="1">
        <v>1.6E-2</v>
      </c>
    </row>
    <row r="96" spans="1:17" x14ac:dyDescent="0.35">
      <c r="A96">
        <v>18</v>
      </c>
      <c r="B96" t="s">
        <v>66</v>
      </c>
      <c r="C96">
        <v>2</v>
      </c>
      <c r="D96">
        <v>2</v>
      </c>
      <c r="E96">
        <v>9</v>
      </c>
      <c r="F96">
        <v>4.5</v>
      </c>
      <c r="G96">
        <v>7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1.9</v>
      </c>
      <c r="P96">
        <v>1.9</v>
      </c>
      <c r="Q96" s="1">
        <v>1.6E-2</v>
      </c>
    </row>
    <row r="97" spans="1:17" x14ac:dyDescent="0.35">
      <c r="A97">
        <v>18</v>
      </c>
      <c r="B97" t="s">
        <v>76</v>
      </c>
      <c r="C97">
        <v>2</v>
      </c>
      <c r="D97">
        <v>4</v>
      </c>
      <c r="E97">
        <v>9</v>
      </c>
      <c r="F97">
        <v>4.5</v>
      </c>
      <c r="G97">
        <v>6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1.9</v>
      </c>
      <c r="P97">
        <v>1.9</v>
      </c>
      <c r="Q97" s="1">
        <v>0.27</v>
      </c>
    </row>
    <row r="98" spans="1:17" x14ac:dyDescent="0.35">
      <c r="A98">
        <v>18</v>
      </c>
      <c r="B98" t="s">
        <v>161</v>
      </c>
      <c r="C98">
        <v>1</v>
      </c>
      <c r="D98">
        <v>2</v>
      </c>
      <c r="E98">
        <v>12</v>
      </c>
      <c r="F98">
        <v>12</v>
      </c>
      <c r="G98">
        <v>12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1.7</v>
      </c>
      <c r="P98">
        <v>1.7</v>
      </c>
      <c r="Q98" s="1">
        <v>1E-3</v>
      </c>
    </row>
    <row r="99" spans="1:17" x14ac:dyDescent="0.35">
      <c r="A99">
        <v>18</v>
      </c>
      <c r="B99" t="s">
        <v>286</v>
      </c>
      <c r="C99">
        <v>1</v>
      </c>
      <c r="D99">
        <v>1</v>
      </c>
      <c r="E99">
        <v>11</v>
      </c>
      <c r="F99">
        <v>11</v>
      </c>
      <c r="G99">
        <v>11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1.6</v>
      </c>
      <c r="P99">
        <v>1.6</v>
      </c>
      <c r="Q99" s="1">
        <v>3.6999999999999998E-2</v>
      </c>
    </row>
    <row r="100" spans="1:17" x14ac:dyDescent="0.35">
      <c r="A100">
        <v>18</v>
      </c>
      <c r="B100" t="s">
        <v>189</v>
      </c>
      <c r="C100">
        <v>1</v>
      </c>
      <c r="D100">
        <v>2</v>
      </c>
      <c r="E100">
        <v>11</v>
      </c>
      <c r="F100">
        <v>11</v>
      </c>
      <c r="G100">
        <v>11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1.6</v>
      </c>
      <c r="P100">
        <v>1.6</v>
      </c>
      <c r="Q100" s="1">
        <v>1E-3</v>
      </c>
    </row>
    <row r="101" spans="1:17" x14ac:dyDescent="0.35">
      <c r="A101">
        <v>18</v>
      </c>
      <c r="B101" t="s">
        <v>34</v>
      </c>
      <c r="C101">
        <v>1</v>
      </c>
      <c r="D101">
        <v>6</v>
      </c>
      <c r="E101">
        <v>10</v>
      </c>
      <c r="F101">
        <v>10</v>
      </c>
      <c r="G101">
        <v>10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1.5</v>
      </c>
      <c r="P101">
        <v>1.5</v>
      </c>
      <c r="Q101" s="1">
        <v>0.98399999999999999</v>
      </c>
    </row>
    <row r="102" spans="1:17" x14ac:dyDescent="0.35">
      <c r="A102">
        <v>18</v>
      </c>
      <c r="B102" t="s">
        <v>153</v>
      </c>
      <c r="C102">
        <v>1</v>
      </c>
      <c r="D102">
        <v>1</v>
      </c>
      <c r="E102">
        <v>9</v>
      </c>
      <c r="F102">
        <v>9</v>
      </c>
      <c r="G102">
        <v>9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1.4</v>
      </c>
      <c r="P102">
        <v>1.4</v>
      </c>
      <c r="Q102" s="1">
        <v>3.0000000000000001E-3</v>
      </c>
    </row>
    <row r="103" spans="1:17" x14ac:dyDescent="0.35">
      <c r="A103">
        <v>18</v>
      </c>
      <c r="B103" t="s">
        <v>123</v>
      </c>
      <c r="C103">
        <v>1</v>
      </c>
      <c r="D103">
        <v>1</v>
      </c>
      <c r="E103">
        <v>8</v>
      </c>
      <c r="F103">
        <v>8</v>
      </c>
      <c r="G103">
        <v>8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1.3</v>
      </c>
      <c r="P103">
        <v>1.3</v>
      </c>
      <c r="Q103" s="1">
        <v>1E-3</v>
      </c>
    </row>
    <row r="104" spans="1:17" x14ac:dyDescent="0.35">
      <c r="A104">
        <v>18</v>
      </c>
      <c r="B104" t="s">
        <v>315</v>
      </c>
      <c r="C104">
        <v>1</v>
      </c>
      <c r="D104">
        <v>1</v>
      </c>
      <c r="E104">
        <v>8</v>
      </c>
      <c r="F104">
        <v>8</v>
      </c>
      <c r="G104">
        <v>8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1.3</v>
      </c>
      <c r="P104">
        <v>1.3</v>
      </c>
      <c r="Q104" s="1">
        <v>0</v>
      </c>
    </row>
    <row r="105" spans="1:17" x14ac:dyDescent="0.35">
      <c r="A105">
        <v>18</v>
      </c>
      <c r="B105" t="s">
        <v>178</v>
      </c>
      <c r="C105">
        <v>1</v>
      </c>
      <c r="D105">
        <v>5</v>
      </c>
      <c r="E105">
        <v>8</v>
      </c>
      <c r="F105">
        <v>8</v>
      </c>
      <c r="G105">
        <v>8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1.3</v>
      </c>
      <c r="P105">
        <v>1.3</v>
      </c>
      <c r="Q105" s="1">
        <v>0</v>
      </c>
    </row>
    <row r="106" spans="1:17" x14ac:dyDescent="0.35">
      <c r="A106">
        <v>18</v>
      </c>
      <c r="B106" t="s">
        <v>289</v>
      </c>
      <c r="C106">
        <v>1</v>
      </c>
      <c r="D106">
        <v>2</v>
      </c>
      <c r="E106">
        <v>7</v>
      </c>
      <c r="F106">
        <v>7</v>
      </c>
      <c r="G106">
        <v>7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1.2</v>
      </c>
      <c r="P106">
        <v>1.2</v>
      </c>
      <c r="Q106" s="1">
        <v>0</v>
      </c>
    </row>
    <row r="107" spans="1:17" x14ac:dyDescent="0.35">
      <c r="A107">
        <v>18</v>
      </c>
      <c r="B107" t="s">
        <v>122</v>
      </c>
      <c r="C107">
        <v>1</v>
      </c>
      <c r="D107">
        <v>4</v>
      </c>
      <c r="E107">
        <v>6</v>
      </c>
      <c r="F107">
        <v>6</v>
      </c>
      <c r="G107">
        <v>6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1.1000000000000001</v>
      </c>
      <c r="P107">
        <v>1.1000000000000001</v>
      </c>
      <c r="Q107" s="1">
        <v>3.2000000000000001E-2</v>
      </c>
    </row>
    <row r="108" spans="1:17" x14ac:dyDescent="0.35">
      <c r="A108">
        <v>18</v>
      </c>
      <c r="B108" t="s">
        <v>164</v>
      </c>
      <c r="C108">
        <v>1</v>
      </c>
      <c r="D108">
        <v>4</v>
      </c>
      <c r="E108">
        <v>6</v>
      </c>
      <c r="F108">
        <v>6</v>
      </c>
      <c r="G108">
        <v>6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1.1000000000000001</v>
      </c>
      <c r="P108">
        <v>1.1000000000000001</v>
      </c>
      <c r="Q108" s="1">
        <v>2E-3</v>
      </c>
    </row>
    <row r="109" spans="1:17" x14ac:dyDescent="0.35">
      <c r="A109">
        <v>18</v>
      </c>
      <c r="B109" t="s">
        <v>172</v>
      </c>
      <c r="C109">
        <v>1</v>
      </c>
      <c r="D109">
        <v>2</v>
      </c>
      <c r="E109">
        <v>6</v>
      </c>
      <c r="F109">
        <v>6</v>
      </c>
      <c r="G109">
        <v>6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1.1000000000000001</v>
      </c>
      <c r="P109">
        <v>1.1000000000000001</v>
      </c>
      <c r="Q109" s="1">
        <v>1E-3</v>
      </c>
    </row>
    <row r="110" spans="1:17" x14ac:dyDescent="0.35">
      <c r="A110">
        <v>18</v>
      </c>
      <c r="B110" t="s">
        <v>110</v>
      </c>
      <c r="C110">
        <v>1</v>
      </c>
      <c r="D110">
        <v>2</v>
      </c>
      <c r="E110">
        <v>5</v>
      </c>
      <c r="F110">
        <v>5</v>
      </c>
      <c r="G110">
        <v>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1</v>
      </c>
      <c r="Q110" s="1">
        <v>4.1000000000000002E-2</v>
      </c>
    </row>
    <row r="111" spans="1:17" x14ac:dyDescent="0.35">
      <c r="A111">
        <v>18</v>
      </c>
      <c r="B111" t="s">
        <v>291</v>
      </c>
      <c r="C111">
        <v>1</v>
      </c>
      <c r="D111">
        <v>1</v>
      </c>
      <c r="E111">
        <v>5</v>
      </c>
      <c r="F111">
        <v>5</v>
      </c>
      <c r="G111">
        <v>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1</v>
      </c>
      <c r="Q111" s="1">
        <v>3.0000000000000001E-3</v>
      </c>
    </row>
    <row r="112" spans="1:17" x14ac:dyDescent="0.35">
      <c r="A112">
        <v>18</v>
      </c>
      <c r="B112" t="s">
        <v>111</v>
      </c>
      <c r="C112">
        <v>1</v>
      </c>
      <c r="D112">
        <v>2</v>
      </c>
      <c r="E112">
        <v>5</v>
      </c>
      <c r="F112">
        <v>5</v>
      </c>
      <c r="G112">
        <v>5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1</v>
      </c>
      <c r="Q112" s="1">
        <v>8.9999999999999993E-3</v>
      </c>
    </row>
    <row r="113" spans="1:17" x14ac:dyDescent="0.35">
      <c r="A113">
        <v>18</v>
      </c>
      <c r="B113" t="s">
        <v>163</v>
      </c>
      <c r="C113">
        <v>1</v>
      </c>
      <c r="D113">
        <v>5</v>
      </c>
      <c r="E113">
        <v>4</v>
      </c>
      <c r="F113">
        <v>4</v>
      </c>
      <c r="G113">
        <v>4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0.9</v>
      </c>
      <c r="P113">
        <v>0.9</v>
      </c>
      <c r="Q113" s="1">
        <v>8.0000000000000002E-3</v>
      </c>
    </row>
    <row r="114" spans="1:17" x14ac:dyDescent="0.35">
      <c r="A114">
        <v>18</v>
      </c>
      <c r="B114" t="s">
        <v>90</v>
      </c>
      <c r="C114">
        <v>1</v>
      </c>
      <c r="D114">
        <v>2</v>
      </c>
      <c r="E114">
        <v>4</v>
      </c>
      <c r="F114">
        <v>4</v>
      </c>
      <c r="G114">
        <v>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0.9</v>
      </c>
      <c r="P114">
        <v>0.9</v>
      </c>
      <c r="Q114" s="1">
        <v>0.48799999999999999</v>
      </c>
    </row>
    <row r="115" spans="1:17" x14ac:dyDescent="0.35">
      <c r="A115">
        <v>18</v>
      </c>
      <c r="B115" t="s">
        <v>162</v>
      </c>
      <c r="C115">
        <v>1</v>
      </c>
      <c r="D115">
        <v>1</v>
      </c>
      <c r="E115">
        <v>4</v>
      </c>
      <c r="F115">
        <v>4</v>
      </c>
      <c r="G115">
        <v>4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0.9</v>
      </c>
      <c r="P115">
        <v>0.9</v>
      </c>
      <c r="Q115" s="1">
        <v>3.0000000000000001E-3</v>
      </c>
    </row>
    <row r="116" spans="1:17" x14ac:dyDescent="0.35">
      <c r="A116">
        <v>18</v>
      </c>
      <c r="B116" t="s">
        <v>185</v>
      </c>
      <c r="C116">
        <v>1</v>
      </c>
      <c r="D116">
        <v>2</v>
      </c>
      <c r="E116">
        <v>3</v>
      </c>
      <c r="F116">
        <v>3</v>
      </c>
      <c r="G116">
        <v>3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0.8</v>
      </c>
      <c r="P116">
        <v>0.8</v>
      </c>
      <c r="Q116" s="1">
        <v>2.3E-2</v>
      </c>
    </row>
    <row r="117" spans="1:17" x14ac:dyDescent="0.35">
      <c r="A117">
        <v>18</v>
      </c>
      <c r="B117" t="s">
        <v>57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8</v>
      </c>
      <c r="L117">
        <v>0</v>
      </c>
      <c r="M117">
        <v>0</v>
      </c>
      <c r="N117">
        <v>1</v>
      </c>
      <c r="O117">
        <v>0.8</v>
      </c>
      <c r="P117">
        <v>0.8</v>
      </c>
      <c r="Q117" s="1">
        <v>8.9999999999999993E-3</v>
      </c>
    </row>
    <row r="118" spans="1:17" x14ac:dyDescent="0.35">
      <c r="A118">
        <v>18</v>
      </c>
      <c r="B118" t="s">
        <v>326</v>
      </c>
      <c r="C118">
        <v>1</v>
      </c>
      <c r="D118">
        <v>1</v>
      </c>
      <c r="E118">
        <v>3</v>
      </c>
      <c r="F118">
        <v>3</v>
      </c>
      <c r="G118">
        <v>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0.8</v>
      </c>
      <c r="P118">
        <v>0.8</v>
      </c>
      <c r="Q118" s="1">
        <v>1E-3</v>
      </c>
    </row>
    <row r="119" spans="1:17" x14ac:dyDescent="0.35">
      <c r="A119">
        <v>18</v>
      </c>
      <c r="B119" t="s">
        <v>194</v>
      </c>
      <c r="C119">
        <v>1</v>
      </c>
      <c r="D119">
        <v>1</v>
      </c>
      <c r="E119">
        <v>5</v>
      </c>
      <c r="F119">
        <v>5</v>
      </c>
      <c r="G119">
        <v>5</v>
      </c>
      <c r="H119">
        <v>0</v>
      </c>
      <c r="I119">
        <v>0</v>
      </c>
      <c r="J119">
        <v>1</v>
      </c>
      <c r="K119">
        <v>-2</v>
      </c>
      <c r="L119">
        <v>0</v>
      </c>
      <c r="M119">
        <v>0</v>
      </c>
      <c r="N119">
        <v>1</v>
      </c>
      <c r="O119">
        <v>0.8</v>
      </c>
      <c r="P119">
        <v>0.8</v>
      </c>
      <c r="Q119" s="1">
        <v>1E-3</v>
      </c>
    </row>
    <row r="120" spans="1:17" x14ac:dyDescent="0.35">
      <c r="A120">
        <v>18</v>
      </c>
      <c r="B120" t="s">
        <v>155</v>
      </c>
      <c r="C120">
        <v>1</v>
      </c>
      <c r="D120">
        <v>3</v>
      </c>
      <c r="E120">
        <v>2</v>
      </c>
      <c r="F120">
        <v>2</v>
      </c>
      <c r="G120">
        <v>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0.7</v>
      </c>
      <c r="P120">
        <v>0.7</v>
      </c>
      <c r="Q120" s="1">
        <v>1.2E-2</v>
      </c>
    </row>
    <row r="121" spans="1:17" x14ac:dyDescent="0.35">
      <c r="A121">
        <v>18</v>
      </c>
      <c r="B121" t="s">
        <v>38</v>
      </c>
      <c r="C121">
        <v>1</v>
      </c>
      <c r="D121">
        <v>4</v>
      </c>
      <c r="E121">
        <v>2</v>
      </c>
      <c r="F121">
        <v>2</v>
      </c>
      <c r="G121">
        <v>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0.7</v>
      </c>
      <c r="P121">
        <v>0.7</v>
      </c>
      <c r="Q121" s="1">
        <v>0.82799999999999996</v>
      </c>
    </row>
    <row r="122" spans="1:17" x14ac:dyDescent="0.35">
      <c r="A122">
        <v>18</v>
      </c>
      <c r="B122" t="s">
        <v>165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0.6</v>
      </c>
      <c r="P122">
        <v>0.6</v>
      </c>
      <c r="Q122" s="1">
        <v>2E-3</v>
      </c>
    </row>
    <row r="123" spans="1:17" x14ac:dyDescent="0.35">
      <c r="A123">
        <v>18</v>
      </c>
      <c r="B123" t="s">
        <v>245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0.6</v>
      </c>
      <c r="P123">
        <v>0.6</v>
      </c>
      <c r="Q123" s="1">
        <v>0</v>
      </c>
    </row>
    <row r="124" spans="1:17" x14ac:dyDescent="0.35">
      <c r="A124">
        <v>18</v>
      </c>
      <c r="B124" t="s">
        <v>47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5</v>
      </c>
      <c r="L124">
        <v>0</v>
      </c>
      <c r="M124">
        <v>0</v>
      </c>
      <c r="N124">
        <v>1</v>
      </c>
      <c r="O124">
        <v>0.5</v>
      </c>
      <c r="P124">
        <v>0.5</v>
      </c>
      <c r="Q124" s="1">
        <v>7.0000000000000001E-3</v>
      </c>
    </row>
    <row r="125" spans="1:17" x14ac:dyDescent="0.35">
      <c r="A125">
        <v>18</v>
      </c>
      <c r="B125" t="s">
        <v>62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3</v>
      </c>
      <c r="L125">
        <v>0</v>
      </c>
      <c r="M125">
        <v>0</v>
      </c>
      <c r="N125">
        <v>1</v>
      </c>
      <c r="O125">
        <v>0.3</v>
      </c>
      <c r="P125">
        <v>0.3</v>
      </c>
      <c r="Q125" s="1">
        <v>0.83699999999999997</v>
      </c>
    </row>
    <row r="126" spans="1:17" x14ac:dyDescent="0.35">
      <c r="A126">
        <v>18</v>
      </c>
      <c r="B126" t="s">
        <v>171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0.2</v>
      </c>
      <c r="P126">
        <v>0.2</v>
      </c>
      <c r="Q126" s="1">
        <v>1E-3</v>
      </c>
    </row>
    <row r="127" spans="1:17" x14ac:dyDescent="0.35">
      <c r="A127">
        <v>18</v>
      </c>
      <c r="B127" t="s">
        <v>175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">
        <v>0</v>
      </c>
    </row>
    <row r="128" spans="1:17" x14ac:dyDescent="0.35">
      <c r="A128">
        <v>18</v>
      </c>
      <c r="B128" t="s">
        <v>353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">
        <v>0</v>
      </c>
    </row>
    <row r="129" spans="1:17" x14ac:dyDescent="0.35">
      <c r="A129">
        <v>18</v>
      </c>
      <c r="B129" t="s">
        <v>101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0.113</v>
      </c>
    </row>
    <row r="130" spans="1:17" x14ac:dyDescent="0.35">
      <c r="A130">
        <v>18</v>
      </c>
      <c r="B130" t="s">
        <v>173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>
        <v>0</v>
      </c>
    </row>
    <row r="131" spans="1:17" x14ac:dyDescent="0.35">
      <c r="A131">
        <v>18</v>
      </c>
      <c r="B131" t="s">
        <v>54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0.4</v>
      </c>
    </row>
    <row r="132" spans="1:17" x14ac:dyDescent="0.35">
      <c r="A132">
        <v>18</v>
      </c>
      <c r="B132" t="s">
        <v>170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0</v>
      </c>
    </row>
    <row r="133" spans="1:17" x14ac:dyDescent="0.35">
      <c r="A133">
        <v>18</v>
      </c>
      <c r="B133" t="s">
        <v>182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1">
        <v>0</v>
      </c>
    </row>
    <row r="134" spans="1:17" x14ac:dyDescent="0.35">
      <c r="A134">
        <v>18</v>
      </c>
      <c r="B134" t="s">
        <v>183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">
        <v>0</v>
      </c>
    </row>
    <row r="135" spans="1:17" x14ac:dyDescent="0.35">
      <c r="A135">
        <v>18</v>
      </c>
      <c r="B135" t="s">
        <v>186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0</v>
      </c>
    </row>
    <row r="136" spans="1:17" x14ac:dyDescent="0.35">
      <c r="A136">
        <v>18</v>
      </c>
      <c r="B136" t="s">
        <v>176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 s="1">
        <v>1E-3</v>
      </c>
    </row>
    <row r="137" spans="1:17" x14ac:dyDescent="0.35">
      <c r="A137">
        <v>18</v>
      </c>
      <c r="B137" t="s">
        <v>354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1">
        <v>0</v>
      </c>
    </row>
    <row r="138" spans="1:17" x14ac:dyDescent="0.35">
      <c r="A138">
        <v>18</v>
      </c>
      <c r="B138" t="s">
        <v>179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1">
        <v>0</v>
      </c>
    </row>
    <row r="139" spans="1:17" x14ac:dyDescent="0.35">
      <c r="A139">
        <v>18</v>
      </c>
      <c r="B139" t="s">
        <v>386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0</v>
      </c>
    </row>
    <row r="140" spans="1:17" x14ac:dyDescent="0.35">
      <c r="A140">
        <v>18</v>
      </c>
      <c r="B140" t="s">
        <v>100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1">
        <v>2.3E-2</v>
      </c>
    </row>
    <row r="141" spans="1:17" x14ac:dyDescent="0.35">
      <c r="A141">
        <v>18</v>
      </c>
      <c r="B141" t="s">
        <v>340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1">
        <v>0</v>
      </c>
    </row>
    <row r="142" spans="1:17" x14ac:dyDescent="0.35">
      <c r="A142">
        <v>18</v>
      </c>
      <c r="B142" t="s">
        <v>202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0</v>
      </c>
    </row>
    <row r="143" spans="1:17" x14ac:dyDescent="0.35">
      <c r="A143">
        <v>18</v>
      </c>
      <c r="B143" t="s">
        <v>355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">
        <v>0</v>
      </c>
    </row>
    <row r="144" spans="1:17" x14ac:dyDescent="0.35">
      <c r="A144">
        <v>18</v>
      </c>
      <c r="B144" t="s">
        <v>203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">
        <v>0</v>
      </c>
    </row>
    <row r="145" spans="1:17" x14ac:dyDescent="0.35">
      <c r="A145">
        <v>18</v>
      </c>
      <c r="B145" t="s">
        <v>339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</v>
      </c>
    </row>
    <row r="146" spans="1:17" x14ac:dyDescent="0.35">
      <c r="A146">
        <v>18</v>
      </c>
      <c r="B146" t="s">
        <v>373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0</v>
      </c>
    </row>
    <row r="147" spans="1:17" x14ac:dyDescent="0.35">
      <c r="A147">
        <v>18</v>
      </c>
      <c r="B147" t="s">
        <v>180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0</v>
      </c>
    </row>
    <row r="148" spans="1:17" x14ac:dyDescent="0.35">
      <c r="A148">
        <v>18</v>
      </c>
      <c r="B148" t="s">
        <v>374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0</v>
      </c>
    </row>
    <row r="149" spans="1:17" x14ac:dyDescent="0.35">
      <c r="A149">
        <v>18</v>
      </c>
      <c r="B149" t="s">
        <v>104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2.3E-2</v>
      </c>
    </row>
    <row r="150" spans="1:17" x14ac:dyDescent="0.35">
      <c r="A150">
        <v>18</v>
      </c>
      <c r="B150" t="s">
        <v>187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0</v>
      </c>
    </row>
    <row r="151" spans="1:17" x14ac:dyDescent="0.35">
      <c r="A151">
        <v>18</v>
      </c>
      <c r="B151" t="s">
        <v>105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 s="1">
        <v>0</v>
      </c>
    </row>
    <row r="152" spans="1:17" x14ac:dyDescent="0.35">
      <c r="A152">
        <v>18</v>
      </c>
      <c r="B152" t="s">
        <v>56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v>0.72299999999999998</v>
      </c>
    </row>
    <row r="153" spans="1:17" x14ac:dyDescent="0.35">
      <c r="A153">
        <v>18</v>
      </c>
      <c r="B153" t="s">
        <v>372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0</v>
      </c>
    </row>
    <row r="154" spans="1:17" x14ac:dyDescent="0.35">
      <c r="A154">
        <v>18</v>
      </c>
      <c r="B154" t="s">
        <v>72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0.1</v>
      </c>
    </row>
    <row r="155" spans="1:17" x14ac:dyDescent="0.35">
      <c r="A155">
        <v>18</v>
      </c>
      <c r="B155" t="s">
        <v>196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v>0</v>
      </c>
    </row>
    <row r="156" spans="1:17" x14ac:dyDescent="0.35">
      <c r="A156">
        <v>18</v>
      </c>
      <c r="B156" t="s">
        <v>197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</row>
    <row r="157" spans="1:17" x14ac:dyDescent="0.35">
      <c r="A157">
        <v>18</v>
      </c>
      <c r="B157" t="s">
        <v>357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">
        <v>0</v>
      </c>
    </row>
    <row r="158" spans="1:17" x14ac:dyDescent="0.35">
      <c r="A158">
        <v>18</v>
      </c>
      <c r="B158" t="s">
        <v>32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">
        <v>0.16700000000000001</v>
      </c>
    </row>
    <row r="159" spans="1:17" x14ac:dyDescent="0.35">
      <c r="A159">
        <v>18</v>
      </c>
      <c r="B159" t="s">
        <v>44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0.96</v>
      </c>
    </row>
    <row r="160" spans="1:17" x14ac:dyDescent="0.35">
      <c r="A160">
        <v>18</v>
      </c>
      <c r="B160" t="s">
        <v>53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1">
        <v>4.0000000000000001E-3</v>
      </c>
    </row>
    <row r="161" spans="1:17" x14ac:dyDescent="0.35">
      <c r="A161">
        <v>18</v>
      </c>
      <c r="B161" t="s">
        <v>341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0</v>
      </c>
    </row>
    <row r="162" spans="1:17" x14ac:dyDescent="0.35">
      <c r="A162">
        <v>18</v>
      </c>
      <c r="B162" t="s">
        <v>190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0</v>
      </c>
    </row>
    <row r="163" spans="1:17" x14ac:dyDescent="0.35">
      <c r="A163">
        <v>18</v>
      </c>
      <c r="B163" t="s">
        <v>188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 s="1">
        <v>0</v>
      </c>
    </row>
    <row r="164" spans="1:17" x14ac:dyDescent="0.35">
      <c r="A164">
        <v>18</v>
      </c>
      <c r="B164" t="s">
        <v>192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</v>
      </c>
    </row>
    <row r="165" spans="1:17" x14ac:dyDescent="0.35">
      <c r="A165">
        <v>18</v>
      </c>
      <c r="B165" t="s">
        <v>358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0</v>
      </c>
    </row>
    <row r="166" spans="1:17" x14ac:dyDescent="0.35">
      <c r="A166">
        <v>18</v>
      </c>
      <c r="B166" t="s">
        <v>174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</v>
      </c>
    </row>
    <row r="167" spans="1:17" x14ac:dyDescent="0.35">
      <c r="A167">
        <v>18</v>
      </c>
      <c r="B167" t="s">
        <v>342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0</v>
      </c>
    </row>
    <row r="168" spans="1:17" x14ac:dyDescent="0.35">
      <c r="A168">
        <v>18</v>
      </c>
      <c r="B168" t="s">
        <v>363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1">
        <v>0</v>
      </c>
    </row>
    <row r="169" spans="1:17" x14ac:dyDescent="0.35">
      <c r="A169">
        <v>18</v>
      </c>
      <c r="B169" t="s">
        <v>343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 s="1">
        <v>1E-3</v>
      </c>
    </row>
    <row r="170" spans="1:17" x14ac:dyDescent="0.35">
      <c r="A170">
        <v>18</v>
      </c>
      <c r="B170" t="s">
        <v>199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1E-3</v>
      </c>
    </row>
    <row r="171" spans="1:17" x14ac:dyDescent="0.35">
      <c r="A171">
        <v>18</v>
      </c>
      <c r="B171" t="s">
        <v>200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0</v>
      </c>
    </row>
    <row r="172" spans="1:17" x14ac:dyDescent="0.35">
      <c r="A172">
        <v>18</v>
      </c>
      <c r="B172" t="s">
        <v>201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1">
        <v>1.9E-2</v>
      </c>
    </row>
    <row r="173" spans="1:17" x14ac:dyDescent="0.35">
      <c r="A173">
        <v>18</v>
      </c>
      <c r="B173" t="s">
        <v>193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1">
        <v>0</v>
      </c>
    </row>
    <row r="174" spans="1:17" x14ac:dyDescent="0.35">
      <c r="A174">
        <v>18</v>
      </c>
      <c r="B174" t="s">
        <v>106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s="1">
        <v>7.0000000000000001E-3</v>
      </c>
    </row>
    <row r="175" spans="1:17" x14ac:dyDescent="0.35">
      <c r="A175">
        <v>18</v>
      </c>
      <c r="B175" t="s">
        <v>375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0</v>
      </c>
    </row>
    <row r="176" spans="1:17" x14ac:dyDescent="0.35">
      <c r="A176">
        <v>18</v>
      </c>
      <c r="B176" t="s">
        <v>359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0</v>
      </c>
    </row>
    <row r="177" spans="1:17" x14ac:dyDescent="0.35">
      <c r="A177">
        <v>18</v>
      </c>
      <c r="B177" t="s">
        <v>195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0</v>
      </c>
    </row>
    <row r="178" spans="1:17" x14ac:dyDescent="0.35">
      <c r="A178">
        <v>18</v>
      </c>
      <c r="B178" t="s">
        <v>108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0.92900000000000005</v>
      </c>
    </row>
    <row r="179" spans="1:17" x14ac:dyDescent="0.35">
      <c r="A179">
        <v>18</v>
      </c>
      <c r="B179" t="s">
        <v>78</v>
      </c>
      <c r="C179">
        <v>0</v>
      </c>
      <c r="D179">
        <v>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 s="1">
        <v>0.77200000000000002</v>
      </c>
    </row>
    <row r="180" spans="1:17" x14ac:dyDescent="0.35">
      <c r="A180">
        <v>18</v>
      </c>
      <c r="B180" t="s">
        <v>204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0</v>
      </c>
    </row>
    <row r="181" spans="1:17" x14ac:dyDescent="0.35">
      <c r="A181">
        <v>18</v>
      </c>
      <c r="B181" t="s">
        <v>346</v>
      </c>
      <c r="C181">
        <v>0</v>
      </c>
      <c r="D181">
        <v>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 s="1">
        <v>0</v>
      </c>
    </row>
    <row r="182" spans="1:17" x14ac:dyDescent="0.35">
      <c r="A182">
        <v>18</v>
      </c>
      <c r="B182" t="s">
        <v>205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s="1">
        <v>0</v>
      </c>
    </row>
    <row r="183" spans="1:17" x14ac:dyDescent="0.35">
      <c r="A183">
        <v>18</v>
      </c>
      <c r="B183" t="s">
        <v>107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s="1">
        <v>1E-3</v>
      </c>
    </row>
    <row r="184" spans="1:17" x14ac:dyDescent="0.35">
      <c r="A184">
        <v>18</v>
      </c>
      <c r="B184" t="s">
        <v>206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s="1">
        <v>0</v>
      </c>
    </row>
    <row r="185" spans="1:17" x14ac:dyDescent="0.35">
      <c r="A185">
        <v>18</v>
      </c>
      <c r="B185" t="s">
        <v>29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s="1">
        <v>0.97</v>
      </c>
    </row>
    <row r="186" spans="1:17" x14ac:dyDescent="0.35">
      <c r="A186">
        <v>18</v>
      </c>
      <c r="B186" t="s">
        <v>158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">
        <v>1E-3</v>
      </c>
    </row>
    <row r="187" spans="1:17" x14ac:dyDescent="0.35">
      <c r="A187">
        <v>18</v>
      </c>
      <c r="B187" t="s">
        <v>212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18</v>
      </c>
      <c r="B188" t="s">
        <v>384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">
        <v>0</v>
      </c>
    </row>
    <row r="189" spans="1:17" x14ac:dyDescent="0.35">
      <c r="A189">
        <v>18</v>
      </c>
      <c r="B189" t="s">
        <v>364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0</v>
      </c>
    </row>
    <row r="190" spans="1:17" x14ac:dyDescent="0.35">
      <c r="A190">
        <v>18</v>
      </c>
      <c r="B190" t="s">
        <v>208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 s="1">
        <v>0</v>
      </c>
    </row>
    <row r="191" spans="1:17" x14ac:dyDescent="0.35">
      <c r="A191">
        <v>18</v>
      </c>
      <c r="B191" t="s">
        <v>73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s="1">
        <v>0.32500000000000001</v>
      </c>
    </row>
    <row r="192" spans="1:17" x14ac:dyDescent="0.35">
      <c r="A192">
        <v>18</v>
      </c>
      <c r="B192" t="s">
        <v>229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0</v>
      </c>
    </row>
    <row r="193" spans="1:17" x14ac:dyDescent="0.35">
      <c r="A193">
        <v>18</v>
      </c>
      <c r="B193" t="s">
        <v>219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1">
        <v>0</v>
      </c>
    </row>
    <row r="194" spans="1:17" x14ac:dyDescent="0.35">
      <c r="A194">
        <v>18</v>
      </c>
      <c r="B194" t="s">
        <v>213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0</v>
      </c>
    </row>
    <row r="195" spans="1:17" x14ac:dyDescent="0.35">
      <c r="A195">
        <v>18</v>
      </c>
      <c r="B195" t="s">
        <v>214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s="1">
        <v>0</v>
      </c>
    </row>
    <row r="196" spans="1:17" x14ac:dyDescent="0.35">
      <c r="A196">
        <v>18</v>
      </c>
      <c r="B196" t="s">
        <v>218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s="1">
        <v>0</v>
      </c>
    </row>
    <row r="197" spans="1:17" x14ac:dyDescent="0.35">
      <c r="A197">
        <v>18</v>
      </c>
      <c r="B197" t="s">
        <v>211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s="1">
        <v>0</v>
      </c>
    </row>
    <row r="198" spans="1:17" x14ac:dyDescent="0.35">
      <c r="A198">
        <v>18</v>
      </c>
      <c r="B198" t="s">
        <v>226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s="1">
        <v>0</v>
      </c>
    </row>
    <row r="199" spans="1:17" x14ac:dyDescent="0.35">
      <c r="A199">
        <v>18</v>
      </c>
      <c r="B199" t="s">
        <v>220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 s="1">
        <v>0</v>
      </c>
    </row>
    <row r="200" spans="1:17" x14ac:dyDescent="0.35">
      <c r="A200">
        <v>18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 s="1">
        <v>0</v>
      </c>
    </row>
    <row r="201" spans="1:17" x14ac:dyDescent="0.35">
      <c r="A201">
        <v>18</v>
      </c>
      <c r="B201" t="s">
        <v>209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s="1">
        <v>0</v>
      </c>
    </row>
    <row r="202" spans="1:17" x14ac:dyDescent="0.35">
      <c r="A202">
        <v>18</v>
      </c>
      <c r="B202" t="s">
        <v>347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s="1">
        <v>0</v>
      </c>
    </row>
    <row r="203" spans="1:17" x14ac:dyDescent="0.35">
      <c r="A203">
        <v>18</v>
      </c>
      <c r="B203" t="s">
        <v>360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 s="1">
        <v>0</v>
      </c>
    </row>
    <row r="204" spans="1:17" x14ac:dyDescent="0.35">
      <c r="A204">
        <v>18</v>
      </c>
      <c r="B204" t="s">
        <v>227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 s="1">
        <v>0</v>
      </c>
    </row>
    <row r="205" spans="1:17" x14ac:dyDescent="0.35">
      <c r="A205">
        <v>18</v>
      </c>
      <c r="B205" t="s">
        <v>228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0</v>
      </c>
      <c r="Q205" s="1">
        <v>0</v>
      </c>
    </row>
    <row r="206" spans="1:17" x14ac:dyDescent="0.35">
      <c r="A206">
        <v>18</v>
      </c>
      <c r="B206" t="s">
        <v>225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s="1">
        <v>0</v>
      </c>
    </row>
    <row r="207" spans="1:17" x14ac:dyDescent="0.35">
      <c r="A207">
        <v>18</v>
      </c>
      <c r="B207" t="s">
        <v>379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 s="1">
        <v>0</v>
      </c>
    </row>
    <row r="208" spans="1:17" x14ac:dyDescent="0.35">
      <c r="A208">
        <v>18</v>
      </c>
      <c r="B208" t="s">
        <v>236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 s="1">
        <v>0</v>
      </c>
    </row>
    <row r="209" spans="1:17" x14ac:dyDescent="0.35">
      <c r="A209">
        <v>18</v>
      </c>
      <c r="B209" t="s">
        <v>381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 s="1">
        <v>0</v>
      </c>
    </row>
    <row r="210" spans="1:17" x14ac:dyDescent="0.35">
      <c r="A210">
        <v>18</v>
      </c>
      <c r="B210" t="s">
        <v>233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 s="1">
        <v>0</v>
      </c>
    </row>
    <row r="211" spans="1:17" x14ac:dyDescent="0.35">
      <c r="A211">
        <v>18</v>
      </c>
      <c r="B211" t="s">
        <v>235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 s="1">
        <v>0</v>
      </c>
    </row>
    <row r="212" spans="1:17" x14ac:dyDescent="0.35">
      <c r="A212">
        <v>18</v>
      </c>
      <c r="B212" t="s">
        <v>257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s="1">
        <v>0</v>
      </c>
    </row>
    <row r="213" spans="1:17" x14ac:dyDescent="0.35">
      <c r="A213">
        <v>18</v>
      </c>
      <c r="B213" t="s">
        <v>256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s="1">
        <v>0</v>
      </c>
    </row>
    <row r="214" spans="1:17" x14ac:dyDescent="0.35">
      <c r="A214">
        <v>18</v>
      </c>
      <c r="B214" t="s">
        <v>250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0</v>
      </c>
      <c r="Q214" s="1">
        <v>0</v>
      </c>
    </row>
    <row r="215" spans="1:17" x14ac:dyDescent="0.35">
      <c r="A215">
        <v>18</v>
      </c>
      <c r="B215" t="s">
        <v>249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 s="1">
        <v>0</v>
      </c>
    </row>
    <row r="216" spans="1:17" x14ac:dyDescent="0.35">
      <c r="A216">
        <v>18</v>
      </c>
      <c r="B216" t="s">
        <v>238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 s="1">
        <v>0</v>
      </c>
    </row>
    <row r="217" spans="1:17" x14ac:dyDescent="0.35">
      <c r="A217">
        <v>18</v>
      </c>
      <c r="B217" t="s">
        <v>258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 s="1">
        <v>0</v>
      </c>
    </row>
    <row r="218" spans="1:17" x14ac:dyDescent="0.35">
      <c r="A218">
        <v>18</v>
      </c>
      <c r="B218" t="s">
        <v>246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s="1">
        <v>0</v>
      </c>
    </row>
    <row r="219" spans="1:17" x14ac:dyDescent="0.35">
      <c r="A219">
        <v>18</v>
      </c>
      <c r="B219" t="s">
        <v>247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s="1">
        <v>1E-3</v>
      </c>
    </row>
    <row r="220" spans="1:17" x14ac:dyDescent="0.35">
      <c r="A220">
        <v>18</v>
      </c>
      <c r="B220" t="s">
        <v>244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s="1">
        <v>0</v>
      </c>
    </row>
    <row r="221" spans="1:17" x14ac:dyDescent="0.35">
      <c r="A221">
        <v>18</v>
      </c>
      <c r="B221" t="s">
        <v>243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s="1">
        <v>0</v>
      </c>
    </row>
    <row r="222" spans="1:17" x14ac:dyDescent="0.35">
      <c r="A222">
        <v>18</v>
      </c>
      <c r="B222" t="s">
        <v>242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1">
        <v>0</v>
      </c>
    </row>
    <row r="223" spans="1:17" x14ac:dyDescent="0.35">
      <c r="A223">
        <v>18</v>
      </c>
      <c r="B223" t="s">
        <v>241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 s="1">
        <v>0</v>
      </c>
    </row>
    <row r="224" spans="1:17" x14ac:dyDescent="0.35">
      <c r="A224">
        <v>18</v>
      </c>
      <c r="B224" t="s">
        <v>240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 s="1">
        <v>0</v>
      </c>
    </row>
    <row r="225" spans="1:17" x14ac:dyDescent="0.35">
      <c r="A225">
        <v>18</v>
      </c>
      <c r="B225" t="s">
        <v>239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 s="1">
        <v>0</v>
      </c>
    </row>
    <row r="226" spans="1:17" x14ac:dyDescent="0.35">
      <c r="A226">
        <v>18</v>
      </c>
      <c r="B226" t="s">
        <v>234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 s="1">
        <v>0</v>
      </c>
    </row>
    <row r="227" spans="1:17" x14ac:dyDescent="0.35">
      <c r="A227">
        <v>18</v>
      </c>
      <c r="B227" t="s">
        <v>365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s="1">
        <v>0</v>
      </c>
    </row>
    <row r="228" spans="1:17" x14ac:dyDescent="0.35">
      <c r="A228">
        <v>18</v>
      </c>
      <c r="B228" t="s">
        <v>232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 s="1">
        <v>0</v>
      </c>
    </row>
    <row r="229" spans="1:17" x14ac:dyDescent="0.35">
      <c r="A229">
        <v>18</v>
      </c>
      <c r="B229" t="s">
        <v>231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1">
        <v>0</v>
      </c>
    </row>
    <row r="230" spans="1:17" x14ac:dyDescent="0.35">
      <c r="A230">
        <v>18</v>
      </c>
      <c r="B230" t="s">
        <v>230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 s="1">
        <v>0</v>
      </c>
    </row>
    <row r="231" spans="1:17" x14ac:dyDescent="0.35">
      <c r="A231">
        <v>18</v>
      </c>
      <c r="B231" t="s">
        <v>237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 s="1">
        <v>0</v>
      </c>
    </row>
    <row r="232" spans="1:17" x14ac:dyDescent="0.35">
      <c r="A232">
        <v>18</v>
      </c>
      <c r="B232" t="s">
        <v>251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 s="1">
        <v>0</v>
      </c>
    </row>
    <row r="233" spans="1:17" x14ac:dyDescent="0.35">
      <c r="A233">
        <v>18</v>
      </c>
      <c r="B233" t="s">
        <v>380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 s="1">
        <v>0</v>
      </c>
    </row>
    <row r="234" spans="1:17" x14ac:dyDescent="0.35">
      <c r="A234">
        <v>18</v>
      </c>
      <c r="B234" t="s">
        <v>344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s="1">
        <v>0</v>
      </c>
    </row>
    <row r="235" spans="1:17" x14ac:dyDescent="0.35">
      <c r="A235">
        <v>18</v>
      </c>
      <c r="B235" t="s">
        <v>252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0</v>
      </c>
      <c r="Q235" s="1">
        <v>1E-3</v>
      </c>
    </row>
    <row r="236" spans="1:17" x14ac:dyDescent="0.35">
      <c r="A236">
        <v>18</v>
      </c>
      <c r="B236" t="s">
        <v>254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 s="1">
        <v>0</v>
      </c>
    </row>
    <row r="237" spans="1:17" x14ac:dyDescent="0.35">
      <c r="A237">
        <v>18</v>
      </c>
      <c r="B237" t="s">
        <v>33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 s="1">
        <v>0.871</v>
      </c>
    </row>
    <row r="238" spans="1:17" x14ac:dyDescent="0.35">
      <c r="A238">
        <v>18</v>
      </c>
      <c r="B238" t="s">
        <v>168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 s="1">
        <v>1.0999999999999999E-2</v>
      </c>
    </row>
    <row r="239" spans="1:17" x14ac:dyDescent="0.35">
      <c r="A239">
        <v>18</v>
      </c>
      <c r="B239" t="s">
        <v>81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 s="1">
        <v>0.17799999999999999</v>
      </c>
    </row>
    <row r="240" spans="1:17" x14ac:dyDescent="0.35">
      <c r="A240">
        <v>18</v>
      </c>
      <c r="B240" t="s">
        <v>267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 s="1">
        <v>0</v>
      </c>
    </row>
    <row r="241" spans="1:17" x14ac:dyDescent="0.35">
      <c r="A241">
        <v>18</v>
      </c>
      <c r="B241" t="s">
        <v>264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 s="1">
        <v>0</v>
      </c>
    </row>
    <row r="242" spans="1:17" x14ac:dyDescent="0.35">
      <c r="A242">
        <v>18</v>
      </c>
      <c r="B242" t="s">
        <v>262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 s="1">
        <v>0</v>
      </c>
    </row>
    <row r="243" spans="1:17" x14ac:dyDescent="0.35">
      <c r="A243">
        <v>18</v>
      </c>
      <c r="B243" t="s">
        <v>265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 s="1">
        <v>0</v>
      </c>
    </row>
    <row r="244" spans="1:17" x14ac:dyDescent="0.35">
      <c r="A244">
        <v>18</v>
      </c>
      <c r="B244" t="s">
        <v>266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s="1">
        <v>0</v>
      </c>
    </row>
    <row r="245" spans="1:17" x14ac:dyDescent="0.35">
      <c r="A245">
        <v>18</v>
      </c>
      <c r="B245" t="s">
        <v>268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 s="1">
        <v>0</v>
      </c>
    </row>
    <row r="246" spans="1:17" x14ac:dyDescent="0.35">
      <c r="A246">
        <v>18</v>
      </c>
      <c r="B246" t="s">
        <v>261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 s="1">
        <v>0</v>
      </c>
    </row>
    <row r="247" spans="1:17" x14ac:dyDescent="0.35">
      <c r="A247">
        <v>18</v>
      </c>
      <c r="B247" t="s">
        <v>263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s="1">
        <v>0</v>
      </c>
    </row>
    <row r="248" spans="1:17" x14ac:dyDescent="0.35">
      <c r="A248">
        <v>18</v>
      </c>
      <c r="B248" t="s">
        <v>87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 s="1">
        <v>0.126</v>
      </c>
    </row>
    <row r="249" spans="1:17" x14ac:dyDescent="0.35">
      <c r="A249">
        <v>18</v>
      </c>
      <c r="B249" t="s">
        <v>273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 s="1">
        <v>0</v>
      </c>
    </row>
    <row r="250" spans="1:17" x14ac:dyDescent="0.35">
      <c r="A250">
        <v>18</v>
      </c>
      <c r="B250" t="s">
        <v>274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 s="1">
        <v>1E-3</v>
      </c>
    </row>
    <row r="251" spans="1:17" x14ac:dyDescent="0.35">
      <c r="A251">
        <v>18</v>
      </c>
      <c r="B251" t="s">
        <v>272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s="1">
        <v>0</v>
      </c>
    </row>
    <row r="252" spans="1:17" x14ac:dyDescent="0.35">
      <c r="A252">
        <v>18</v>
      </c>
      <c r="B252" t="s">
        <v>283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 s="1">
        <v>0</v>
      </c>
    </row>
    <row r="253" spans="1:17" x14ac:dyDescent="0.35">
      <c r="A253">
        <v>18</v>
      </c>
      <c r="B253" t="s">
        <v>102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 s="1">
        <v>0.17699999999999999</v>
      </c>
    </row>
    <row r="254" spans="1:17" x14ac:dyDescent="0.35">
      <c r="A254">
        <v>18</v>
      </c>
      <c r="B254" t="s">
        <v>276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 s="1">
        <v>0</v>
      </c>
    </row>
    <row r="255" spans="1:17" x14ac:dyDescent="0.35">
      <c r="A255">
        <v>18</v>
      </c>
      <c r="B255" t="s">
        <v>113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 s="1">
        <v>0.70699999999999996</v>
      </c>
    </row>
    <row r="256" spans="1:17" x14ac:dyDescent="0.35">
      <c r="A256">
        <v>18</v>
      </c>
      <c r="B256" t="s">
        <v>277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 s="1">
        <v>1E-3</v>
      </c>
    </row>
    <row r="257" spans="1:17" x14ac:dyDescent="0.35">
      <c r="A257">
        <v>18</v>
      </c>
      <c r="B257" t="s">
        <v>115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s="1">
        <v>0.17100000000000001</v>
      </c>
    </row>
    <row r="258" spans="1:17" x14ac:dyDescent="0.35">
      <c r="A258">
        <v>18</v>
      </c>
      <c r="B258" t="s">
        <v>279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 s="1">
        <v>0</v>
      </c>
    </row>
    <row r="259" spans="1:17" x14ac:dyDescent="0.35">
      <c r="A259">
        <v>18</v>
      </c>
      <c r="B259" t="s">
        <v>278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 s="1">
        <v>0</v>
      </c>
    </row>
    <row r="260" spans="1:17" x14ac:dyDescent="0.35">
      <c r="A260">
        <v>18</v>
      </c>
      <c r="B260" t="s">
        <v>97</v>
      </c>
      <c r="C260">
        <v>0</v>
      </c>
      <c r="D260">
        <v>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0</v>
      </c>
      <c r="Q260" s="1">
        <v>3.3000000000000002E-2</v>
      </c>
    </row>
    <row r="261" spans="1:17" x14ac:dyDescent="0.35">
      <c r="A261">
        <v>18</v>
      </c>
      <c r="B261" t="s">
        <v>23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0</v>
      </c>
      <c r="Q261" s="1">
        <v>0.50900000000000001</v>
      </c>
    </row>
    <row r="262" spans="1:17" x14ac:dyDescent="0.35">
      <c r="A262">
        <v>18</v>
      </c>
      <c r="B262" t="s">
        <v>285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 s="1">
        <v>1E-3</v>
      </c>
    </row>
    <row r="263" spans="1:17" x14ac:dyDescent="0.35">
      <c r="A263">
        <v>18</v>
      </c>
      <c r="B263" t="s">
        <v>260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s="1">
        <v>0</v>
      </c>
    </row>
    <row r="264" spans="1:17" x14ac:dyDescent="0.35">
      <c r="A264">
        <v>18</v>
      </c>
      <c r="B264" t="s">
        <v>275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 s="1">
        <v>0</v>
      </c>
    </row>
    <row r="265" spans="1:17" x14ac:dyDescent="0.35">
      <c r="A265">
        <v>18</v>
      </c>
      <c r="B265" t="s">
        <v>281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 s="1">
        <v>0</v>
      </c>
    </row>
    <row r="266" spans="1:17" x14ac:dyDescent="0.35">
      <c r="A266">
        <v>18</v>
      </c>
      <c r="B266" t="s">
        <v>282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 s="1">
        <v>0</v>
      </c>
    </row>
    <row r="267" spans="1:17" x14ac:dyDescent="0.35">
      <c r="A267">
        <v>18</v>
      </c>
      <c r="B267" t="s">
        <v>280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 s="1">
        <v>0</v>
      </c>
    </row>
    <row r="268" spans="1:17" x14ac:dyDescent="0.35">
      <c r="A268">
        <v>18</v>
      </c>
      <c r="B268" t="s">
        <v>160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0</v>
      </c>
      <c r="Q268" s="1">
        <v>1E-3</v>
      </c>
    </row>
    <row r="269" spans="1:17" x14ac:dyDescent="0.35">
      <c r="A269">
        <v>18</v>
      </c>
      <c r="B269" t="s">
        <v>290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 s="1">
        <v>0</v>
      </c>
    </row>
    <row r="270" spans="1:17" x14ac:dyDescent="0.35">
      <c r="A270">
        <v>18</v>
      </c>
      <c r="B270" t="s">
        <v>41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 s="1">
        <v>0.86699999999999999</v>
      </c>
    </row>
    <row r="271" spans="1:17" x14ac:dyDescent="0.35">
      <c r="A271">
        <v>18</v>
      </c>
      <c r="B271" t="s">
        <v>288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 s="1">
        <v>0</v>
      </c>
    </row>
    <row r="272" spans="1:17" x14ac:dyDescent="0.35">
      <c r="A272">
        <v>18</v>
      </c>
      <c r="B272" t="s">
        <v>287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 s="1">
        <v>0</v>
      </c>
    </row>
    <row r="273" spans="1:17" x14ac:dyDescent="0.35">
      <c r="A273">
        <v>18</v>
      </c>
      <c r="B273" t="s">
        <v>348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 s="1">
        <v>0</v>
      </c>
    </row>
    <row r="274" spans="1:17" x14ac:dyDescent="0.35">
      <c r="A274">
        <v>18</v>
      </c>
      <c r="B274" t="s">
        <v>292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 s="1">
        <v>0</v>
      </c>
    </row>
    <row r="275" spans="1:17" x14ac:dyDescent="0.35">
      <c r="A275">
        <v>18</v>
      </c>
      <c r="B275" t="s">
        <v>335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 s="1">
        <v>1E-3</v>
      </c>
    </row>
    <row r="276" spans="1:17" x14ac:dyDescent="0.35">
      <c r="A276">
        <v>18</v>
      </c>
      <c r="B276" t="s">
        <v>387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 s="1">
        <v>0</v>
      </c>
    </row>
    <row r="277" spans="1:17" x14ac:dyDescent="0.35">
      <c r="A277">
        <v>18</v>
      </c>
      <c r="B277" t="s">
        <v>376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 s="1">
        <v>0</v>
      </c>
    </row>
    <row r="278" spans="1:17" x14ac:dyDescent="0.35">
      <c r="A278">
        <v>18</v>
      </c>
      <c r="B278" t="s">
        <v>293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s="1">
        <v>0</v>
      </c>
    </row>
    <row r="279" spans="1:17" x14ac:dyDescent="0.35">
      <c r="A279">
        <v>18</v>
      </c>
      <c r="B279" t="s">
        <v>159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 s="1">
        <v>1E-3</v>
      </c>
    </row>
    <row r="280" spans="1:17" x14ac:dyDescent="0.35">
      <c r="A280">
        <v>18</v>
      </c>
      <c r="B280" t="s">
        <v>39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 s="1">
        <v>0.92900000000000005</v>
      </c>
    </row>
    <row r="281" spans="1:17" x14ac:dyDescent="0.35">
      <c r="A281">
        <v>18</v>
      </c>
      <c r="B281" t="s">
        <v>50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 s="1">
        <v>6.5000000000000002E-2</v>
      </c>
    </row>
    <row r="282" spans="1:17" x14ac:dyDescent="0.35">
      <c r="A282">
        <v>18</v>
      </c>
      <c r="B282" t="s">
        <v>294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 s="1">
        <v>0</v>
      </c>
    </row>
    <row r="283" spans="1:17" x14ac:dyDescent="0.35">
      <c r="A283">
        <v>18</v>
      </c>
      <c r="B283" t="s">
        <v>296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s="1">
        <v>0</v>
      </c>
    </row>
    <row r="284" spans="1:17" x14ac:dyDescent="0.35">
      <c r="A284">
        <v>18</v>
      </c>
      <c r="B284" t="s">
        <v>349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 s="1">
        <v>0</v>
      </c>
    </row>
    <row r="285" spans="1:17" x14ac:dyDescent="0.35">
      <c r="A285">
        <v>18</v>
      </c>
      <c r="B285" t="s">
        <v>48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0</v>
      </c>
      <c r="Q285" s="1">
        <v>1.0999999999999999E-2</v>
      </c>
    </row>
    <row r="286" spans="1:17" x14ac:dyDescent="0.35">
      <c r="A286">
        <v>18</v>
      </c>
      <c r="B286" t="s">
        <v>74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s="1">
        <v>0.59</v>
      </c>
    </row>
    <row r="287" spans="1:17" x14ac:dyDescent="0.35">
      <c r="A287">
        <v>18</v>
      </c>
      <c r="B287" t="s">
        <v>295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s="1">
        <v>0</v>
      </c>
    </row>
    <row r="288" spans="1:17" x14ac:dyDescent="0.35">
      <c r="A288">
        <v>18</v>
      </c>
      <c r="B288" t="s">
        <v>301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 s="1">
        <v>0</v>
      </c>
    </row>
    <row r="289" spans="1:17" x14ac:dyDescent="0.35">
      <c r="A289">
        <v>18</v>
      </c>
      <c r="B289" t="s">
        <v>300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0</v>
      </c>
      <c r="Q289" s="1">
        <v>0</v>
      </c>
    </row>
    <row r="290" spans="1:17" x14ac:dyDescent="0.35">
      <c r="A290">
        <v>18</v>
      </c>
      <c r="B290" t="s">
        <v>299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s="1">
        <v>0</v>
      </c>
    </row>
    <row r="291" spans="1:17" x14ac:dyDescent="0.35">
      <c r="A291">
        <v>18</v>
      </c>
      <c r="B291" t="s">
        <v>298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s="1">
        <v>0</v>
      </c>
    </row>
    <row r="292" spans="1:17" x14ac:dyDescent="0.35">
      <c r="A292">
        <v>18</v>
      </c>
      <c r="B292" t="s">
        <v>302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s="1">
        <v>0</v>
      </c>
    </row>
    <row r="293" spans="1:17" x14ac:dyDescent="0.35">
      <c r="A293">
        <v>18</v>
      </c>
      <c r="B293" t="s">
        <v>303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s="1">
        <v>0</v>
      </c>
    </row>
    <row r="294" spans="1:17" x14ac:dyDescent="0.35">
      <c r="A294">
        <v>18</v>
      </c>
      <c r="B294" t="s">
        <v>304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 s="1">
        <v>0</v>
      </c>
    </row>
    <row r="295" spans="1:17" x14ac:dyDescent="0.35">
      <c r="A295">
        <v>18</v>
      </c>
      <c r="B295" t="s">
        <v>305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s="1">
        <v>0</v>
      </c>
    </row>
    <row r="296" spans="1:17" x14ac:dyDescent="0.35">
      <c r="A296">
        <v>18</v>
      </c>
      <c r="B296" t="s">
        <v>306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 s="1">
        <v>0</v>
      </c>
    </row>
    <row r="297" spans="1:17" x14ac:dyDescent="0.35">
      <c r="A297">
        <v>18</v>
      </c>
      <c r="B297" t="s">
        <v>307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 s="1">
        <v>0</v>
      </c>
    </row>
    <row r="298" spans="1:17" x14ac:dyDescent="0.35">
      <c r="A298">
        <v>18</v>
      </c>
      <c r="B298" t="s">
        <v>308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 s="1">
        <v>0</v>
      </c>
    </row>
    <row r="299" spans="1:17" x14ac:dyDescent="0.35">
      <c r="A299">
        <v>18</v>
      </c>
      <c r="B299" t="s">
        <v>309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 s="1">
        <v>0</v>
      </c>
    </row>
    <row r="300" spans="1:17" x14ac:dyDescent="0.35">
      <c r="A300">
        <v>18</v>
      </c>
      <c r="B300" t="s">
        <v>310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 s="1">
        <v>0</v>
      </c>
    </row>
    <row r="301" spans="1:17" x14ac:dyDescent="0.35">
      <c r="A301">
        <v>18</v>
      </c>
      <c r="B301" t="s">
        <v>297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 s="1">
        <v>0</v>
      </c>
    </row>
    <row r="302" spans="1:17" x14ac:dyDescent="0.35">
      <c r="A302">
        <v>18</v>
      </c>
      <c r="B302" t="s">
        <v>312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 s="1">
        <v>1E-3</v>
      </c>
    </row>
    <row r="303" spans="1:17" x14ac:dyDescent="0.35">
      <c r="A303">
        <v>18</v>
      </c>
      <c r="B303" t="s">
        <v>311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 s="1">
        <v>0</v>
      </c>
    </row>
    <row r="304" spans="1:17" x14ac:dyDescent="0.35">
      <c r="A304">
        <v>18</v>
      </c>
      <c r="B304" t="s">
        <v>117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 s="1">
        <v>0.97899999999999998</v>
      </c>
    </row>
    <row r="305" spans="1:17" x14ac:dyDescent="0.35">
      <c r="A305">
        <v>18</v>
      </c>
      <c r="B305" t="s">
        <v>154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 s="1">
        <v>0.43</v>
      </c>
    </row>
    <row r="306" spans="1:17" x14ac:dyDescent="0.35">
      <c r="A306">
        <v>18</v>
      </c>
      <c r="B306" t="s">
        <v>75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0</v>
      </c>
      <c r="Q306" s="1">
        <v>4.0000000000000001E-3</v>
      </c>
    </row>
    <row r="307" spans="1:17" x14ac:dyDescent="0.35">
      <c r="A307">
        <v>18</v>
      </c>
      <c r="B307" t="s">
        <v>156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 s="1">
        <v>1E-3</v>
      </c>
    </row>
    <row r="308" spans="1:17" x14ac:dyDescent="0.35">
      <c r="A308">
        <v>18</v>
      </c>
      <c r="B308" t="s">
        <v>313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0</v>
      </c>
      <c r="Q308" s="1">
        <v>0</v>
      </c>
    </row>
    <row r="309" spans="1:17" x14ac:dyDescent="0.35">
      <c r="A309">
        <v>18</v>
      </c>
      <c r="B309" t="s">
        <v>314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 s="1">
        <v>0</v>
      </c>
    </row>
    <row r="310" spans="1:17" x14ac:dyDescent="0.35">
      <c r="A310">
        <v>18</v>
      </c>
      <c r="B310" t="s">
        <v>124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 s="1">
        <v>8.0000000000000002E-3</v>
      </c>
    </row>
    <row r="311" spans="1:17" x14ac:dyDescent="0.35">
      <c r="A311">
        <v>18</v>
      </c>
      <c r="B311" t="s">
        <v>382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s="1">
        <v>0</v>
      </c>
    </row>
    <row r="312" spans="1:17" x14ac:dyDescent="0.35">
      <c r="A312">
        <v>18</v>
      </c>
      <c r="B312" t="s">
        <v>60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 s="1">
        <v>0.187</v>
      </c>
    </row>
    <row r="313" spans="1:17" x14ac:dyDescent="0.35">
      <c r="A313">
        <v>18</v>
      </c>
      <c r="B313" t="s">
        <v>70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 s="1">
        <v>0.185</v>
      </c>
    </row>
    <row r="314" spans="1:17" x14ac:dyDescent="0.35">
      <c r="A314">
        <v>18</v>
      </c>
      <c r="B314" t="s">
        <v>322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 s="1">
        <v>1E-3</v>
      </c>
    </row>
    <row r="315" spans="1:17" x14ac:dyDescent="0.35">
      <c r="A315">
        <v>18</v>
      </c>
      <c r="B315" t="s">
        <v>69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  <c r="Q315" s="1">
        <v>2.4E-2</v>
      </c>
    </row>
    <row r="316" spans="1:17" x14ac:dyDescent="0.35">
      <c r="A316">
        <v>18</v>
      </c>
      <c r="B316" t="s">
        <v>65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 s="1">
        <v>3.5999999999999997E-2</v>
      </c>
    </row>
    <row r="317" spans="1:17" x14ac:dyDescent="0.35">
      <c r="A317">
        <v>18</v>
      </c>
      <c r="B317" t="s">
        <v>317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 s="1">
        <v>0</v>
      </c>
    </row>
    <row r="318" spans="1:17" x14ac:dyDescent="0.35">
      <c r="A318">
        <v>18</v>
      </c>
      <c r="B318" t="s">
        <v>68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 s="1">
        <v>9.9000000000000005E-2</v>
      </c>
    </row>
    <row r="319" spans="1:17" x14ac:dyDescent="0.35">
      <c r="A319">
        <v>18</v>
      </c>
      <c r="B319" t="s">
        <v>320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 s="1">
        <v>0</v>
      </c>
    </row>
    <row r="320" spans="1:17" x14ac:dyDescent="0.35">
      <c r="A320">
        <v>18</v>
      </c>
      <c r="B320" t="s">
        <v>119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  <c r="Q320" s="1">
        <v>1E-3</v>
      </c>
    </row>
    <row r="321" spans="1:17" x14ac:dyDescent="0.35">
      <c r="A321">
        <v>18</v>
      </c>
      <c r="B321" t="s">
        <v>95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 s="1">
        <v>0.60799999999999998</v>
      </c>
    </row>
    <row r="322" spans="1:17" x14ac:dyDescent="0.35">
      <c r="A322">
        <v>18</v>
      </c>
      <c r="B322" t="s">
        <v>17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 s="1">
        <v>4.5999999999999999E-2</v>
      </c>
    </row>
    <row r="323" spans="1:17" x14ac:dyDescent="0.35">
      <c r="A323">
        <v>18</v>
      </c>
      <c r="B323" t="s">
        <v>323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 s="1">
        <v>0</v>
      </c>
    </row>
    <row r="324" spans="1:17" x14ac:dyDescent="0.35">
      <c r="A324">
        <v>18</v>
      </c>
      <c r="B324" t="s">
        <v>94</v>
      </c>
      <c r="C324">
        <v>0</v>
      </c>
      <c r="D324">
        <v>2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 s="1">
        <v>0.191</v>
      </c>
    </row>
    <row r="325" spans="1:17" x14ac:dyDescent="0.35">
      <c r="A325">
        <v>18</v>
      </c>
      <c r="B325" t="s">
        <v>318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 s="1">
        <v>0</v>
      </c>
    </row>
    <row r="326" spans="1:17" x14ac:dyDescent="0.35">
      <c r="A326">
        <v>18</v>
      </c>
      <c r="B326" t="s">
        <v>377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 s="1">
        <v>0</v>
      </c>
    </row>
    <row r="327" spans="1:17" x14ac:dyDescent="0.35">
      <c r="A327">
        <v>18</v>
      </c>
      <c r="B327" t="s">
        <v>71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 s="1">
        <v>0.91400000000000003</v>
      </c>
    </row>
    <row r="328" spans="1:17" x14ac:dyDescent="0.35">
      <c r="A328">
        <v>18</v>
      </c>
      <c r="B328" t="s">
        <v>325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 s="1">
        <v>0</v>
      </c>
    </row>
    <row r="329" spans="1:17" x14ac:dyDescent="0.35">
      <c r="A329">
        <v>18</v>
      </c>
      <c r="B329" t="s">
        <v>332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 s="1">
        <v>1E-3</v>
      </c>
    </row>
    <row r="330" spans="1:17" x14ac:dyDescent="0.35">
      <c r="A330">
        <v>18</v>
      </c>
      <c r="B330" t="s">
        <v>328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 s="1">
        <v>0</v>
      </c>
    </row>
    <row r="331" spans="1:17" x14ac:dyDescent="0.35">
      <c r="A331">
        <v>18</v>
      </c>
      <c r="B331" t="s">
        <v>329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 s="1">
        <v>0.20200000000000001</v>
      </c>
    </row>
    <row r="332" spans="1:17" x14ac:dyDescent="0.35">
      <c r="A332">
        <v>18</v>
      </c>
      <c r="B332" t="s">
        <v>51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 s="1">
        <v>0.36099999999999999</v>
      </c>
    </row>
    <row r="333" spans="1:17" x14ac:dyDescent="0.35">
      <c r="A333">
        <v>18</v>
      </c>
      <c r="B333" t="s">
        <v>37</v>
      </c>
      <c r="C333">
        <v>1</v>
      </c>
      <c r="D333">
        <v>1</v>
      </c>
      <c r="E333">
        <v>9</v>
      </c>
      <c r="F333">
        <v>9</v>
      </c>
      <c r="G333">
        <v>9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1</v>
      </c>
      <c r="O333">
        <v>-0.6</v>
      </c>
      <c r="P333">
        <v>-0.6</v>
      </c>
      <c r="Q333" s="1">
        <v>1</v>
      </c>
    </row>
    <row r="334" spans="1:17" x14ac:dyDescent="0.35">
      <c r="A334">
        <v>330</v>
      </c>
      <c r="B334" t="s">
        <v>346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5</v>
      </c>
      <c r="O334">
        <v>-2</v>
      </c>
      <c r="P334">
        <v>-0.4</v>
      </c>
      <c r="Q334" s="1">
        <v>0</v>
      </c>
    </row>
    <row r="335" spans="1:17" x14ac:dyDescent="0.35">
      <c r="A335">
        <v>331</v>
      </c>
      <c r="B335" t="s">
        <v>343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2</v>
      </c>
      <c r="N335">
        <v>7</v>
      </c>
      <c r="O335">
        <v>-3.5</v>
      </c>
      <c r="P335">
        <v>-0.5</v>
      </c>
      <c r="Q335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Q332"/>
  <sheetViews>
    <sheetView showGridLines="0" topLeftCell="A304" workbookViewId="0">
      <selection activeCell="A4" sqref="A4:Q332"/>
    </sheetView>
  </sheetViews>
  <sheetFormatPr defaultRowHeight="14.5" x14ac:dyDescent="0.35"/>
  <cols>
    <col min="1" max="1" width="7.453125" customWidth="1"/>
    <col min="2" max="2" width="28.54296875" bestFit="1" customWidth="1"/>
    <col min="3" max="3" width="6.54296875" bestFit="1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385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125</v>
      </c>
      <c r="L4" t="s">
        <v>126</v>
      </c>
      <c r="M4" t="s">
        <v>9</v>
      </c>
      <c r="N4" t="s">
        <v>10</v>
      </c>
      <c r="O4" t="s">
        <v>11</v>
      </c>
      <c r="P4" t="s">
        <v>12</v>
      </c>
      <c r="Q4" t="s">
        <v>13</v>
      </c>
    </row>
    <row r="5" spans="1:17" x14ac:dyDescent="0.35">
      <c r="A5">
        <v>1</v>
      </c>
      <c r="B5" t="s">
        <v>14</v>
      </c>
      <c r="C5">
        <v>11</v>
      </c>
      <c r="D5">
        <v>15</v>
      </c>
      <c r="E5">
        <v>215</v>
      </c>
      <c r="F5">
        <v>19.5</v>
      </c>
      <c r="G5">
        <v>47</v>
      </c>
      <c r="H5">
        <v>9</v>
      </c>
      <c r="I5">
        <v>2</v>
      </c>
      <c r="J5">
        <v>0</v>
      </c>
      <c r="K5">
        <v>0</v>
      </c>
      <c r="L5">
        <v>0</v>
      </c>
      <c r="M5">
        <v>0</v>
      </c>
      <c r="N5">
        <v>1</v>
      </c>
      <c r="O5">
        <v>39</v>
      </c>
      <c r="P5">
        <v>39</v>
      </c>
      <c r="Q5" s="1">
        <v>1</v>
      </c>
    </row>
    <row r="6" spans="1:17" x14ac:dyDescent="0.35">
      <c r="A6">
        <v>1</v>
      </c>
      <c r="B6" t="s">
        <v>15</v>
      </c>
      <c r="C6">
        <v>8</v>
      </c>
      <c r="D6">
        <v>8</v>
      </c>
      <c r="E6">
        <v>129</v>
      </c>
      <c r="F6">
        <v>16.100000000000001</v>
      </c>
      <c r="G6">
        <v>23</v>
      </c>
      <c r="H6">
        <v>2</v>
      </c>
      <c r="I6">
        <v>2</v>
      </c>
      <c r="J6">
        <v>0</v>
      </c>
      <c r="K6">
        <v>0</v>
      </c>
      <c r="L6">
        <v>0</v>
      </c>
      <c r="M6">
        <v>0</v>
      </c>
      <c r="N6">
        <v>1</v>
      </c>
      <c r="O6">
        <v>28.9</v>
      </c>
      <c r="P6">
        <v>28.9</v>
      </c>
      <c r="Q6" s="1">
        <v>0.97699999999999998</v>
      </c>
    </row>
    <row r="7" spans="1:17" x14ac:dyDescent="0.35">
      <c r="A7">
        <v>1</v>
      </c>
      <c r="B7" t="s">
        <v>16</v>
      </c>
      <c r="C7">
        <v>9</v>
      </c>
      <c r="D7">
        <v>10</v>
      </c>
      <c r="E7">
        <v>81</v>
      </c>
      <c r="F7">
        <v>9</v>
      </c>
      <c r="G7">
        <v>21</v>
      </c>
      <c r="H7">
        <v>1</v>
      </c>
      <c r="I7">
        <v>2</v>
      </c>
      <c r="J7">
        <v>0</v>
      </c>
      <c r="K7">
        <v>0</v>
      </c>
      <c r="L7">
        <v>0</v>
      </c>
      <c r="M7">
        <v>0</v>
      </c>
      <c r="N7">
        <v>1</v>
      </c>
      <c r="O7">
        <v>24.6</v>
      </c>
      <c r="P7">
        <v>24.6</v>
      </c>
      <c r="Q7" s="1">
        <v>0.78900000000000003</v>
      </c>
    </row>
    <row r="8" spans="1:17" x14ac:dyDescent="0.35">
      <c r="A8">
        <v>1</v>
      </c>
      <c r="B8" t="s">
        <v>17</v>
      </c>
      <c r="C8">
        <v>6</v>
      </c>
      <c r="D8">
        <v>11</v>
      </c>
      <c r="E8">
        <v>64</v>
      </c>
      <c r="F8">
        <v>10.7</v>
      </c>
      <c r="G8">
        <v>19</v>
      </c>
      <c r="H8">
        <v>0</v>
      </c>
      <c r="I8">
        <v>2</v>
      </c>
      <c r="J8">
        <v>0</v>
      </c>
      <c r="K8">
        <v>0</v>
      </c>
      <c r="L8">
        <v>0</v>
      </c>
      <c r="M8">
        <v>0</v>
      </c>
      <c r="N8">
        <v>1</v>
      </c>
      <c r="O8">
        <v>21.4</v>
      </c>
      <c r="P8">
        <v>21.4</v>
      </c>
      <c r="Q8" s="1">
        <v>5.5E-2</v>
      </c>
    </row>
    <row r="9" spans="1:17" x14ac:dyDescent="0.35">
      <c r="A9">
        <v>1</v>
      </c>
      <c r="B9" t="s">
        <v>18</v>
      </c>
      <c r="C9">
        <v>10</v>
      </c>
      <c r="D9">
        <v>13</v>
      </c>
      <c r="E9">
        <v>102</v>
      </c>
      <c r="F9">
        <v>10.199999999999999</v>
      </c>
      <c r="G9">
        <v>18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21.2</v>
      </c>
      <c r="P9">
        <v>21.2</v>
      </c>
      <c r="Q9" s="1">
        <v>1</v>
      </c>
    </row>
    <row r="10" spans="1:17" x14ac:dyDescent="0.35">
      <c r="A10">
        <v>1</v>
      </c>
      <c r="B10" t="s">
        <v>19</v>
      </c>
      <c r="C10">
        <v>8</v>
      </c>
      <c r="D10">
        <v>11</v>
      </c>
      <c r="E10">
        <v>101</v>
      </c>
      <c r="F10">
        <v>12.6</v>
      </c>
      <c r="G10">
        <v>29</v>
      </c>
      <c r="H10">
        <v>2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20.100000000000001</v>
      </c>
      <c r="P10">
        <v>20.100000000000001</v>
      </c>
      <c r="Q10" s="1">
        <v>0.96399999999999997</v>
      </c>
    </row>
    <row r="11" spans="1:17" x14ac:dyDescent="0.35">
      <c r="A11">
        <v>1</v>
      </c>
      <c r="B11" t="s">
        <v>20</v>
      </c>
      <c r="C11">
        <v>8</v>
      </c>
      <c r="D11">
        <v>11</v>
      </c>
      <c r="E11">
        <v>97</v>
      </c>
      <c r="F11">
        <v>12.1</v>
      </c>
      <c r="G11">
        <v>39</v>
      </c>
      <c r="H11">
        <v>2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19.7</v>
      </c>
      <c r="P11">
        <v>19.7</v>
      </c>
      <c r="Q11" s="1">
        <v>0.95899999999999996</v>
      </c>
    </row>
    <row r="12" spans="1:17" x14ac:dyDescent="0.35">
      <c r="A12">
        <v>1</v>
      </c>
      <c r="B12" t="s">
        <v>21</v>
      </c>
      <c r="C12">
        <v>9</v>
      </c>
      <c r="D12">
        <v>12</v>
      </c>
      <c r="E12">
        <v>150</v>
      </c>
      <c r="F12">
        <v>16.7</v>
      </c>
      <c r="G12">
        <v>42</v>
      </c>
      <c r="H12">
        <v>7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19.5</v>
      </c>
      <c r="P12">
        <v>19.5</v>
      </c>
      <c r="Q12" s="1">
        <v>0.99399999999999999</v>
      </c>
    </row>
    <row r="13" spans="1:17" x14ac:dyDescent="0.35">
      <c r="A13">
        <v>1</v>
      </c>
      <c r="B13" t="s">
        <v>22</v>
      </c>
      <c r="C13">
        <v>10</v>
      </c>
      <c r="D13">
        <v>15</v>
      </c>
      <c r="E13">
        <v>119</v>
      </c>
      <c r="F13">
        <v>11.9</v>
      </c>
      <c r="G13">
        <v>21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16.899999999999999</v>
      </c>
      <c r="P13">
        <v>16.899999999999999</v>
      </c>
      <c r="Q13" s="1">
        <v>0.95099999999999996</v>
      </c>
    </row>
    <row r="14" spans="1:17" x14ac:dyDescent="0.35">
      <c r="A14">
        <v>1</v>
      </c>
      <c r="B14" t="s">
        <v>23</v>
      </c>
      <c r="C14">
        <v>4</v>
      </c>
      <c r="D14">
        <v>5</v>
      </c>
      <c r="E14">
        <v>26</v>
      </c>
      <c r="F14">
        <v>6.5</v>
      </c>
      <c r="G14">
        <v>13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1</v>
      </c>
      <c r="O14">
        <v>16.600000000000001</v>
      </c>
      <c r="P14">
        <v>16.600000000000001</v>
      </c>
      <c r="Q14" s="1">
        <v>0.46</v>
      </c>
    </row>
    <row r="15" spans="1:17" x14ac:dyDescent="0.35">
      <c r="A15">
        <v>1</v>
      </c>
      <c r="B15" t="s">
        <v>24</v>
      </c>
      <c r="C15">
        <v>5</v>
      </c>
      <c r="D15">
        <v>6</v>
      </c>
      <c r="E15">
        <v>89</v>
      </c>
      <c r="F15">
        <v>17.8</v>
      </c>
      <c r="G15">
        <v>41</v>
      </c>
      <c r="H15">
        <v>4</v>
      </c>
      <c r="I15">
        <v>1</v>
      </c>
      <c r="J15">
        <v>2</v>
      </c>
      <c r="K15">
        <v>11</v>
      </c>
      <c r="L15">
        <v>0</v>
      </c>
      <c r="M15">
        <v>1</v>
      </c>
      <c r="N15">
        <v>1</v>
      </c>
      <c r="O15">
        <v>16.5</v>
      </c>
      <c r="P15">
        <v>16.5</v>
      </c>
      <c r="Q15" s="1">
        <v>0.34799999999999998</v>
      </c>
    </row>
    <row r="16" spans="1:17" x14ac:dyDescent="0.35">
      <c r="A16">
        <v>1</v>
      </c>
      <c r="B16" t="s">
        <v>25</v>
      </c>
      <c r="C16">
        <v>6</v>
      </c>
      <c r="D16">
        <v>9</v>
      </c>
      <c r="E16">
        <v>71</v>
      </c>
      <c r="F16">
        <v>11.8</v>
      </c>
      <c r="G16">
        <v>21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16.100000000000001</v>
      </c>
      <c r="P16">
        <v>16.100000000000001</v>
      </c>
      <c r="Q16" s="1">
        <v>1</v>
      </c>
    </row>
    <row r="17" spans="1:17" x14ac:dyDescent="0.35">
      <c r="A17">
        <v>1</v>
      </c>
      <c r="B17" t="s">
        <v>26</v>
      </c>
      <c r="C17">
        <v>6</v>
      </c>
      <c r="D17">
        <v>10</v>
      </c>
      <c r="E17">
        <v>66</v>
      </c>
      <c r="F17">
        <v>11</v>
      </c>
      <c r="G17">
        <v>28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15.6</v>
      </c>
      <c r="P17">
        <v>15.6</v>
      </c>
      <c r="Q17" s="1">
        <v>0.97199999999999998</v>
      </c>
    </row>
    <row r="18" spans="1:17" x14ac:dyDescent="0.35">
      <c r="A18">
        <v>1</v>
      </c>
      <c r="B18" t="s">
        <v>27</v>
      </c>
      <c r="C18">
        <v>8</v>
      </c>
      <c r="D18">
        <v>10</v>
      </c>
      <c r="E18">
        <v>112</v>
      </c>
      <c r="F18">
        <v>14</v>
      </c>
      <c r="G18">
        <v>45</v>
      </c>
      <c r="H18">
        <v>3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15.2</v>
      </c>
      <c r="P18">
        <v>15.2</v>
      </c>
      <c r="Q18" s="1">
        <v>0.98399999999999999</v>
      </c>
    </row>
    <row r="19" spans="1:17" x14ac:dyDescent="0.35">
      <c r="A19">
        <v>1</v>
      </c>
      <c r="B19" t="s">
        <v>28</v>
      </c>
      <c r="C19">
        <v>6</v>
      </c>
      <c r="D19">
        <v>8</v>
      </c>
      <c r="E19">
        <v>119</v>
      </c>
      <c r="F19">
        <v>19.8</v>
      </c>
      <c r="G19">
        <v>44</v>
      </c>
      <c r="H19">
        <v>4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14.9</v>
      </c>
      <c r="P19">
        <v>14.9</v>
      </c>
      <c r="Q19" s="1">
        <v>0.23599999999999999</v>
      </c>
    </row>
    <row r="20" spans="1:17" x14ac:dyDescent="0.35">
      <c r="A20">
        <v>1</v>
      </c>
      <c r="B20" t="s">
        <v>29</v>
      </c>
      <c r="C20">
        <v>7</v>
      </c>
      <c r="D20">
        <v>10</v>
      </c>
      <c r="E20">
        <v>47</v>
      </c>
      <c r="F20">
        <v>6.7</v>
      </c>
      <c r="G20">
        <v>13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14.2</v>
      </c>
      <c r="P20">
        <v>14.2</v>
      </c>
      <c r="Q20" s="1">
        <v>0.98299999999999998</v>
      </c>
    </row>
    <row r="21" spans="1:17" x14ac:dyDescent="0.35">
      <c r="A21">
        <v>1</v>
      </c>
      <c r="B21" t="s">
        <v>30</v>
      </c>
      <c r="C21">
        <v>4</v>
      </c>
      <c r="D21">
        <v>6</v>
      </c>
      <c r="E21">
        <v>61</v>
      </c>
      <c r="F21">
        <v>15.3</v>
      </c>
      <c r="G21">
        <v>39</v>
      </c>
      <c r="H21">
        <v>2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14.1</v>
      </c>
      <c r="P21">
        <v>14.1</v>
      </c>
      <c r="Q21" s="1">
        <v>0.89</v>
      </c>
    </row>
    <row r="22" spans="1:17" x14ac:dyDescent="0.35">
      <c r="A22">
        <v>1</v>
      </c>
      <c r="B22" t="s">
        <v>31</v>
      </c>
      <c r="C22">
        <v>5</v>
      </c>
      <c r="D22">
        <v>7</v>
      </c>
      <c r="E22">
        <v>55</v>
      </c>
      <c r="F22">
        <v>11</v>
      </c>
      <c r="G22">
        <v>18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14</v>
      </c>
      <c r="P22">
        <v>14</v>
      </c>
      <c r="Q22" s="1">
        <v>0.184</v>
      </c>
    </row>
    <row r="23" spans="1:17" x14ac:dyDescent="0.35">
      <c r="A23">
        <v>1</v>
      </c>
      <c r="B23" t="s">
        <v>32</v>
      </c>
      <c r="C23">
        <v>4</v>
      </c>
      <c r="D23">
        <v>7</v>
      </c>
      <c r="E23">
        <v>53</v>
      </c>
      <c r="F23">
        <v>13.3</v>
      </c>
      <c r="G23">
        <v>23</v>
      </c>
      <c r="H23">
        <v>2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13.3</v>
      </c>
      <c r="P23">
        <v>13.3</v>
      </c>
      <c r="Q23" s="1">
        <v>0.17899999999999999</v>
      </c>
    </row>
    <row r="24" spans="1:17" x14ac:dyDescent="0.35">
      <c r="A24">
        <v>1</v>
      </c>
      <c r="B24" t="s">
        <v>33</v>
      </c>
      <c r="C24">
        <v>9</v>
      </c>
      <c r="D24">
        <v>10</v>
      </c>
      <c r="E24">
        <v>78</v>
      </c>
      <c r="F24">
        <v>8.6999999999999993</v>
      </c>
      <c r="G24">
        <v>21</v>
      </c>
      <c r="H24">
        <v>2</v>
      </c>
      <c r="I24">
        <v>0</v>
      </c>
      <c r="J24">
        <v>2</v>
      </c>
      <c r="K24">
        <v>9</v>
      </c>
      <c r="L24">
        <v>0</v>
      </c>
      <c r="M24">
        <v>0</v>
      </c>
      <c r="N24">
        <v>1</v>
      </c>
      <c r="O24">
        <v>13.2</v>
      </c>
      <c r="P24">
        <v>13.2</v>
      </c>
      <c r="Q24" s="1">
        <v>0.85899999999999999</v>
      </c>
    </row>
    <row r="25" spans="1:17" x14ac:dyDescent="0.35">
      <c r="A25">
        <v>1</v>
      </c>
      <c r="B25" t="s">
        <v>34</v>
      </c>
      <c r="C25">
        <v>3</v>
      </c>
      <c r="D25">
        <v>5</v>
      </c>
      <c r="E25">
        <v>47</v>
      </c>
      <c r="F25">
        <v>15.7</v>
      </c>
      <c r="G25">
        <v>28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12.2</v>
      </c>
      <c r="P25">
        <v>12.2</v>
      </c>
      <c r="Q25" s="1">
        <v>0.98</v>
      </c>
    </row>
    <row r="26" spans="1:17" x14ac:dyDescent="0.35">
      <c r="A26">
        <v>1</v>
      </c>
      <c r="B26" t="s">
        <v>35</v>
      </c>
      <c r="C26">
        <v>5</v>
      </c>
      <c r="D26">
        <v>5</v>
      </c>
      <c r="E26">
        <v>34</v>
      </c>
      <c r="F26">
        <v>6.8</v>
      </c>
      <c r="G26">
        <v>14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11.9</v>
      </c>
      <c r="P26">
        <v>11.9</v>
      </c>
      <c r="Q26" s="1">
        <v>0.97899999999999998</v>
      </c>
    </row>
    <row r="27" spans="1:17" x14ac:dyDescent="0.35">
      <c r="A27">
        <v>1</v>
      </c>
      <c r="B27" t="s">
        <v>36</v>
      </c>
      <c r="C27">
        <v>3</v>
      </c>
      <c r="D27">
        <v>5</v>
      </c>
      <c r="E27">
        <v>40</v>
      </c>
      <c r="F27">
        <v>13.3</v>
      </c>
      <c r="G27">
        <v>24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11.5</v>
      </c>
      <c r="P27">
        <v>11.5</v>
      </c>
      <c r="Q27" s="1">
        <v>1E-3</v>
      </c>
    </row>
    <row r="28" spans="1:17" x14ac:dyDescent="0.35">
      <c r="A28">
        <v>1</v>
      </c>
      <c r="B28" t="s">
        <v>37</v>
      </c>
      <c r="C28">
        <v>7</v>
      </c>
      <c r="D28">
        <v>10</v>
      </c>
      <c r="E28">
        <v>79</v>
      </c>
      <c r="F28">
        <v>11.3</v>
      </c>
      <c r="G28">
        <v>23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11.4</v>
      </c>
      <c r="P28">
        <v>11.4</v>
      </c>
      <c r="Q28" s="1">
        <v>1</v>
      </c>
    </row>
    <row r="29" spans="1:17" x14ac:dyDescent="0.35">
      <c r="A29">
        <v>1</v>
      </c>
      <c r="B29" t="s">
        <v>39</v>
      </c>
      <c r="C29">
        <v>6</v>
      </c>
      <c r="D29">
        <v>9</v>
      </c>
      <c r="E29">
        <v>76</v>
      </c>
      <c r="F29">
        <v>12.7</v>
      </c>
      <c r="G29">
        <v>36</v>
      </c>
      <c r="H29">
        <v>2</v>
      </c>
      <c r="I29">
        <v>0</v>
      </c>
      <c r="J29">
        <v>2</v>
      </c>
      <c r="K29">
        <v>6</v>
      </c>
      <c r="L29">
        <v>0</v>
      </c>
      <c r="M29">
        <v>0</v>
      </c>
      <c r="N29">
        <v>1</v>
      </c>
      <c r="O29">
        <v>11.2</v>
      </c>
      <c r="P29">
        <v>11.2</v>
      </c>
      <c r="Q29" s="1">
        <v>0.99399999999999999</v>
      </c>
    </row>
    <row r="30" spans="1:17" x14ac:dyDescent="0.35">
      <c r="A30">
        <v>1</v>
      </c>
      <c r="B30" t="s">
        <v>38</v>
      </c>
      <c r="C30">
        <v>4</v>
      </c>
      <c r="D30">
        <v>5</v>
      </c>
      <c r="E30">
        <v>32</v>
      </c>
      <c r="F30">
        <v>8</v>
      </c>
      <c r="G30">
        <v>15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11.2</v>
      </c>
      <c r="P30">
        <v>11.2</v>
      </c>
      <c r="Q30" s="1">
        <v>0.85299999999999998</v>
      </c>
    </row>
    <row r="31" spans="1:17" x14ac:dyDescent="0.35">
      <c r="A31">
        <v>1</v>
      </c>
      <c r="B31" t="s">
        <v>40</v>
      </c>
      <c r="C31">
        <v>6</v>
      </c>
      <c r="D31">
        <v>11</v>
      </c>
      <c r="E31">
        <v>80</v>
      </c>
      <c r="F31">
        <v>13.3</v>
      </c>
      <c r="G31">
        <v>26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11</v>
      </c>
      <c r="P31">
        <v>11</v>
      </c>
      <c r="Q31" s="1">
        <v>0.90200000000000002</v>
      </c>
    </row>
    <row r="32" spans="1:17" x14ac:dyDescent="0.35">
      <c r="A32">
        <v>1</v>
      </c>
      <c r="B32" t="s">
        <v>41</v>
      </c>
      <c r="C32">
        <v>3</v>
      </c>
      <c r="D32">
        <v>5</v>
      </c>
      <c r="E32">
        <v>29</v>
      </c>
      <c r="F32">
        <v>9.6999999999999993</v>
      </c>
      <c r="G32">
        <v>25</v>
      </c>
      <c r="H32">
        <v>1</v>
      </c>
      <c r="I32">
        <v>1</v>
      </c>
      <c r="J32">
        <v>1</v>
      </c>
      <c r="K32">
        <v>-3</v>
      </c>
      <c r="L32">
        <v>0</v>
      </c>
      <c r="M32">
        <v>0</v>
      </c>
      <c r="N32">
        <v>1</v>
      </c>
      <c r="O32">
        <v>10.1</v>
      </c>
      <c r="P32">
        <v>10.1</v>
      </c>
      <c r="Q32" s="1">
        <v>0.68899999999999995</v>
      </c>
    </row>
    <row r="33" spans="1:17" x14ac:dyDescent="0.35">
      <c r="A33">
        <v>1</v>
      </c>
      <c r="B33" t="s">
        <v>43</v>
      </c>
      <c r="C33">
        <v>4</v>
      </c>
      <c r="D33">
        <v>7</v>
      </c>
      <c r="E33">
        <v>80</v>
      </c>
      <c r="F33">
        <v>20</v>
      </c>
      <c r="G33">
        <v>33</v>
      </c>
      <c r="H33">
        <v>3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10</v>
      </c>
      <c r="P33">
        <v>10</v>
      </c>
      <c r="Q33" s="1">
        <v>0.121</v>
      </c>
    </row>
    <row r="34" spans="1:17" x14ac:dyDescent="0.35">
      <c r="A34">
        <v>1</v>
      </c>
      <c r="B34" t="s">
        <v>42</v>
      </c>
      <c r="C34">
        <v>7</v>
      </c>
      <c r="D34">
        <v>13</v>
      </c>
      <c r="E34">
        <v>65</v>
      </c>
      <c r="F34">
        <v>9.3000000000000007</v>
      </c>
      <c r="G34">
        <v>16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10</v>
      </c>
      <c r="P34">
        <v>10</v>
      </c>
      <c r="Q34" s="1">
        <v>0.94299999999999995</v>
      </c>
    </row>
    <row r="35" spans="1:17" x14ac:dyDescent="0.35">
      <c r="A35">
        <v>1</v>
      </c>
      <c r="B35" t="s">
        <v>44</v>
      </c>
      <c r="C35">
        <v>4</v>
      </c>
      <c r="D35">
        <v>5</v>
      </c>
      <c r="E35">
        <v>78</v>
      </c>
      <c r="F35">
        <v>19.5</v>
      </c>
      <c r="G35">
        <v>35</v>
      </c>
      <c r="H35">
        <v>3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9.8000000000000007</v>
      </c>
      <c r="P35">
        <v>9.8000000000000007</v>
      </c>
      <c r="Q35" s="1">
        <v>0.995</v>
      </c>
    </row>
    <row r="36" spans="1:17" x14ac:dyDescent="0.35">
      <c r="A36">
        <v>1</v>
      </c>
      <c r="B36" t="s">
        <v>45</v>
      </c>
      <c r="C36">
        <v>4</v>
      </c>
      <c r="D36">
        <v>4</v>
      </c>
      <c r="E36">
        <v>77</v>
      </c>
      <c r="F36">
        <v>19.3</v>
      </c>
      <c r="G36">
        <v>49</v>
      </c>
      <c r="H36">
        <v>3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9.6999999999999993</v>
      </c>
      <c r="P36">
        <v>9.6999999999999993</v>
      </c>
      <c r="Q36" s="1">
        <v>1</v>
      </c>
    </row>
    <row r="37" spans="1:17" x14ac:dyDescent="0.35">
      <c r="A37">
        <v>1</v>
      </c>
      <c r="B37" t="s">
        <v>46</v>
      </c>
      <c r="C37">
        <v>6</v>
      </c>
      <c r="D37">
        <v>9</v>
      </c>
      <c r="E37">
        <v>66</v>
      </c>
      <c r="F37">
        <v>11</v>
      </c>
      <c r="G37">
        <v>18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9.6</v>
      </c>
      <c r="P37">
        <v>9.6</v>
      </c>
      <c r="Q37" s="1">
        <v>0.999</v>
      </c>
    </row>
    <row r="38" spans="1:17" x14ac:dyDescent="0.35">
      <c r="A38">
        <v>1</v>
      </c>
      <c r="B38" t="s">
        <v>47</v>
      </c>
      <c r="C38">
        <v>2</v>
      </c>
      <c r="D38">
        <v>3</v>
      </c>
      <c r="E38">
        <v>11</v>
      </c>
      <c r="F38">
        <v>5.5</v>
      </c>
      <c r="G38">
        <v>7</v>
      </c>
      <c r="H38">
        <v>0</v>
      </c>
      <c r="I38">
        <v>0</v>
      </c>
      <c r="J38">
        <v>3</v>
      </c>
      <c r="K38">
        <v>14</v>
      </c>
      <c r="L38">
        <v>1</v>
      </c>
      <c r="M38">
        <v>0</v>
      </c>
      <c r="N38">
        <v>1</v>
      </c>
      <c r="O38">
        <v>9.5</v>
      </c>
      <c r="P38">
        <v>9.5</v>
      </c>
      <c r="Q38" s="1">
        <v>7.0000000000000001E-3</v>
      </c>
    </row>
    <row r="39" spans="1:17" x14ac:dyDescent="0.35">
      <c r="A39">
        <v>1</v>
      </c>
      <c r="B39" t="s">
        <v>48</v>
      </c>
      <c r="C39">
        <v>5</v>
      </c>
      <c r="D39">
        <v>8</v>
      </c>
      <c r="E39">
        <v>64</v>
      </c>
      <c r="F39">
        <v>12.8</v>
      </c>
      <c r="G39">
        <v>31</v>
      </c>
      <c r="H39">
        <v>2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8.9</v>
      </c>
      <c r="P39">
        <v>8.9</v>
      </c>
      <c r="Q39" s="1">
        <v>1.2E-2</v>
      </c>
    </row>
    <row r="40" spans="1:17" x14ac:dyDescent="0.35">
      <c r="A40">
        <v>1</v>
      </c>
      <c r="B40" t="s">
        <v>49</v>
      </c>
      <c r="C40">
        <v>5</v>
      </c>
      <c r="D40">
        <v>7</v>
      </c>
      <c r="E40">
        <v>55</v>
      </c>
      <c r="F40">
        <v>11</v>
      </c>
      <c r="G40">
        <v>22</v>
      </c>
      <c r="H40">
        <v>1</v>
      </c>
      <c r="I40">
        <v>0</v>
      </c>
      <c r="J40">
        <v>2</v>
      </c>
      <c r="K40">
        <v>8</v>
      </c>
      <c r="L40">
        <v>0</v>
      </c>
      <c r="M40">
        <v>0</v>
      </c>
      <c r="N40">
        <v>1</v>
      </c>
      <c r="O40">
        <v>8.8000000000000007</v>
      </c>
      <c r="P40">
        <v>8.8000000000000007</v>
      </c>
      <c r="Q40" s="1">
        <v>0.98</v>
      </c>
    </row>
    <row r="41" spans="1:17" x14ac:dyDescent="0.35">
      <c r="A41">
        <v>1</v>
      </c>
      <c r="B41" t="s">
        <v>50</v>
      </c>
      <c r="C41">
        <v>6</v>
      </c>
      <c r="D41">
        <v>10</v>
      </c>
      <c r="E41">
        <v>57</v>
      </c>
      <c r="F41">
        <v>9.5</v>
      </c>
      <c r="G41">
        <v>19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8.6999999999999993</v>
      </c>
      <c r="P41">
        <v>8.6999999999999993</v>
      </c>
      <c r="Q41" s="1">
        <v>7.6999999999999999E-2</v>
      </c>
    </row>
    <row r="42" spans="1:17" x14ac:dyDescent="0.35">
      <c r="A42">
        <v>1</v>
      </c>
      <c r="B42" t="s">
        <v>51</v>
      </c>
      <c r="C42">
        <v>5</v>
      </c>
      <c r="D42">
        <v>8</v>
      </c>
      <c r="E42">
        <v>61</v>
      </c>
      <c r="F42">
        <v>12.2</v>
      </c>
      <c r="G42">
        <v>25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8.6</v>
      </c>
      <c r="P42">
        <v>8.6</v>
      </c>
      <c r="Q42" s="1">
        <v>0.434</v>
      </c>
    </row>
    <row r="43" spans="1:17" x14ac:dyDescent="0.35">
      <c r="A43">
        <v>1</v>
      </c>
      <c r="B43" t="s">
        <v>52</v>
      </c>
      <c r="C43">
        <v>5</v>
      </c>
      <c r="D43">
        <v>5</v>
      </c>
      <c r="E43">
        <v>54</v>
      </c>
      <c r="F43">
        <v>10.8</v>
      </c>
      <c r="G43">
        <v>32</v>
      </c>
      <c r="H43">
        <v>2</v>
      </c>
      <c r="I43">
        <v>0</v>
      </c>
      <c r="J43">
        <v>1</v>
      </c>
      <c r="K43">
        <v>6</v>
      </c>
      <c r="L43">
        <v>0</v>
      </c>
      <c r="M43">
        <v>0</v>
      </c>
      <c r="N43">
        <v>1</v>
      </c>
      <c r="O43">
        <v>8.5</v>
      </c>
      <c r="P43">
        <v>8.5</v>
      </c>
      <c r="Q43" s="1">
        <v>0.40799999999999997</v>
      </c>
    </row>
    <row r="44" spans="1:17" x14ac:dyDescent="0.35">
      <c r="A44">
        <v>1</v>
      </c>
      <c r="B44" t="s">
        <v>176</v>
      </c>
      <c r="C44">
        <v>2</v>
      </c>
      <c r="D44">
        <v>2</v>
      </c>
      <c r="E44">
        <v>11</v>
      </c>
      <c r="F44">
        <v>5.5</v>
      </c>
      <c r="G44">
        <v>6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8.1</v>
      </c>
      <c r="P44">
        <v>8.1</v>
      </c>
      <c r="Q44" s="1">
        <v>0</v>
      </c>
    </row>
    <row r="45" spans="1:17" x14ac:dyDescent="0.35">
      <c r="A45">
        <v>1</v>
      </c>
      <c r="B45" t="s">
        <v>152</v>
      </c>
      <c r="C45">
        <v>2</v>
      </c>
      <c r="D45">
        <v>3</v>
      </c>
      <c r="E45">
        <v>8</v>
      </c>
      <c r="F45">
        <v>4</v>
      </c>
      <c r="G45">
        <v>7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1</v>
      </c>
      <c r="O45">
        <v>7.8</v>
      </c>
      <c r="P45">
        <v>7.8</v>
      </c>
      <c r="Q45" s="1">
        <v>1.6E-2</v>
      </c>
    </row>
    <row r="46" spans="1:17" x14ac:dyDescent="0.35">
      <c r="A46">
        <v>1</v>
      </c>
      <c r="B46" t="s">
        <v>53</v>
      </c>
      <c r="C46">
        <v>4</v>
      </c>
      <c r="D46">
        <v>7</v>
      </c>
      <c r="E46">
        <v>58</v>
      </c>
      <c r="F46">
        <v>14.5</v>
      </c>
      <c r="G46">
        <v>24</v>
      </c>
      <c r="H46">
        <v>2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7.8</v>
      </c>
      <c r="P46">
        <v>7.8</v>
      </c>
      <c r="Q46" s="1">
        <v>8.0000000000000002E-3</v>
      </c>
    </row>
    <row r="47" spans="1:17" x14ac:dyDescent="0.35">
      <c r="A47">
        <v>1</v>
      </c>
      <c r="B47" t="s">
        <v>54</v>
      </c>
      <c r="C47">
        <v>3</v>
      </c>
      <c r="D47">
        <v>7</v>
      </c>
      <c r="E47">
        <v>43</v>
      </c>
      <c r="F47">
        <v>14.3</v>
      </c>
      <c r="G47">
        <v>33</v>
      </c>
      <c r="H47">
        <v>2</v>
      </c>
      <c r="I47">
        <v>0</v>
      </c>
      <c r="J47">
        <v>2</v>
      </c>
      <c r="K47">
        <v>19</v>
      </c>
      <c r="L47">
        <v>0</v>
      </c>
      <c r="M47">
        <v>0</v>
      </c>
      <c r="N47">
        <v>1</v>
      </c>
      <c r="O47">
        <v>7.7</v>
      </c>
      <c r="P47">
        <v>7.7</v>
      </c>
      <c r="Q47" s="1">
        <v>0.38200000000000001</v>
      </c>
    </row>
    <row r="48" spans="1:17" x14ac:dyDescent="0.35">
      <c r="A48">
        <v>1</v>
      </c>
      <c r="B48" t="s">
        <v>55</v>
      </c>
      <c r="C48">
        <v>5</v>
      </c>
      <c r="D48">
        <v>6</v>
      </c>
      <c r="E48">
        <v>51</v>
      </c>
      <c r="F48">
        <v>10.199999999999999</v>
      </c>
      <c r="G48">
        <v>16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7.6</v>
      </c>
      <c r="P48">
        <v>7.6</v>
      </c>
      <c r="Q48" s="1">
        <v>0.89300000000000002</v>
      </c>
    </row>
    <row r="49" spans="1:17" x14ac:dyDescent="0.35">
      <c r="A49">
        <v>1</v>
      </c>
      <c r="B49" t="s">
        <v>56</v>
      </c>
      <c r="C49">
        <v>3</v>
      </c>
      <c r="D49">
        <v>5</v>
      </c>
      <c r="E49">
        <v>28</v>
      </c>
      <c r="F49">
        <v>9.3000000000000007</v>
      </c>
      <c r="G49">
        <v>11</v>
      </c>
      <c r="H49">
        <v>0</v>
      </c>
      <c r="I49">
        <v>0</v>
      </c>
      <c r="J49">
        <v>1</v>
      </c>
      <c r="K49">
        <v>29</v>
      </c>
      <c r="L49">
        <v>0</v>
      </c>
      <c r="M49">
        <v>0</v>
      </c>
      <c r="N49">
        <v>1</v>
      </c>
      <c r="O49">
        <v>7.2</v>
      </c>
      <c r="P49">
        <v>7.2</v>
      </c>
      <c r="Q49" s="1">
        <v>0.88600000000000001</v>
      </c>
    </row>
    <row r="50" spans="1:17" x14ac:dyDescent="0.35">
      <c r="A50">
        <v>1</v>
      </c>
      <c r="B50" t="s">
        <v>57</v>
      </c>
      <c r="C50">
        <v>6</v>
      </c>
      <c r="D50">
        <v>6</v>
      </c>
      <c r="E50">
        <v>37</v>
      </c>
      <c r="F50">
        <v>6.2</v>
      </c>
      <c r="G50">
        <v>13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6.7</v>
      </c>
      <c r="P50">
        <v>6.7</v>
      </c>
      <c r="Q50" s="1">
        <v>0.01</v>
      </c>
    </row>
    <row r="51" spans="1:17" x14ac:dyDescent="0.35">
      <c r="A51">
        <v>1</v>
      </c>
      <c r="B51" t="s">
        <v>58</v>
      </c>
      <c r="C51">
        <v>5</v>
      </c>
      <c r="D51">
        <v>9</v>
      </c>
      <c r="E51">
        <v>39</v>
      </c>
      <c r="F51">
        <v>7.8</v>
      </c>
      <c r="G51">
        <v>12</v>
      </c>
      <c r="H51">
        <v>0</v>
      </c>
      <c r="I51">
        <v>0</v>
      </c>
      <c r="J51">
        <v>1</v>
      </c>
      <c r="K51">
        <v>2</v>
      </c>
      <c r="L51">
        <v>0</v>
      </c>
      <c r="M51">
        <v>0</v>
      </c>
      <c r="N51">
        <v>1</v>
      </c>
      <c r="O51">
        <v>6.6</v>
      </c>
      <c r="P51">
        <v>6.6</v>
      </c>
      <c r="Q51" s="1">
        <v>1</v>
      </c>
    </row>
    <row r="52" spans="1:17" x14ac:dyDescent="0.35">
      <c r="A52">
        <v>1</v>
      </c>
      <c r="B52" t="s">
        <v>59</v>
      </c>
      <c r="C52">
        <v>5</v>
      </c>
      <c r="D52">
        <v>7</v>
      </c>
      <c r="E52">
        <v>40</v>
      </c>
      <c r="F52">
        <v>8</v>
      </c>
      <c r="G52">
        <v>14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6.5</v>
      </c>
      <c r="P52">
        <v>6.5</v>
      </c>
      <c r="Q52" s="1">
        <v>0.63700000000000001</v>
      </c>
    </row>
    <row r="53" spans="1:17" x14ac:dyDescent="0.35">
      <c r="A53">
        <v>1</v>
      </c>
      <c r="B53" t="s">
        <v>60</v>
      </c>
      <c r="C53">
        <v>4</v>
      </c>
      <c r="D53">
        <v>5</v>
      </c>
      <c r="E53">
        <v>45</v>
      </c>
      <c r="F53">
        <v>11.3</v>
      </c>
      <c r="G53">
        <v>24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6.5</v>
      </c>
      <c r="P53">
        <v>6.5</v>
      </c>
      <c r="Q53" s="1">
        <v>0.189</v>
      </c>
    </row>
    <row r="54" spans="1:17" x14ac:dyDescent="0.35">
      <c r="A54">
        <v>1</v>
      </c>
      <c r="B54" t="s">
        <v>61</v>
      </c>
      <c r="C54">
        <v>3</v>
      </c>
      <c r="D54">
        <v>6</v>
      </c>
      <c r="E54">
        <v>48</v>
      </c>
      <c r="F54">
        <v>16</v>
      </c>
      <c r="G54">
        <v>26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6.3</v>
      </c>
      <c r="P54">
        <v>6.3</v>
      </c>
      <c r="Q54" s="1">
        <v>0.81699999999999995</v>
      </c>
    </row>
    <row r="55" spans="1:17" x14ac:dyDescent="0.35">
      <c r="A55">
        <v>1</v>
      </c>
      <c r="B55" t="s">
        <v>62</v>
      </c>
      <c r="C55">
        <v>5</v>
      </c>
      <c r="D55">
        <v>7</v>
      </c>
      <c r="E55">
        <v>36</v>
      </c>
      <c r="F55">
        <v>7.2</v>
      </c>
      <c r="G55">
        <v>9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6.1</v>
      </c>
      <c r="P55">
        <v>6.1</v>
      </c>
      <c r="Q55" s="1">
        <v>0.82099999999999995</v>
      </c>
    </row>
    <row r="56" spans="1:17" x14ac:dyDescent="0.35">
      <c r="A56">
        <v>1</v>
      </c>
      <c r="B56" t="s">
        <v>163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6</v>
      </c>
      <c r="P56">
        <v>6</v>
      </c>
      <c r="Q56" s="1">
        <v>2E-3</v>
      </c>
    </row>
    <row r="57" spans="1:17" x14ac:dyDescent="0.35">
      <c r="A57">
        <v>1</v>
      </c>
      <c r="B57" t="s">
        <v>64</v>
      </c>
      <c r="C57">
        <v>4</v>
      </c>
      <c r="D57">
        <v>7</v>
      </c>
      <c r="E57">
        <v>40</v>
      </c>
      <c r="F57">
        <v>10</v>
      </c>
      <c r="G57">
        <v>23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6</v>
      </c>
      <c r="P57">
        <v>6</v>
      </c>
      <c r="Q57" s="1">
        <v>0.315</v>
      </c>
    </row>
    <row r="58" spans="1:17" x14ac:dyDescent="0.35">
      <c r="A58">
        <v>1</v>
      </c>
      <c r="B58" t="s">
        <v>63</v>
      </c>
      <c r="C58">
        <v>3</v>
      </c>
      <c r="D58">
        <v>3</v>
      </c>
      <c r="E58">
        <v>33</v>
      </c>
      <c r="F58">
        <v>11</v>
      </c>
      <c r="G58">
        <v>31</v>
      </c>
      <c r="H58">
        <v>2</v>
      </c>
      <c r="I58">
        <v>0</v>
      </c>
      <c r="J58">
        <v>2</v>
      </c>
      <c r="K58">
        <v>12</v>
      </c>
      <c r="L58">
        <v>0</v>
      </c>
      <c r="M58">
        <v>0</v>
      </c>
      <c r="N58">
        <v>1</v>
      </c>
      <c r="O58">
        <v>6</v>
      </c>
      <c r="P58">
        <v>6</v>
      </c>
      <c r="Q58" s="1">
        <v>0.22700000000000001</v>
      </c>
    </row>
    <row r="59" spans="1:17" x14ac:dyDescent="0.35">
      <c r="A59">
        <v>1</v>
      </c>
      <c r="B59" t="s">
        <v>65</v>
      </c>
      <c r="C59">
        <v>2</v>
      </c>
      <c r="D59">
        <v>2</v>
      </c>
      <c r="E59">
        <v>48</v>
      </c>
      <c r="F59">
        <v>24</v>
      </c>
      <c r="G59">
        <v>34</v>
      </c>
      <c r="H59">
        <v>2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5.8</v>
      </c>
      <c r="P59">
        <v>5.8</v>
      </c>
      <c r="Q59" s="1">
        <v>3.9E-2</v>
      </c>
    </row>
    <row r="60" spans="1:17" x14ac:dyDescent="0.35">
      <c r="A60">
        <v>1</v>
      </c>
      <c r="B60" t="s">
        <v>66</v>
      </c>
      <c r="C60">
        <v>3</v>
      </c>
      <c r="D60">
        <v>5</v>
      </c>
      <c r="E60">
        <v>42</v>
      </c>
      <c r="F60">
        <v>14</v>
      </c>
      <c r="G60">
        <v>16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5.7</v>
      </c>
      <c r="P60">
        <v>5.7</v>
      </c>
      <c r="Q60" s="1">
        <v>1.6E-2</v>
      </c>
    </row>
    <row r="61" spans="1:17" x14ac:dyDescent="0.35">
      <c r="A61">
        <v>1</v>
      </c>
      <c r="B61" t="s">
        <v>67</v>
      </c>
      <c r="C61">
        <v>2</v>
      </c>
      <c r="D61">
        <v>5</v>
      </c>
      <c r="E61">
        <v>48</v>
      </c>
      <c r="F61">
        <v>24</v>
      </c>
      <c r="G61">
        <v>30</v>
      </c>
      <c r="H61">
        <v>2</v>
      </c>
      <c r="I61">
        <v>0</v>
      </c>
      <c r="J61">
        <v>1</v>
      </c>
      <c r="K61">
        <v>-2</v>
      </c>
      <c r="L61">
        <v>0</v>
      </c>
      <c r="M61">
        <v>0</v>
      </c>
      <c r="N61">
        <v>1</v>
      </c>
      <c r="O61">
        <v>5.6</v>
      </c>
      <c r="P61">
        <v>5.6</v>
      </c>
      <c r="Q61" s="1">
        <v>0.497</v>
      </c>
    </row>
    <row r="62" spans="1:17" x14ac:dyDescent="0.35">
      <c r="A62">
        <v>1</v>
      </c>
      <c r="B62" t="s">
        <v>68</v>
      </c>
      <c r="C62">
        <v>2</v>
      </c>
      <c r="D62">
        <v>4</v>
      </c>
      <c r="E62">
        <v>46</v>
      </c>
      <c r="F62">
        <v>23</v>
      </c>
      <c r="G62">
        <v>24</v>
      </c>
      <c r="H62">
        <v>2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5.6</v>
      </c>
      <c r="P62">
        <v>5.6</v>
      </c>
      <c r="Q62" s="1">
        <v>0.111</v>
      </c>
    </row>
    <row r="63" spans="1:17" x14ac:dyDescent="0.35">
      <c r="A63">
        <v>1</v>
      </c>
      <c r="B63" t="s">
        <v>69</v>
      </c>
      <c r="C63">
        <v>2</v>
      </c>
      <c r="D63">
        <v>4</v>
      </c>
      <c r="E63">
        <v>45</v>
      </c>
      <c r="F63">
        <v>22.5</v>
      </c>
      <c r="G63">
        <v>26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5.5</v>
      </c>
      <c r="P63">
        <v>5.5</v>
      </c>
      <c r="Q63" s="1">
        <v>0.04</v>
      </c>
    </row>
    <row r="64" spans="1:17" x14ac:dyDescent="0.35">
      <c r="A64">
        <v>1</v>
      </c>
      <c r="B64" t="s">
        <v>70</v>
      </c>
      <c r="C64">
        <v>4</v>
      </c>
      <c r="D64">
        <v>7</v>
      </c>
      <c r="E64">
        <v>33</v>
      </c>
      <c r="F64">
        <v>8.3000000000000007</v>
      </c>
      <c r="G64">
        <v>15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5.3</v>
      </c>
      <c r="P64">
        <v>5.3</v>
      </c>
      <c r="Q64" s="1">
        <v>0.19800000000000001</v>
      </c>
    </row>
    <row r="65" spans="1:17" x14ac:dyDescent="0.35">
      <c r="A65">
        <v>1</v>
      </c>
      <c r="B65" t="s">
        <v>71</v>
      </c>
      <c r="C65">
        <v>3</v>
      </c>
      <c r="D65">
        <v>7</v>
      </c>
      <c r="E65">
        <v>37</v>
      </c>
      <c r="F65">
        <v>12.3</v>
      </c>
      <c r="G65">
        <v>20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5.2</v>
      </c>
      <c r="P65">
        <v>5.2</v>
      </c>
      <c r="Q65" s="1">
        <v>0.93700000000000006</v>
      </c>
    </row>
    <row r="66" spans="1:17" x14ac:dyDescent="0.35">
      <c r="A66">
        <v>1</v>
      </c>
      <c r="B66" t="s">
        <v>72</v>
      </c>
      <c r="C66">
        <v>3</v>
      </c>
      <c r="D66">
        <v>3</v>
      </c>
      <c r="E66">
        <v>35</v>
      </c>
      <c r="F66">
        <v>11.7</v>
      </c>
      <c r="G66">
        <v>18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5</v>
      </c>
      <c r="P66">
        <v>5</v>
      </c>
      <c r="Q66" s="1">
        <v>9.9000000000000005E-2</v>
      </c>
    </row>
    <row r="67" spans="1:17" x14ac:dyDescent="0.35">
      <c r="A67">
        <v>1</v>
      </c>
      <c r="B67" t="s">
        <v>73</v>
      </c>
      <c r="C67">
        <v>3</v>
      </c>
      <c r="D67">
        <v>4</v>
      </c>
      <c r="E67">
        <v>34</v>
      </c>
      <c r="F67">
        <v>11.3</v>
      </c>
      <c r="G67">
        <v>13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4.9000000000000004</v>
      </c>
      <c r="P67">
        <v>4.9000000000000004</v>
      </c>
      <c r="Q67" s="1">
        <v>0.91</v>
      </c>
    </row>
    <row r="68" spans="1:17" x14ac:dyDescent="0.35">
      <c r="A68">
        <v>1</v>
      </c>
      <c r="B68" t="s">
        <v>74</v>
      </c>
      <c r="C68">
        <v>2</v>
      </c>
      <c r="D68">
        <v>3</v>
      </c>
      <c r="E68">
        <v>37</v>
      </c>
      <c r="F68">
        <v>18.5</v>
      </c>
      <c r="G68">
        <v>29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4.7</v>
      </c>
      <c r="P68">
        <v>4.7</v>
      </c>
      <c r="Q68" s="1">
        <v>0.44900000000000001</v>
      </c>
    </row>
    <row r="69" spans="1:17" x14ac:dyDescent="0.35">
      <c r="A69">
        <v>1</v>
      </c>
      <c r="B69" t="s">
        <v>75</v>
      </c>
      <c r="C69">
        <v>3</v>
      </c>
      <c r="D69">
        <v>4</v>
      </c>
      <c r="E69">
        <v>31</v>
      </c>
      <c r="F69">
        <v>10.3</v>
      </c>
      <c r="G69">
        <v>11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4.5999999999999996</v>
      </c>
      <c r="P69">
        <v>4.5999999999999996</v>
      </c>
      <c r="Q69" s="1">
        <v>4.0000000000000001E-3</v>
      </c>
    </row>
    <row r="70" spans="1:17" x14ac:dyDescent="0.35">
      <c r="A70">
        <v>1</v>
      </c>
      <c r="B70" t="s">
        <v>76</v>
      </c>
      <c r="C70">
        <v>3</v>
      </c>
      <c r="D70">
        <v>6</v>
      </c>
      <c r="E70">
        <v>31</v>
      </c>
      <c r="F70">
        <v>10.3</v>
      </c>
      <c r="G70">
        <v>19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4.5999999999999996</v>
      </c>
      <c r="P70">
        <v>4.5999999999999996</v>
      </c>
      <c r="Q70" s="1">
        <v>0.24299999999999999</v>
      </c>
    </row>
    <row r="71" spans="1:17" x14ac:dyDescent="0.35">
      <c r="A71">
        <v>1</v>
      </c>
      <c r="B71" t="s">
        <v>77</v>
      </c>
      <c r="C71">
        <v>3</v>
      </c>
      <c r="D71">
        <v>7</v>
      </c>
      <c r="E71">
        <v>30</v>
      </c>
      <c r="F71">
        <v>10</v>
      </c>
      <c r="G71">
        <v>22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4.5</v>
      </c>
      <c r="P71">
        <v>4.5</v>
      </c>
      <c r="Q71" s="1">
        <v>0.57599999999999996</v>
      </c>
    </row>
    <row r="72" spans="1:17" x14ac:dyDescent="0.35">
      <c r="A72">
        <v>1</v>
      </c>
      <c r="B72" t="s">
        <v>198</v>
      </c>
      <c r="C72">
        <v>4</v>
      </c>
      <c r="D72">
        <v>5</v>
      </c>
      <c r="E72">
        <v>24</v>
      </c>
      <c r="F72">
        <v>6</v>
      </c>
      <c r="G72">
        <v>10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4.4000000000000004</v>
      </c>
      <c r="P72">
        <v>4.4000000000000004</v>
      </c>
      <c r="Q72" s="1">
        <v>2.5000000000000001E-2</v>
      </c>
    </row>
    <row r="73" spans="1:17" x14ac:dyDescent="0.35">
      <c r="A73">
        <v>1</v>
      </c>
      <c r="B73" t="s">
        <v>78</v>
      </c>
      <c r="C73">
        <v>2</v>
      </c>
      <c r="D73">
        <v>4</v>
      </c>
      <c r="E73">
        <v>32</v>
      </c>
      <c r="F73">
        <v>16</v>
      </c>
      <c r="G73">
        <v>26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4.2</v>
      </c>
      <c r="P73">
        <v>4.2</v>
      </c>
      <c r="Q73" s="1">
        <v>0.80500000000000005</v>
      </c>
    </row>
    <row r="74" spans="1:17" x14ac:dyDescent="0.35">
      <c r="A74">
        <v>1</v>
      </c>
      <c r="B74" t="s">
        <v>80</v>
      </c>
      <c r="C74">
        <v>2</v>
      </c>
      <c r="D74">
        <v>4</v>
      </c>
      <c r="E74">
        <v>31</v>
      </c>
      <c r="F74">
        <v>15.5</v>
      </c>
      <c r="G74">
        <v>19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4.0999999999999996</v>
      </c>
      <c r="P74">
        <v>4.0999999999999996</v>
      </c>
      <c r="Q74" s="1">
        <v>0.93100000000000005</v>
      </c>
    </row>
    <row r="75" spans="1:17" x14ac:dyDescent="0.35">
      <c r="A75">
        <v>1</v>
      </c>
      <c r="B75" t="s">
        <v>79</v>
      </c>
      <c r="C75">
        <v>2</v>
      </c>
      <c r="D75">
        <v>3</v>
      </c>
      <c r="E75">
        <v>31</v>
      </c>
      <c r="F75">
        <v>15.5</v>
      </c>
      <c r="G75">
        <v>21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4.0999999999999996</v>
      </c>
      <c r="P75">
        <v>4.0999999999999996</v>
      </c>
      <c r="Q75" s="1">
        <v>1E-3</v>
      </c>
    </row>
    <row r="76" spans="1:17" x14ac:dyDescent="0.35">
      <c r="A76">
        <v>1</v>
      </c>
      <c r="B76" t="s">
        <v>81</v>
      </c>
      <c r="C76">
        <v>2</v>
      </c>
      <c r="D76">
        <v>3</v>
      </c>
      <c r="E76">
        <v>18</v>
      </c>
      <c r="F76">
        <v>9</v>
      </c>
      <c r="G76">
        <v>14</v>
      </c>
      <c r="H76">
        <v>0</v>
      </c>
      <c r="I76">
        <v>0</v>
      </c>
      <c r="J76">
        <v>1</v>
      </c>
      <c r="K76">
        <v>9</v>
      </c>
      <c r="L76">
        <v>0</v>
      </c>
      <c r="M76">
        <v>0</v>
      </c>
      <c r="N76">
        <v>1</v>
      </c>
      <c r="O76">
        <v>3.7</v>
      </c>
      <c r="P76">
        <v>3.7</v>
      </c>
      <c r="Q76" s="1">
        <v>0.18099999999999999</v>
      </c>
    </row>
    <row r="77" spans="1:17" x14ac:dyDescent="0.35">
      <c r="A77">
        <v>1</v>
      </c>
      <c r="B77" t="s">
        <v>82</v>
      </c>
      <c r="C77">
        <v>2</v>
      </c>
      <c r="D77">
        <v>2</v>
      </c>
      <c r="E77">
        <v>25</v>
      </c>
      <c r="F77">
        <v>12.5</v>
      </c>
      <c r="G77">
        <v>14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3.5</v>
      </c>
      <c r="P77">
        <v>3.5</v>
      </c>
      <c r="Q77" s="1">
        <v>0.96599999999999997</v>
      </c>
    </row>
    <row r="78" spans="1:17" x14ac:dyDescent="0.35">
      <c r="A78">
        <v>1</v>
      </c>
      <c r="B78" t="s">
        <v>154</v>
      </c>
      <c r="C78">
        <v>3</v>
      </c>
      <c r="D78">
        <v>4</v>
      </c>
      <c r="E78">
        <v>20</v>
      </c>
      <c r="F78">
        <v>6.7</v>
      </c>
      <c r="G78">
        <v>7</v>
      </c>
      <c r="H78">
        <v>0</v>
      </c>
      <c r="I78">
        <v>0</v>
      </c>
      <c r="J78">
        <v>1</v>
      </c>
      <c r="K78">
        <v>-1</v>
      </c>
      <c r="L78">
        <v>0</v>
      </c>
      <c r="M78">
        <v>0</v>
      </c>
      <c r="N78">
        <v>1</v>
      </c>
      <c r="O78">
        <v>3.4</v>
      </c>
      <c r="P78">
        <v>3.4</v>
      </c>
      <c r="Q78" s="1">
        <v>0.373</v>
      </c>
    </row>
    <row r="79" spans="1:17" x14ac:dyDescent="0.35">
      <c r="A79">
        <v>1</v>
      </c>
      <c r="B79" t="s">
        <v>291</v>
      </c>
      <c r="C79">
        <v>2</v>
      </c>
      <c r="D79">
        <v>6</v>
      </c>
      <c r="E79">
        <v>23</v>
      </c>
      <c r="F79">
        <v>11.5</v>
      </c>
      <c r="G79">
        <v>12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3.3</v>
      </c>
      <c r="P79">
        <v>3.3</v>
      </c>
      <c r="Q79" s="1">
        <v>3.0000000000000001E-3</v>
      </c>
    </row>
    <row r="80" spans="1:17" x14ac:dyDescent="0.35">
      <c r="A80">
        <v>1</v>
      </c>
      <c r="B80" t="s">
        <v>83</v>
      </c>
      <c r="C80">
        <v>2</v>
      </c>
      <c r="D80">
        <v>4</v>
      </c>
      <c r="E80">
        <v>22</v>
      </c>
      <c r="F80">
        <v>11</v>
      </c>
      <c r="G80">
        <v>16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3.2</v>
      </c>
      <c r="P80">
        <v>3.2</v>
      </c>
      <c r="Q80" s="1">
        <v>0.65</v>
      </c>
    </row>
    <row r="81" spans="1:17" x14ac:dyDescent="0.35">
      <c r="A81">
        <v>1</v>
      </c>
      <c r="B81" t="s">
        <v>158</v>
      </c>
      <c r="C81">
        <v>2</v>
      </c>
      <c r="D81">
        <v>2</v>
      </c>
      <c r="E81">
        <v>16</v>
      </c>
      <c r="F81">
        <v>8</v>
      </c>
      <c r="G81">
        <v>14</v>
      </c>
      <c r="H81">
        <v>0</v>
      </c>
      <c r="I81">
        <v>0</v>
      </c>
      <c r="J81">
        <v>2</v>
      </c>
      <c r="K81">
        <v>5</v>
      </c>
      <c r="L81">
        <v>0</v>
      </c>
      <c r="M81">
        <v>0</v>
      </c>
      <c r="N81">
        <v>1</v>
      </c>
      <c r="O81">
        <v>3.1</v>
      </c>
      <c r="P81">
        <v>3.1</v>
      </c>
      <c r="Q81" s="1">
        <v>1E-3</v>
      </c>
    </row>
    <row r="82" spans="1:17" x14ac:dyDescent="0.35">
      <c r="A82">
        <v>1</v>
      </c>
      <c r="B82" t="s">
        <v>84</v>
      </c>
      <c r="C82">
        <v>3</v>
      </c>
      <c r="D82">
        <v>5</v>
      </c>
      <c r="E82">
        <v>15</v>
      </c>
      <c r="F82">
        <v>5</v>
      </c>
      <c r="G82">
        <v>8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3</v>
      </c>
      <c r="P82">
        <v>3</v>
      </c>
      <c r="Q82" s="1">
        <v>2.3E-2</v>
      </c>
    </row>
    <row r="83" spans="1:17" x14ac:dyDescent="0.35">
      <c r="A83">
        <v>1</v>
      </c>
      <c r="B83" t="s">
        <v>85</v>
      </c>
      <c r="C83">
        <v>2</v>
      </c>
      <c r="D83">
        <v>4</v>
      </c>
      <c r="E83">
        <v>19</v>
      </c>
      <c r="F83">
        <v>9.5</v>
      </c>
      <c r="G83">
        <v>15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2.9</v>
      </c>
      <c r="P83">
        <v>2.9</v>
      </c>
      <c r="Q83" s="1">
        <v>6.6000000000000003E-2</v>
      </c>
    </row>
    <row r="84" spans="1:17" x14ac:dyDescent="0.35">
      <c r="A84">
        <v>1</v>
      </c>
      <c r="B84" t="s">
        <v>150</v>
      </c>
      <c r="C84">
        <v>3</v>
      </c>
      <c r="D84">
        <v>4</v>
      </c>
      <c r="E84">
        <v>9</v>
      </c>
      <c r="F84">
        <v>3</v>
      </c>
      <c r="G84">
        <v>5</v>
      </c>
      <c r="H84">
        <v>0</v>
      </c>
      <c r="I84">
        <v>0</v>
      </c>
      <c r="J84">
        <v>1</v>
      </c>
      <c r="K84">
        <v>4</v>
      </c>
      <c r="L84">
        <v>0</v>
      </c>
      <c r="M84">
        <v>0</v>
      </c>
      <c r="N84">
        <v>1</v>
      </c>
      <c r="O84">
        <v>2.8</v>
      </c>
      <c r="P84">
        <v>2.8</v>
      </c>
      <c r="Q84" s="1">
        <v>3.0000000000000001E-3</v>
      </c>
    </row>
    <row r="85" spans="1:17" x14ac:dyDescent="0.35">
      <c r="A85">
        <v>1</v>
      </c>
      <c r="B85" t="s">
        <v>277</v>
      </c>
      <c r="C85">
        <v>2</v>
      </c>
      <c r="D85">
        <v>3</v>
      </c>
      <c r="E85">
        <v>18</v>
      </c>
      <c r="F85">
        <v>9</v>
      </c>
      <c r="G85">
        <v>16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2.8</v>
      </c>
      <c r="P85">
        <v>2.8</v>
      </c>
      <c r="Q85" s="1">
        <v>1E-3</v>
      </c>
    </row>
    <row r="86" spans="1:17" x14ac:dyDescent="0.35">
      <c r="A86">
        <v>1</v>
      </c>
      <c r="B86" t="s">
        <v>86</v>
      </c>
      <c r="C86">
        <v>3</v>
      </c>
      <c r="D86">
        <v>5</v>
      </c>
      <c r="E86">
        <v>13</v>
      </c>
      <c r="F86">
        <v>4.3</v>
      </c>
      <c r="G86">
        <v>10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2.8</v>
      </c>
      <c r="P86">
        <v>2.8</v>
      </c>
      <c r="Q86" s="1">
        <v>0.56799999999999995</v>
      </c>
    </row>
    <row r="87" spans="1:17" x14ac:dyDescent="0.35">
      <c r="A87">
        <v>1</v>
      </c>
      <c r="B87" t="s">
        <v>87</v>
      </c>
      <c r="C87">
        <v>2</v>
      </c>
      <c r="D87">
        <v>5</v>
      </c>
      <c r="E87">
        <v>17</v>
      </c>
      <c r="F87">
        <v>8.5</v>
      </c>
      <c r="G87">
        <v>9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2.7</v>
      </c>
      <c r="P87">
        <v>2.7</v>
      </c>
      <c r="Q87" s="1">
        <v>8.5000000000000006E-2</v>
      </c>
    </row>
    <row r="88" spans="1:17" x14ac:dyDescent="0.35">
      <c r="A88">
        <v>1</v>
      </c>
      <c r="B88" t="s">
        <v>191</v>
      </c>
      <c r="C88">
        <v>2</v>
      </c>
      <c r="D88">
        <v>2</v>
      </c>
      <c r="E88">
        <v>17</v>
      </c>
      <c r="F88">
        <v>8.5</v>
      </c>
      <c r="G88">
        <v>9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2.7</v>
      </c>
      <c r="P88">
        <v>2.7</v>
      </c>
      <c r="Q88" s="1">
        <v>3.0000000000000001E-3</v>
      </c>
    </row>
    <row r="89" spans="1:17" x14ac:dyDescent="0.35">
      <c r="A89">
        <v>1</v>
      </c>
      <c r="B89" t="s">
        <v>192</v>
      </c>
      <c r="C89">
        <v>2</v>
      </c>
      <c r="D89">
        <v>2</v>
      </c>
      <c r="E89">
        <v>17</v>
      </c>
      <c r="F89">
        <v>8.5</v>
      </c>
      <c r="G89">
        <v>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2.7</v>
      </c>
      <c r="P89">
        <v>2.7</v>
      </c>
      <c r="Q89" s="1">
        <v>0</v>
      </c>
    </row>
    <row r="90" spans="1:17" x14ac:dyDescent="0.35">
      <c r="A90">
        <v>1</v>
      </c>
      <c r="B90" t="s">
        <v>88</v>
      </c>
      <c r="C90">
        <v>1</v>
      </c>
      <c r="D90">
        <v>1</v>
      </c>
      <c r="E90">
        <v>20</v>
      </c>
      <c r="F90">
        <v>20</v>
      </c>
      <c r="G90">
        <v>20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2.5</v>
      </c>
      <c r="P90">
        <v>2.5</v>
      </c>
      <c r="Q90" s="1">
        <v>1.9E-2</v>
      </c>
    </row>
    <row r="91" spans="1:17" x14ac:dyDescent="0.35">
      <c r="A91">
        <v>1</v>
      </c>
      <c r="B91" t="s">
        <v>161</v>
      </c>
      <c r="C91">
        <v>2</v>
      </c>
      <c r="D91">
        <v>2</v>
      </c>
      <c r="E91">
        <v>14</v>
      </c>
      <c r="F91">
        <v>7</v>
      </c>
      <c r="G91">
        <v>9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2.4</v>
      </c>
      <c r="P91">
        <v>2.4</v>
      </c>
      <c r="Q91" s="1">
        <v>1E-3</v>
      </c>
    </row>
    <row r="92" spans="1:17" x14ac:dyDescent="0.35">
      <c r="A92">
        <v>1</v>
      </c>
      <c r="B92" t="s">
        <v>89</v>
      </c>
      <c r="C92">
        <v>2</v>
      </c>
      <c r="D92">
        <v>2</v>
      </c>
      <c r="E92">
        <v>12</v>
      </c>
      <c r="F92">
        <v>6</v>
      </c>
      <c r="G92">
        <v>9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2.2000000000000002</v>
      </c>
      <c r="P92">
        <v>2.2000000000000002</v>
      </c>
      <c r="Q92" s="1">
        <v>0.93500000000000005</v>
      </c>
    </row>
    <row r="93" spans="1:17" x14ac:dyDescent="0.35">
      <c r="A93">
        <v>1</v>
      </c>
      <c r="B93" t="s">
        <v>165</v>
      </c>
      <c r="C93">
        <v>2</v>
      </c>
      <c r="D93">
        <v>3</v>
      </c>
      <c r="E93">
        <v>10</v>
      </c>
      <c r="F93">
        <v>5</v>
      </c>
      <c r="G93">
        <v>8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2</v>
      </c>
      <c r="P93">
        <v>2</v>
      </c>
      <c r="Q93" s="1">
        <v>3.0000000000000001E-3</v>
      </c>
    </row>
    <row r="94" spans="1:17" x14ac:dyDescent="0.35">
      <c r="A94">
        <v>1</v>
      </c>
      <c r="B94" t="s">
        <v>90</v>
      </c>
      <c r="C94">
        <v>2</v>
      </c>
      <c r="D94">
        <v>3</v>
      </c>
      <c r="E94">
        <v>10</v>
      </c>
      <c r="F94">
        <v>5</v>
      </c>
      <c r="G94">
        <v>6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2</v>
      </c>
      <c r="P94">
        <v>2</v>
      </c>
      <c r="Q94" s="1">
        <v>0.51700000000000002</v>
      </c>
    </row>
    <row r="95" spans="1:17" x14ac:dyDescent="0.35">
      <c r="A95">
        <v>1</v>
      </c>
      <c r="B95" t="s">
        <v>91</v>
      </c>
      <c r="C95">
        <v>2</v>
      </c>
      <c r="D95">
        <v>4</v>
      </c>
      <c r="E95">
        <v>10</v>
      </c>
      <c r="F95">
        <v>5</v>
      </c>
      <c r="G95">
        <v>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2</v>
      </c>
      <c r="P95">
        <v>2</v>
      </c>
      <c r="Q95" s="1">
        <v>0.91600000000000004</v>
      </c>
    </row>
    <row r="96" spans="1:17" x14ac:dyDescent="0.35">
      <c r="A96">
        <v>1</v>
      </c>
      <c r="B96" t="s">
        <v>92</v>
      </c>
      <c r="C96">
        <v>2</v>
      </c>
      <c r="D96">
        <v>2</v>
      </c>
      <c r="E96">
        <v>9</v>
      </c>
      <c r="F96">
        <v>4.5</v>
      </c>
      <c r="G96">
        <v>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1.9</v>
      </c>
      <c r="P96">
        <v>1.9</v>
      </c>
      <c r="Q96" s="1">
        <v>5.8000000000000003E-2</v>
      </c>
    </row>
    <row r="97" spans="1:17" x14ac:dyDescent="0.35">
      <c r="A97">
        <v>1</v>
      </c>
      <c r="B97" t="s">
        <v>93</v>
      </c>
      <c r="C97">
        <v>2</v>
      </c>
      <c r="D97">
        <v>3</v>
      </c>
      <c r="E97">
        <v>9</v>
      </c>
      <c r="F97">
        <v>4.5</v>
      </c>
      <c r="G97">
        <v>11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1.9</v>
      </c>
      <c r="P97">
        <v>1.9</v>
      </c>
      <c r="Q97" s="1">
        <v>0.23899999999999999</v>
      </c>
    </row>
    <row r="98" spans="1:17" x14ac:dyDescent="0.35">
      <c r="A98">
        <v>1</v>
      </c>
      <c r="B98" t="s">
        <v>345</v>
      </c>
      <c r="C98">
        <v>1</v>
      </c>
      <c r="D98">
        <v>2</v>
      </c>
      <c r="E98">
        <v>12</v>
      </c>
      <c r="F98">
        <v>12</v>
      </c>
      <c r="G98">
        <v>12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1.7</v>
      </c>
      <c r="P98">
        <v>1.7</v>
      </c>
      <c r="Q98" s="1">
        <v>2.3E-2</v>
      </c>
    </row>
    <row r="99" spans="1:17" x14ac:dyDescent="0.35">
      <c r="A99">
        <v>1</v>
      </c>
      <c r="B99" t="s">
        <v>279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2</v>
      </c>
      <c r="K99">
        <v>17</v>
      </c>
      <c r="L99">
        <v>0</v>
      </c>
      <c r="M99">
        <v>0</v>
      </c>
      <c r="N99">
        <v>1</v>
      </c>
      <c r="O99">
        <v>1.7</v>
      </c>
      <c r="P99">
        <v>1.7</v>
      </c>
      <c r="Q99" s="1">
        <v>0</v>
      </c>
    </row>
    <row r="100" spans="1:17" x14ac:dyDescent="0.35">
      <c r="A100">
        <v>1</v>
      </c>
      <c r="B100" t="s">
        <v>94</v>
      </c>
      <c r="C100">
        <v>1</v>
      </c>
      <c r="D100">
        <v>2</v>
      </c>
      <c r="E100">
        <v>10</v>
      </c>
      <c r="F100">
        <v>10</v>
      </c>
      <c r="G100">
        <v>10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1.5</v>
      </c>
      <c r="P100">
        <v>1.5</v>
      </c>
      <c r="Q100" s="1">
        <v>0.20399999999999999</v>
      </c>
    </row>
    <row r="101" spans="1:17" x14ac:dyDescent="0.35">
      <c r="A101">
        <v>1</v>
      </c>
      <c r="B101" t="s">
        <v>95</v>
      </c>
      <c r="C101">
        <v>1</v>
      </c>
      <c r="D101">
        <v>3</v>
      </c>
      <c r="E101">
        <v>9</v>
      </c>
      <c r="F101">
        <v>9</v>
      </c>
      <c r="G101">
        <v>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1.4</v>
      </c>
      <c r="P101">
        <v>1.4</v>
      </c>
      <c r="Q101" s="1">
        <v>0.91500000000000004</v>
      </c>
    </row>
    <row r="102" spans="1:17" x14ac:dyDescent="0.35">
      <c r="A102">
        <v>1</v>
      </c>
      <c r="B102" t="s">
        <v>164</v>
      </c>
      <c r="C102">
        <v>1</v>
      </c>
      <c r="D102">
        <v>1</v>
      </c>
      <c r="E102">
        <v>9</v>
      </c>
      <c r="F102">
        <v>9</v>
      </c>
      <c r="G102">
        <v>9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1.4</v>
      </c>
      <c r="P102">
        <v>1.4</v>
      </c>
      <c r="Q102" s="1">
        <v>0</v>
      </c>
    </row>
    <row r="103" spans="1:17" x14ac:dyDescent="0.35">
      <c r="A103">
        <v>1</v>
      </c>
      <c r="B103" t="s">
        <v>96</v>
      </c>
      <c r="C103">
        <v>1</v>
      </c>
      <c r="D103">
        <v>1</v>
      </c>
      <c r="E103">
        <v>6</v>
      </c>
      <c r="F103">
        <v>6</v>
      </c>
      <c r="G103">
        <v>6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1.1000000000000001</v>
      </c>
      <c r="P103">
        <v>1.1000000000000001</v>
      </c>
      <c r="Q103" s="1">
        <v>4.0000000000000001E-3</v>
      </c>
    </row>
    <row r="104" spans="1:17" x14ac:dyDescent="0.35">
      <c r="A104">
        <v>1</v>
      </c>
      <c r="B104" t="s">
        <v>319</v>
      </c>
      <c r="C104">
        <v>1</v>
      </c>
      <c r="D104">
        <v>2</v>
      </c>
      <c r="E104">
        <v>6</v>
      </c>
      <c r="F104">
        <v>6</v>
      </c>
      <c r="G104">
        <v>6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1.1000000000000001</v>
      </c>
      <c r="P104">
        <v>1.1000000000000001</v>
      </c>
      <c r="Q104" s="1">
        <v>1E-3</v>
      </c>
    </row>
    <row r="105" spans="1:17" x14ac:dyDescent="0.35">
      <c r="A105">
        <v>1</v>
      </c>
      <c r="B105" t="s">
        <v>216</v>
      </c>
      <c r="C105">
        <v>1</v>
      </c>
      <c r="D105">
        <v>1</v>
      </c>
      <c r="E105">
        <v>5</v>
      </c>
      <c r="F105">
        <v>5</v>
      </c>
      <c r="G105">
        <v>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1</v>
      </c>
      <c r="Q105" s="1">
        <v>3.0000000000000001E-3</v>
      </c>
    </row>
    <row r="106" spans="1:17" x14ac:dyDescent="0.35">
      <c r="A106">
        <v>1</v>
      </c>
      <c r="B106" t="s">
        <v>326</v>
      </c>
      <c r="C106">
        <v>1</v>
      </c>
      <c r="D106">
        <v>1</v>
      </c>
      <c r="E106">
        <v>5</v>
      </c>
      <c r="F106">
        <v>5</v>
      </c>
      <c r="G106">
        <v>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1</v>
      </c>
      <c r="Q106" s="1">
        <v>1E-3</v>
      </c>
    </row>
    <row r="107" spans="1:17" x14ac:dyDescent="0.35">
      <c r="A107">
        <v>1</v>
      </c>
      <c r="B107" t="s">
        <v>97</v>
      </c>
      <c r="C107">
        <v>1</v>
      </c>
      <c r="D107">
        <v>3</v>
      </c>
      <c r="E107">
        <v>5</v>
      </c>
      <c r="F107">
        <v>5</v>
      </c>
      <c r="G107">
        <v>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1</v>
      </c>
      <c r="Q107" s="1">
        <v>1.2E-2</v>
      </c>
    </row>
    <row r="108" spans="1:17" x14ac:dyDescent="0.35">
      <c r="A108">
        <v>1</v>
      </c>
      <c r="B108" t="s">
        <v>98</v>
      </c>
      <c r="C108">
        <v>1</v>
      </c>
      <c r="D108">
        <v>1</v>
      </c>
      <c r="E108">
        <v>4</v>
      </c>
      <c r="F108">
        <v>4</v>
      </c>
      <c r="G108">
        <v>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0.9</v>
      </c>
      <c r="P108">
        <v>0.9</v>
      </c>
      <c r="Q108" s="1">
        <v>0.26100000000000001</v>
      </c>
    </row>
    <row r="109" spans="1:17" x14ac:dyDescent="0.35">
      <c r="A109">
        <v>1</v>
      </c>
      <c r="B109" t="s">
        <v>99</v>
      </c>
      <c r="C109">
        <v>1</v>
      </c>
      <c r="D109">
        <v>3</v>
      </c>
      <c r="E109">
        <v>24</v>
      </c>
      <c r="F109">
        <v>24</v>
      </c>
      <c r="G109">
        <v>24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</v>
      </c>
      <c r="O109">
        <v>0.9</v>
      </c>
      <c r="P109">
        <v>0.9</v>
      </c>
      <c r="Q109" s="1">
        <v>1.0999999999999999E-2</v>
      </c>
    </row>
    <row r="110" spans="1:17" x14ac:dyDescent="0.35">
      <c r="A110">
        <v>1</v>
      </c>
      <c r="B110" t="s">
        <v>100</v>
      </c>
      <c r="C110">
        <v>1</v>
      </c>
      <c r="D110">
        <v>4</v>
      </c>
      <c r="E110">
        <v>2</v>
      </c>
      <c r="F110">
        <v>2</v>
      </c>
      <c r="G110">
        <v>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0.7</v>
      </c>
      <c r="P110">
        <v>0.7</v>
      </c>
      <c r="Q110" s="1">
        <v>2.5000000000000001E-2</v>
      </c>
    </row>
    <row r="111" spans="1:17" x14ac:dyDescent="0.35">
      <c r="A111">
        <v>1</v>
      </c>
      <c r="B111" t="s">
        <v>101</v>
      </c>
      <c r="C111">
        <v>1</v>
      </c>
      <c r="D111">
        <v>5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  <c r="K111">
        <v>-1</v>
      </c>
      <c r="L111">
        <v>0</v>
      </c>
      <c r="M111">
        <v>0</v>
      </c>
      <c r="N111">
        <v>1</v>
      </c>
      <c r="O111">
        <v>0.5</v>
      </c>
      <c r="P111">
        <v>0.5</v>
      </c>
      <c r="Q111" s="1">
        <v>0.122</v>
      </c>
    </row>
    <row r="112" spans="1:17" x14ac:dyDescent="0.35">
      <c r="A112">
        <v>1</v>
      </c>
      <c r="B112" t="s">
        <v>102</v>
      </c>
      <c r="C112">
        <v>0</v>
      </c>
      <c r="D112">
        <v>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4</v>
      </c>
      <c r="L112">
        <v>0</v>
      </c>
      <c r="M112">
        <v>0</v>
      </c>
      <c r="N112">
        <v>1</v>
      </c>
      <c r="O112">
        <v>0.4</v>
      </c>
      <c r="P112">
        <v>0.4</v>
      </c>
      <c r="Q112" s="1">
        <v>0.19800000000000001</v>
      </c>
    </row>
    <row r="113" spans="1:17" x14ac:dyDescent="0.35">
      <c r="A113">
        <v>1</v>
      </c>
      <c r="B113" t="s">
        <v>175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1">
        <v>0</v>
      </c>
    </row>
    <row r="114" spans="1:17" x14ac:dyDescent="0.35">
      <c r="A114">
        <v>1</v>
      </c>
      <c r="B114" t="s">
        <v>353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1">
        <v>0</v>
      </c>
    </row>
    <row r="115" spans="1:17" x14ac:dyDescent="0.35">
      <c r="A115">
        <v>1</v>
      </c>
      <c r="B115" t="s">
        <v>173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1">
        <v>0</v>
      </c>
    </row>
    <row r="116" spans="1:17" x14ac:dyDescent="0.35">
      <c r="A116">
        <v>1</v>
      </c>
      <c r="B116" t="s">
        <v>172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 s="1">
        <v>0</v>
      </c>
    </row>
    <row r="117" spans="1:17" x14ac:dyDescent="0.35">
      <c r="A117">
        <v>1</v>
      </c>
      <c r="B117" t="s">
        <v>171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 s="1">
        <v>1E-3</v>
      </c>
    </row>
    <row r="118" spans="1:17" x14ac:dyDescent="0.35">
      <c r="A118">
        <v>1</v>
      </c>
      <c r="B118" t="s">
        <v>170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s="1">
        <v>0</v>
      </c>
    </row>
    <row r="119" spans="1:17" x14ac:dyDescent="0.35">
      <c r="A119">
        <v>1</v>
      </c>
      <c r="B119" t="s">
        <v>358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s="1">
        <v>0</v>
      </c>
    </row>
    <row r="120" spans="1:17" x14ac:dyDescent="0.35">
      <c r="A120">
        <v>1</v>
      </c>
      <c r="B120" t="s">
        <v>174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1">
        <v>0</v>
      </c>
    </row>
    <row r="121" spans="1:17" x14ac:dyDescent="0.35">
      <c r="A121">
        <v>1</v>
      </c>
      <c r="B121" t="s">
        <v>337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">
        <v>1.7999999999999999E-2</v>
      </c>
    </row>
    <row r="122" spans="1:17" x14ac:dyDescent="0.35">
      <c r="A122">
        <v>1</v>
      </c>
      <c r="B122" t="s">
        <v>177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 s="1">
        <v>8.6999999999999994E-2</v>
      </c>
    </row>
    <row r="123" spans="1:17" x14ac:dyDescent="0.35">
      <c r="A123">
        <v>1</v>
      </c>
      <c r="B123" t="s">
        <v>354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">
        <v>0</v>
      </c>
    </row>
    <row r="124" spans="1:17" x14ac:dyDescent="0.35">
      <c r="A124">
        <v>1</v>
      </c>
      <c r="B124" t="s">
        <v>178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1">
        <v>0</v>
      </c>
    </row>
    <row r="125" spans="1:17" x14ac:dyDescent="0.35">
      <c r="A125">
        <v>1</v>
      </c>
      <c r="B125" t="s">
        <v>179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 s="1">
        <v>0</v>
      </c>
    </row>
    <row r="126" spans="1:17" x14ac:dyDescent="0.35">
      <c r="A126">
        <v>1</v>
      </c>
      <c r="B126" t="s">
        <v>180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1">
        <v>0</v>
      </c>
    </row>
    <row r="127" spans="1:17" x14ac:dyDescent="0.35">
      <c r="A127">
        <v>1</v>
      </c>
      <c r="B127" t="s">
        <v>181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 s="1">
        <v>2.1000000000000001E-2</v>
      </c>
    </row>
    <row r="128" spans="1:17" x14ac:dyDescent="0.35">
      <c r="A128">
        <v>1</v>
      </c>
      <c r="B128" t="s">
        <v>350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">
        <v>0</v>
      </c>
    </row>
    <row r="129" spans="1:17" x14ac:dyDescent="0.35">
      <c r="A129">
        <v>1</v>
      </c>
      <c r="B129" t="s">
        <v>186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1</v>
      </c>
      <c r="B130" t="s">
        <v>103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 s="1">
        <v>0</v>
      </c>
    </row>
    <row r="131" spans="1:17" x14ac:dyDescent="0.35">
      <c r="A131">
        <v>1</v>
      </c>
      <c r="B131" t="s">
        <v>339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</v>
      </c>
    </row>
    <row r="132" spans="1:17" x14ac:dyDescent="0.35">
      <c r="A132">
        <v>1</v>
      </c>
      <c r="B132" t="s">
        <v>340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 s="1">
        <v>0</v>
      </c>
    </row>
    <row r="133" spans="1:17" x14ac:dyDescent="0.35">
      <c r="A133">
        <v>1</v>
      </c>
      <c r="B133" t="s">
        <v>182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1">
        <v>0</v>
      </c>
    </row>
    <row r="134" spans="1:17" x14ac:dyDescent="0.35">
      <c r="A134">
        <v>1</v>
      </c>
      <c r="B134" t="s">
        <v>183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 s="1">
        <v>0</v>
      </c>
    </row>
    <row r="135" spans="1:17" x14ac:dyDescent="0.35">
      <c r="A135">
        <v>1</v>
      </c>
      <c r="B135" t="s">
        <v>184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0</v>
      </c>
    </row>
    <row r="136" spans="1:17" x14ac:dyDescent="0.35">
      <c r="A136">
        <v>1</v>
      </c>
      <c r="B136" t="s">
        <v>185</v>
      </c>
      <c r="C136">
        <v>0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 s="1">
        <v>2.4E-2</v>
      </c>
    </row>
    <row r="137" spans="1:17" x14ac:dyDescent="0.35">
      <c r="A137">
        <v>1</v>
      </c>
      <c r="B137" t="s">
        <v>362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1">
        <v>0</v>
      </c>
    </row>
    <row r="138" spans="1:17" x14ac:dyDescent="0.35">
      <c r="A138">
        <v>1</v>
      </c>
      <c r="B138" t="s">
        <v>104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 s="1">
        <v>2.4E-2</v>
      </c>
    </row>
    <row r="139" spans="1:17" x14ac:dyDescent="0.35">
      <c r="A139">
        <v>1</v>
      </c>
      <c r="B139" t="s">
        <v>187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0</v>
      </c>
    </row>
    <row r="140" spans="1:17" x14ac:dyDescent="0.35">
      <c r="A140">
        <v>1</v>
      </c>
      <c r="B140" t="s">
        <v>105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 s="1">
        <v>0</v>
      </c>
    </row>
    <row r="141" spans="1:17" x14ac:dyDescent="0.35">
      <c r="A141">
        <v>1</v>
      </c>
      <c r="B141" t="s">
        <v>189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1">
        <v>0</v>
      </c>
    </row>
    <row r="142" spans="1:17" x14ac:dyDescent="0.35">
      <c r="A142">
        <v>1</v>
      </c>
      <c r="B142" t="s">
        <v>341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0</v>
      </c>
    </row>
    <row r="143" spans="1:17" x14ac:dyDescent="0.35">
      <c r="A143">
        <v>1</v>
      </c>
      <c r="B143" t="s">
        <v>190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">
        <v>0</v>
      </c>
    </row>
    <row r="144" spans="1:17" x14ac:dyDescent="0.35">
      <c r="A144">
        <v>1</v>
      </c>
      <c r="B144" t="s">
        <v>357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">
        <v>0</v>
      </c>
    </row>
    <row r="145" spans="1:17" x14ac:dyDescent="0.35">
      <c r="A145">
        <v>1</v>
      </c>
      <c r="B145" t="s">
        <v>188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</v>
      </c>
    </row>
    <row r="146" spans="1:17" x14ac:dyDescent="0.35">
      <c r="A146">
        <v>1</v>
      </c>
      <c r="B146" t="s">
        <v>342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0</v>
      </c>
    </row>
    <row r="147" spans="1:17" x14ac:dyDescent="0.35">
      <c r="A147">
        <v>1</v>
      </c>
      <c r="B147" t="s">
        <v>193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1E-3</v>
      </c>
    </row>
    <row r="148" spans="1:17" x14ac:dyDescent="0.35">
      <c r="A148">
        <v>1</v>
      </c>
      <c r="B148" t="s">
        <v>106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 s="1">
        <v>7.0000000000000001E-3</v>
      </c>
    </row>
    <row r="149" spans="1:17" x14ac:dyDescent="0.35">
      <c r="A149">
        <v>1</v>
      </c>
      <c r="B149" t="s">
        <v>194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1E-3</v>
      </c>
    </row>
    <row r="150" spans="1:17" x14ac:dyDescent="0.35">
      <c r="A150">
        <v>1</v>
      </c>
      <c r="B150" t="s">
        <v>197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0</v>
      </c>
    </row>
    <row r="151" spans="1:17" x14ac:dyDescent="0.35">
      <c r="A151">
        <v>1</v>
      </c>
      <c r="B151" t="s">
        <v>196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 s="1">
        <v>0</v>
      </c>
    </row>
    <row r="152" spans="1:17" x14ac:dyDescent="0.35">
      <c r="A152">
        <v>1</v>
      </c>
      <c r="B152" t="s">
        <v>359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v>0</v>
      </c>
    </row>
    <row r="153" spans="1:17" x14ac:dyDescent="0.35">
      <c r="A153">
        <v>1</v>
      </c>
      <c r="B153" t="s">
        <v>363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0</v>
      </c>
    </row>
    <row r="154" spans="1:17" x14ac:dyDescent="0.35">
      <c r="A154">
        <v>1</v>
      </c>
      <c r="B154" t="s">
        <v>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0</v>
      </c>
    </row>
    <row r="155" spans="1:17" x14ac:dyDescent="0.35">
      <c r="A155">
        <v>1</v>
      </c>
      <c r="B155" t="s">
        <v>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v>0</v>
      </c>
    </row>
    <row r="156" spans="1:17" x14ac:dyDescent="0.35">
      <c r="A156">
        <v>1</v>
      </c>
      <c r="B156" t="s">
        <v>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4.1000000000000002E-2</v>
      </c>
    </row>
    <row r="157" spans="1:17" x14ac:dyDescent="0.35">
      <c r="A157">
        <v>1</v>
      </c>
      <c r="B157" t="s">
        <v>202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">
        <v>0</v>
      </c>
    </row>
    <row r="158" spans="1:17" x14ac:dyDescent="0.35">
      <c r="A158">
        <v>1</v>
      </c>
      <c r="B158" t="s">
        <v>355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">
        <v>0</v>
      </c>
    </row>
    <row r="159" spans="1:17" x14ac:dyDescent="0.35">
      <c r="A159">
        <v>1</v>
      </c>
      <c r="B159" t="s">
        <v>169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 s="1">
        <v>1E-3</v>
      </c>
    </row>
    <row r="160" spans="1:17" x14ac:dyDescent="0.35">
      <c r="A160">
        <v>1</v>
      </c>
      <c r="B160" t="s">
        <v>203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1">
        <v>0</v>
      </c>
    </row>
    <row r="161" spans="1:17" x14ac:dyDescent="0.35">
      <c r="A161">
        <v>1</v>
      </c>
      <c r="B161" t="s">
        <v>195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0</v>
      </c>
    </row>
    <row r="162" spans="1:17" x14ac:dyDescent="0.35">
      <c r="A162">
        <v>1</v>
      </c>
      <c r="B162" t="s">
        <v>206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0</v>
      </c>
    </row>
    <row r="163" spans="1:17" x14ac:dyDescent="0.35">
      <c r="A163">
        <v>1</v>
      </c>
      <c r="B163" t="s">
        <v>204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0</v>
      </c>
    </row>
    <row r="164" spans="1:17" x14ac:dyDescent="0.35">
      <c r="A164">
        <v>1</v>
      </c>
      <c r="B164" t="s">
        <v>346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</v>
      </c>
    </row>
    <row r="165" spans="1:17" x14ac:dyDescent="0.35">
      <c r="A165">
        <v>1</v>
      </c>
      <c r="B165" t="s">
        <v>205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0</v>
      </c>
    </row>
    <row r="166" spans="1:17" x14ac:dyDescent="0.35">
      <c r="A166">
        <v>1</v>
      </c>
      <c r="B166" t="s">
        <v>107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 s="1">
        <v>1E-3</v>
      </c>
    </row>
    <row r="167" spans="1:17" x14ac:dyDescent="0.35">
      <c r="A167">
        <v>1</v>
      </c>
      <c r="B167" t="s">
        <v>207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1E-3</v>
      </c>
    </row>
    <row r="168" spans="1:17" x14ac:dyDescent="0.35">
      <c r="A168">
        <v>1</v>
      </c>
      <c r="B168" t="s">
        <v>108</v>
      </c>
      <c r="C168">
        <v>0</v>
      </c>
      <c r="D168">
        <v>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 s="1">
        <v>0.88500000000000001</v>
      </c>
    </row>
    <row r="169" spans="1:17" x14ac:dyDescent="0.35">
      <c r="A169">
        <v>1</v>
      </c>
      <c r="B169" t="s">
        <v>109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1">
        <v>0.64900000000000002</v>
      </c>
    </row>
    <row r="170" spans="1:17" x14ac:dyDescent="0.35">
      <c r="A170">
        <v>1</v>
      </c>
      <c r="B170" t="s">
        <v>343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0</v>
      </c>
    </row>
    <row r="171" spans="1:17" x14ac:dyDescent="0.35">
      <c r="A171">
        <v>1</v>
      </c>
      <c r="B171" t="s">
        <v>364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0</v>
      </c>
    </row>
    <row r="172" spans="1:17" x14ac:dyDescent="0.35">
      <c r="A172">
        <v>1</v>
      </c>
      <c r="B172" t="s">
        <v>208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1">
        <v>0</v>
      </c>
    </row>
    <row r="173" spans="1:17" x14ac:dyDescent="0.35">
      <c r="A173">
        <v>1</v>
      </c>
      <c r="B173" t="s">
        <v>360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1">
        <v>0</v>
      </c>
    </row>
    <row r="174" spans="1:17" x14ac:dyDescent="0.35">
      <c r="A174">
        <v>1</v>
      </c>
      <c r="B174" t="s">
        <v>347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s="1">
        <v>0</v>
      </c>
    </row>
    <row r="175" spans="1:17" x14ac:dyDescent="0.35">
      <c r="A175">
        <v>1</v>
      </c>
      <c r="B175" t="s">
        <v>209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0</v>
      </c>
    </row>
    <row r="176" spans="1:17" x14ac:dyDescent="0.35">
      <c r="A176">
        <v>1</v>
      </c>
      <c r="B176" t="s">
        <v>210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0</v>
      </c>
    </row>
    <row r="177" spans="1:17" x14ac:dyDescent="0.35">
      <c r="A177">
        <v>1</v>
      </c>
      <c r="B177" t="s">
        <v>211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0</v>
      </c>
    </row>
    <row r="178" spans="1:17" x14ac:dyDescent="0.35">
      <c r="A178">
        <v>1</v>
      </c>
      <c r="B178" t="s">
        <v>212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</v>
      </c>
    </row>
    <row r="179" spans="1:17" x14ac:dyDescent="0.35">
      <c r="A179">
        <v>1</v>
      </c>
      <c r="B179" t="s">
        <v>361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s="1">
        <v>0</v>
      </c>
    </row>
    <row r="180" spans="1:17" x14ac:dyDescent="0.35">
      <c r="A180">
        <v>1</v>
      </c>
      <c r="B180" t="s">
        <v>214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0</v>
      </c>
    </row>
    <row r="181" spans="1:17" x14ac:dyDescent="0.35">
      <c r="A181">
        <v>1</v>
      </c>
      <c r="B181" t="s">
        <v>153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 s="1">
        <v>4.0000000000000001E-3</v>
      </c>
    </row>
    <row r="182" spans="1:17" x14ac:dyDescent="0.35">
      <c r="A182">
        <v>1</v>
      </c>
      <c r="B182" t="s">
        <v>149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s="1">
        <v>1E-3</v>
      </c>
    </row>
    <row r="183" spans="1:17" x14ac:dyDescent="0.35">
      <c r="A183">
        <v>1</v>
      </c>
      <c r="B183" t="s">
        <v>215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 s="1">
        <v>1E-3</v>
      </c>
    </row>
    <row r="184" spans="1:17" x14ac:dyDescent="0.35">
      <c r="A184">
        <v>1</v>
      </c>
      <c r="B184" t="s">
        <v>151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 s="1">
        <v>1E-3</v>
      </c>
    </row>
    <row r="185" spans="1:17" x14ac:dyDescent="0.35">
      <c r="A185">
        <v>1</v>
      </c>
      <c r="B185" t="s">
        <v>217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 s="1">
        <v>3.0000000000000001E-3</v>
      </c>
    </row>
    <row r="186" spans="1:17" x14ac:dyDescent="0.35">
      <c r="A186">
        <v>1</v>
      </c>
      <c r="B186" t="s">
        <v>110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 s="1">
        <v>3.2000000000000001E-2</v>
      </c>
    </row>
    <row r="187" spans="1:17" x14ac:dyDescent="0.35">
      <c r="A187">
        <v>1</v>
      </c>
      <c r="B187" t="s">
        <v>218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1</v>
      </c>
      <c r="B188" t="s">
        <v>213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">
        <v>0</v>
      </c>
    </row>
    <row r="189" spans="1:17" x14ac:dyDescent="0.35">
      <c r="A189">
        <v>1</v>
      </c>
      <c r="B189" t="s">
        <v>220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0</v>
      </c>
    </row>
    <row r="190" spans="1:17" x14ac:dyDescent="0.35">
      <c r="A190">
        <v>1</v>
      </c>
      <c r="B190" t="s">
        <v>226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1">
        <v>0</v>
      </c>
    </row>
    <row r="191" spans="1:17" x14ac:dyDescent="0.35">
      <c r="A191">
        <v>1</v>
      </c>
      <c r="B191" t="s">
        <v>221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 s="1">
        <v>1E-3</v>
      </c>
    </row>
    <row r="192" spans="1:17" x14ac:dyDescent="0.35">
      <c r="A192">
        <v>1</v>
      </c>
      <c r="B192" t="s">
        <v>222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2.7E-2</v>
      </c>
    </row>
    <row r="193" spans="1:17" x14ac:dyDescent="0.35">
      <c r="A193">
        <v>1</v>
      </c>
      <c r="B193" t="s">
        <v>223</v>
      </c>
      <c r="C193">
        <v>0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 s="1">
        <v>8.9999999999999993E-3</v>
      </c>
    </row>
    <row r="194" spans="1:17" x14ac:dyDescent="0.35">
      <c r="A194">
        <v>1</v>
      </c>
      <c r="B194" t="s">
        <v>224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0</v>
      </c>
    </row>
    <row r="195" spans="1:17" x14ac:dyDescent="0.35">
      <c r="A195">
        <v>1</v>
      </c>
      <c r="B195" t="s">
        <v>227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s="1">
        <v>0</v>
      </c>
    </row>
    <row r="196" spans="1:17" x14ac:dyDescent="0.35">
      <c r="A196">
        <v>1</v>
      </c>
      <c r="B196" t="s">
        <v>228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s="1">
        <v>0</v>
      </c>
    </row>
    <row r="197" spans="1:17" x14ac:dyDescent="0.35">
      <c r="A197">
        <v>1</v>
      </c>
      <c r="B197" t="s">
        <v>225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s="1">
        <v>0</v>
      </c>
    </row>
    <row r="198" spans="1:17" x14ac:dyDescent="0.35">
      <c r="A198">
        <v>1</v>
      </c>
      <c r="B198" t="s">
        <v>219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s="1">
        <v>0</v>
      </c>
    </row>
    <row r="199" spans="1:17" x14ac:dyDescent="0.35">
      <c r="A199">
        <v>1</v>
      </c>
      <c r="B199" t="s">
        <v>230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 s="1">
        <v>0</v>
      </c>
    </row>
    <row r="200" spans="1:17" x14ac:dyDescent="0.35">
      <c r="A200">
        <v>1</v>
      </c>
      <c r="B200" t="s">
        <v>231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 s="1">
        <v>0</v>
      </c>
    </row>
    <row r="201" spans="1:17" x14ac:dyDescent="0.35">
      <c r="A201">
        <v>1</v>
      </c>
      <c r="B201" t="s">
        <v>232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s="1">
        <v>0</v>
      </c>
    </row>
    <row r="202" spans="1:17" x14ac:dyDescent="0.35">
      <c r="A202">
        <v>1</v>
      </c>
      <c r="B202" t="s">
        <v>233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s="1">
        <v>0</v>
      </c>
    </row>
    <row r="203" spans="1:17" x14ac:dyDescent="0.35">
      <c r="A203">
        <v>1</v>
      </c>
      <c r="B203" t="s">
        <v>365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 s="1">
        <v>0</v>
      </c>
    </row>
    <row r="204" spans="1:17" x14ac:dyDescent="0.35">
      <c r="A204">
        <v>1</v>
      </c>
      <c r="B204" t="s">
        <v>234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 s="1">
        <v>0</v>
      </c>
    </row>
    <row r="205" spans="1:17" x14ac:dyDescent="0.35">
      <c r="A205">
        <v>1</v>
      </c>
      <c r="B205" t="s">
        <v>235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s="1">
        <v>0</v>
      </c>
    </row>
    <row r="206" spans="1:17" x14ac:dyDescent="0.35">
      <c r="A206">
        <v>1</v>
      </c>
      <c r="B206" t="s">
        <v>236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s="1">
        <v>0</v>
      </c>
    </row>
    <row r="207" spans="1:17" x14ac:dyDescent="0.35">
      <c r="A207">
        <v>1</v>
      </c>
      <c r="B207" t="s">
        <v>237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 s="1">
        <v>0</v>
      </c>
    </row>
    <row r="208" spans="1:17" x14ac:dyDescent="0.35">
      <c r="A208">
        <v>1</v>
      </c>
      <c r="B208" t="s">
        <v>229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 s="1">
        <v>0</v>
      </c>
    </row>
    <row r="209" spans="1:17" x14ac:dyDescent="0.35">
      <c r="A209">
        <v>1</v>
      </c>
      <c r="B209" t="s">
        <v>238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 s="1">
        <v>0</v>
      </c>
    </row>
    <row r="210" spans="1:17" x14ac:dyDescent="0.35">
      <c r="A210">
        <v>1</v>
      </c>
      <c r="B210" t="s">
        <v>239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 s="1">
        <v>0</v>
      </c>
    </row>
    <row r="211" spans="1:17" x14ac:dyDescent="0.35">
      <c r="A211">
        <v>1</v>
      </c>
      <c r="B211" t="s">
        <v>240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0</v>
      </c>
      <c r="Q211" s="1">
        <v>0</v>
      </c>
    </row>
    <row r="212" spans="1:17" x14ac:dyDescent="0.35">
      <c r="A212">
        <v>1</v>
      </c>
      <c r="B212" t="s">
        <v>241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s="1">
        <v>0</v>
      </c>
    </row>
    <row r="213" spans="1:17" x14ac:dyDescent="0.35">
      <c r="A213">
        <v>1</v>
      </c>
      <c r="B213" t="s">
        <v>242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s="1">
        <v>0</v>
      </c>
    </row>
    <row r="214" spans="1:17" x14ac:dyDescent="0.35">
      <c r="A214">
        <v>1</v>
      </c>
      <c r="B214" t="s">
        <v>243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s="1">
        <v>0</v>
      </c>
    </row>
    <row r="215" spans="1:17" x14ac:dyDescent="0.35">
      <c r="A215">
        <v>1</v>
      </c>
      <c r="B215" t="s">
        <v>244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 s="1">
        <v>0</v>
      </c>
    </row>
    <row r="216" spans="1:17" x14ac:dyDescent="0.35">
      <c r="A216">
        <v>1</v>
      </c>
      <c r="B216" t="s">
        <v>245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 s="1">
        <v>0</v>
      </c>
    </row>
    <row r="217" spans="1:17" x14ac:dyDescent="0.35">
      <c r="A217">
        <v>1</v>
      </c>
      <c r="B217" t="s">
        <v>246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 s="1">
        <v>0</v>
      </c>
    </row>
    <row r="218" spans="1:17" x14ac:dyDescent="0.35">
      <c r="A218">
        <v>1</v>
      </c>
      <c r="B218" t="s">
        <v>247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s="1">
        <v>1E-3</v>
      </c>
    </row>
    <row r="219" spans="1:17" x14ac:dyDescent="0.35">
      <c r="A219">
        <v>1</v>
      </c>
      <c r="B219" t="s">
        <v>248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s="1">
        <v>0</v>
      </c>
    </row>
    <row r="220" spans="1:17" x14ac:dyDescent="0.35">
      <c r="A220">
        <v>1</v>
      </c>
      <c r="B220" t="s">
        <v>249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s="1">
        <v>0</v>
      </c>
    </row>
    <row r="221" spans="1:17" x14ac:dyDescent="0.35">
      <c r="A221">
        <v>1</v>
      </c>
      <c r="B221" t="s">
        <v>250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s="1">
        <v>0</v>
      </c>
    </row>
    <row r="222" spans="1:17" x14ac:dyDescent="0.35">
      <c r="A222">
        <v>1</v>
      </c>
      <c r="B222" t="s">
        <v>251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1">
        <v>0</v>
      </c>
    </row>
    <row r="223" spans="1:17" x14ac:dyDescent="0.35">
      <c r="A223">
        <v>1</v>
      </c>
      <c r="B223" t="s">
        <v>344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 s="1">
        <v>0</v>
      </c>
    </row>
    <row r="224" spans="1:17" x14ac:dyDescent="0.35">
      <c r="A224">
        <v>1</v>
      </c>
      <c r="B224" t="s">
        <v>252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 s="1">
        <v>1E-3</v>
      </c>
    </row>
    <row r="225" spans="1:17" x14ac:dyDescent="0.35">
      <c r="A225">
        <v>1</v>
      </c>
      <c r="B225" t="s">
        <v>253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 s="1">
        <v>0</v>
      </c>
    </row>
    <row r="226" spans="1:17" x14ac:dyDescent="0.35">
      <c r="A226">
        <v>1</v>
      </c>
      <c r="B226" t="s">
        <v>254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 s="1">
        <v>0</v>
      </c>
    </row>
    <row r="227" spans="1:17" x14ac:dyDescent="0.35">
      <c r="A227">
        <v>1</v>
      </c>
      <c r="B227" t="s">
        <v>255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s="1">
        <v>0</v>
      </c>
    </row>
    <row r="228" spans="1:17" x14ac:dyDescent="0.35">
      <c r="A228">
        <v>1</v>
      </c>
      <c r="B228" t="s">
        <v>256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 s="1">
        <v>0</v>
      </c>
    </row>
    <row r="229" spans="1:17" x14ac:dyDescent="0.35">
      <c r="A229">
        <v>1</v>
      </c>
      <c r="B229" t="s">
        <v>257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1">
        <v>0</v>
      </c>
    </row>
    <row r="230" spans="1:17" x14ac:dyDescent="0.35">
      <c r="A230">
        <v>1</v>
      </c>
      <c r="B230" t="s">
        <v>351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 s="1">
        <v>0</v>
      </c>
    </row>
    <row r="231" spans="1:17" x14ac:dyDescent="0.35">
      <c r="A231">
        <v>1</v>
      </c>
      <c r="B231" t="s">
        <v>258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 s="1">
        <v>0</v>
      </c>
    </row>
    <row r="232" spans="1:17" x14ac:dyDescent="0.35">
      <c r="A232">
        <v>1</v>
      </c>
      <c r="B232" t="s">
        <v>259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0</v>
      </c>
      <c r="Q232" s="1">
        <v>1E-3</v>
      </c>
    </row>
    <row r="233" spans="1:17" x14ac:dyDescent="0.35">
      <c r="A233">
        <v>1</v>
      </c>
      <c r="B233" t="s">
        <v>168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 s="1">
        <v>8.9999999999999993E-3</v>
      </c>
    </row>
    <row r="234" spans="1:17" x14ac:dyDescent="0.35">
      <c r="A234">
        <v>1</v>
      </c>
      <c r="B234" t="s">
        <v>111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s="1">
        <v>8.0000000000000002E-3</v>
      </c>
    </row>
    <row r="235" spans="1:17" x14ac:dyDescent="0.35">
      <c r="A235">
        <v>1</v>
      </c>
      <c r="B235" t="s">
        <v>261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 s="1">
        <v>0</v>
      </c>
    </row>
    <row r="236" spans="1:17" x14ac:dyDescent="0.35">
      <c r="A236">
        <v>1</v>
      </c>
      <c r="B236" t="s">
        <v>262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 s="1">
        <v>0</v>
      </c>
    </row>
    <row r="237" spans="1:17" x14ac:dyDescent="0.35">
      <c r="A237">
        <v>1</v>
      </c>
      <c r="B237" t="s">
        <v>263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 s="1">
        <v>0</v>
      </c>
    </row>
    <row r="238" spans="1:17" x14ac:dyDescent="0.35">
      <c r="A238">
        <v>1</v>
      </c>
      <c r="B238" t="s">
        <v>264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 s="1">
        <v>0</v>
      </c>
    </row>
    <row r="239" spans="1:17" x14ac:dyDescent="0.35">
      <c r="A239">
        <v>1</v>
      </c>
      <c r="B239" t="s">
        <v>265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 s="1">
        <v>0</v>
      </c>
    </row>
    <row r="240" spans="1:17" x14ac:dyDescent="0.35">
      <c r="A240">
        <v>1</v>
      </c>
      <c r="B240" t="s">
        <v>266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 s="1">
        <v>0</v>
      </c>
    </row>
    <row r="241" spans="1:17" x14ac:dyDescent="0.35">
      <c r="A241">
        <v>1</v>
      </c>
      <c r="B241" t="s">
        <v>267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 s="1">
        <v>0</v>
      </c>
    </row>
    <row r="242" spans="1:17" x14ac:dyDescent="0.35">
      <c r="A242">
        <v>1</v>
      </c>
      <c r="B242" t="s">
        <v>268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 s="1">
        <v>0</v>
      </c>
    </row>
    <row r="243" spans="1:17" x14ac:dyDescent="0.35">
      <c r="A243">
        <v>1</v>
      </c>
      <c r="B243" t="s">
        <v>269</v>
      </c>
      <c r="C243">
        <v>0</v>
      </c>
      <c r="D243">
        <v>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0</v>
      </c>
      <c r="Q243" s="1">
        <v>1E-3</v>
      </c>
    </row>
    <row r="244" spans="1:17" x14ac:dyDescent="0.35">
      <c r="A244">
        <v>1</v>
      </c>
      <c r="B244" t="s">
        <v>270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s="1">
        <v>0</v>
      </c>
    </row>
    <row r="245" spans="1:17" x14ac:dyDescent="0.35">
      <c r="A245">
        <v>1</v>
      </c>
      <c r="B245" t="s">
        <v>271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 s="1">
        <v>1E-3</v>
      </c>
    </row>
    <row r="246" spans="1:17" x14ac:dyDescent="0.35">
      <c r="A246">
        <v>1</v>
      </c>
      <c r="B246" t="s">
        <v>272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0</v>
      </c>
      <c r="Q246" s="1">
        <v>0</v>
      </c>
    </row>
    <row r="247" spans="1:17" x14ac:dyDescent="0.35">
      <c r="A247">
        <v>1</v>
      </c>
      <c r="B247" t="s">
        <v>273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0</v>
      </c>
      <c r="Q247" s="1">
        <v>0</v>
      </c>
    </row>
    <row r="248" spans="1:17" x14ac:dyDescent="0.35">
      <c r="A248">
        <v>1</v>
      </c>
      <c r="B248" t="s">
        <v>112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 s="1">
        <v>6.8000000000000005E-2</v>
      </c>
    </row>
    <row r="249" spans="1:17" x14ac:dyDescent="0.35">
      <c r="A249">
        <v>1</v>
      </c>
      <c r="B249" t="s">
        <v>274</v>
      </c>
      <c r="C249">
        <v>0</v>
      </c>
      <c r="D249">
        <v>4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 s="1">
        <v>1E-3</v>
      </c>
    </row>
    <row r="250" spans="1:17" x14ac:dyDescent="0.35">
      <c r="A250">
        <v>1</v>
      </c>
      <c r="B250" t="s">
        <v>260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 s="1">
        <v>0</v>
      </c>
    </row>
    <row r="251" spans="1:17" x14ac:dyDescent="0.35">
      <c r="A251">
        <v>1</v>
      </c>
      <c r="B251" t="s">
        <v>336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0</v>
      </c>
      <c r="Q251" s="1">
        <v>3.0000000000000001E-3</v>
      </c>
    </row>
    <row r="252" spans="1:17" x14ac:dyDescent="0.35">
      <c r="A252">
        <v>1</v>
      </c>
      <c r="B252" t="s">
        <v>334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 s="1">
        <v>2E-3</v>
      </c>
    </row>
    <row r="253" spans="1:17" x14ac:dyDescent="0.35">
      <c r="A253">
        <v>1</v>
      </c>
      <c r="B253" t="s">
        <v>276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 s="1">
        <v>0</v>
      </c>
    </row>
    <row r="254" spans="1:17" x14ac:dyDescent="0.35">
      <c r="A254">
        <v>1</v>
      </c>
      <c r="B254" t="s">
        <v>113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 s="1">
        <v>0.73199999999999998</v>
      </c>
    </row>
    <row r="255" spans="1:17" x14ac:dyDescent="0.35">
      <c r="A255">
        <v>1</v>
      </c>
      <c r="B255" t="s">
        <v>278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 s="1">
        <v>0</v>
      </c>
    </row>
    <row r="256" spans="1:17" x14ac:dyDescent="0.35">
      <c r="A256">
        <v>1</v>
      </c>
      <c r="B256" t="s">
        <v>114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0</v>
      </c>
      <c r="Q256" s="1">
        <v>0.09</v>
      </c>
    </row>
    <row r="257" spans="1:17" x14ac:dyDescent="0.35">
      <c r="A257">
        <v>1</v>
      </c>
      <c r="B257" t="s">
        <v>348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s="1">
        <v>0</v>
      </c>
    </row>
    <row r="258" spans="1:17" x14ac:dyDescent="0.35">
      <c r="A258">
        <v>1</v>
      </c>
      <c r="B258" t="s">
        <v>115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 s="1">
        <v>0.182</v>
      </c>
    </row>
    <row r="259" spans="1:17" x14ac:dyDescent="0.35">
      <c r="A259">
        <v>1</v>
      </c>
      <c r="B259" t="s">
        <v>275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 s="1">
        <v>0</v>
      </c>
    </row>
    <row r="260" spans="1:17" x14ac:dyDescent="0.35">
      <c r="A260">
        <v>1</v>
      </c>
      <c r="B260" t="s">
        <v>281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 s="1">
        <v>0</v>
      </c>
    </row>
    <row r="261" spans="1:17" x14ac:dyDescent="0.35">
      <c r="A261">
        <v>1</v>
      </c>
      <c r="B261" t="s">
        <v>160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 s="1">
        <v>1E-3</v>
      </c>
    </row>
    <row r="262" spans="1:17" x14ac:dyDescent="0.35">
      <c r="A262">
        <v>1</v>
      </c>
      <c r="B262" t="s">
        <v>283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 s="1">
        <v>0</v>
      </c>
    </row>
    <row r="263" spans="1:17" x14ac:dyDescent="0.35">
      <c r="A263">
        <v>1</v>
      </c>
      <c r="B263" t="s">
        <v>284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s="1">
        <v>0</v>
      </c>
    </row>
    <row r="264" spans="1:17" x14ac:dyDescent="0.35">
      <c r="A264">
        <v>1</v>
      </c>
      <c r="B264" t="s">
        <v>285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 s="1">
        <v>0</v>
      </c>
    </row>
    <row r="265" spans="1:17" x14ac:dyDescent="0.35">
      <c r="A265">
        <v>1</v>
      </c>
      <c r="B265" t="s">
        <v>280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 s="1">
        <v>0</v>
      </c>
    </row>
    <row r="266" spans="1:17" x14ac:dyDescent="0.35">
      <c r="A266">
        <v>1</v>
      </c>
      <c r="B266" t="s">
        <v>282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0</v>
      </c>
      <c r="Q266" s="1">
        <v>0</v>
      </c>
    </row>
    <row r="267" spans="1:17" x14ac:dyDescent="0.35">
      <c r="A267">
        <v>1</v>
      </c>
      <c r="B267" t="s">
        <v>166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0</v>
      </c>
      <c r="Q267" s="1">
        <v>1E-3</v>
      </c>
    </row>
    <row r="268" spans="1:17" x14ac:dyDescent="0.35">
      <c r="A268">
        <v>1</v>
      </c>
      <c r="B268" t="s">
        <v>116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0</v>
      </c>
      <c r="Q268" s="1">
        <v>0.83499999999999996</v>
      </c>
    </row>
    <row r="269" spans="1:17" x14ac:dyDescent="0.35">
      <c r="A269">
        <v>1</v>
      </c>
      <c r="B269" t="s">
        <v>286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 s="1">
        <v>0</v>
      </c>
    </row>
    <row r="270" spans="1:17" x14ac:dyDescent="0.35">
      <c r="A270">
        <v>1</v>
      </c>
      <c r="B270" t="s">
        <v>287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 s="1">
        <v>0</v>
      </c>
    </row>
    <row r="271" spans="1:17" x14ac:dyDescent="0.35">
      <c r="A271">
        <v>1</v>
      </c>
      <c r="B271" t="s">
        <v>288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 s="1">
        <v>0</v>
      </c>
    </row>
    <row r="272" spans="1:17" x14ac:dyDescent="0.35">
      <c r="A272">
        <v>1</v>
      </c>
      <c r="B272" t="s">
        <v>289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0</v>
      </c>
      <c r="Q272" s="1">
        <v>0</v>
      </c>
    </row>
    <row r="273" spans="1:17" x14ac:dyDescent="0.35">
      <c r="A273">
        <v>1</v>
      </c>
      <c r="B273" t="s">
        <v>290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 s="1">
        <v>0</v>
      </c>
    </row>
    <row r="274" spans="1:17" x14ac:dyDescent="0.35">
      <c r="A274">
        <v>1</v>
      </c>
      <c r="B274" t="s">
        <v>292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 s="1">
        <v>0</v>
      </c>
    </row>
    <row r="275" spans="1:17" x14ac:dyDescent="0.35">
      <c r="A275">
        <v>1</v>
      </c>
      <c r="B275" t="s">
        <v>335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 s="1">
        <v>0</v>
      </c>
    </row>
    <row r="276" spans="1:17" x14ac:dyDescent="0.35">
      <c r="A276">
        <v>1</v>
      </c>
      <c r="B276" t="s">
        <v>293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 s="1">
        <v>0</v>
      </c>
    </row>
    <row r="277" spans="1:17" x14ac:dyDescent="0.35">
      <c r="A277">
        <v>1</v>
      </c>
      <c r="B277" t="s">
        <v>159</v>
      </c>
      <c r="C277">
        <v>0</v>
      </c>
      <c r="D277">
        <v>2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0</v>
      </c>
      <c r="Q277" s="1">
        <v>1E-3</v>
      </c>
    </row>
    <row r="278" spans="1:17" x14ac:dyDescent="0.35">
      <c r="A278">
        <v>1</v>
      </c>
      <c r="B278" t="s">
        <v>294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s="1">
        <v>0</v>
      </c>
    </row>
    <row r="279" spans="1:17" x14ac:dyDescent="0.35">
      <c r="A279">
        <v>1</v>
      </c>
      <c r="B279" t="s">
        <v>295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 s="1">
        <v>0</v>
      </c>
    </row>
    <row r="280" spans="1:17" x14ac:dyDescent="0.35">
      <c r="A280">
        <v>1</v>
      </c>
      <c r="B280" t="s">
        <v>296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 s="1">
        <v>0</v>
      </c>
    </row>
    <row r="281" spans="1:17" x14ac:dyDescent="0.35">
      <c r="A281">
        <v>1</v>
      </c>
      <c r="B281" t="s">
        <v>356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 s="1">
        <v>7.0000000000000001E-3</v>
      </c>
    </row>
    <row r="282" spans="1:17" x14ac:dyDescent="0.35">
      <c r="A282">
        <v>1</v>
      </c>
      <c r="B282" t="s">
        <v>349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 s="1">
        <v>0</v>
      </c>
    </row>
    <row r="283" spans="1:17" x14ac:dyDescent="0.35">
      <c r="A283">
        <v>1</v>
      </c>
      <c r="B283" t="s">
        <v>298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s="1">
        <v>0</v>
      </c>
    </row>
    <row r="284" spans="1:17" x14ac:dyDescent="0.35">
      <c r="A284">
        <v>1</v>
      </c>
      <c r="B284" t="s">
        <v>299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 s="1">
        <v>0</v>
      </c>
    </row>
    <row r="285" spans="1:17" x14ac:dyDescent="0.35">
      <c r="A285">
        <v>1</v>
      </c>
      <c r="B285" t="s">
        <v>300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 s="1">
        <v>0</v>
      </c>
    </row>
    <row r="286" spans="1:17" x14ac:dyDescent="0.35">
      <c r="A286">
        <v>1</v>
      </c>
      <c r="B286" t="s">
        <v>301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s="1">
        <v>0</v>
      </c>
    </row>
    <row r="287" spans="1:17" x14ac:dyDescent="0.35">
      <c r="A287">
        <v>1</v>
      </c>
      <c r="B287" t="s">
        <v>302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s="1">
        <v>0</v>
      </c>
    </row>
    <row r="288" spans="1:17" x14ac:dyDescent="0.35">
      <c r="A288">
        <v>1</v>
      </c>
      <c r="B288" t="s">
        <v>303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 s="1">
        <v>0</v>
      </c>
    </row>
    <row r="289" spans="1:17" x14ac:dyDescent="0.35">
      <c r="A289">
        <v>1</v>
      </c>
      <c r="B289" t="s">
        <v>304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 s="1">
        <v>0</v>
      </c>
    </row>
    <row r="290" spans="1:17" x14ac:dyDescent="0.35">
      <c r="A290">
        <v>1</v>
      </c>
      <c r="B290" t="s">
        <v>305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s="1">
        <v>0</v>
      </c>
    </row>
    <row r="291" spans="1:17" x14ac:dyDescent="0.35">
      <c r="A291">
        <v>1</v>
      </c>
      <c r="B291" t="s">
        <v>306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s="1">
        <v>0</v>
      </c>
    </row>
    <row r="292" spans="1:17" x14ac:dyDescent="0.35">
      <c r="A292">
        <v>1</v>
      </c>
      <c r="B292" t="s">
        <v>307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s="1">
        <v>0</v>
      </c>
    </row>
    <row r="293" spans="1:17" x14ac:dyDescent="0.35">
      <c r="A293">
        <v>1</v>
      </c>
      <c r="B293" t="s">
        <v>338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s="1">
        <v>1.6E-2</v>
      </c>
    </row>
    <row r="294" spans="1:17" x14ac:dyDescent="0.35">
      <c r="A294">
        <v>1</v>
      </c>
      <c r="B294" t="s">
        <v>162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0</v>
      </c>
      <c r="Q294" s="1">
        <v>4.0000000000000001E-3</v>
      </c>
    </row>
    <row r="295" spans="1:17" x14ac:dyDescent="0.35">
      <c r="A295">
        <v>1</v>
      </c>
      <c r="B295" t="s">
        <v>308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s="1">
        <v>0</v>
      </c>
    </row>
    <row r="296" spans="1:17" x14ac:dyDescent="0.35">
      <c r="A296">
        <v>1</v>
      </c>
      <c r="B296" t="s">
        <v>309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 s="1">
        <v>0</v>
      </c>
    </row>
    <row r="297" spans="1:17" x14ac:dyDescent="0.35">
      <c r="A297">
        <v>1</v>
      </c>
      <c r="B297" t="s">
        <v>310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 s="1">
        <v>0</v>
      </c>
    </row>
    <row r="298" spans="1:17" x14ac:dyDescent="0.35">
      <c r="A298">
        <v>1</v>
      </c>
      <c r="B298" t="s">
        <v>297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 s="1">
        <v>0</v>
      </c>
    </row>
    <row r="299" spans="1:17" x14ac:dyDescent="0.35">
      <c r="A299">
        <v>1</v>
      </c>
      <c r="B299" t="s">
        <v>311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  <c r="Q299" s="1">
        <v>0</v>
      </c>
    </row>
    <row r="300" spans="1:17" x14ac:dyDescent="0.35">
      <c r="A300">
        <v>1</v>
      </c>
      <c r="B300" t="s">
        <v>312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 s="1">
        <v>1E-3</v>
      </c>
    </row>
    <row r="301" spans="1:17" x14ac:dyDescent="0.35">
      <c r="A301">
        <v>1</v>
      </c>
      <c r="B301" t="s">
        <v>117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 s="1">
        <v>0.99</v>
      </c>
    </row>
    <row r="302" spans="1:17" x14ac:dyDescent="0.35">
      <c r="A302">
        <v>1</v>
      </c>
      <c r="B302" t="s">
        <v>313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 s="1">
        <v>0</v>
      </c>
    </row>
    <row r="303" spans="1:17" x14ac:dyDescent="0.35">
      <c r="A303">
        <v>1</v>
      </c>
      <c r="B303" t="s">
        <v>314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 s="1">
        <v>0</v>
      </c>
    </row>
    <row r="304" spans="1:17" x14ac:dyDescent="0.35">
      <c r="A304">
        <v>1</v>
      </c>
      <c r="B304" t="s">
        <v>156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 s="1">
        <v>2E-3</v>
      </c>
    </row>
    <row r="305" spans="1:17" x14ac:dyDescent="0.35">
      <c r="A305">
        <v>1</v>
      </c>
      <c r="B305" t="s">
        <v>315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 s="1">
        <v>0</v>
      </c>
    </row>
    <row r="306" spans="1:17" x14ac:dyDescent="0.35">
      <c r="A306">
        <v>1</v>
      </c>
      <c r="B306" t="s">
        <v>157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0</v>
      </c>
      <c r="Q306" s="1">
        <v>1.0999999999999999E-2</v>
      </c>
    </row>
    <row r="307" spans="1:17" x14ac:dyDescent="0.35">
      <c r="A307">
        <v>1</v>
      </c>
      <c r="B307" t="s">
        <v>317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 s="1">
        <v>0</v>
      </c>
    </row>
    <row r="308" spans="1:17" x14ac:dyDescent="0.35">
      <c r="A308">
        <v>1</v>
      </c>
      <c r="B308" t="s">
        <v>316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 s="1">
        <v>1E-3</v>
      </c>
    </row>
    <row r="309" spans="1:17" x14ac:dyDescent="0.35">
      <c r="A309">
        <v>1</v>
      </c>
      <c r="B309" t="s">
        <v>322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 s="1">
        <v>1E-3</v>
      </c>
    </row>
    <row r="310" spans="1:17" x14ac:dyDescent="0.35">
      <c r="A310">
        <v>1</v>
      </c>
      <c r="B310" t="s">
        <v>120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 s="1">
        <v>2E-3</v>
      </c>
    </row>
    <row r="311" spans="1:17" x14ac:dyDescent="0.35">
      <c r="A311">
        <v>1</v>
      </c>
      <c r="B311" t="s">
        <v>118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s="1">
        <v>0.17399999999999999</v>
      </c>
    </row>
    <row r="312" spans="1:17" x14ac:dyDescent="0.35">
      <c r="A312">
        <v>1</v>
      </c>
      <c r="B312" t="s">
        <v>321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  <c r="Q312" s="1">
        <v>1E-3</v>
      </c>
    </row>
    <row r="313" spans="1:17" x14ac:dyDescent="0.35">
      <c r="A313">
        <v>1</v>
      </c>
      <c r="B313" t="s">
        <v>320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 s="1">
        <v>1E-3</v>
      </c>
    </row>
    <row r="314" spans="1:17" x14ac:dyDescent="0.35">
      <c r="A314">
        <v>1</v>
      </c>
      <c r="B314" t="s">
        <v>155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 s="1">
        <v>1.4E-2</v>
      </c>
    </row>
    <row r="315" spans="1:17" x14ac:dyDescent="0.35">
      <c r="A315">
        <v>1</v>
      </c>
      <c r="B315" t="s">
        <v>119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 s="1">
        <v>0</v>
      </c>
    </row>
    <row r="316" spans="1:17" x14ac:dyDescent="0.35">
      <c r="A316">
        <v>1</v>
      </c>
      <c r="B316" t="s">
        <v>318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  <c r="Q316" s="1">
        <v>0</v>
      </c>
    </row>
    <row r="317" spans="1:17" x14ac:dyDescent="0.35">
      <c r="A317">
        <v>1</v>
      </c>
      <c r="B317" t="s">
        <v>323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  <c r="Q317" s="1">
        <v>0</v>
      </c>
    </row>
    <row r="318" spans="1:17" x14ac:dyDescent="0.35">
      <c r="A318">
        <v>1</v>
      </c>
      <c r="B318" t="s">
        <v>121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 s="1">
        <v>7.0000000000000001E-3</v>
      </c>
    </row>
    <row r="319" spans="1:17" x14ac:dyDescent="0.35">
      <c r="A319">
        <v>1</v>
      </c>
      <c r="B319" t="s">
        <v>122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 s="1">
        <v>2.5999999999999999E-2</v>
      </c>
    </row>
    <row r="320" spans="1:17" x14ac:dyDescent="0.35">
      <c r="A320">
        <v>1</v>
      </c>
      <c r="B320" t="s">
        <v>123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  <c r="Q320" s="1">
        <v>1E-3</v>
      </c>
    </row>
    <row r="321" spans="1:17" x14ac:dyDescent="0.35">
      <c r="A321">
        <v>1</v>
      </c>
      <c r="B321" t="s">
        <v>324</v>
      </c>
      <c r="C321">
        <v>2</v>
      </c>
      <c r="D321">
        <v>3</v>
      </c>
      <c r="E321">
        <v>9</v>
      </c>
      <c r="F321">
        <v>4.5</v>
      </c>
      <c r="G321">
        <v>11</v>
      </c>
      <c r="H321">
        <v>0</v>
      </c>
      <c r="I321">
        <v>0</v>
      </c>
      <c r="J321">
        <v>1</v>
      </c>
      <c r="K321">
        <v>7</v>
      </c>
      <c r="L321">
        <v>0</v>
      </c>
      <c r="M321">
        <v>0</v>
      </c>
      <c r="N321">
        <v>1</v>
      </c>
      <c r="O321">
        <v>0</v>
      </c>
      <c r="P321">
        <v>0</v>
      </c>
      <c r="Q321" s="1">
        <v>2E-3</v>
      </c>
    </row>
    <row r="322" spans="1:17" x14ac:dyDescent="0.35">
      <c r="A322">
        <v>1</v>
      </c>
      <c r="B322" t="s">
        <v>327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 s="1">
        <v>0</v>
      </c>
    </row>
    <row r="323" spans="1:17" x14ac:dyDescent="0.35">
      <c r="A323">
        <v>1</v>
      </c>
      <c r="B323" t="s">
        <v>325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0</v>
      </c>
      <c r="Q323" s="1">
        <v>0</v>
      </c>
    </row>
    <row r="324" spans="1:17" x14ac:dyDescent="0.35">
      <c r="A324">
        <v>1</v>
      </c>
      <c r="B324" t="s">
        <v>329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 s="1">
        <v>0</v>
      </c>
    </row>
    <row r="325" spans="1:17" x14ac:dyDescent="0.35">
      <c r="A325">
        <v>1</v>
      </c>
      <c r="B325" t="s">
        <v>167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0</v>
      </c>
      <c r="P325">
        <v>0</v>
      </c>
      <c r="Q325" s="1">
        <v>1E-3</v>
      </c>
    </row>
    <row r="326" spans="1:17" x14ac:dyDescent="0.35">
      <c r="A326">
        <v>1</v>
      </c>
      <c r="B326" t="s">
        <v>330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0</v>
      </c>
      <c r="Q326" s="1">
        <v>2E-3</v>
      </c>
    </row>
    <row r="327" spans="1:17" x14ac:dyDescent="0.35">
      <c r="A327">
        <v>1</v>
      </c>
      <c r="B327" t="s">
        <v>331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 s="1">
        <v>0</v>
      </c>
    </row>
    <row r="328" spans="1:17" x14ac:dyDescent="0.35">
      <c r="A328">
        <v>1</v>
      </c>
      <c r="B328" t="s">
        <v>328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 s="1">
        <v>0</v>
      </c>
    </row>
    <row r="329" spans="1:17" x14ac:dyDescent="0.35">
      <c r="A329">
        <v>1</v>
      </c>
      <c r="B329" t="s">
        <v>332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 s="1">
        <v>1E-3</v>
      </c>
    </row>
    <row r="330" spans="1:17" x14ac:dyDescent="0.35">
      <c r="A330">
        <v>1</v>
      </c>
      <c r="B330" t="s">
        <v>333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 s="1">
        <v>0</v>
      </c>
    </row>
    <row r="331" spans="1:17" x14ac:dyDescent="0.35">
      <c r="A331">
        <v>1</v>
      </c>
      <c r="B331" t="s">
        <v>366</v>
      </c>
      <c r="C331">
        <v>2</v>
      </c>
      <c r="D331">
        <v>6</v>
      </c>
      <c r="E331">
        <v>8</v>
      </c>
      <c r="F331">
        <v>4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1</v>
      </c>
      <c r="O331">
        <v>-0.2</v>
      </c>
      <c r="P331">
        <v>-0.2</v>
      </c>
      <c r="Q331" s="1">
        <v>6.0000000000000001E-3</v>
      </c>
    </row>
    <row r="332" spans="1:17" x14ac:dyDescent="0.35">
      <c r="A332">
        <v>1</v>
      </c>
      <c r="B332" t="s">
        <v>124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</v>
      </c>
      <c r="K332">
        <v>-2</v>
      </c>
      <c r="L332">
        <v>0</v>
      </c>
      <c r="M332">
        <v>0</v>
      </c>
      <c r="N332">
        <v>1</v>
      </c>
      <c r="O332">
        <v>-0.2</v>
      </c>
      <c r="P332">
        <v>-0.2</v>
      </c>
      <c r="Q332" s="1">
        <v>2E-3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Q333"/>
  <sheetViews>
    <sheetView showGridLines="0" topLeftCell="A305" workbookViewId="0">
      <selection activeCell="A5" sqref="A5:Q333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bestFit="1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385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125</v>
      </c>
      <c r="L4" t="s">
        <v>126</v>
      </c>
      <c r="M4" t="s">
        <v>9</v>
      </c>
      <c r="N4" t="s">
        <v>10</v>
      </c>
      <c r="O4" t="s">
        <v>11</v>
      </c>
      <c r="P4" t="s">
        <v>12</v>
      </c>
      <c r="Q4" t="s">
        <v>13</v>
      </c>
    </row>
    <row r="5" spans="1:17" x14ac:dyDescent="0.35">
      <c r="A5">
        <v>2</v>
      </c>
      <c r="B5" t="s">
        <v>39</v>
      </c>
      <c r="C5">
        <v>8</v>
      </c>
      <c r="D5">
        <v>10</v>
      </c>
      <c r="E5">
        <v>111</v>
      </c>
      <c r="F5">
        <v>13.9</v>
      </c>
      <c r="G5">
        <v>42</v>
      </c>
      <c r="H5">
        <v>3</v>
      </c>
      <c r="I5">
        <v>2</v>
      </c>
      <c r="J5">
        <v>0</v>
      </c>
      <c r="K5">
        <v>0</v>
      </c>
      <c r="L5">
        <v>0</v>
      </c>
      <c r="M5">
        <v>0</v>
      </c>
      <c r="N5">
        <v>1</v>
      </c>
      <c r="O5">
        <v>27.1</v>
      </c>
      <c r="P5">
        <v>27.1</v>
      </c>
      <c r="Q5" s="1">
        <v>0.99399999999999999</v>
      </c>
    </row>
    <row r="6" spans="1:17" x14ac:dyDescent="0.35">
      <c r="A6">
        <v>2</v>
      </c>
      <c r="B6" t="s">
        <v>26</v>
      </c>
      <c r="C6">
        <v>6</v>
      </c>
      <c r="D6">
        <v>8</v>
      </c>
      <c r="E6">
        <v>171</v>
      </c>
      <c r="F6">
        <v>28.5</v>
      </c>
      <c r="G6">
        <v>70</v>
      </c>
      <c r="H6">
        <v>9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26.1</v>
      </c>
      <c r="P6">
        <v>26.1</v>
      </c>
      <c r="Q6" s="1">
        <v>0.97199999999999998</v>
      </c>
    </row>
    <row r="7" spans="1:17" x14ac:dyDescent="0.35">
      <c r="A7">
        <v>2</v>
      </c>
      <c r="B7" t="s">
        <v>108</v>
      </c>
      <c r="C7">
        <v>8</v>
      </c>
      <c r="D7">
        <v>12</v>
      </c>
      <c r="E7">
        <v>89</v>
      </c>
      <c r="F7">
        <v>11.1</v>
      </c>
      <c r="G7">
        <v>20</v>
      </c>
      <c r="H7">
        <v>1</v>
      </c>
      <c r="I7">
        <v>2</v>
      </c>
      <c r="J7">
        <v>0</v>
      </c>
      <c r="K7">
        <v>0</v>
      </c>
      <c r="L7">
        <v>0</v>
      </c>
      <c r="M7">
        <v>0</v>
      </c>
      <c r="N7">
        <v>1</v>
      </c>
      <c r="O7">
        <v>24.9</v>
      </c>
      <c r="P7">
        <v>24.9</v>
      </c>
      <c r="Q7" s="1">
        <v>0.88500000000000001</v>
      </c>
    </row>
    <row r="8" spans="1:17" x14ac:dyDescent="0.35">
      <c r="A8">
        <v>2</v>
      </c>
      <c r="B8" t="s">
        <v>40</v>
      </c>
      <c r="C8">
        <v>7</v>
      </c>
      <c r="D8">
        <v>9</v>
      </c>
      <c r="E8">
        <v>146</v>
      </c>
      <c r="F8">
        <v>20.9</v>
      </c>
      <c r="G8">
        <v>32</v>
      </c>
      <c r="H8">
        <v>6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24.1</v>
      </c>
      <c r="P8">
        <v>24.1</v>
      </c>
      <c r="Q8" s="1">
        <v>0.90200000000000002</v>
      </c>
    </row>
    <row r="9" spans="1:17" x14ac:dyDescent="0.35">
      <c r="A9">
        <v>2</v>
      </c>
      <c r="B9" t="s">
        <v>22</v>
      </c>
      <c r="C9">
        <v>15</v>
      </c>
      <c r="D9">
        <v>20</v>
      </c>
      <c r="E9">
        <v>147</v>
      </c>
      <c r="F9">
        <v>9.8000000000000007</v>
      </c>
      <c r="G9">
        <v>20</v>
      </c>
      <c r="H9">
        <v>1</v>
      </c>
      <c r="I9">
        <v>0</v>
      </c>
      <c r="J9">
        <v>2</v>
      </c>
      <c r="K9">
        <v>4</v>
      </c>
      <c r="L9">
        <v>0</v>
      </c>
      <c r="M9">
        <v>0</v>
      </c>
      <c r="N9">
        <v>1</v>
      </c>
      <c r="O9">
        <v>22.6</v>
      </c>
      <c r="P9">
        <v>22.6</v>
      </c>
      <c r="Q9" s="1">
        <v>0.95099999999999996</v>
      </c>
    </row>
    <row r="10" spans="1:17" x14ac:dyDescent="0.35">
      <c r="A10">
        <v>2</v>
      </c>
      <c r="B10" t="s">
        <v>91</v>
      </c>
      <c r="C10">
        <v>8</v>
      </c>
      <c r="D10">
        <v>10</v>
      </c>
      <c r="E10">
        <v>59</v>
      </c>
      <c r="F10">
        <v>7.4</v>
      </c>
      <c r="G10">
        <v>12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N10">
        <v>1</v>
      </c>
      <c r="O10">
        <v>21.9</v>
      </c>
      <c r="P10">
        <v>21.9</v>
      </c>
      <c r="Q10" s="1">
        <v>0.91600000000000004</v>
      </c>
    </row>
    <row r="11" spans="1:17" x14ac:dyDescent="0.35">
      <c r="A11">
        <v>2</v>
      </c>
      <c r="B11" t="s">
        <v>43</v>
      </c>
      <c r="C11">
        <v>5</v>
      </c>
      <c r="D11">
        <v>6</v>
      </c>
      <c r="E11">
        <v>66</v>
      </c>
      <c r="F11">
        <v>13.2</v>
      </c>
      <c r="G11">
        <v>22</v>
      </c>
      <c r="H11">
        <v>2</v>
      </c>
      <c r="I11">
        <v>2</v>
      </c>
      <c r="J11">
        <v>0</v>
      </c>
      <c r="K11">
        <v>0</v>
      </c>
      <c r="L11">
        <v>0</v>
      </c>
      <c r="M11">
        <v>0</v>
      </c>
      <c r="N11">
        <v>1</v>
      </c>
      <c r="O11">
        <v>21.1</v>
      </c>
      <c r="P11">
        <v>21.1</v>
      </c>
      <c r="Q11" s="1">
        <v>0.121</v>
      </c>
    </row>
    <row r="12" spans="1:17" x14ac:dyDescent="0.35">
      <c r="A12">
        <v>2</v>
      </c>
      <c r="B12" t="s">
        <v>29</v>
      </c>
      <c r="C12">
        <v>4</v>
      </c>
      <c r="D12">
        <v>5</v>
      </c>
      <c r="E12">
        <v>131</v>
      </c>
      <c r="F12">
        <v>32.799999999999997</v>
      </c>
      <c r="G12">
        <v>63</v>
      </c>
      <c r="H12">
        <v>8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21.1</v>
      </c>
      <c r="P12">
        <v>21.1</v>
      </c>
      <c r="Q12" s="1">
        <v>0.98299999999999998</v>
      </c>
    </row>
    <row r="13" spans="1:17" x14ac:dyDescent="0.35">
      <c r="A13">
        <v>2</v>
      </c>
      <c r="B13" t="s">
        <v>62</v>
      </c>
      <c r="C13">
        <v>4</v>
      </c>
      <c r="D13">
        <v>10</v>
      </c>
      <c r="E13">
        <v>127</v>
      </c>
      <c r="F13">
        <v>31.8</v>
      </c>
      <c r="G13">
        <v>71</v>
      </c>
      <c r="H13">
        <v>6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20.7</v>
      </c>
      <c r="P13">
        <v>20.7</v>
      </c>
      <c r="Q13" s="1">
        <v>0.82099999999999995</v>
      </c>
    </row>
    <row r="14" spans="1:17" x14ac:dyDescent="0.35">
      <c r="A14">
        <v>2</v>
      </c>
      <c r="B14" t="s">
        <v>45</v>
      </c>
      <c r="C14">
        <v>11</v>
      </c>
      <c r="D14">
        <v>13</v>
      </c>
      <c r="E14">
        <v>143</v>
      </c>
      <c r="F14">
        <v>13</v>
      </c>
      <c r="G14">
        <v>31</v>
      </c>
      <c r="H14">
        <v>5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19.8</v>
      </c>
      <c r="P14">
        <v>19.8</v>
      </c>
      <c r="Q14" s="1">
        <v>1</v>
      </c>
    </row>
    <row r="15" spans="1:17" x14ac:dyDescent="0.35">
      <c r="A15">
        <v>2</v>
      </c>
      <c r="B15" t="s">
        <v>79</v>
      </c>
      <c r="C15">
        <v>2</v>
      </c>
      <c r="D15">
        <v>3</v>
      </c>
      <c r="E15">
        <v>66</v>
      </c>
      <c r="F15">
        <v>33</v>
      </c>
      <c r="G15">
        <v>50</v>
      </c>
      <c r="H15">
        <v>4</v>
      </c>
      <c r="I15">
        <v>2</v>
      </c>
      <c r="J15">
        <v>0</v>
      </c>
      <c r="K15">
        <v>0</v>
      </c>
      <c r="L15">
        <v>0</v>
      </c>
      <c r="M15">
        <v>0</v>
      </c>
      <c r="N15">
        <v>1</v>
      </c>
      <c r="O15">
        <v>19.600000000000001</v>
      </c>
      <c r="P15">
        <v>19.600000000000001</v>
      </c>
      <c r="Q15" s="1">
        <v>1E-3</v>
      </c>
    </row>
    <row r="16" spans="1:17" x14ac:dyDescent="0.35">
      <c r="A16">
        <v>2</v>
      </c>
      <c r="B16" t="s">
        <v>21</v>
      </c>
      <c r="C16">
        <v>11</v>
      </c>
      <c r="D16">
        <v>13</v>
      </c>
      <c r="E16">
        <v>159</v>
      </c>
      <c r="F16">
        <v>14.5</v>
      </c>
      <c r="G16">
        <v>30</v>
      </c>
      <c r="H16">
        <v>5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19.399999999999999</v>
      </c>
      <c r="P16">
        <v>19.399999999999999</v>
      </c>
      <c r="Q16" s="1">
        <v>0.99399999999999999</v>
      </c>
    </row>
    <row r="17" spans="1:17" x14ac:dyDescent="0.35">
      <c r="A17">
        <v>2</v>
      </c>
      <c r="B17" t="s">
        <v>92</v>
      </c>
      <c r="C17">
        <v>2</v>
      </c>
      <c r="D17">
        <v>2</v>
      </c>
      <c r="E17">
        <v>113</v>
      </c>
      <c r="F17">
        <v>56.5</v>
      </c>
      <c r="G17">
        <v>60</v>
      </c>
      <c r="H17">
        <v>8</v>
      </c>
      <c r="I17">
        <v>1</v>
      </c>
      <c r="J17">
        <v>2</v>
      </c>
      <c r="K17">
        <v>10</v>
      </c>
      <c r="L17">
        <v>0</v>
      </c>
      <c r="M17">
        <v>0</v>
      </c>
      <c r="N17">
        <v>1</v>
      </c>
      <c r="O17">
        <v>19.3</v>
      </c>
      <c r="P17">
        <v>19.3</v>
      </c>
      <c r="Q17" s="1">
        <v>5.8000000000000003E-2</v>
      </c>
    </row>
    <row r="18" spans="1:17" x14ac:dyDescent="0.35">
      <c r="A18">
        <v>2</v>
      </c>
      <c r="B18" t="s">
        <v>49</v>
      </c>
      <c r="C18">
        <v>6</v>
      </c>
      <c r="D18">
        <v>9</v>
      </c>
      <c r="E18">
        <v>63</v>
      </c>
      <c r="F18">
        <v>10.5</v>
      </c>
      <c r="G18">
        <v>23</v>
      </c>
      <c r="H18">
        <v>1</v>
      </c>
      <c r="I18">
        <v>0</v>
      </c>
      <c r="J18">
        <v>5</v>
      </c>
      <c r="K18">
        <v>38</v>
      </c>
      <c r="L18">
        <v>1</v>
      </c>
      <c r="M18">
        <v>0</v>
      </c>
      <c r="N18">
        <v>1</v>
      </c>
      <c r="O18">
        <v>19.100000000000001</v>
      </c>
      <c r="P18">
        <v>19.100000000000001</v>
      </c>
      <c r="Q18" s="1">
        <v>0.98</v>
      </c>
    </row>
    <row r="19" spans="1:17" x14ac:dyDescent="0.35">
      <c r="A19">
        <v>2</v>
      </c>
      <c r="B19" t="s">
        <v>78</v>
      </c>
      <c r="C19">
        <v>6</v>
      </c>
      <c r="D19">
        <v>7</v>
      </c>
      <c r="E19">
        <v>92</v>
      </c>
      <c r="F19">
        <v>15.3</v>
      </c>
      <c r="G19">
        <v>40</v>
      </c>
      <c r="H19">
        <v>3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18.2</v>
      </c>
      <c r="P19">
        <v>18.2</v>
      </c>
      <c r="Q19" s="1">
        <v>0.80500000000000005</v>
      </c>
    </row>
    <row r="20" spans="1:17" x14ac:dyDescent="0.35">
      <c r="A20">
        <v>2</v>
      </c>
      <c r="B20" t="s">
        <v>67</v>
      </c>
      <c r="C20">
        <v>4</v>
      </c>
      <c r="D20">
        <v>8</v>
      </c>
      <c r="E20">
        <v>37</v>
      </c>
      <c r="F20">
        <v>9.3000000000000007</v>
      </c>
      <c r="G20">
        <v>10</v>
      </c>
      <c r="H20">
        <v>0</v>
      </c>
      <c r="I20">
        <v>2</v>
      </c>
      <c r="J20">
        <v>0</v>
      </c>
      <c r="K20">
        <v>0</v>
      </c>
      <c r="L20">
        <v>0</v>
      </c>
      <c r="M20">
        <v>0</v>
      </c>
      <c r="N20">
        <v>1</v>
      </c>
      <c r="O20">
        <v>17.7</v>
      </c>
      <c r="P20">
        <v>17.7</v>
      </c>
      <c r="Q20" s="1">
        <v>0.497</v>
      </c>
    </row>
    <row r="21" spans="1:17" x14ac:dyDescent="0.35">
      <c r="A21">
        <v>2</v>
      </c>
      <c r="B21" t="s">
        <v>46</v>
      </c>
      <c r="C21">
        <v>6</v>
      </c>
      <c r="D21">
        <v>8</v>
      </c>
      <c r="E21">
        <v>84</v>
      </c>
      <c r="F21">
        <v>14</v>
      </c>
      <c r="G21">
        <v>21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17.399999999999999</v>
      </c>
      <c r="P21">
        <v>17.399999999999999</v>
      </c>
      <c r="Q21" s="1">
        <v>0.999</v>
      </c>
    </row>
    <row r="22" spans="1:17" x14ac:dyDescent="0.35">
      <c r="A22">
        <v>2</v>
      </c>
      <c r="B22" t="s">
        <v>89</v>
      </c>
      <c r="C22">
        <v>7</v>
      </c>
      <c r="D22">
        <v>9</v>
      </c>
      <c r="E22">
        <v>54</v>
      </c>
      <c r="F22">
        <v>7.7</v>
      </c>
      <c r="G22">
        <v>15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16.899999999999999</v>
      </c>
      <c r="P22">
        <v>16.899999999999999</v>
      </c>
      <c r="Q22" s="1">
        <v>0.93500000000000005</v>
      </c>
    </row>
    <row r="23" spans="1:17" x14ac:dyDescent="0.35">
      <c r="A23">
        <v>2</v>
      </c>
      <c r="B23" t="s">
        <v>73</v>
      </c>
      <c r="C23">
        <v>7</v>
      </c>
      <c r="D23">
        <v>10</v>
      </c>
      <c r="E23">
        <v>72</v>
      </c>
      <c r="F23">
        <v>10.3</v>
      </c>
      <c r="G23">
        <v>23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16.7</v>
      </c>
      <c r="P23">
        <v>16.7</v>
      </c>
      <c r="Q23" s="1">
        <v>0.91</v>
      </c>
    </row>
    <row r="24" spans="1:17" x14ac:dyDescent="0.35">
      <c r="A24">
        <v>2</v>
      </c>
      <c r="B24" t="s">
        <v>95</v>
      </c>
      <c r="C24">
        <v>11</v>
      </c>
      <c r="D24">
        <v>14</v>
      </c>
      <c r="E24">
        <v>110</v>
      </c>
      <c r="F24">
        <v>10</v>
      </c>
      <c r="G24">
        <v>45</v>
      </c>
      <c r="H24">
        <v>3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16.5</v>
      </c>
      <c r="P24">
        <v>16.5</v>
      </c>
      <c r="Q24" s="1">
        <v>0.91500000000000004</v>
      </c>
    </row>
    <row r="25" spans="1:17" x14ac:dyDescent="0.35">
      <c r="A25">
        <v>2</v>
      </c>
      <c r="B25" t="s">
        <v>116</v>
      </c>
      <c r="C25">
        <v>6</v>
      </c>
      <c r="D25">
        <v>8</v>
      </c>
      <c r="E25">
        <v>67</v>
      </c>
      <c r="F25">
        <v>11.2</v>
      </c>
      <c r="G25">
        <v>24</v>
      </c>
      <c r="H25">
        <v>2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15.7</v>
      </c>
      <c r="P25">
        <v>15.7</v>
      </c>
      <c r="Q25" s="1">
        <v>0.83499999999999996</v>
      </c>
    </row>
    <row r="26" spans="1:17" x14ac:dyDescent="0.35">
      <c r="A26">
        <v>2</v>
      </c>
      <c r="B26" t="s">
        <v>35</v>
      </c>
      <c r="C26">
        <v>2</v>
      </c>
      <c r="D26">
        <v>8</v>
      </c>
      <c r="E26">
        <v>83</v>
      </c>
      <c r="F26">
        <v>41.5</v>
      </c>
      <c r="G26">
        <v>68</v>
      </c>
      <c r="H26">
        <v>4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15.3</v>
      </c>
      <c r="P26">
        <v>15.3</v>
      </c>
      <c r="Q26" s="1">
        <v>0.97899999999999998</v>
      </c>
    </row>
    <row r="27" spans="1:17" x14ac:dyDescent="0.35">
      <c r="A27">
        <v>2</v>
      </c>
      <c r="B27" t="s">
        <v>121</v>
      </c>
      <c r="C27">
        <v>5</v>
      </c>
      <c r="D27">
        <v>6</v>
      </c>
      <c r="E27">
        <v>63</v>
      </c>
      <c r="F27">
        <v>12.6</v>
      </c>
      <c r="G27">
        <v>17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14.8</v>
      </c>
      <c r="P27">
        <v>14.8</v>
      </c>
      <c r="Q27" s="1">
        <v>7.0000000000000001E-3</v>
      </c>
    </row>
    <row r="28" spans="1:17" x14ac:dyDescent="0.35">
      <c r="A28">
        <v>2</v>
      </c>
      <c r="B28" t="s">
        <v>30</v>
      </c>
      <c r="C28">
        <v>3</v>
      </c>
      <c r="D28">
        <v>5</v>
      </c>
      <c r="E28">
        <v>72</v>
      </c>
      <c r="F28">
        <v>24</v>
      </c>
      <c r="G28">
        <v>62</v>
      </c>
      <c r="H28">
        <v>4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14.7</v>
      </c>
      <c r="P28">
        <v>14.7</v>
      </c>
      <c r="Q28" s="1">
        <v>0.89</v>
      </c>
    </row>
    <row r="29" spans="1:17" x14ac:dyDescent="0.35">
      <c r="A29">
        <v>2</v>
      </c>
      <c r="B29" t="s">
        <v>102</v>
      </c>
      <c r="C29">
        <v>3</v>
      </c>
      <c r="D29">
        <v>4</v>
      </c>
      <c r="E29">
        <v>70</v>
      </c>
      <c r="F29">
        <v>23.3</v>
      </c>
      <c r="G29">
        <v>54</v>
      </c>
      <c r="H29">
        <v>4</v>
      </c>
      <c r="I29">
        <v>1</v>
      </c>
      <c r="J29">
        <v>0</v>
      </c>
      <c r="K29">
        <v>0</v>
      </c>
      <c r="L29">
        <v>0</v>
      </c>
      <c r="M29">
        <v>0</v>
      </c>
      <c r="N29">
        <v>1</v>
      </c>
      <c r="O29">
        <v>14.5</v>
      </c>
      <c r="P29">
        <v>14.5</v>
      </c>
      <c r="Q29" s="1">
        <v>0.19800000000000001</v>
      </c>
    </row>
    <row r="30" spans="1:17" x14ac:dyDescent="0.35">
      <c r="A30">
        <v>2</v>
      </c>
      <c r="B30" t="s">
        <v>56</v>
      </c>
      <c r="C30">
        <v>6</v>
      </c>
      <c r="D30">
        <v>10</v>
      </c>
      <c r="E30">
        <v>54</v>
      </c>
      <c r="F30">
        <v>9</v>
      </c>
      <c r="G30">
        <v>22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14.4</v>
      </c>
      <c r="P30">
        <v>14.4</v>
      </c>
      <c r="Q30" s="1">
        <v>0.88600000000000001</v>
      </c>
    </row>
    <row r="31" spans="1:17" x14ac:dyDescent="0.35">
      <c r="A31">
        <v>2</v>
      </c>
      <c r="B31" t="s">
        <v>80</v>
      </c>
      <c r="C31">
        <v>5</v>
      </c>
      <c r="D31">
        <v>6</v>
      </c>
      <c r="E31">
        <v>54</v>
      </c>
      <c r="F31">
        <v>10.8</v>
      </c>
      <c r="G31">
        <v>30</v>
      </c>
      <c r="H31">
        <v>2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13.9</v>
      </c>
      <c r="P31">
        <v>13.9</v>
      </c>
      <c r="Q31" s="1">
        <v>0.93100000000000005</v>
      </c>
    </row>
    <row r="32" spans="1:17" x14ac:dyDescent="0.35">
      <c r="A32">
        <v>2</v>
      </c>
      <c r="B32" t="s">
        <v>82</v>
      </c>
      <c r="C32">
        <v>6</v>
      </c>
      <c r="D32">
        <v>7</v>
      </c>
      <c r="E32">
        <v>104</v>
      </c>
      <c r="F32">
        <v>17.3</v>
      </c>
      <c r="G32">
        <v>33</v>
      </c>
      <c r="H32">
        <v>5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13.4</v>
      </c>
      <c r="P32">
        <v>13.4</v>
      </c>
      <c r="Q32" s="1">
        <v>0.96599999999999997</v>
      </c>
    </row>
    <row r="33" spans="1:17" x14ac:dyDescent="0.35">
      <c r="A33">
        <v>2</v>
      </c>
      <c r="B33" t="s">
        <v>88</v>
      </c>
      <c r="C33">
        <v>2</v>
      </c>
      <c r="D33">
        <v>3</v>
      </c>
      <c r="E33">
        <v>46</v>
      </c>
      <c r="F33">
        <v>23</v>
      </c>
      <c r="G33">
        <v>36</v>
      </c>
      <c r="H33">
        <v>2</v>
      </c>
      <c r="I33">
        <v>1</v>
      </c>
      <c r="J33">
        <v>1</v>
      </c>
      <c r="K33">
        <v>11</v>
      </c>
      <c r="L33">
        <v>0</v>
      </c>
      <c r="M33">
        <v>0</v>
      </c>
      <c r="N33">
        <v>1</v>
      </c>
      <c r="O33">
        <v>12.7</v>
      </c>
      <c r="P33">
        <v>12.7</v>
      </c>
      <c r="Q33" s="1">
        <v>1.9E-2</v>
      </c>
    </row>
    <row r="34" spans="1:17" x14ac:dyDescent="0.35">
      <c r="A34">
        <v>2</v>
      </c>
      <c r="B34" t="s">
        <v>60</v>
      </c>
      <c r="C34">
        <v>8</v>
      </c>
      <c r="D34">
        <v>13</v>
      </c>
      <c r="E34">
        <v>83</v>
      </c>
      <c r="F34">
        <v>10.4</v>
      </c>
      <c r="G34">
        <v>20</v>
      </c>
      <c r="H34">
        <v>1</v>
      </c>
      <c r="I34">
        <v>0</v>
      </c>
      <c r="J34">
        <v>1</v>
      </c>
      <c r="K34">
        <v>3</v>
      </c>
      <c r="L34">
        <v>0</v>
      </c>
      <c r="M34">
        <v>0</v>
      </c>
      <c r="N34">
        <v>1</v>
      </c>
      <c r="O34">
        <v>12.6</v>
      </c>
      <c r="P34">
        <v>12.6</v>
      </c>
      <c r="Q34" s="1">
        <v>0.189</v>
      </c>
    </row>
    <row r="35" spans="1:17" x14ac:dyDescent="0.35">
      <c r="A35">
        <v>2</v>
      </c>
      <c r="B35" t="s">
        <v>14</v>
      </c>
      <c r="C35">
        <v>5</v>
      </c>
      <c r="D35">
        <v>9</v>
      </c>
      <c r="E35">
        <v>40</v>
      </c>
      <c r="F35">
        <v>8</v>
      </c>
      <c r="G35">
        <v>15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12.5</v>
      </c>
      <c r="P35">
        <v>12.5</v>
      </c>
      <c r="Q35" s="1">
        <v>1</v>
      </c>
    </row>
    <row r="36" spans="1:17" x14ac:dyDescent="0.35">
      <c r="A36">
        <v>2</v>
      </c>
      <c r="B36" t="s">
        <v>71</v>
      </c>
      <c r="C36">
        <v>7</v>
      </c>
      <c r="D36">
        <v>10</v>
      </c>
      <c r="E36">
        <v>90</v>
      </c>
      <c r="F36">
        <v>12.9</v>
      </c>
      <c r="G36">
        <v>23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12.5</v>
      </c>
      <c r="P36">
        <v>12.5</v>
      </c>
      <c r="Q36" s="1">
        <v>0.93700000000000006</v>
      </c>
    </row>
    <row r="37" spans="1:17" x14ac:dyDescent="0.35">
      <c r="A37">
        <v>2</v>
      </c>
      <c r="B37" t="s">
        <v>99</v>
      </c>
      <c r="C37">
        <v>4</v>
      </c>
      <c r="D37">
        <v>5</v>
      </c>
      <c r="E37">
        <v>40</v>
      </c>
      <c r="F37">
        <v>10</v>
      </c>
      <c r="G37">
        <v>12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12</v>
      </c>
      <c r="P37">
        <v>12</v>
      </c>
      <c r="Q37" s="1">
        <v>1.0999999999999999E-2</v>
      </c>
    </row>
    <row r="38" spans="1:17" x14ac:dyDescent="0.35">
      <c r="A38">
        <v>2</v>
      </c>
      <c r="B38" t="s">
        <v>28</v>
      </c>
      <c r="C38">
        <v>7</v>
      </c>
      <c r="D38">
        <v>9</v>
      </c>
      <c r="E38">
        <v>77</v>
      </c>
      <c r="F38">
        <v>11</v>
      </c>
      <c r="G38">
        <v>18</v>
      </c>
      <c r="H38">
        <v>0</v>
      </c>
      <c r="I38">
        <v>0</v>
      </c>
      <c r="J38">
        <v>1</v>
      </c>
      <c r="K38">
        <v>5</v>
      </c>
      <c r="L38">
        <v>0</v>
      </c>
      <c r="M38">
        <v>0</v>
      </c>
      <c r="N38">
        <v>1</v>
      </c>
      <c r="O38">
        <v>11.7</v>
      </c>
      <c r="P38">
        <v>11.7</v>
      </c>
      <c r="Q38" s="1">
        <v>0.23599999999999999</v>
      </c>
    </row>
    <row r="39" spans="1:17" x14ac:dyDescent="0.35">
      <c r="A39">
        <v>2</v>
      </c>
      <c r="B39" t="s">
        <v>27</v>
      </c>
      <c r="C39">
        <v>6</v>
      </c>
      <c r="D39">
        <v>11</v>
      </c>
      <c r="E39">
        <v>86</v>
      </c>
      <c r="F39">
        <v>14.3</v>
      </c>
      <c r="G39">
        <v>42</v>
      </c>
      <c r="H39">
        <v>4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11.6</v>
      </c>
      <c r="P39">
        <v>11.6</v>
      </c>
      <c r="Q39" s="1">
        <v>0.98399999999999999</v>
      </c>
    </row>
    <row r="40" spans="1:17" x14ac:dyDescent="0.35">
      <c r="A40">
        <v>2</v>
      </c>
      <c r="B40" t="s">
        <v>25</v>
      </c>
      <c r="C40">
        <v>6</v>
      </c>
      <c r="D40">
        <v>7</v>
      </c>
      <c r="E40">
        <v>102</v>
      </c>
      <c r="F40">
        <v>17</v>
      </c>
      <c r="G40">
        <v>39</v>
      </c>
      <c r="H40">
        <v>3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11.2</v>
      </c>
      <c r="P40">
        <v>11.2</v>
      </c>
      <c r="Q40" s="1">
        <v>1</v>
      </c>
    </row>
    <row r="41" spans="1:17" x14ac:dyDescent="0.35">
      <c r="A41">
        <v>2</v>
      </c>
      <c r="B41" t="s">
        <v>185</v>
      </c>
      <c r="C41">
        <v>3</v>
      </c>
      <c r="D41">
        <v>8</v>
      </c>
      <c r="E41">
        <v>36</v>
      </c>
      <c r="F41">
        <v>12</v>
      </c>
      <c r="G41">
        <v>20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1</v>
      </c>
      <c r="O41">
        <v>11.1</v>
      </c>
      <c r="P41">
        <v>11.1</v>
      </c>
      <c r="Q41" s="1">
        <v>2.4E-2</v>
      </c>
    </row>
    <row r="42" spans="1:17" x14ac:dyDescent="0.35">
      <c r="A42">
        <v>2</v>
      </c>
      <c r="B42" t="s">
        <v>223</v>
      </c>
      <c r="C42">
        <v>2</v>
      </c>
      <c r="D42">
        <v>4</v>
      </c>
      <c r="E42">
        <v>40</v>
      </c>
      <c r="F42">
        <v>20</v>
      </c>
      <c r="G42">
        <v>32</v>
      </c>
      <c r="H42">
        <v>2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11</v>
      </c>
      <c r="P42">
        <v>11</v>
      </c>
      <c r="Q42" s="1">
        <v>8.9999999999999993E-3</v>
      </c>
    </row>
    <row r="43" spans="1:17" x14ac:dyDescent="0.35">
      <c r="A43">
        <v>2</v>
      </c>
      <c r="B43" t="s">
        <v>76</v>
      </c>
      <c r="C43">
        <v>3</v>
      </c>
      <c r="D43">
        <v>6</v>
      </c>
      <c r="E43">
        <v>34</v>
      </c>
      <c r="F43">
        <v>11.3</v>
      </c>
      <c r="G43">
        <v>18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1</v>
      </c>
      <c r="O43">
        <v>10.9</v>
      </c>
      <c r="P43">
        <v>10.9</v>
      </c>
      <c r="Q43" s="1">
        <v>0.24299999999999999</v>
      </c>
    </row>
    <row r="44" spans="1:17" x14ac:dyDescent="0.35">
      <c r="A44">
        <v>2</v>
      </c>
      <c r="B44" t="s">
        <v>34</v>
      </c>
      <c r="C44">
        <v>6</v>
      </c>
      <c r="D44">
        <v>6</v>
      </c>
      <c r="E44">
        <v>75</v>
      </c>
      <c r="F44">
        <v>12.5</v>
      </c>
      <c r="G44">
        <v>18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10.5</v>
      </c>
      <c r="P44">
        <v>10.5</v>
      </c>
      <c r="Q44" s="1">
        <v>0.98</v>
      </c>
    </row>
    <row r="45" spans="1:17" x14ac:dyDescent="0.35">
      <c r="A45">
        <v>2</v>
      </c>
      <c r="B45" t="s">
        <v>44</v>
      </c>
      <c r="C45">
        <v>4</v>
      </c>
      <c r="D45">
        <v>6</v>
      </c>
      <c r="E45">
        <v>86</v>
      </c>
      <c r="F45">
        <v>21.5</v>
      </c>
      <c r="G45">
        <v>32</v>
      </c>
      <c r="H45">
        <v>3</v>
      </c>
      <c r="I45">
        <v>0</v>
      </c>
      <c r="J45">
        <v>1</v>
      </c>
      <c r="K45">
        <v>-2</v>
      </c>
      <c r="L45">
        <v>0</v>
      </c>
      <c r="M45">
        <v>0</v>
      </c>
      <c r="N45">
        <v>1</v>
      </c>
      <c r="O45">
        <v>10.4</v>
      </c>
      <c r="P45">
        <v>10.4</v>
      </c>
      <c r="Q45" s="1">
        <v>0.995</v>
      </c>
    </row>
    <row r="46" spans="1:17" x14ac:dyDescent="0.35">
      <c r="A46">
        <v>2</v>
      </c>
      <c r="B46" t="s">
        <v>50</v>
      </c>
      <c r="C46">
        <v>6</v>
      </c>
      <c r="D46">
        <v>9</v>
      </c>
      <c r="E46">
        <v>74</v>
      </c>
      <c r="F46">
        <v>12.3</v>
      </c>
      <c r="G46">
        <v>25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10.4</v>
      </c>
      <c r="P46">
        <v>10.4</v>
      </c>
      <c r="Q46" s="1">
        <v>7.6999999999999999E-2</v>
      </c>
    </row>
    <row r="47" spans="1:17" x14ac:dyDescent="0.35">
      <c r="A47">
        <v>2</v>
      </c>
      <c r="B47" t="s">
        <v>18</v>
      </c>
      <c r="C47">
        <v>7</v>
      </c>
      <c r="D47">
        <v>7</v>
      </c>
      <c r="E47">
        <v>66</v>
      </c>
      <c r="F47">
        <v>9.4</v>
      </c>
      <c r="G47">
        <v>17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10.1</v>
      </c>
      <c r="P47">
        <v>10.1</v>
      </c>
      <c r="Q47" s="1">
        <v>1</v>
      </c>
    </row>
    <row r="48" spans="1:17" x14ac:dyDescent="0.35">
      <c r="A48">
        <v>2</v>
      </c>
      <c r="B48" t="s">
        <v>53</v>
      </c>
      <c r="C48">
        <v>3</v>
      </c>
      <c r="D48">
        <v>3</v>
      </c>
      <c r="E48">
        <v>25</v>
      </c>
      <c r="F48">
        <v>8.3000000000000007</v>
      </c>
      <c r="G48">
        <v>14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1</v>
      </c>
      <c r="O48">
        <v>10</v>
      </c>
      <c r="P48">
        <v>10</v>
      </c>
      <c r="Q48" s="1">
        <v>8.0000000000000002E-3</v>
      </c>
    </row>
    <row r="49" spans="1:17" x14ac:dyDescent="0.35">
      <c r="A49">
        <v>2</v>
      </c>
      <c r="B49" t="s">
        <v>110</v>
      </c>
      <c r="C49">
        <v>2</v>
      </c>
      <c r="D49">
        <v>2</v>
      </c>
      <c r="E49">
        <v>89</v>
      </c>
      <c r="F49">
        <v>44.5</v>
      </c>
      <c r="G49">
        <v>58</v>
      </c>
      <c r="H49">
        <v>6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9.9</v>
      </c>
      <c r="P49">
        <v>9.9</v>
      </c>
      <c r="Q49" s="1">
        <v>3.2000000000000001E-2</v>
      </c>
    </row>
    <row r="50" spans="1:17" x14ac:dyDescent="0.35">
      <c r="A50">
        <v>2</v>
      </c>
      <c r="B50" t="s">
        <v>20</v>
      </c>
      <c r="C50">
        <v>8</v>
      </c>
      <c r="D50">
        <v>12</v>
      </c>
      <c r="E50">
        <v>56</v>
      </c>
      <c r="F50">
        <v>7</v>
      </c>
      <c r="G50">
        <v>12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9.6</v>
      </c>
      <c r="P50">
        <v>9.6</v>
      </c>
      <c r="Q50" s="1">
        <v>0.95899999999999996</v>
      </c>
    </row>
    <row r="51" spans="1:17" x14ac:dyDescent="0.35">
      <c r="A51">
        <v>2</v>
      </c>
      <c r="B51" t="s">
        <v>81</v>
      </c>
      <c r="C51">
        <v>3</v>
      </c>
      <c r="D51">
        <v>4</v>
      </c>
      <c r="E51">
        <v>76</v>
      </c>
      <c r="F51">
        <v>25.3</v>
      </c>
      <c r="G51">
        <v>70</v>
      </c>
      <c r="H51">
        <v>4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9.1</v>
      </c>
      <c r="P51">
        <v>9.1</v>
      </c>
      <c r="Q51" s="1">
        <v>0.18099999999999999</v>
      </c>
    </row>
    <row r="52" spans="1:17" x14ac:dyDescent="0.35">
      <c r="A52">
        <v>2</v>
      </c>
      <c r="B52" t="s">
        <v>38</v>
      </c>
      <c r="C52">
        <v>5</v>
      </c>
      <c r="D52">
        <v>7</v>
      </c>
      <c r="E52">
        <v>66</v>
      </c>
      <c r="F52">
        <v>13.2</v>
      </c>
      <c r="G52">
        <v>21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9.1</v>
      </c>
      <c r="P52">
        <v>9.1</v>
      </c>
      <c r="Q52" s="1">
        <v>0.85299999999999998</v>
      </c>
    </row>
    <row r="53" spans="1:17" x14ac:dyDescent="0.35">
      <c r="A53">
        <v>2</v>
      </c>
      <c r="B53" t="s">
        <v>51</v>
      </c>
      <c r="C53">
        <v>7</v>
      </c>
      <c r="D53">
        <v>9</v>
      </c>
      <c r="E53">
        <v>55</v>
      </c>
      <c r="F53">
        <v>7.9</v>
      </c>
      <c r="G53">
        <v>19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9</v>
      </c>
      <c r="P53">
        <v>9</v>
      </c>
      <c r="Q53" s="1">
        <v>0.434</v>
      </c>
    </row>
    <row r="54" spans="1:17" x14ac:dyDescent="0.35">
      <c r="A54">
        <v>2</v>
      </c>
      <c r="B54" t="s">
        <v>33</v>
      </c>
      <c r="C54">
        <v>4</v>
      </c>
      <c r="D54">
        <v>5</v>
      </c>
      <c r="E54">
        <v>62</v>
      </c>
      <c r="F54">
        <v>15.5</v>
      </c>
      <c r="G54">
        <v>52</v>
      </c>
      <c r="H54">
        <v>4</v>
      </c>
      <c r="I54">
        <v>0</v>
      </c>
      <c r="J54">
        <v>1</v>
      </c>
      <c r="K54">
        <v>6</v>
      </c>
      <c r="L54">
        <v>0</v>
      </c>
      <c r="M54">
        <v>0</v>
      </c>
      <c r="N54">
        <v>1</v>
      </c>
      <c r="O54">
        <v>8.8000000000000007</v>
      </c>
      <c r="P54">
        <v>8.8000000000000007</v>
      </c>
      <c r="Q54" s="1">
        <v>0.85899999999999999</v>
      </c>
    </row>
    <row r="55" spans="1:17" x14ac:dyDescent="0.35">
      <c r="A55">
        <v>2</v>
      </c>
      <c r="B55" t="s">
        <v>122</v>
      </c>
      <c r="C55">
        <v>6</v>
      </c>
      <c r="D55">
        <v>8</v>
      </c>
      <c r="E55">
        <v>57</v>
      </c>
      <c r="F55">
        <v>9.5</v>
      </c>
      <c r="G55">
        <v>14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8.6999999999999993</v>
      </c>
      <c r="P55">
        <v>8.6999999999999993</v>
      </c>
      <c r="Q55" s="1">
        <v>2.5999999999999999E-2</v>
      </c>
    </row>
    <row r="56" spans="1:17" x14ac:dyDescent="0.35">
      <c r="A56">
        <v>2</v>
      </c>
      <c r="B56" t="s">
        <v>55</v>
      </c>
      <c r="C56">
        <v>5</v>
      </c>
      <c r="D56">
        <v>8</v>
      </c>
      <c r="E56">
        <v>58</v>
      </c>
      <c r="F56">
        <v>11.6</v>
      </c>
      <c r="G56">
        <v>24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8.3000000000000007</v>
      </c>
      <c r="P56">
        <v>8.3000000000000007</v>
      </c>
      <c r="Q56" s="1">
        <v>0.89300000000000002</v>
      </c>
    </row>
    <row r="57" spans="1:17" x14ac:dyDescent="0.35">
      <c r="A57">
        <v>2</v>
      </c>
      <c r="B57" t="s">
        <v>24</v>
      </c>
      <c r="C57">
        <v>4</v>
      </c>
      <c r="D57">
        <v>4</v>
      </c>
      <c r="E57">
        <v>63</v>
      </c>
      <c r="F57">
        <v>15.8</v>
      </c>
      <c r="G57">
        <v>45</v>
      </c>
      <c r="H57">
        <v>3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8.3000000000000007</v>
      </c>
      <c r="P57">
        <v>8.3000000000000007</v>
      </c>
      <c r="Q57" s="1">
        <v>0.34799999999999998</v>
      </c>
    </row>
    <row r="58" spans="1:17" x14ac:dyDescent="0.35">
      <c r="A58">
        <v>2</v>
      </c>
      <c r="B58" t="s">
        <v>90</v>
      </c>
      <c r="C58">
        <v>6</v>
      </c>
      <c r="D58">
        <v>8</v>
      </c>
      <c r="E58">
        <v>52</v>
      </c>
      <c r="F58">
        <v>8.6999999999999993</v>
      </c>
      <c r="G58">
        <v>13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8.1999999999999993</v>
      </c>
      <c r="P58">
        <v>8.1999999999999993</v>
      </c>
      <c r="Q58" s="1">
        <v>0.51700000000000002</v>
      </c>
    </row>
    <row r="59" spans="1:17" x14ac:dyDescent="0.35">
      <c r="A59">
        <v>2</v>
      </c>
      <c r="B59" t="s">
        <v>84</v>
      </c>
      <c r="C59">
        <v>3</v>
      </c>
      <c r="D59">
        <v>6</v>
      </c>
      <c r="E59">
        <v>62</v>
      </c>
      <c r="F59">
        <v>20.7</v>
      </c>
      <c r="G59">
        <v>29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7.7</v>
      </c>
      <c r="P59">
        <v>7.7</v>
      </c>
      <c r="Q59" s="1">
        <v>2.3E-2</v>
      </c>
    </row>
    <row r="60" spans="1:17" x14ac:dyDescent="0.35">
      <c r="A60">
        <v>2</v>
      </c>
      <c r="B60" t="s">
        <v>114</v>
      </c>
      <c r="C60">
        <v>1</v>
      </c>
      <c r="D60">
        <v>1</v>
      </c>
      <c r="E60">
        <v>11</v>
      </c>
      <c r="F60">
        <v>11</v>
      </c>
      <c r="G60">
        <v>11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1</v>
      </c>
      <c r="O60">
        <v>7.6</v>
      </c>
      <c r="P60">
        <v>7.6</v>
      </c>
      <c r="Q60" s="1">
        <v>0.09</v>
      </c>
    </row>
    <row r="61" spans="1:17" x14ac:dyDescent="0.35">
      <c r="A61">
        <v>2</v>
      </c>
      <c r="B61" t="s">
        <v>75</v>
      </c>
      <c r="C61">
        <v>3</v>
      </c>
      <c r="D61">
        <v>6</v>
      </c>
      <c r="E61">
        <v>60</v>
      </c>
      <c r="F61">
        <v>20</v>
      </c>
      <c r="G61">
        <v>45</v>
      </c>
      <c r="H61">
        <v>3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7.5</v>
      </c>
      <c r="P61">
        <v>7.5</v>
      </c>
      <c r="Q61" s="1">
        <v>4.0000000000000001E-3</v>
      </c>
    </row>
    <row r="62" spans="1:17" x14ac:dyDescent="0.35">
      <c r="A62">
        <v>2</v>
      </c>
      <c r="B62" t="s">
        <v>85</v>
      </c>
      <c r="C62">
        <v>3</v>
      </c>
      <c r="D62">
        <v>3</v>
      </c>
      <c r="E62">
        <v>56</v>
      </c>
      <c r="F62">
        <v>18.7</v>
      </c>
      <c r="G62">
        <v>21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7.1</v>
      </c>
      <c r="P62">
        <v>7.1</v>
      </c>
      <c r="Q62" s="1">
        <v>6.6000000000000003E-2</v>
      </c>
    </row>
    <row r="63" spans="1:17" x14ac:dyDescent="0.35">
      <c r="A63">
        <v>2</v>
      </c>
      <c r="B63" t="s">
        <v>101</v>
      </c>
      <c r="C63">
        <v>5</v>
      </c>
      <c r="D63">
        <v>5</v>
      </c>
      <c r="E63">
        <v>35</v>
      </c>
      <c r="F63">
        <v>7</v>
      </c>
      <c r="G63">
        <v>17</v>
      </c>
      <c r="H63">
        <v>0</v>
      </c>
      <c r="I63">
        <v>0</v>
      </c>
      <c r="J63">
        <v>1</v>
      </c>
      <c r="K63">
        <v>3</v>
      </c>
      <c r="L63">
        <v>0</v>
      </c>
      <c r="M63">
        <v>0</v>
      </c>
      <c r="N63">
        <v>1</v>
      </c>
      <c r="O63">
        <v>6.3</v>
      </c>
      <c r="P63">
        <v>6.3</v>
      </c>
      <c r="Q63" s="1">
        <v>0.122</v>
      </c>
    </row>
    <row r="64" spans="1:17" x14ac:dyDescent="0.35">
      <c r="A64">
        <v>2</v>
      </c>
      <c r="B64" t="s">
        <v>106</v>
      </c>
      <c r="C64">
        <v>2</v>
      </c>
      <c r="D64">
        <v>3</v>
      </c>
      <c r="E64">
        <v>51</v>
      </c>
      <c r="F64">
        <v>25.5</v>
      </c>
      <c r="G64">
        <v>31</v>
      </c>
      <c r="H64">
        <v>3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6.1</v>
      </c>
      <c r="P64">
        <v>6.1</v>
      </c>
      <c r="Q64" s="1">
        <v>7.0000000000000001E-3</v>
      </c>
    </row>
    <row r="65" spans="1:17" x14ac:dyDescent="0.35">
      <c r="A65">
        <v>2</v>
      </c>
      <c r="B65" t="s">
        <v>42</v>
      </c>
      <c r="C65">
        <v>4</v>
      </c>
      <c r="D65">
        <v>5</v>
      </c>
      <c r="E65">
        <v>40</v>
      </c>
      <c r="F65">
        <v>10</v>
      </c>
      <c r="G65">
        <v>14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6</v>
      </c>
      <c r="P65">
        <v>6</v>
      </c>
      <c r="Q65" s="1">
        <v>0.94299999999999995</v>
      </c>
    </row>
    <row r="66" spans="1:17" x14ac:dyDescent="0.35">
      <c r="A66">
        <v>2</v>
      </c>
      <c r="B66" t="s">
        <v>215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6</v>
      </c>
      <c r="P66">
        <v>6</v>
      </c>
      <c r="Q66" s="1">
        <v>1E-3</v>
      </c>
    </row>
    <row r="67" spans="1:17" x14ac:dyDescent="0.35">
      <c r="A67">
        <v>2</v>
      </c>
      <c r="B67" t="s">
        <v>86</v>
      </c>
      <c r="C67">
        <v>5</v>
      </c>
      <c r="D67">
        <v>6</v>
      </c>
      <c r="E67">
        <v>34</v>
      </c>
      <c r="F67">
        <v>6.8</v>
      </c>
      <c r="G67">
        <v>16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5.9</v>
      </c>
      <c r="P67">
        <v>5.9</v>
      </c>
      <c r="Q67" s="1">
        <v>0.56799999999999995</v>
      </c>
    </row>
    <row r="68" spans="1:17" x14ac:dyDescent="0.35">
      <c r="A68">
        <v>2</v>
      </c>
      <c r="B68" t="s">
        <v>15</v>
      </c>
      <c r="C68">
        <v>3</v>
      </c>
      <c r="D68">
        <v>6</v>
      </c>
      <c r="E68">
        <v>43</v>
      </c>
      <c r="F68">
        <v>14.3</v>
      </c>
      <c r="G68">
        <v>18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5.8</v>
      </c>
      <c r="P68">
        <v>5.8</v>
      </c>
      <c r="Q68" s="1">
        <v>0.97699999999999998</v>
      </c>
    </row>
    <row r="69" spans="1:17" x14ac:dyDescent="0.35">
      <c r="A69">
        <v>2</v>
      </c>
      <c r="B69" t="s">
        <v>69</v>
      </c>
      <c r="C69">
        <v>3</v>
      </c>
      <c r="D69">
        <v>5</v>
      </c>
      <c r="E69">
        <v>62</v>
      </c>
      <c r="F69">
        <v>20.7</v>
      </c>
      <c r="G69">
        <v>34</v>
      </c>
      <c r="H69">
        <v>2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5.7</v>
      </c>
      <c r="P69">
        <v>5.7</v>
      </c>
      <c r="Q69" s="1">
        <v>0.04</v>
      </c>
    </row>
    <row r="70" spans="1:17" x14ac:dyDescent="0.35">
      <c r="A70">
        <v>2</v>
      </c>
      <c r="B70" t="s">
        <v>77</v>
      </c>
      <c r="C70">
        <v>4</v>
      </c>
      <c r="D70">
        <v>5</v>
      </c>
      <c r="E70">
        <v>37</v>
      </c>
      <c r="F70">
        <v>9.3000000000000007</v>
      </c>
      <c r="G70">
        <v>12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5.7</v>
      </c>
      <c r="P70">
        <v>5.7</v>
      </c>
      <c r="Q70" s="1">
        <v>0.57599999999999996</v>
      </c>
    </row>
    <row r="71" spans="1:17" x14ac:dyDescent="0.35">
      <c r="A71">
        <v>2</v>
      </c>
      <c r="B71" t="s">
        <v>54</v>
      </c>
      <c r="C71">
        <v>3</v>
      </c>
      <c r="D71">
        <v>9</v>
      </c>
      <c r="E71">
        <v>36</v>
      </c>
      <c r="F71">
        <v>12</v>
      </c>
      <c r="G71">
        <v>16</v>
      </c>
      <c r="H71">
        <v>0</v>
      </c>
      <c r="I71">
        <v>0</v>
      </c>
      <c r="J71">
        <v>1</v>
      </c>
      <c r="K71">
        <v>5</v>
      </c>
      <c r="L71">
        <v>0</v>
      </c>
      <c r="M71">
        <v>0</v>
      </c>
      <c r="N71">
        <v>1</v>
      </c>
      <c r="O71">
        <v>5.6</v>
      </c>
      <c r="P71">
        <v>5.6</v>
      </c>
      <c r="Q71" s="1">
        <v>0.38200000000000001</v>
      </c>
    </row>
    <row r="72" spans="1:17" x14ac:dyDescent="0.35">
      <c r="A72">
        <v>2</v>
      </c>
      <c r="B72" t="s">
        <v>58</v>
      </c>
      <c r="C72">
        <v>5</v>
      </c>
      <c r="D72">
        <v>8</v>
      </c>
      <c r="E72">
        <v>31</v>
      </c>
      <c r="F72">
        <v>6.2</v>
      </c>
      <c r="G72">
        <v>13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5.6</v>
      </c>
      <c r="P72">
        <v>5.6</v>
      </c>
      <c r="Q72" s="1">
        <v>1</v>
      </c>
    </row>
    <row r="73" spans="1:17" x14ac:dyDescent="0.35">
      <c r="A73">
        <v>2</v>
      </c>
      <c r="B73" t="s">
        <v>167</v>
      </c>
      <c r="C73">
        <v>1</v>
      </c>
      <c r="D73">
        <v>1</v>
      </c>
      <c r="E73">
        <v>49</v>
      </c>
      <c r="F73">
        <v>49</v>
      </c>
      <c r="G73">
        <v>49</v>
      </c>
      <c r="H73">
        <v>3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5.4</v>
      </c>
      <c r="P73">
        <v>5.4</v>
      </c>
      <c r="Q73" s="1">
        <v>1E-3</v>
      </c>
    </row>
    <row r="74" spans="1:17" x14ac:dyDescent="0.35">
      <c r="A74">
        <v>2</v>
      </c>
      <c r="B74" t="s">
        <v>70</v>
      </c>
      <c r="C74">
        <v>5</v>
      </c>
      <c r="D74">
        <v>6</v>
      </c>
      <c r="E74">
        <v>28</v>
      </c>
      <c r="F74">
        <v>5.6</v>
      </c>
      <c r="G74">
        <v>12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5.3</v>
      </c>
      <c r="P74">
        <v>5.3</v>
      </c>
      <c r="Q74" s="1">
        <v>0.19800000000000001</v>
      </c>
    </row>
    <row r="75" spans="1:17" x14ac:dyDescent="0.35">
      <c r="A75">
        <v>2</v>
      </c>
      <c r="B75" t="s">
        <v>37</v>
      </c>
      <c r="C75">
        <v>4</v>
      </c>
      <c r="D75">
        <v>6</v>
      </c>
      <c r="E75">
        <v>29</v>
      </c>
      <c r="F75">
        <v>7.3</v>
      </c>
      <c r="G75">
        <v>12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4.9000000000000004</v>
      </c>
      <c r="P75">
        <v>4.9000000000000004</v>
      </c>
      <c r="Q75" s="1">
        <v>1</v>
      </c>
    </row>
    <row r="76" spans="1:17" x14ac:dyDescent="0.35">
      <c r="A76">
        <v>2</v>
      </c>
      <c r="B76" t="s">
        <v>17</v>
      </c>
      <c r="C76">
        <v>4</v>
      </c>
      <c r="D76">
        <v>9</v>
      </c>
      <c r="E76">
        <v>29</v>
      </c>
      <c r="F76">
        <v>7.3</v>
      </c>
      <c r="G76">
        <v>13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4.9000000000000004</v>
      </c>
      <c r="P76">
        <v>4.9000000000000004</v>
      </c>
      <c r="Q76" s="1">
        <v>5.5E-2</v>
      </c>
    </row>
    <row r="77" spans="1:17" x14ac:dyDescent="0.35">
      <c r="A77">
        <v>2</v>
      </c>
      <c r="B77" t="s">
        <v>52</v>
      </c>
      <c r="C77">
        <v>3</v>
      </c>
      <c r="D77">
        <v>3</v>
      </c>
      <c r="E77">
        <v>19</v>
      </c>
      <c r="F77">
        <v>6.3</v>
      </c>
      <c r="G77">
        <v>14</v>
      </c>
      <c r="H77">
        <v>0</v>
      </c>
      <c r="I77">
        <v>0</v>
      </c>
      <c r="J77">
        <v>1</v>
      </c>
      <c r="K77">
        <v>13</v>
      </c>
      <c r="L77">
        <v>0</v>
      </c>
      <c r="M77">
        <v>0</v>
      </c>
      <c r="N77">
        <v>1</v>
      </c>
      <c r="O77">
        <v>4.7</v>
      </c>
      <c r="P77">
        <v>4.7</v>
      </c>
      <c r="Q77" s="1">
        <v>0.40799999999999997</v>
      </c>
    </row>
    <row r="78" spans="1:17" x14ac:dyDescent="0.35">
      <c r="A78">
        <v>2</v>
      </c>
      <c r="B78" t="s">
        <v>36</v>
      </c>
      <c r="C78">
        <v>2</v>
      </c>
      <c r="D78">
        <v>2</v>
      </c>
      <c r="E78">
        <v>34</v>
      </c>
      <c r="F78">
        <v>17</v>
      </c>
      <c r="G78">
        <v>22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4.4000000000000004</v>
      </c>
      <c r="P78">
        <v>4.4000000000000004</v>
      </c>
      <c r="Q78" s="1">
        <v>1E-3</v>
      </c>
    </row>
    <row r="79" spans="1:17" x14ac:dyDescent="0.35">
      <c r="A79">
        <v>2</v>
      </c>
      <c r="B79" t="s">
        <v>74</v>
      </c>
      <c r="C79">
        <v>3</v>
      </c>
      <c r="D79">
        <v>4</v>
      </c>
      <c r="E79">
        <v>29</v>
      </c>
      <c r="F79">
        <v>9.6999999999999993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4.4000000000000004</v>
      </c>
      <c r="P79">
        <v>4.4000000000000004</v>
      </c>
      <c r="Q79" s="1">
        <v>0.44900000000000001</v>
      </c>
    </row>
    <row r="80" spans="1:17" x14ac:dyDescent="0.35">
      <c r="A80">
        <v>2</v>
      </c>
      <c r="B80" t="s">
        <v>166</v>
      </c>
      <c r="C80">
        <v>3</v>
      </c>
      <c r="D80">
        <v>3</v>
      </c>
      <c r="E80">
        <v>27</v>
      </c>
      <c r="F80">
        <v>9</v>
      </c>
      <c r="G80">
        <v>14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4.2</v>
      </c>
      <c r="P80">
        <v>4.2</v>
      </c>
      <c r="Q80" s="1">
        <v>1E-3</v>
      </c>
    </row>
    <row r="81" spans="1:17" x14ac:dyDescent="0.35">
      <c r="A81">
        <v>2</v>
      </c>
      <c r="B81" t="s">
        <v>19</v>
      </c>
      <c r="C81">
        <v>2</v>
      </c>
      <c r="D81">
        <v>8</v>
      </c>
      <c r="E81">
        <v>32</v>
      </c>
      <c r="F81">
        <v>16</v>
      </c>
      <c r="G81">
        <v>26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4.2</v>
      </c>
      <c r="P81">
        <v>4.2</v>
      </c>
      <c r="Q81" s="1">
        <v>0.96399999999999997</v>
      </c>
    </row>
    <row r="82" spans="1:17" x14ac:dyDescent="0.35">
      <c r="A82">
        <v>2</v>
      </c>
      <c r="B82" t="s">
        <v>100</v>
      </c>
      <c r="C82">
        <v>4</v>
      </c>
      <c r="D82">
        <v>6</v>
      </c>
      <c r="E82">
        <v>21</v>
      </c>
      <c r="F82">
        <v>5.3</v>
      </c>
      <c r="G82">
        <v>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4.0999999999999996</v>
      </c>
      <c r="P82">
        <v>4.0999999999999996</v>
      </c>
      <c r="Q82" s="1">
        <v>2.5000000000000001E-2</v>
      </c>
    </row>
    <row r="83" spans="1:17" x14ac:dyDescent="0.35">
      <c r="A83">
        <v>2</v>
      </c>
      <c r="B83" t="s">
        <v>87</v>
      </c>
      <c r="C83">
        <v>3</v>
      </c>
      <c r="D83">
        <v>8</v>
      </c>
      <c r="E83">
        <v>26</v>
      </c>
      <c r="F83">
        <v>8.6999999999999993</v>
      </c>
      <c r="G83">
        <v>22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4.0999999999999996</v>
      </c>
      <c r="P83">
        <v>4.0999999999999996</v>
      </c>
      <c r="Q83" s="1">
        <v>8.5000000000000006E-2</v>
      </c>
    </row>
    <row r="84" spans="1:17" x14ac:dyDescent="0.35">
      <c r="A84">
        <v>2</v>
      </c>
      <c r="B84" t="s">
        <v>171</v>
      </c>
      <c r="C84">
        <v>3</v>
      </c>
      <c r="D84">
        <v>3</v>
      </c>
      <c r="E84">
        <v>25</v>
      </c>
      <c r="F84">
        <v>8.3000000000000007</v>
      </c>
      <c r="G84">
        <v>9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4</v>
      </c>
      <c r="P84">
        <v>4</v>
      </c>
      <c r="Q84" s="1">
        <v>1E-3</v>
      </c>
    </row>
    <row r="85" spans="1:17" x14ac:dyDescent="0.35">
      <c r="A85">
        <v>2</v>
      </c>
      <c r="B85" t="s">
        <v>109</v>
      </c>
      <c r="C85">
        <v>3</v>
      </c>
      <c r="D85">
        <v>5</v>
      </c>
      <c r="E85">
        <v>25</v>
      </c>
      <c r="F85">
        <v>8.3000000000000007</v>
      </c>
      <c r="G85">
        <v>11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4</v>
      </c>
      <c r="P85">
        <v>4</v>
      </c>
      <c r="Q85" s="1">
        <v>0.64900000000000002</v>
      </c>
    </row>
    <row r="86" spans="1:17" x14ac:dyDescent="0.35">
      <c r="A86">
        <v>2</v>
      </c>
      <c r="B86" t="s">
        <v>23</v>
      </c>
      <c r="C86">
        <v>2</v>
      </c>
      <c r="D86">
        <v>3</v>
      </c>
      <c r="E86">
        <v>30</v>
      </c>
      <c r="F86">
        <v>15</v>
      </c>
      <c r="G86">
        <v>15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4</v>
      </c>
      <c r="P86">
        <v>4</v>
      </c>
      <c r="Q86" s="1">
        <v>0.46</v>
      </c>
    </row>
    <row r="87" spans="1:17" x14ac:dyDescent="0.35">
      <c r="A87">
        <v>2</v>
      </c>
      <c r="B87" t="s">
        <v>66</v>
      </c>
      <c r="C87">
        <v>2</v>
      </c>
      <c r="D87">
        <v>3</v>
      </c>
      <c r="E87">
        <v>28</v>
      </c>
      <c r="F87">
        <v>14</v>
      </c>
      <c r="G87">
        <v>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3.8</v>
      </c>
      <c r="P87">
        <v>3.8</v>
      </c>
      <c r="Q87" s="1">
        <v>1.6E-2</v>
      </c>
    </row>
    <row r="88" spans="1:17" x14ac:dyDescent="0.35">
      <c r="A88">
        <v>2</v>
      </c>
      <c r="B88" t="s">
        <v>97</v>
      </c>
      <c r="C88">
        <v>2</v>
      </c>
      <c r="D88">
        <v>2</v>
      </c>
      <c r="E88">
        <v>28</v>
      </c>
      <c r="F88">
        <v>14</v>
      </c>
      <c r="G88">
        <v>20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3.8</v>
      </c>
      <c r="P88">
        <v>3.8</v>
      </c>
      <c r="Q88" s="1">
        <v>1.2E-2</v>
      </c>
    </row>
    <row r="89" spans="1:17" x14ac:dyDescent="0.35">
      <c r="A89">
        <v>2</v>
      </c>
      <c r="B89" t="s">
        <v>59</v>
      </c>
      <c r="C89">
        <v>3</v>
      </c>
      <c r="D89">
        <v>5</v>
      </c>
      <c r="E89">
        <v>22</v>
      </c>
      <c r="F89">
        <v>7.3</v>
      </c>
      <c r="G89">
        <v>18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3.7</v>
      </c>
      <c r="P89">
        <v>3.7</v>
      </c>
      <c r="Q89" s="1">
        <v>0.63700000000000001</v>
      </c>
    </row>
    <row r="90" spans="1:17" x14ac:dyDescent="0.35">
      <c r="A90">
        <v>2</v>
      </c>
      <c r="B90" t="s">
        <v>149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34</v>
      </c>
      <c r="L90">
        <v>0</v>
      </c>
      <c r="M90">
        <v>0</v>
      </c>
      <c r="N90">
        <v>1</v>
      </c>
      <c r="O90">
        <v>3.4</v>
      </c>
      <c r="P90">
        <v>3.4</v>
      </c>
      <c r="Q90" s="1">
        <v>1E-3</v>
      </c>
    </row>
    <row r="91" spans="1:17" x14ac:dyDescent="0.35">
      <c r="A91">
        <v>2</v>
      </c>
      <c r="B91" t="s">
        <v>68</v>
      </c>
      <c r="C91">
        <v>2</v>
      </c>
      <c r="D91">
        <v>4</v>
      </c>
      <c r="E91">
        <v>23</v>
      </c>
      <c r="F91">
        <v>11.5</v>
      </c>
      <c r="G91">
        <v>14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3.3</v>
      </c>
      <c r="P91">
        <v>3.3</v>
      </c>
      <c r="Q91" s="1">
        <v>0.111</v>
      </c>
    </row>
    <row r="92" spans="1:17" x14ac:dyDescent="0.35">
      <c r="A92">
        <v>2</v>
      </c>
      <c r="B92" t="s">
        <v>336</v>
      </c>
      <c r="C92">
        <v>3</v>
      </c>
      <c r="D92">
        <v>4</v>
      </c>
      <c r="E92">
        <v>18</v>
      </c>
      <c r="F92">
        <v>6</v>
      </c>
      <c r="G92">
        <v>7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3.3</v>
      </c>
      <c r="P92">
        <v>3.3</v>
      </c>
      <c r="Q92" s="1">
        <v>3.0000000000000001E-3</v>
      </c>
    </row>
    <row r="93" spans="1:17" x14ac:dyDescent="0.35">
      <c r="A93">
        <v>2</v>
      </c>
      <c r="B93" t="s">
        <v>72</v>
      </c>
      <c r="C93">
        <v>3</v>
      </c>
      <c r="D93">
        <v>3</v>
      </c>
      <c r="E93">
        <v>18</v>
      </c>
      <c r="F93">
        <v>6</v>
      </c>
      <c r="G93">
        <v>9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3.3</v>
      </c>
      <c r="P93">
        <v>3.3</v>
      </c>
      <c r="Q93" s="1">
        <v>9.9000000000000005E-2</v>
      </c>
    </row>
    <row r="94" spans="1:17" x14ac:dyDescent="0.35">
      <c r="A94">
        <v>2</v>
      </c>
      <c r="B94" t="s">
        <v>41</v>
      </c>
      <c r="C94">
        <v>2</v>
      </c>
      <c r="D94">
        <v>2</v>
      </c>
      <c r="E94">
        <v>20</v>
      </c>
      <c r="F94">
        <v>10</v>
      </c>
      <c r="G94">
        <v>15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3</v>
      </c>
      <c r="P94">
        <v>3</v>
      </c>
      <c r="Q94" s="1">
        <v>0.68899999999999995</v>
      </c>
    </row>
    <row r="95" spans="1:17" x14ac:dyDescent="0.35">
      <c r="A95">
        <v>2</v>
      </c>
      <c r="B95" t="s">
        <v>98</v>
      </c>
      <c r="C95">
        <v>3</v>
      </c>
      <c r="D95">
        <v>5</v>
      </c>
      <c r="E95">
        <v>13</v>
      </c>
      <c r="F95">
        <v>4.3</v>
      </c>
      <c r="G95">
        <v>6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2.8</v>
      </c>
      <c r="P95">
        <v>2.8</v>
      </c>
      <c r="Q95" s="1">
        <v>0.26100000000000001</v>
      </c>
    </row>
    <row r="96" spans="1:17" x14ac:dyDescent="0.35">
      <c r="A96">
        <v>2</v>
      </c>
      <c r="B96" t="s">
        <v>104</v>
      </c>
      <c r="C96">
        <v>1</v>
      </c>
      <c r="D96">
        <v>1</v>
      </c>
      <c r="E96">
        <v>23</v>
      </c>
      <c r="F96">
        <v>23</v>
      </c>
      <c r="G96">
        <v>23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2.8</v>
      </c>
      <c r="P96">
        <v>2.8</v>
      </c>
      <c r="Q96" s="1">
        <v>2.4E-2</v>
      </c>
    </row>
    <row r="97" spans="1:17" x14ac:dyDescent="0.35">
      <c r="A97">
        <v>2</v>
      </c>
      <c r="B97" t="s">
        <v>269</v>
      </c>
      <c r="C97">
        <v>1</v>
      </c>
      <c r="D97">
        <v>1</v>
      </c>
      <c r="E97">
        <v>10</v>
      </c>
      <c r="F97">
        <v>10</v>
      </c>
      <c r="G97">
        <v>10</v>
      </c>
      <c r="H97">
        <v>0</v>
      </c>
      <c r="I97">
        <v>0</v>
      </c>
      <c r="J97">
        <v>1</v>
      </c>
      <c r="K97">
        <v>11</v>
      </c>
      <c r="L97">
        <v>0</v>
      </c>
      <c r="M97">
        <v>0</v>
      </c>
      <c r="N97">
        <v>1</v>
      </c>
      <c r="O97">
        <v>2.6</v>
      </c>
      <c r="P97">
        <v>2.6</v>
      </c>
      <c r="Q97" s="1">
        <v>1E-3</v>
      </c>
    </row>
    <row r="98" spans="1:17" x14ac:dyDescent="0.35">
      <c r="A98">
        <v>2</v>
      </c>
      <c r="B98" t="s">
        <v>152</v>
      </c>
      <c r="C98">
        <v>1</v>
      </c>
      <c r="D98">
        <v>2</v>
      </c>
      <c r="E98">
        <v>20</v>
      </c>
      <c r="F98">
        <v>20</v>
      </c>
      <c r="G98">
        <v>20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2.5</v>
      </c>
      <c r="P98">
        <v>2.5</v>
      </c>
      <c r="Q98" s="1">
        <v>1.6E-2</v>
      </c>
    </row>
    <row r="99" spans="1:17" x14ac:dyDescent="0.35">
      <c r="A99">
        <v>2</v>
      </c>
      <c r="B99" t="s">
        <v>65</v>
      </c>
      <c r="C99">
        <v>2</v>
      </c>
      <c r="D99">
        <v>3</v>
      </c>
      <c r="E99">
        <v>13</v>
      </c>
      <c r="F99">
        <v>6.5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2.2999999999999998</v>
      </c>
      <c r="P99">
        <v>2.2999999999999998</v>
      </c>
      <c r="Q99" s="1">
        <v>3.9E-2</v>
      </c>
    </row>
    <row r="100" spans="1:17" x14ac:dyDescent="0.35">
      <c r="A100">
        <v>2</v>
      </c>
      <c r="B100" t="s">
        <v>111</v>
      </c>
      <c r="C100">
        <v>1</v>
      </c>
      <c r="D100">
        <v>1</v>
      </c>
      <c r="E100">
        <v>17</v>
      </c>
      <c r="F100">
        <v>17</v>
      </c>
      <c r="G100">
        <v>17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2.2000000000000002</v>
      </c>
      <c r="P100">
        <v>2.2000000000000002</v>
      </c>
      <c r="Q100" s="1">
        <v>8.0000000000000002E-3</v>
      </c>
    </row>
    <row r="101" spans="1:17" x14ac:dyDescent="0.35">
      <c r="A101">
        <v>2</v>
      </c>
      <c r="B101" t="s">
        <v>48</v>
      </c>
      <c r="C101">
        <v>2</v>
      </c>
      <c r="D101">
        <v>3</v>
      </c>
      <c r="E101">
        <v>12</v>
      </c>
      <c r="F101">
        <v>6</v>
      </c>
      <c r="G101">
        <v>7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2.2000000000000002</v>
      </c>
      <c r="P101">
        <v>2.2000000000000002</v>
      </c>
      <c r="Q101" s="1">
        <v>1.2E-2</v>
      </c>
    </row>
    <row r="102" spans="1:17" x14ac:dyDescent="0.35">
      <c r="A102">
        <v>2</v>
      </c>
      <c r="B102" t="s">
        <v>118</v>
      </c>
      <c r="C102">
        <v>1</v>
      </c>
      <c r="D102">
        <v>1</v>
      </c>
      <c r="E102">
        <v>15</v>
      </c>
      <c r="F102">
        <v>15</v>
      </c>
      <c r="G102">
        <v>15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2</v>
      </c>
      <c r="P102">
        <v>2</v>
      </c>
      <c r="Q102" s="1">
        <v>0.17399999999999999</v>
      </c>
    </row>
    <row r="103" spans="1:17" x14ac:dyDescent="0.35">
      <c r="A103">
        <v>2</v>
      </c>
      <c r="B103" t="s">
        <v>47</v>
      </c>
      <c r="C103">
        <v>1</v>
      </c>
      <c r="D103">
        <v>1</v>
      </c>
      <c r="E103">
        <v>9</v>
      </c>
      <c r="F103">
        <v>9</v>
      </c>
      <c r="G103">
        <v>9</v>
      </c>
      <c r="H103">
        <v>0</v>
      </c>
      <c r="I103">
        <v>0</v>
      </c>
      <c r="J103">
        <v>2</v>
      </c>
      <c r="K103">
        <v>6</v>
      </c>
      <c r="L103">
        <v>0</v>
      </c>
      <c r="M103">
        <v>0</v>
      </c>
      <c r="N103">
        <v>1</v>
      </c>
      <c r="O103">
        <v>2</v>
      </c>
      <c r="P103">
        <v>2</v>
      </c>
      <c r="Q103" s="1">
        <v>7.0000000000000001E-3</v>
      </c>
    </row>
    <row r="104" spans="1:17" x14ac:dyDescent="0.35">
      <c r="A104">
        <v>2</v>
      </c>
      <c r="B104" t="s">
        <v>63</v>
      </c>
      <c r="C104">
        <v>1</v>
      </c>
      <c r="D104">
        <v>1</v>
      </c>
      <c r="E104">
        <v>14</v>
      </c>
      <c r="F104">
        <v>14</v>
      </c>
      <c r="G104">
        <v>14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1.9</v>
      </c>
      <c r="P104">
        <v>1.9</v>
      </c>
      <c r="Q104" s="1">
        <v>0.22700000000000001</v>
      </c>
    </row>
    <row r="105" spans="1:17" x14ac:dyDescent="0.35">
      <c r="A105">
        <v>2</v>
      </c>
      <c r="B105" t="s">
        <v>107</v>
      </c>
      <c r="C105">
        <v>0</v>
      </c>
      <c r="D105">
        <v>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3</v>
      </c>
      <c r="K105">
        <v>15</v>
      </c>
      <c r="L105">
        <v>0</v>
      </c>
      <c r="M105">
        <v>0</v>
      </c>
      <c r="N105">
        <v>1</v>
      </c>
      <c r="O105">
        <v>1.5</v>
      </c>
      <c r="P105">
        <v>1.5</v>
      </c>
      <c r="Q105" s="1">
        <v>1E-3</v>
      </c>
    </row>
    <row r="106" spans="1:17" x14ac:dyDescent="0.35">
      <c r="A106">
        <v>2</v>
      </c>
      <c r="B106" t="s">
        <v>198</v>
      </c>
      <c r="C106">
        <v>1</v>
      </c>
      <c r="D106">
        <v>4</v>
      </c>
      <c r="E106">
        <v>9</v>
      </c>
      <c r="F106">
        <v>9</v>
      </c>
      <c r="G106">
        <v>9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1.4</v>
      </c>
      <c r="P106">
        <v>1.4</v>
      </c>
      <c r="Q106" s="1">
        <v>2.5000000000000001E-2</v>
      </c>
    </row>
    <row r="107" spans="1:17" x14ac:dyDescent="0.35">
      <c r="A107">
        <v>2</v>
      </c>
      <c r="B107" t="s">
        <v>150</v>
      </c>
      <c r="C107">
        <v>2</v>
      </c>
      <c r="D107">
        <v>3</v>
      </c>
      <c r="E107">
        <v>4</v>
      </c>
      <c r="F107">
        <v>2</v>
      </c>
      <c r="G107">
        <v>8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1.4</v>
      </c>
      <c r="P107">
        <v>1.4</v>
      </c>
      <c r="Q107" s="1">
        <v>3.0000000000000001E-3</v>
      </c>
    </row>
    <row r="108" spans="1:17" x14ac:dyDescent="0.35">
      <c r="A108">
        <v>2</v>
      </c>
      <c r="B108" t="s">
        <v>323</v>
      </c>
      <c r="C108">
        <v>1</v>
      </c>
      <c r="D108">
        <v>1</v>
      </c>
      <c r="E108">
        <v>9</v>
      </c>
      <c r="F108">
        <v>9</v>
      </c>
      <c r="G108">
        <v>9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1.4</v>
      </c>
      <c r="P108">
        <v>1.4</v>
      </c>
      <c r="Q108" s="1">
        <v>0</v>
      </c>
    </row>
    <row r="109" spans="1:17" x14ac:dyDescent="0.35">
      <c r="A109">
        <v>2</v>
      </c>
      <c r="B109" t="s">
        <v>57</v>
      </c>
      <c r="C109">
        <v>1</v>
      </c>
      <c r="D109">
        <v>4</v>
      </c>
      <c r="E109">
        <v>10</v>
      </c>
      <c r="F109">
        <v>10</v>
      </c>
      <c r="G109">
        <v>10</v>
      </c>
      <c r="H109">
        <v>0</v>
      </c>
      <c r="I109">
        <v>0</v>
      </c>
      <c r="J109">
        <v>1</v>
      </c>
      <c r="K109">
        <v>-2</v>
      </c>
      <c r="L109">
        <v>0</v>
      </c>
      <c r="M109">
        <v>0</v>
      </c>
      <c r="N109">
        <v>1</v>
      </c>
      <c r="O109">
        <v>1.3</v>
      </c>
      <c r="P109">
        <v>1.3</v>
      </c>
      <c r="Q109" s="1">
        <v>0.01</v>
      </c>
    </row>
    <row r="110" spans="1:17" x14ac:dyDescent="0.35">
      <c r="A110">
        <v>2</v>
      </c>
      <c r="B110" t="s">
        <v>272</v>
      </c>
      <c r="C110">
        <v>1</v>
      </c>
      <c r="D110">
        <v>1</v>
      </c>
      <c r="E110">
        <v>7</v>
      </c>
      <c r="F110">
        <v>7</v>
      </c>
      <c r="G110">
        <v>7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1.2</v>
      </c>
      <c r="P110">
        <v>1.2</v>
      </c>
      <c r="Q110" s="1">
        <v>0</v>
      </c>
    </row>
    <row r="111" spans="1:17" x14ac:dyDescent="0.35">
      <c r="A111">
        <v>2</v>
      </c>
      <c r="B111" t="s">
        <v>156</v>
      </c>
      <c r="C111">
        <v>1</v>
      </c>
      <c r="D111">
        <v>1</v>
      </c>
      <c r="E111">
        <v>7</v>
      </c>
      <c r="F111">
        <v>7</v>
      </c>
      <c r="G111">
        <v>7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1.2</v>
      </c>
      <c r="P111">
        <v>1.2</v>
      </c>
      <c r="Q111" s="1">
        <v>2E-3</v>
      </c>
    </row>
    <row r="112" spans="1:17" x14ac:dyDescent="0.35">
      <c r="A112">
        <v>2</v>
      </c>
      <c r="B112" t="s">
        <v>93</v>
      </c>
      <c r="C112">
        <v>1</v>
      </c>
      <c r="D112">
        <v>2</v>
      </c>
      <c r="E112">
        <v>7</v>
      </c>
      <c r="F112">
        <v>7</v>
      </c>
      <c r="G112">
        <v>7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1.2</v>
      </c>
      <c r="P112">
        <v>1.2</v>
      </c>
      <c r="Q112" s="1">
        <v>0.23899999999999999</v>
      </c>
    </row>
    <row r="113" spans="1:17" x14ac:dyDescent="0.35">
      <c r="A113">
        <v>2</v>
      </c>
      <c r="B113" t="s">
        <v>345</v>
      </c>
      <c r="C113">
        <v>1</v>
      </c>
      <c r="D113">
        <v>4</v>
      </c>
      <c r="E113">
        <v>7</v>
      </c>
      <c r="F113">
        <v>7</v>
      </c>
      <c r="G113">
        <v>7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1.2</v>
      </c>
      <c r="P113">
        <v>1.2</v>
      </c>
      <c r="Q113" s="1">
        <v>2.3E-2</v>
      </c>
    </row>
    <row r="114" spans="1:17" x14ac:dyDescent="0.35">
      <c r="A114">
        <v>2</v>
      </c>
      <c r="B114" t="s">
        <v>277</v>
      </c>
      <c r="C114">
        <v>1</v>
      </c>
      <c r="D114">
        <v>2</v>
      </c>
      <c r="E114">
        <v>6</v>
      </c>
      <c r="F114">
        <v>6</v>
      </c>
      <c r="G114">
        <v>6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1.1000000000000001</v>
      </c>
      <c r="P114">
        <v>1.1000000000000001</v>
      </c>
      <c r="Q114" s="1">
        <v>1E-3</v>
      </c>
    </row>
    <row r="115" spans="1:17" x14ac:dyDescent="0.35">
      <c r="A115">
        <v>2</v>
      </c>
      <c r="B115" t="s">
        <v>337</v>
      </c>
      <c r="C115">
        <v>1</v>
      </c>
      <c r="D115">
        <v>1</v>
      </c>
      <c r="E115">
        <v>6</v>
      </c>
      <c r="F115">
        <v>6</v>
      </c>
      <c r="G115">
        <v>6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1.1000000000000001</v>
      </c>
      <c r="P115">
        <v>1.1000000000000001</v>
      </c>
      <c r="Q115" s="1">
        <v>1.7999999999999999E-2</v>
      </c>
    </row>
    <row r="116" spans="1:17" x14ac:dyDescent="0.35">
      <c r="A116">
        <v>2</v>
      </c>
      <c r="B116" t="s">
        <v>165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11</v>
      </c>
      <c r="L116">
        <v>0</v>
      </c>
      <c r="M116">
        <v>0</v>
      </c>
      <c r="N116">
        <v>1</v>
      </c>
      <c r="O116">
        <v>1.1000000000000001</v>
      </c>
      <c r="P116">
        <v>1.1000000000000001</v>
      </c>
      <c r="Q116" s="1">
        <v>3.0000000000000001E-3</v>
      </c>
    </row>
    <row r="117" spans="1:17" x14ac:dyDescent="0.35">
      <c r="A117">
        <v>2</v>
      </c>
      <c r="B117" t="s">
        <v>216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10</v>
      </c>
      <c r="L117">
        <v>0</v>
      </c>
      <c r="M117">
        <v>0</v>
      </c>
      <c r="N117">
        <v>1</v>
      </c>
      <c r="O117">
        <v>1</v>
      </c>
      <c r="P117">
        <v>1</v>
      </c>
      <c r="Q117" s="1">
        <v>3.0000000000000001E-3</v>
      </c>
    </row>
    <row r="118" spans="1:17" x14ac:dyDescent="0.35">
      <c r="A118">
        <v>2</v>
      </c>
      <c r="B118" t="s">
        <v>124</v>
      </c>
      <c r="C118">
        <v>1</v>
      </c>
      <c r="D118">
        <v>1</v>
      </c>
      <c r="E118">
        <v>5</v>
      </c>
      <c r="F118">
        <v>5</v>
      </c>
      <c r="G118">
        <v>5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1</v>
      </c>
      <c r="P118">
        <v>1</v>
      </c>
      <c r="Q118" s="1">
        <v>2E-3</v>
      </c>
    </row>
    <row r="119" spans="1:17" x14ac:dyDescent="0.35">
      <c r="A119">
        <v>2</v>
      </c>
      <c r="B119" t="s">
        <v>183</v>
      </c>
      <c r="C119">
        <v>1</v>
      </c>
      <c r="D119">
        <v>1</v>
      </c>
      <c r="E119">
        <v>5</v>
      </c>
      <c r="F119">
        <v>5</v>
      </c>
      <c r="G119">
        <v>5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1</v>
      </c>
      <c r="Q119" s="1">
        <v>0</v>
      </c>
    </row>
    <row r="120" spans="1:17" x14ac:dyDescent="0.35">
      <c r="A120">
        <v>2</v>
      </c>
      <c r="B120" t="s">
        <v>176</v>
      </c>
      <c r="C120">
        <v>1</v>
      </c>
      <c r="D120">
        <v>2</v>
      </c>
      <c r="E120">
        <v>4</v>
      </c>
      <c r="F120">
        <v>4</v>
      </c>
      <c r="G120">
        <v>4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0.9</v>
      </c>
      <c r="P120">
        <v>0.9</v>
      </c>
      <c r="Q120" s="1">
        <v>0</v>
      </c>
    </row>
    <row r="121" spans="1:17" x14ac:dyDescent="0.35">
      <c r="A121">
        <v>2</v>
      </c>
      <c r="B121" t="s">
        <v>64</v>
      </c>
      <c r="C121">
        <v>2</v>
      </c>
      <c r="D121">
        <v>2</v>
      </c>
      <c r="E121">
        <v>19</v>
      </c>
      <c r="F121">
        <v>9.5</v>
      </c>
      <c r="G121">
        <v>10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1</v>
      </c>
      <c r="O121">
        <v>0.9</v>
      </c>
      <c r="P121">
        <v>0.9</v>
      </c>
      <c r="Q121" s="1">
        <v>0.315</v>
      </c>
    </row>
    <row r="122" spans="1:17" x14ac:dyDescent="0.35">
      <c r="A122">
        <v>2</v>
      </c>
      <c r="B122" t="s">
        <v>119</v>
      </c>
      <c r="C122">
        <v>1</v>
      </c>
      <c r="D122">
        <v>1</v>
      </c>
      <c r="E122">
        <v>4</v>
      </c>
      <c r="F122">
        <v>4</v>
      </c>
      <c r="G122">
        <v>4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0.9</v>
      </c>
      <c r="P122">
        <v>0.9</v>
      </c>
      <c r="Q122" s="1">
        <v>0</v>
      </c>
    </row>
    <row r="123" spans="1:17" x14ac:dyDescent="0.35">
      <c r="A123">
        <v>2</v>
      </c>
      <c r="B123" t="s">
        <v>330</v>
      </c>
      <c r="C123">
        <v>1</v>
      </c>
      <c r="D123">
        <v>1</v>
      </c>
      <c r="E123">
        <v>4</v>
      </c>
      <c r="F123">
        <v>4</v>
      </c>
      <c r="G123">
        <v>4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0.9</v>
      </c>
      <c r="P123">
        <v>0.9</v>
      </c>
      <c r="Q123" s="1">
        <v>2E-3</v>
      </c>
    </row>
    <row r="124" spans="1:17" x14ac:dyDescent="0.35">
      <c r="A124">
        <v>2</v>
      </c>
      <c r="B124" t="s">
        <v>94</v>
      </c>
      <c r="C124">
        <v>1</v>
      </c>
      <c r="D124">
        <v>2</v>
      </c>
      <c r="E124">
        <v>3</v>
      </c>
      <c r="F124">
        <v>3</v>
      </c>
      <c r="G124">
        <v>3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0.8</v>
      </c>
      <c r="P124">
        <v>0.8</v>
      </c>
      <c r="Q124" s="1">
        <v>0.20399999999999999</v>
      </c>
    </row>
    <row r="125" spans="1:17" x14ac:dyDescent="0.35">
      <c r="A125">
        <v>2</v>
      </c>
      <c r="B125" t="s">
        <v>153</v>
      </c>
      <c r="C125">
        <v>1</v>
      </c>
      <c r="D125">
        <v>1</v>
      </c>
      <c r="E125">
        <v>3</v>
      </c>
      <c r="F125">
        <v>3</v>
      </c>
      <c r="G125">
        <v>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0.8</v>
      </c>
      <c r="P125">
        <v>0.8</v>
      </c>
      <c r="Q125" s="1">
        <v>4.0000000000000001E-3</v>
      </c>
    </row>
    <row r="126" spans="1:17" x14ac:dyDescent="0.35">
      <c r="A126">
        <v>2</v>
      </c>
      <c r="B126" t="s">
        <v>158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7</v>
      </c>
      <c r="L126">
        <v>0</v>
      </c>
      <c r="M126">
        <v>0</v>
      </c>
      <c r="N126">
        <v>1</v>
      </c>
      <c r="O126">
        <v>0.7</v>
      </c>
      <c r="P126">
        <v>0.7</v>
      </c>
      <c r="Q126" s="1">
        <v>1E-3</v>
      </c>
    </row>
    <row r="127" spans="1:17" x14ac:dyDescent="0.35">
      <c r="A127">
        <v>2</v>
      </c>
      <c r="B127" t="s">
        <v>247</v>
      </c>
      <c r="C127">
        <v>1</v>
      </c>
      <c r="D127">
        <v>1</v>
      </c>
      <c r="E127">
        <v>2</v>
      </c>
      <c r="F127">
        <v>2</v>
      </c>
      <c r="G127">
        <v>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0.7</v>
      </c>
      <c r="P127">
        <v>0.7</v>
      </c>
      <c r="Q127" s="1">
        <v>1E-3</v>
      </c>
    </row>
    <row r="128" spans="1:17" x14ac:dyDescent="0.35">
      <c r="A128">
        <v>2</v>
      </c>
      <c r="B128" t="s">
        <v>279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3</v>
      </c>
      <c r="K128">
        <v>5</v>
      </c>
      <c r="L128">
        <v>0</v>
      </c>
      <c r="M128">
        <v>0</v>
      </c>
      <c r="N128">
        <v>1</v>
      </c>
      <c r="O128">
        <v>0.5</v>
      </c>
      <c r="P128">
        <v>0.5</v>
      </c>
      <c r="Q128" s="1">
        <v>0</v>
      </c>
    </row>
    <row r="129" spans="1:17" x14ac:dyDescent="0.35">
      <c r="A129">
        <v>2</v>
      </c>
      <c r="B129" t="s">
        <v>170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2</v>
      </c>
      <c r="B130" t="s">
        <v>353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>
        <v>0</v>
      </c>
    </row>
    <row r="131" spans="1:17" x14ac:dyDescent="0.35">
      <c r="A131">
        <v>2</v>
      </c>
      <c r="B131" t="s">
        <v>175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</v>
      </c>
    </row>
    <row r="132" spans="1:17" x14ac:dyDescent="0.35">
      <c r="A132">
        <v>2</v>
      </c>
      <c r="B132" t="s">
        <v>172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 s="1">
        <v>0</v>
      </c>
    </row>
    <row r="133" spans="1:17" x14ac:dyDescent="0.35">
      <c r="A133">
        <v>2</v>
      </c>
      <c r="B133" t="s">
        <v>173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1">
        <v>0</v>
      </c>
    </row>
    <row r="134" spans="1:17" x14ac:dyDescent="0.35">
      <c r="A134">
        <v>2</v>
      </c>
      <c r="B134" t="s">
        <v>358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">
        <v>0</v>
      </c>
    </row>
    <row r="135" spans="1:17" x14ac:dyDescent="0.35">
      <c r="A135">
        <v>2</v>
      </c>
      <c r="B135" t="s">
        <v>61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0.81699999999999995</v>
      </c>
    </row>
    <row r="136" spans="1:17" x14ac:dyDescent="0.35">
      <c r="A136">
        <v>2</v>
      </c>
      <c r="B136" t="s">
        <v>16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s="1">
        <v>0.78900000000000003</v>
      </c>
    </row>
    <row r="137" spans="1:17" x14ac:dyDescent="0.35">
      <c r="A137">
        <v>2</v>
      </c>
      <c r="B137" t="s">
        <v>177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 s="1">
        <v>8.6999999999999994E-2</v>
      </c>
    </row>
    <row r="138" spans="1:17" x14ac:dyDescent="0.35">
      <c r="A138">
        <v>2</v>
      </c>
      <c r="B138" t="s">
        <v>354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1">
        <v>0</v>
      </c>
    </row>
    <row r="139" spans="1:17" x14ac:dyDescent="0.35">
      <c r="A139">
        <v>2</v>
      </c>
      <c r="B139" t="s">
        <v>178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0</v>
      </c>
    </row>
    <row r="140" spans="1:17" x14ac:dyDescent="0.35">
      <c r="A140">
        <v>2</v>
      </c>
      <c r="B140" t="s">
        <v>179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 s="1">
        <v>0</v>
      </c>
    </row>
    <row r="141" spans="1:17" x14ac:dyDescent="0.35">
      <c r="A141">
        <v>2</v>
      </c>
      <c r="B141" t="s">
        <v>180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1">
        <v>0</v>
      </c>
    </row>
    <row r="142" spans="1:17" x14ac:dyDescent="0.35">
      <c r="A142">
        <v>2</v>
      </c>
      <c r="B142" t="s">
        <v>186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0</v>
      </c>
    </row>
    <row r="143" spans="1:17" x14ac:dyDescent="0.35">
      <c r="A143">
        <v>2</v>
      </c>
      <c r="B143" t="s">
        <v>350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">
        <v>0</v>
      </c>
    </row>
    <row r="144" spans="1:17" x14ac:dyDescent="0.35">
      <c r="A144">
        <v>2</v>
      </c>
      <c r="B144" t="s">
        <v>184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">
        <v>0</v>
      </c>
    </row>
    <row r="145" spans="1:17" x14ac:dyDescent="0.35">
      <c r="A145">
        <v>2</v>
      </c>
      <c r="B145" t="s">
        <v>181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 s="1">
        <v>2.1000000000000001E-2</v>
      </c>
    </row>
    <row r="146" spans="1:17" x14ac:dyDescent="0.35">
      <c r="A146">
        <v>2</v>
      </c>
      <c r="B146" t="s">
        <v>103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 s="1">
        <v>0</v>
      </c>
    </row>
    <row r="147" spans="1:17" x14ac:dyDescent="0.35">
      <c r="A147">
        <v>2</v>
      </c>
      <c r="B147" t="s">
        <v>339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0</v>
      </c>
    </row>
    <row r="148" spans="1:17" x14ac:dyDescent="0.35">
      <c r="A148">
        <v>2</v>
      </c>
      <c r="B148" t="s">
        <v>340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0</v>
      </c>
    </row>
    <row r="149" spans="1:17" x14ac:dyDescent="0.35">
      <c r="A149">
        <v>2</v>
      </c>
      <c r="B149" t="s">
        <v>182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0</v>
      </c>
    </row>
    <row r="150" spans="1:17" x14ac:dyDescent="0.35">
      <c r="A150">
        <v>2</v>
      </c>
      <c r="B150" t="s">
        <v>362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0</v>
      </c>
    </row>
    <row r="151" spans="1:17" x14ac:dyDescent="0.35">
      <c r="A151">
        <v>2</v>
      </c>
      <c r="B151" t="s">
        <v>187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1">
        <v>0</v>
      </c>
    </row>
    <row r="152" spans="1:17" x14ac:dyDescent="0.35">
      <c r="A152">
        <v>2</v>
      </c>
      <c r="B152" t="s">
        <v>105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 s="1">
        <v>0</v>
      </c>
    </row>
    <row r="153" spans="1:17" x14ac:dyDescent="0.35">
      <c r="A153">
        <v>2</v>
      </c>
      <c r="B153" t="s">
        <v>203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0</v>
      </c>
    </row>
    <row r="154" spans="1:17" x14ac:dyDescent="0.35">
      <c r="A154">
        <v>2</v>
      </c>
      <c r="B154" t="s">
        <v>174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0</v>
      </c>
    </row>
    <row r="155" spans="1:17" x14ac:dyDescent="0.35">
      <c r="A155">
        <v>2</v>
      </c>
      <c r="B155" t="s">
        <v>197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v>0</v>
      </c>
    </row>
    <row r="156" spans="1:17" x14ac:dyDescent="0.35">
      <c r="A156">
        <v>2</v>
      </c>
      <c r="B156" t="s">
        <v>357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</row>
    <row r="157" spans="1:17" x14ac:dyDescent="0.35">
      <c r="A157">
        <v>2</v>
      </c>
      <c r="B157" t="s">
        <v>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 s="1">
        <v>0.17899999999999999</v>
      </c>
    </row>
    <row r="158" spans="1:17" x14ac:dyDescent="0.35">
      <c r="A158">
        <v>2</v>
      </c>
      <c r="B158" t="s">
        <v>189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 s="1">
        <v>0</v>
      </c>
    </row>
    <row r="159" spans="1:17" x14ac:dyDescent="0.35">
      <c r="A159">
        <v>2</v>
      </c>
      <c r="B159" t="s">
        <v>96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 s="1">
        <v>4.0000000000000001E-3</v>
      </c>
    </row>
    <row r="160" spans="1:17" x14ac:dyDescent="0.35">
      <c r="A160">
        <v>2</v>
      </c>
      <c r="B160" t="s">
        <v>367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 s="1">
        <v>0</v>
      </c>
    </row>
    <row r="161" spans="1:17" x14ac:dyDescent="0.35">
      <c r="A161">
        <v>2</v>
      </c>
      <c r="B161" t="s">
        <v>341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0</v>
      </c>
    </row>
    <row r="162" spans="1:17" x14ac:dyDescent="0.35">
      <c r="A162">
        <v>2</v>
      </c>
      <c r="B162" t="s">
        <v>190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0</v>
      </c>
    </row>
    <row r="163" spans="1:17" x14ac:dyDescent="0.35">
      <c r="A163">
        <v>2</v>
      </c>
      <c r="B163" t="s">
        <v>191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 s="1">
        <v>3.0000000000000001E-3</v>
      </c>
    </row>
    <row r="164" spans="1:17" x14ac:dyDescent="0.35">
      <c r="A164">
        <v>2</v>
      </c>
      <c r="B164" t="s">
        <v>188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</v>
      </c>
    </row>
    <row r="165" spans="1:17" x14ac:dyDescent="0.35">
      <c r="A165">
        <v>2</v>
      </c>
      <c r="B165" t="s">
        <v>192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0</v>
      </c>
    </row>
    <row r="166" spans="1:17" x14ac:dyDescent="0.35">
      <c r="A166">
        <v>2</v>
      </c>
      <c r="B166" t="s">
        <v>342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</v>
      </c>
    </row>
    <row r="167" spans="1:17" x14ac:dyDescent="0.35">
      <c r="A167">
        <v>2</v>
      </c>
      <c r="B167" t="s">
        <v>193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1E-3</v>
      </c>
    </row>
    <row r="168" spans="1:17" x14ac:dyDescent="0.35">
      <c r="A168">
        <v>2</v>
      </c>
      <c r="B168" t="s">
        <v>196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 s="1">
        <v>0</v>
      </c>
    </row>
    <row r="169" spans="1:17" x14ac:dyDescent="0.35">
      <c r="A169">
        <v>2</v>
      </c>
      <c r="B169" t="s">
        <v>200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1">
        <v>0</v>
      </c>
    </row>
    <row r="170" spans="1:17" x14ac:dyDescent="0.35">
      <c r="A170">
        <v>2</v>
      </c>
      <c r="B170" t="s">
        <v>363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0</v>
      </c>
    </row>
    <row r="171" spans="1:17" x14ac:dyDescent="0.35">
      <c r="A171">
        <v>2</v>
      </c>
      <c r="B171" t="s">
        <v>199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0</v>
      </c>
    </row>
    <row r="172" spans="1:17" x14ac:dyDescent="0.35">
      <c r="A172">
        <v>2</v>
      </c>
      <c r="B172" t="s">
        <v>201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1">
        <v>4.1000000000000002E-2</v>
      </c>
    </row>
    <row r="173" spans="1:17" x14ac:dyDescent="0.35">
      <c r="A173">
        <v>2</v>
      </c>
      <c r="B173" t="s">
        <v>202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1">
        <v>0</v>
      </c>
    </row>
    <row r="174" spans="1:17" x14ac:dyDescent="0.35">
      <c r="A174">
        <v>2</v>
      </c>
      <c r="B174" t="s">
        <v>355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s="1">
        <v>0</v>
      </c>
    </row>
    <row r="175" spans="1:17" x14ac:dyDescent="0.35">
      <c r="A175">
        <v>2</v>
      </c>
      <c r="B175" t="s">
        <v>169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 s="1">
        <v>1E-3</v>
      </c>
    </row>
    <row r="176" spans="1:17" x14ac:dyDescent="0.35">
      <c r="A176">
        <v>2</v>
      </c>
      <c r="B176" t="s">
        <v>194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1E-3</v>
      </c>
    </row>
    <row r="177" spans="1:17" x14ac:dyDescent="0.35">
      <c r="A177">
        <v>2</v>
      </c>
      <c r="B177" t="s">
        <v>205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0</v>
      </c>
    </row>
    <row r="178" spans="1:17" x14ac:dyDescent="0.35">
      <c r="A178">
        <v>2</v>
      </c>
      <c r="B178" t="s">
        <v>359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</v>
      </c>
    </row>
    <row r="179" spans="1:17" x14ac:dyDescent="0.35">
      <c r="A179">
        <v>2</v>
      </c>
      <c r="B179" t="s">
        <v>195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s="1">
        <v>0</v>
      </c>
    </row>
    <row r="180" spans="1:17" x14ac:dyDescent="0.35">
      <c r="A180">
        <v>2</v>
      </c>
      <c r="B180" t="s">
        <v>204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0</v>
      </c>
    </row>
    <row r="181" spans="1:17" x14ac:dyDescent="0.35">
      <c r="A181">
        <v>2</v>
      </c>
      <c r="B181" t="s">
        <v>346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s="1">
        <v>0</v>
      </c>
    </row>
    <row r="182" spans="1:17" x14ac:dyDescent="0.35">
      <c r="A182">
        <v>2</v>
      </c>
      <c r="B182" t="s">
        <v>206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s="1">
        <v>0</v>
      </c>
    </row>
    <row r="183" spans="1:17" x14ac:dyDescent="0.35">
      <c r="A183">
        <v>2</v>
      </c>
      <c r="B183" t="s">
        <v>207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s="1">
        <v>1E-3</v>
      </c>
    </row>
    <row r="184" spans="1:17" x14ac:dyDescent="0.35">
      <c r="A184">
        <v>2</v>
      </c>
      <c r="B184" t="s">
        <v>208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s="1">
        <v>0</v>
      </c>
    </row>
    <row r="185" spans="1:17" x14ac:dyDescent="0.35">
      <c r="A185">
        <v>2</v>
      </c>
      <c r="B185" t="s">
        <v>364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s="1">
        <v>0</v>
      </c>
    </row>
    <row r="186" spans="1:17" x14ac:dyDescent="0.35">
      <c r="A186">
        <v>2</v>
      </c>
      <c r="B186" t="s">
        <v>212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">
        <v>0</v>
      </c>
    </row>
    <row r="187" spans="1:17" x14ac:dyDescent="0.35">
      <c r="A187">
        <v>2</v>
      </c>
      <c r="B187" t="s">
        <v>211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2</v>
      </c>
      <c r="B188" t="s">
        <v>210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">
        <v>0</v>
      </c>
    </row>
    <row r="189" spans="1:17" x14ac:dyDescent="0.35">
      <c r="A189">
        <v>2</v>
      </c>
      <c r="B189" t="s">
        <v>209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0</v>
      </c>
    </row>
    <row r="190" spans="1:17" x14ac:dyDescent="0.35">
      <c r="A190">
        <v>2</v>
      </c>
      <c r="B190" t="s">
        <v>347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1">
        <v>0</v>
      </c>
    </row>
    <row r="191" spans="1:17" x14ac:dyDescent="0.35">
      <c r="A191">
        <v>2</v>
      </c>
      <c r="B191" t="s">
        <v>360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s="1">
        <v>0</v>
      </c>
    </row>
    <row r="192" spans="1:17" x14ac:dyDescent="0.35">
      <c r="A192">
        <v>2</v>
      </c>
      <c r="B192" t="s">
        <v>213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0</v>
      </c>
    </row>
    <row r="193" spans="1:17" x14ac:dyDescent="0.35">
      <c r="A193">
        <v>2</v>
      </c>
      <c r="B193" t="s">
        <v>214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1">
        <v>0</v>
      </c>
    </row>
    <row r="194" spans="1:17" x14ac:dyDescent="0.35">
      <c r="A194">
        <v>2</v>
      </c>
      <c r="B194" t="s">
        <v>151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 s="1">
        <v>1E-3</v>
      </c>
    </row>
    <row r="195" spans="1:17" x14ac:dyDescent="0.35">
      <c r="A195">
        <v>2</v>
      </c>
      <c r="B195" t="s">
        <v>164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 s="1">
        <v>0</v>
      </c>
    </row>
    <row r="196" spans="1:17" x14ac:dyDescent="0.35">
      <c r="A196">
        <v>2</v>
      </c>
      <c r="B196" t="s">
        <v>217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 s="1">
        <v>3.0000000000000001E-3</v>
      </c>
    </row>
    <row r="197" spans="1:17" x14ac:dyDescent="0.35">
      <c r="A197">
        <v>2</v>
      </c>
      <c r="B197" t="s">
        <v>218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s="1">
        <v>0</v>
      </c>
    </row>
    <row r="198" spans="1:17" x14ac:dyDescent="0.35">
      <c r="A198">
        <v>2</v>
      </c>
      <c r="B198" t="s">
        <v>361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s="1">
        <v>0</v>
      </c>
    </row>
    <row r="199" spans="1:17" x14ac:dyDescent="0.35">
      <c r="A199">
        <v>2</v>
      </c>
      <c r="B199" t="s">
        <v>229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 s="1">
        <v>0</v>
      </c>
    </row>
    <row r="200" spans="1:17" x14ac:dyDescent="0.35">
      <c r="A200">
        <v>2</v>
      </c>
      <c r="B200" t="s">
        <v>220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 s="1">
        <v>0</v>
      </c>
    </row>
    <row r="201" spans="1:17" x14ac:dyDescent="0.35">
      <c r="A201">
        <v>2</v>
      </c>
      <c r="B201" t="s">
        <v>226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s="1">
        <v>0</v>
      </c>
    </row>
    <row r="202" spans="1:17" x14ac:dyDescent="0.35">
      <c r="A202">
        <v>2</v>
      </c>
      <c r="B202" t="s">
        <v>221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0</v>
      </c>
      <c r="Q202" s="1">
        <v>1E-3</v>
      </c>
    </row>
    <row r="203" spans="1:17" x14ac:dyDescent="0.35">
      <c r="A203">
        <v>2</v>
      </c>
      <c r="B203" t="s">
        <v>222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 s="1">
        <v>2.7E-2</v>
      </c>
    </row>
    <row r="204" spans="1:17" x14ac:dyDescent="0.35">
      <c r="A204">
        <v>2</v>
      </c>
      <c r="B204" t="s">
        <v>224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 s="1">
        <v>0</v>
      </c>
    </row>
    <row r="205" spans="1:17" x14ac:dyDescent="0.35">
      <c r="A205">
        <v>2</v>
      </c>
      <c r="B205" t="s">
        <v>227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s="1">
        <v>0</v>
      </c>
    </row>
    <row r="206" spans="1:17" x14ac:dyDescent="0.35">
      <c r="A206">
        <v>2</v>
      </c>
      <c r="B206" t="s">
        <v>228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s="1">
        <v>0</v>
      </c>
    </row>
    <row r="207" spans="1:17" x14ac:dyDescent="0.35">
      <c r="A207">
        <v>2</v>
      </c>
      <c r="B207" t="s">
        <v>225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 s="1">
        <v>0</v>
      </c>
    </row>
    <row r="208" spans="1:17" x14ac:dyDescent="0.35">
      <c r="A208">
        <v>2</v>
      </c>
      <c r="B208" t="s">
        <v>219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 s="1">
        <v>0</v>
      </c>
    </row>
    <row r="209" spans="1:17" x14ac:dyDescent="0.35">
      <c r="A209">
        <v>2</v>
      </c>
      <c r="B209" t="s">
        <v>230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 s="1">
        <v>0</v>
      </c>
    </row>
    <row r="210" spans="1:17" x14ac:dyDescent="0.35">
      <c r="A210">
        <v>2</v>
      </c>
      <c r="B210" t="s">
        <v>231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 s="1">
        <v>0</v>
      </c>
    </row>
    <row r="211" spans="1:17" x14ac:dyDescent="0.35">
      <c r="A211">
        <v>2</v>
      </c>
      <c r="B211" t="s">
        <v>232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 s="1">
        <v>0</v>
      </c>
    </row>
    <row r="212" spans="1:17" x14ac:dyDescent="0.35">
      <c r="A212">
        <v>2</v>
      </c>
      <c r="B212" t="s">
        <v>233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s="1">
        <v>0</v>
      </c>
    </row>
    <row r="213" spans="1:17" x14ac:dyDescent="0.35">
      <c r="A213">
        <v>2</v>
      </c>
      <c r="B213" t="s">
        <v>365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s="1">
        <v>0</v>
      </c>
    </row>
    <row r="214" spans="1:17" x14ac:dyDescent="0.35">
      <c r="A214">
        <v>2</v>
      </c>
      <c r="B214" t="s">
        <v>234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s="1">
        <v>0</v>
      </c>
    </row>
    <row r="215" spans="1:17" x14ac:dyDescent="0.35">
      <c r="A215">
        <v>2</v>
      </c>
      <c r="B215" t="s">
        <v>235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 s="1">
        <v>0</v>
      </c>
    </row>
    <row r="216" spans="1:17" x14ac:dyDescent="0.35">
      <c r="A216">
        <v>2</v>
      </c>
      <c r="B216" t="s">
        <v>236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 s="1">
        <v>0</v>
      </c>
    </row>
    <row r="217" spans="1:17" x14ac:dyDescent="0.35">
      <c r="A217">
        <v>2</v>
      </c>
      <c r="B217" t="s">
        <v>237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 s="1">
        <v>0</v>
      </c>
    </row>
    <row r="218" spans="1:17" x14ac:dyDescent="0.35">
      <c r="A218">
        <v>2</v>
      </c>
      <c r="B218" t="s">
        <v>161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 s="1">
        <v>1E-3</v>
      </c>
    </row>
    <row r="219" spans="1:17" x14ac:dyDescent="0.35">
      <c r="A219">
        <v>2</v>
      </c>
      <c r="B219" t="s">
        <v>249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s="1">
        <v>0</v>
      </c>
    </row>
    <row r="220" spans="1:17" x14ac:dyDescent="0.35">
      <c r="A220">
        <v>2</v>
      </c>
      <c r="B220" t="s">
        <v>238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s="1">
        <v>0</v>
      </c>
    </row>
    <row r="221" spans="1:17" x14ac:dyDescent="0.35">
      <c r="A221">
        <v>2</v>
      </c>
      <c r="B221" t="s">
        <v>239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s="1">
        <v>0</v>
      </c>
    </row>
    <row r="222" spans="1:17" x14ac:dyDescent="0.35">
      <c r="A222">
        <v>2</v>
      </c>
      <c r="B222" t="s">
        <v>240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1">
        <v>0</v>
      </c>
    </row>
    <row r="223" spans="1:17" x14ac:dyDescent="0.35">
      <c r="A223">
        <v>2</v>
      </c>
      <c r="B223" t="s">
        <v>241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 s="1">
        <v>0</v>
      </c>
    </row>
    <row r="224" spans="1:17" x14ac:dyDescent="0.35">
      <c r="A224">
        <v>2</v>
      </c>
      <c r="B224" t="s">
        <v>242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 s="1">
        <v>0</v>
      </c>
    </row>
    <row r="225" spans="1:17" x14ac:dyDescent="0.35">
      <c r="A225">
        <v>2</v>
      </c>
      <c r="B225" t="s">
        <v>243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 s="1">
        <v>0</v>
      </c>
    </row>
    <row r="226" spans="1:17" x14ac:dyDescent="0.35">
      <c r="A226">
        <v>2</v>
      </c>
      <c r="B226" t="s">
        <v>244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 s="1">
        <v>0</v>
      </c>
    </row>
    <row r="227" spans="1:17" x14ac:dyDescent="0.35">
      <c r="A227">
        <v>2</v>
      </c>
      <c r="B227" t="s">
        <v>245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 s="1">
        <v>0</v>
      </c>
    </row>
    <row r="228" spans="1:17" x14ac:dyDescent="0.35">
      <c r="A228">
        <v>2</v>
      </c>
      <c r="B228" t="s">
        <v>246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 s="1">
        <v>0</v>
      </c>
    </row>
    <row r="229" spans="1:17" x14ac:dyDescent="0.35">
      <c r="A229">
        <v>2</v>
      </c>
      <c r="B229" t="s">
        <v>248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1">
        <v>0</v>
      </c>
    </row>
    <row r="230" spans="1:17" x14ac:dyDescent="0.35">
      <c r="A230">
        <v>2</v>
      </c>
      <c r="B230" t="s">
        <v>250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 s="1">
        <v>0</v>
      </c>
    </row>
    <row r="231" spans="1:17" x14ac:dyDescent="0.35">
      <c r="A231">
        <v>2</v>
      </c>
      <c r="B231" t="s">
        <v>251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 s="1">
        <v>0</v>
      </c>
    </row>
    <row r="232" spans="1:17" x14ac:dyDescent="0.35">
      <c r="A232">
        <v>2</v>
      </c>
      <c r="B232" t="s">
        <v>255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 s="1">
        <v>0</v>
      </c>
    </row>
    <row r="233" spans="1:17" x14ac:dyDescent="0.35">
      <c r="A233">
        <v>2</v>
      </c>
      <c r="B233" t="s">
        <v>163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 s="1">
        <v>2E-3</v>
      </c>
    </row>
    <row r="234" spans="1:17" x14ac:dyDescent="0.35">
      <c r="A234">
        <v>2</v>
      </c>
      <c r="B234" t="s">
        <v>254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s="1">
        <v>0</v>
      </c>
    </row>
    <row r="235" spans="1:17" x14ac:dyDescent="0.35">
      <c r="A235">
        <v>2</v>
      </c>
      <c r="B235" t="s">
        <v>252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 s="1">
        <v>1E-3</v>
      </c>
    </row>
    <row r="236" spans="1:17" x14ac:dyDescent="0.35">
      <c r="A236">
        <v>2</v>
      </c>
      <c r="B236" t="s">
        <v>344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 s="1">
        <v>0</v>
      </c>
    </row>
    <row r="237" spans="1:17" x14ac:dyDescent="0.35">
      <c r="A237">
        <v>2</v>
      </c>
      <c r="B237" t="s">
        <v>256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 s="1">
        <v>0</v>
      </c>
    </row>
    <row r="238" spans="1:17" x14ac:dyDescent="0.35">
      <c r="A238">
        <v>2</v>
      </c>
      <c r="B238" t="s">
        <v>257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 s="1">
        <v>0</v>
      </c>
    </row>
    <row r="239" spans="1:17" x14ac:dyDescent="0.35">
      <c r="A239">
        <v>2</v>
      </c>
      <c r="B239" t="s">
        <v>253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 s="1">
        <v>0</v>
      </c>
    </row>
    <row r="240" spans="1:17" x14ac:dyDescent="0.35">
      <c r="A240">
        <v>2</v>
      </c>
      <c r="B240" t="s">
        <v>351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 s="1">
        <v>0</v>
      </c>
    </row>
    <row r="241" spans="1:17" x14ac:dyDescent="0.35">
      <c r="A241">
        <v>2</v>
      </c>
      <c r="B241" t="s">
        <v>258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 s="1">
        <v>0</v>
      </c>
    </row>
    <row r="242" spans="1:17" x14ac:dyDescent="0.35">
      <c r="A242">
        <v>2</v>
      </c>
      <c r="B242" t="s">
        <v>259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0</v>
      </c>
      <c r="Q242" s="1">
        <v>1E-3</v>
      </c>
    </row>
    <row r="243" spans="1:17" x14ac:dyDescent="0.35">
      <c r="A243">
        <v>2</v>
      </c>
      <c r="B243" t="s">
        <v>260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 s="1">
        <v>0</v>
      </c>
    </row>
    <row r="244" spans="1:17" x14ac:dyDescent="0.35">
      <c r="A244">
        <v>2</v>
      </c>
      <c r="B244" t="s">
        <v>267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s="1">
        <v>0</v>
      </c>
    </row>
    <row r="245" spans="1:17" x14ac:dyDescent="0.35">
      <c r="A245">
        <v>2</v>
      </c>
      <c r="B245" t="s">
        <v>168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 s="1">
        <v>8.9999999999999993E-3</v>
      </c>
    </row>
    <row r="246" spans="1:17" x14ac:dyDescent="0.35">
      <c r="A246">
        <v>2</v>
      </c>
      <c r="B246" t="s">
        <v>261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 s="1">
        <v>0</v>
      </c>
    </row>
    <row r="247" spans="1:17" x14ac:dyDescent="0.35">
      <c r="A247">
        <v>2</v>
      </c>
      <c r="B247" t="s">
        <v>268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s="1">
        <v>0</v>
      </c>
    </row>
    <row r="248" spans="1:17" x14ac:dyDescent="0.35">
      <c r="A248">
        <v>2</v>
      </c>
      <c r="B248" t="s">
        <v>266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 s="1">
        <v>0</v>
      </c>
    </row>
    <row r="249" spans="1:17" x14ac:dyDescent="0.35">
      <c r="A249">
        <v>2</v>
      </c>
      <c r="B249" t="s">
        <v>265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 s="1">
        <v>0</v>
      </c>
    </row>
    <row r="250" spans="1:17" x14ac:dyDescent="0.35">
      <c r="A250">
        <v>2</v>
      </c>
      <c r="B250" t="s">
        <v>263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 s="1">
        <v>0</v>
      </c>
    </row>
    <row r="251" spans="1:17" x14ac:dyDescent="0.35">
      <c r="A251">
        <v>2</v>
      </c>
      <c r="B251" t="s">
        <v>264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s="1">
        <v>0</v>
      </c>
    </row>
    <row r="252" spans="1:17" x14ac:dyDescent="0.35">
      <c r="A252">
        <v>2</v>
      </c>
      <c r="B252" t="s">
        <v>262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 s="1">
        <v>0</v>
      </c>
    </row>
    <row r="253" spans="1:17" x14ac:dyDescent="0.35">
      <c r="A253">
        <v>2</v>
      </c>
      <c r="B253" t="s">
        <v>274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 s="1">
        <v>1E-3</v>
      </c>
    </row>
    <row r="254" spans="1:17" x14ac:dyDescent="0.35">
      <c r="A254">
        <v>2</v>
      </c>
      <c r="B254" t="s">
        <v>271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 s="1">
        <v>1E-3</v>
      </c>
    </row>
    <row r="255" spans="1:17" x14ac:dyDescent="0.35">
      <c r="A255">
        <v>2</v>
      </c>
      <c r="B255" t="s">
        <v>112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 s="1">
        <v>6.8000000000000005E-2</v>
      </c>
    </row>
    <row r="256" spans="1:17" x14ac:dyDescent="0.35">
      <c r="A256">
        <v>2</v>
      </c>
      <c r="B256" t="s">
        <v>270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 s="1">
        <v>0</v>
      </c>
    </row>
    <row r="257" spans="1:17" x14ac:dyDescent="0.35">
      <c r="A257">
        <v>2</v>
      </c>
      <c r="B257" t="s">
        <v>273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 s="1">
        <v>0</v>
      </c>
    </row>
    <row r="258" spans="1:17" x14ac:dyDescent="0.35">
      <c r="A258">
        <v>2</v>
      </c>
      <c r="B258" t="s">
        <v>275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 s="1">
        <v>0</v>
      </c>
    </row>
    <row r="259" spans="1:17" x14ac:dyDescent="0.35">
      <c r="A259">
        <v>2</v>
      </c>
      <c r="B259" t="s">
        <v>334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 s="1">
        <v>2E-3</v>
      </c>
    </row>
    <row r="260" spans="1:17" x14ac:dyDescent="0.35">
      <c r="A260">
        <v>2</v>
      </c>
      <c r="B260" t="s">
        <v>276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 s="1">
        <v>0</v>
      </c>
    </row>
    <row r="261" spans="1:17" x14ac:dyDescent="0.35">
      <c r="A261">
        <v>2</v>
      </c>
      <c r="B261" t="s">
        <v>113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 s="1">
        <v>0.73199999999999998</v>
      </c>
    </row>
    <row r="262" spans="1:17" x14ac:dyDescent="0.35">
      <c r="A262">
        <v>2</v>
      </c>
      <c r="B262" t="s">
        <v>278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 s="1">
        <v>0</v>
      </c>
    </row>
    <row r="263" spans="1:17" x14ac:dyDescent="0.35">
      <c r="A263">
        <v>2</v>
      </c>
      <c r="B263" t="s">
        <v>115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s="1">
        <v>0.182</v>
      </c>
    </row>
    <row r="264" spans="1:17" x14ac:dyDescent="0.35">
      <c r="A264">
        <v>2</v>
      </c>
      <c r="B264" t="s">
        <v>348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 s="1">
        <v>0</v>
      </c>
    </row>
    <row r="265" spans="1:17" x14ac:dyDescent="0.35">
      <c r="A265">
        <v>2</v>
      </c>
      <c r="B265" t="s">
        <v>280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 s="1">
        <v>0</v>
      </c>
    </row>
    <row r="266" spans="1:17" x14ac:dyDescent="0.35">
      <c r="A266">
        <v>2</v>
      </c>
      <c r="B266" t="s">
        <v>281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 s="1">
        <v>0</v>
      </c>
    </row>
    <row r="267" spans="1:17" x14ac:dyDescent="0.35">
      <c r="A267">
        <v>2</v>
      </c>
      <c r="B267" t="s">
        <v>282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0</v>
      </c>
      <c r="Q267" s="1">
        <v>0</v>
      </c>
    </row>
    <row r="268" spans="1:17" x14ac:dyDescent="0.35">
      <c r="A268">
        <v>2</v>
      </c>
      <c r="B268" t="s">
        <v>283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 s="1">
        <v>0</v>
      </c>
    </row>
    <row r="269" spans="1:17" x14ac:dyDescent="0.35">
      <c r="A269">
        <v>2</v>
      </c>
      <c r="B269" t="s">
        <v>284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 s="1">
        <v>0</v>
      </c>
    </row>
    <row r="270" spans="1:17" x14ac:dyDescent="0.35">
      <c r="A270">
        <v>2</v>
      </c>
      <c r="B270" t="s">
        <v>285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 s="1">
        <v>0</v>
      </c>
    </row>
    <row r="271" spans="1:17" x14ac:dyDescent="0.35">
      <c r="A271">
        <v>2</v>
      </c>
      <c r="B271" t="s">
        <v>289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 s="1">
        <v>0</v>
      </c>
    </row>
    <row r="272" spans="1:17" x14ac:dyDescent="0.35">
      <c r="A272">
        <v>2</v>
      </c>
      <c r="B272" t="s">
        <v>286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 s="1">
        <v>0</v>
      </c>
    </row>
    <row r="273" spans="1:17" x14ac:dyDescent="0.35">
      <c r="A273">
        <v>2</v>
      </c>
      <c r="B273" t="s">
        <v>288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 s="1">
        <v>0</v>
      </c>
    </row>
    <row r="274" spans="1:17" x14ac:dyDescent="0.35">
      <c r="A274">
        <v>2</v>
      </c>
      <c r="B274" t="s">
        <v>287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 s="1">
        <v>0</v>
      </c>
    </row>
    <row r="275" spans="1:17" x14ac:dyDescent="0.35">
      <c r="A275">
        <v>2</v>
      </c>
      <c r="B275" t="s">
        <v>290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 s="1">
        <v>0</v>
      </c>
    </row>
    <row r="276" spans="1:17" x14ac:dyDescent="0.35">
      <c r="A276">
        <v>2</v>
      </c>
      <c r="B276" t="s">
        <v>291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 s="1">
        <v>3.0000000000000001E-3</v>
      </c>
    </row>
    <row r="277" spans="1:17" x14ac:dyDescent="0.35">
      <c r="A277">
        <v>2</v>
      </c>
      <c r="B277" t="s">
        <v>292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 s="1">
        <v>0</v>
      </c>
    </row>
    <row r="278" spans="1:17" x14ac:dyDescent="0.35">
      <c r="A278">
        <v>2</v>
      </c>
      <c r="B278" t="s">
        <v>335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0</v>
      </c>
      <c r="Q278" s="1">
        <v>0</v>
      </c>
    </row>
    <row r="279" spans="1:17" x14ac:dyDescent="0.35">
      <c r="A279">
        <v>2</v>
      </c>
      <c r="B279" t="s">
        <v>293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 s="1">
        <v>0</v>
      </c>
    </row>
    <row r="280" spans="1:17" x14ac:dyDescent="0.35">
      <c r="A280">
        <v>2</v>
      </c>
      <c r="B280" t="s">
        <v>159</v>
      </c>
      <c r="C280">
        <v>0</v>
      </c>
      <c r="D280">
        <v>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  <c r="Q280" s="1">
        <v>1E-3</v>
      </c>
    </row>
    <row r="281" spans="1:17" x14ac:dyDescent="0.35">
      <c r="A281">
        <v>2</v>
      </c>
      <c r="B281" t="s">
        <v>294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 s="1">
        <v>0</v>
      </c>
    </row>
    <row r="282" spans="1:17" x14ac:dyDescent="0.35">
      <c r="A282">
        <v>2</v>
      </c>
      <c r="B282" t="s">
        <v>295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 s="1">
        <v>0</v>
      </c>
    </row>
    <row r="283" spans="1:17" x14ac:dyDescent="0.35">
      <c r="A283">
        <v>2</v>
      </c>
      <c r="B283" t="s">
        <v>296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s="1">
        <v>0</v>
      </c>
    </row>
    <row r="284" spans="1:17" x14ac:dyDescent="0.35">
      <c r="A284">
        <v>2</v>
      </c>
      <c r="B284" t="s">
        <v>366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 s="1">
        <v>6.0000000000000001E-3</v>
      </c>
    </row>
    <row r="285" spans="1:17" x14ac:dyDescent="0.35">
      <c r="A285">
        <v>2</v>
      </c>
      <c r="B285" t="s">
        <v>356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 s="1">
        <v>7.0000000000000001E-3</v>
      </c>
    </row>
    <row r="286" spans="1:17" x14ac:dyDescent="0.35">
      <c r="A286">
        <v>2</v>
      </c>
      <c r="B286" t="s">
        <v>83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s="1">
        <v>0.65</v>
      </c>
    </row>
    <row r="287" spans="1:17" x14ac:dyDescent="0.35">
      <c r="A287">
        <v>2</v>
      </c>
      <c r="B287" t="s">
        <v>349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s="1">
        <v>0</v>
      </c>
    </row>
    <row r="288" spans="1:17" x14ac:dyDescent="0.35">
      <c r="A288">
        <v>2</v>
      </c>
      <c r="B288" t="s">
        <v>298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 s="1">
        <v>0</v>
      </c>
    </row>
    <row r="289" spans="1:17" x14ac:dyDescent="0.35">
      <c r="A289">
        <v>2</v>
      </c>
      <c r="B289" t="s">
        <v>299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 s="1">
        <v>0</v>
      </c>
    </row>
    <row r="290" spans="1:17" x14ac:dyDescent="0.35">
      <c r="A290">
        <v>2</v>
      </c>
      <c r="B290" t="s">
        <v>300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s="1">
        <v>0</v>
      </c>
    </row>
    <row r="291" spans="1:17" x14ac:dyDescent="0.35">
      <c r="A291">
        <v>2</v>
      </c>
      <c r="B291" t="s">
        <v>301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s="1">
        <v>0</v>
      </c>
    </row>
    <row r="292" spans="1:17" x14ac:dyDescent="0.35">
      <c r="A292">
        <v>2</v>
      </c>
      <c r="B292" t="s">
        <v>302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s="1">
        <v>0</v>
      </c>
    </row>
    <row r="293" spans="1:17" x14ac:dyDescent="0.35">
      <c r="A293">
        <v>2</v>
      </c>
      <c r="B293" t="s">
        <v>303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s="1">
        <v>0</v>
      </c>
    </row>
    <row r="294" spans="1:17" x14ac:dyDescent="0.35">
      <c r="A294">
        <v>2</v>
      </c>
      <c r="B294" t="s">
        <v>304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 s="1">
        <v>0</v>
      </c>
    </row>
    <row r="295" spans="1:17" x14ac:dyDescent="0.35">
      <c r="A295">
        <v>2</v>
      </c>
      <c r="B295" t="s">
        <v>305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s="1">
        <v>0</v>
      </c>
    </row>
    <row r="296" spans="1:17" x14ac:dyDescent="0.35">
      <c r="A296">
        <v>2</v>
      </c>
      <c r="B296" t="s">
        <v>306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 s="1">
        <v>0</v>
      </c>
    </row>
    <row r="297" spans="1:17" x14ac:dyDescent="0.35">
      <c r="A297">
        <v>2</v>
      </c>
      <c r="B297" t="s">
        <v>307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 s="1">
        <v>0</v>
      </c>
    </row>
    <row r="298" spans="1:17" x14ac:dyDescent="0.35">
      <c r="A298">
        <v>2</v>
      </c>
      <c r="B298" t="s">
        <v>338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 s="1">
        <v>1.6E-2</v>
      </c>
    </row>
    <row r="299" spans="1:17" x14ac:dyDescent="0.35">
      <c r="A299">
        <v>2</v>
      </c>
      <c r="B299" t="s">
        <v>162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  <c r="Q299" s="1">
        <v>4.0000000000000001E-3</v>
      </c>
    </row>
    <row r="300" spans="1:17" x14ac:dyDescent="0.35">
      <c r="A300">
        <v>2</v>
      </c>
      <c r="B300" t="s">
        <v>308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 s="1">
        <v>0</v>
      </c>
    </row>
    <row r="301" spans="1:17" x14ac:dyDescent="0.35">
      <c r="A301">
        <v>2</v>
      </c>
      <c r="B301" t="s">
        <v>309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 s="1">
        <v>0</v>
      </c>
    </row>
    <row r="302" spans="1:17" x14ac:dyDescent="0.35">
      <c r="A302">
        <v>2</v>
      </c>
      <c r="B302" t="s">
        <v>310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 s="1">
        <v>0</v>
      </c>
    </row>
    <row r="303" spans="1:17" x14ac:dyDescent="0.35">
      <c r="A303">
        <v>2</v>
      </c>
      <c r="B303" t="s">
        <v>154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 s="1">
        <v>0.373</v>
      </c>
    </row>
    <row r="304" spans="1:17" x14ac:dyDescent="0.35">
      <c r="A304">
        <v>2</v>
      </c>
      <c r="B304" t="s">
        <v>31</v>
      </c>
      <c r="C304">
        <v>0</v>
      </c>
      <c r="D304">
        <v>6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 s="1">
        <v>0.184</v>
      </c>
    </row>
    <row r="305" spans="1:17" x14ac:dyDescent="0.35">
      <c r="A305">
        <v>2</v>
      </c>
      <c r="B305" t="s">
        <v>117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 s="1">
        <v>0.99</v>
      </c>
    </row>
    <row r="306" spans="1:17" x14ac:dyDescent="0.35">
      <c r="A306">
        <v>2</v>
      </c>
      <c r="B306" t="s">
        <v>311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0</v>
      </c>
      <c r="Q306" s="1">
        <v>0</v>
      </c>
    </row>
    <row r="307" spans="1:17" x14ac:dyDescent="0.35">
      <c r="A307">
        <v>2</v>
      </c>
      <c r="B307" t="s">
        <v>315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 s="1">
        <v>0</v>
      </c>
    </row>
    <row r="308" spans="1:17" x14ac:dyDescent="0.35">
      <c r="A308">
        <v>2</v>
      </c>
      <c r="B308" t="s">
        <v>312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 s="1">
        <v>1E-3</v>
      </c>
    </row>
    <row r="309" spans="1:17" x14ac:dyDescent="0.35">
      <c r="A309">
        <v>2</v>
      </c>
      <c r="B309" t="s">
        <v>314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 s="1">
        <v>0</v>
      </c>
    </row>
    <row r="310" spans="1:17" x14ac:dyDescent="0.35">
      <c r="A310">
        <v>2</v>
      </c>
      <c r="B310" t="s">
        <v>313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 s="1">
        <v>0</v>
      </c>
    </row>
    <row r="311" spans="1:17" x14ac:dyDescent="0.35">
      <c r="A311">
        <v>2</v>
      </c>
      <c r="B311" t="s">
        <v>316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s="1">
        <v>1E-3</v>
      </c>
    </row>
    <row r="312" spans="1:17" x14ac:dyDescent="0.35">
      <c r="A312">
        <v>2</v>
      </c>
      <c r="B312" t="s">
        <v>157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  <c r="Q312" s="1">
        <v>1.0999999999999999E-2</v>
      </c>
    </row>
    <row r="313" spans="1:17" x14ac:dyDescent="0.35">
      <c r="A313">
        <v>2</v>
      </c>
      <c r="B313" t="s">
        <v>317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 s="1">
        <v>0</v>
      </c>
    </row>
    <row r="314" spans="1:17" x14ac:dyDescent="0.35">
      <c r="A314">
        <v>2</v>
      </c>
      <c r="B314" t="s">
        <v>318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 s="1">
        <v>0</v>
      </c>
    </row>
    <row r="315" spans="1:17" x14ac:dyDescent="0.35">
      <c r="A315">
        <v>2</v>
      </c>
      <c r="B315" t="s">
        <v>120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 s="1">
        <v>2E-3</v>
      </c>
    </row>
    <row r="316" spans="1:17" x14ac:dyDescent="0.35">
      <c r="A316">
        <v>2</v>
      </c>
      <c r="B316" t="s">
        <v>322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 s="1">
        <v>1E-3</v>
      </c>
    </row>
    <row r="317" spans="1:17" x14ac:dyDescent="0.35">
      <c r="A317">
        <v>2</v>
      </c>
      <c r="B317" t="s">
        <v>321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  <c r="Q317" s="1">
        <v>1E-3</v>
      </c>
    </row>
    <row r="318" spans="1:17" x14ac:dyDescent="0.35">
      <c r="A318">
        <v>2</v>
      </c>
      <c r="B318" t="s">
        <v>320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 s="1">
        <v>1E-3</v>
      </c>
    </row>
    <row r="319" spans="1:17" x14ac:dyDescent="0.35">
      <c r="A319">
        <v>2</v>
      </c>
      <c r="B319" t="s">
        <v>123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  <c r="Q319" s="1">
        <v>1E-3</v>
      </c>
    </row>
    <row r="320" spans="1:17" x14ac:dyDescent="0.35">
      <c r="A320">
        <v>2</v>
      </c>
      <c r="B320" t="s">
        <v>324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  <c r="Q320" s="1">
        <v>2E-3</v>
      </c>
    </row>
    <row r="321" spans="1:17" x14ac:dyDescent="0.35">
      <c r="A321">
        <v>2</v>
      </c>
      <c r="B321" t="s">
        <v>327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 s="1">
        <v>0</v>
      </c>
    </row>
    <row r="322" spans="1:17" x14ac:dyDescent="0.35">
      <c r="A322">
        <v>2</v>
      </c>
      <c r="B322" t="s">
        <v>326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  <c r="Q322" s="1">
        <v>1E-3</v>
      </c>
    </row>
    <row r="323" spans="1:17" x14ac:dyDescent="0.35">
      <c r="A323">
        <v>2</v>
      </c>
      <c r="B323" t="s">
        <v>325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 s="1">
        <v>0</v>
      </c>
    </row>
    <row r="324" spans="1:17" x14ac:dyDescent="0.35">
      <c r="A324">
        <v>2</v>
      </c>
      <c r="B324" t="s">
        <v>297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 s="1">
        <v>0</v>
      </c>
    </row>
    <row r="325" spans="1:17" x14ac:dyDescent="0.35">
      <c r="A325">
        <v>2</v>
      </c>
      <c r="B325" t="s">
        <v>329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0</v>
      </c>
      <c r="P325">
        <v>0</v>
      </c>
      <c r="Q325" s="1">
        <v>0</v>
      </c>
    </row>
    <row r="326" spans="1:17" x14ac:dyDescent="0.35">
      <c r="A326">
        <v>2</v>
      </c>
      <c r="B326" t="s">
        <v>328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 s="1">
        <v>0</v>
      </c>
    </row>
    <row r="327" spans="1:17" x14ac:dyDescent="0.35">
      <c r="A327">
        <v>2</v>
      </c>
      <c r="B327" t="s">
        <v>331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 s="1">
        <v>0</v>
      </c>
    </row>
    <row r="328" spans="1:17" x14ac:dyDescent="0.35">
      <c r="A328">
        <v>2</v>
      </c>
      <c r="B328" t="s">
        <v>332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 s="1">
        <v>1E-3</v>
      </c>
    </row>
    <row r="329" spans="1:17" x14ac:dyDescent="0.35">
      <c r="A329">
        <v>2</v>
      </c>
      <c r="B329" t="s">
        <v>333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 s="1">
        <v>0</v>
      </c>
    </row>
    <row r="330" spans="1:17" x14ac:dyDescent="0.35">
      <c r="A330">
        <v>2</v>
      </c>
      <c r="B330" t="s">
        <v>160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  <c r="K330">
        <v>-3</v>
      </c>
      <c r="L330">
        <v>0</v>
      </c>
      <c r="M330">
        <v>0</v>
      </c>
      <c r="N330">
        <v>1</v>
      </c>
      <c r="O330">
        <v>-0.3</v>
      </c>
      <c r="P330">
        <v>-0.3</v>
      </c>
      <c r="Q330" s="1">
        <v>1E-3</v>
      </c>
    </row>
    <row r="331" spans="1:17" x14ac:dyDescent="0.35">
      <c r="A331">
        <v>2</v>
      </c>
      <c r="B331" t="s">
        <v>343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1</v>
      </c>
      <c r="O331">
        <v>-1.5</v>
      </c>
      <c r="P331">
        <v>-1.5</v>
      </c>
      <c r="Q331" s="1">
        <v>0</v>
      </c>
    </row>
    <row r="332" spans="1:17" x14ac:dyDescent="0.35">
      <c r="A332">
        <v>2</v>
      </c>
      <c r="B332" t="s">
        <v>155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1</v>
      </c>
      <c r="O332">
        <v>-2</v>
      </c>
      <c r="P332">
        <v>-2</v>
      </c>
      <c r="Q332" s="1">
        <v>1.4E-2</v>
      </c>
    </row>
    <row r="333" spans="1:17" x14ac:dyDescent="0.35">
      <c r="A333">
        <v>2</v>
      </c>
      <c r="B333" t="s">
        <v>319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1</v>
      </c>
      <c r="O333">
        <v>-2</v>
      </c>
      <c r="P333">
        <v>-2</v>
      </c>
      <c r="Q333" s="1">
        <v>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Q332"/>
  <sheetViews>
    <sheetView showGridLines="0" topLeftCell="A304" workbookViewId="0">
      <selection activeCell="A5" sqref="A5:Q332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385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125</v>
      </c>
      <c r="L4" t="s">
        <v>126</v>
      </c>
      <c r="M4" t="s">
        <v>9</v>
      </c>
      <c r="N4" t="s">
        <v>10</v>
      </c>
      <c r="O4" t="s">
        <v>11</v>
      </c>
      <c r="P4" t="s">
        <v>12</v>
      </c>
      <c r="Q4" t="s">
        <v>13</v>
      </c>
    </row>
    <row r="5" spans="1:17" x14ac:dyDescent="0.35">
      <c r="A5">
        <v>3</v>
      </c>
      <c r="B5" t="s">
        <v>39</v>
      </c>
      <c r="C5">
        <v>18</v>
      </c>
      <c r="D5">
        <v>20</v>
      </c>
      <c r="E5">
        <v>215</v>
      </c>
      <c r="F5">
        <v>11.9</v>
      </c>
      <c r="G5">
        <v>25</v>
      </c>
      <c r="H5">
        <v>5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36.5</v>
      </c>
      <c r="P5">
        <v>36.5</v>
      </c>
      <c r="Q5" s="1">
        <v>0.99399999999999999</v>
      </c>
    </row>
    <row r="6" spans="1:17" x14ac:dyDescent="0.35">
      <c r="A6">
        <v>3</v>
      </c>
      <c r="B6" t="s">
        <v>46</v>
      </c>
      <c r="C6">
        <v>13</v>
      </c>
      <c r="D6">
        <v>20</v>
      </c>
      <c r="E6">
        <v>172</v>
      </c>
      <c r="F6">
        <v>13.2</v>
      </c>
      <c r="G6">
        <v>32</v>
      </c>
      <c r="H6">
        <v>3</v>
      </c>
      <c r="I6">
        <v>2</v>
      </c>
      <c r="J6">
        <v>0</v>
      </c>
      <c r="K6">
        <v>0</v>
      </c>
      <c r="L6">
        <v>0</v>
      </c>
      <c r="M6">
        <v>0</v>
      </c>
      <c r="N6">
        <v>1</v>
      </c>
      <c r="O6">
        <v>35.700000000000003</v>
      </c>
      <c r="P6">
        <v>35.700000000000003</v>
      </c>
      <c r="Q6" s="1">
        <v>0.999</v>
      </c>
    </row>
    <row r="7" spans="1:17" x14ac:dyDescent="0.35">
      <c r="A7">
        <v>3</v>
      </c>
      <c r="B7" t="s">
        <v>14</v>
      </c>
      <c r="C7">
        <v>9</v>
      </c>
      <c r="D7">
        <v>11</v>
      </c>
      <c r="E7">
        <v>157</v>
      </c>
      <c r="F7">
        <v>17.399999999999999</v>
      </c>
      <c r="G7">
        <v>54</v>
      </c>
      <c r="H7">
        <v>4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26.2</v>
      </c>
      <c r="P7">
        <v>26.2</v>
      </c>
      <c r="Q7" s="1">
        <v>1</v>
      </c>
    </row>
    <row r="8" spans="1:17" x14ac:dyDescent="0.35">
      <c r="A8">
        <v>3</v>
      </c>
      <c r="B8" t="s">
        <v>89</v>
      </c>
      <c r="C8">
        <v>11</v>
      </c>
      <c r="D8">
        <v>14</v>
      </c>
      <c r="E8">
        <v>145</v>
      </c>
      <c r="F8">
        <v>13.2</v>
      </c>
      <c r="G8">
        <v>25</v>
      </c>
      <c r="H8">
        <v>3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26</v>
      </c>
      <c r="P8">
        <v>26</v>
      </c>
      <c r="Q8" s="1">
        <v>0.93500000000000005</v>
      </c>
    </row>
    <row r="9" spans="1:17" x14ac:dyDescent="0.35">
      <c r="A9">
        <v>3</v>
      </c>
      <c r="B9" t="s">
        <v>21</v>
      </c>
      <c r="C9">
        <v>7</v>
      </c>
      <c r="D9">
        <v>13</v>
      </c>
      <c r="E9">
        <v>149</v>
      </c>
      <c r="F9">
        <v>21.3</v>
      </c>
      <c r="G9">
        <v>52</v>
      </c>
      <c r="H9">
        <v>8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24.4</v>
      </c>
      <c r="P9">
        <v>24.4</v>
      </c>
      <c r="Q9" s="1">
        <v>0.99399999999999999</v>
      </c>
    </row>
    <row r="10" spans="1:17" x14ac:dyDescent="0.35">
      <c r="A10">
        <v>3</v>
      </c>
      <c r="B10" t="s">
        <v>73</v>
      </c>
      <c r="C10">
        <v>5</v>
      </c>
      <c r="D10">
        <v>7</v>
      </c>
      <c r="E10">
        <v>145</v>
      </c>
      <c r="F10">
        <v>29</v>
      </c>
      <c r="G10">
        <v>68</v>
      </c>
      <c r="H10">
        <v>7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23</v>
      </c>
      <c r="P10">
        <v>23</v>
      </c>
      <c r="Q10" s="1">
        <v>0.91</v>
      </c>
    </row>
    <row r="11" spans="1:17" x14ac:dyDescent="0.35">
      <c r="A11">
        <v>3</v>
      </c>
      <c r="B11" t="s">
        <v>49</v>
      </c>
      <c r="C11">
        <v>6</v>
      </c>
      <c r="D11">
        <v>12</v>
      </c>
      <c r="E11">
        <v>129</v>
      </c>
      <c r="F11">
        <v>21.5</v>
      </c>
      <c r="G11">
        <v>40</v>
      </c>
      <c r="H11">
        <v>6</v>
      </c>
      <c r="I11">
        <v>1</v>
      </c>
      <c r="J11">
        <v>1</v>
      </c>
      <c r="K11">
        <v>2</v>
      </c>
      <c r="L11">
        <v>0</v>
      </c>
      <c r="M11">
        <v>0</v>
      </c>
      <c r="N11">
        <v>1</v>
      </c>
      <c r="O11">
        <v>22.1</v>
      </c>
      <c r="P11">
        <v>22.1</v>
      </c>
      <c r="Q11" s="1">
        <v>0.98</v>
      </c>
    </row>
    <row r="12" spans="1:17" x14ac:dyDescent="0.35">
      <c r="A12">
        <v>3</v>
      </c>
      <c r="B12" t="s">
        <v>60</v>
      </c>
      <c r="C12">
        <v>7</v>
      </c>
      <c r="D12">
        <v>8</v>
      </c>
      <c r="E12">
        <v>121</v>
      </c>
      <c r="F12">
        <v>17.3</v>
      </c>
      <c r="G12">
        <v>49</v>
      </c>
      <c r="H12">
        <v>5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21.6</v>
      </c>
      <c r="P12">
        <v>21.6</v>
      </c>
      <c r="Q12" s="1">
        <v>0.189</v>
      </c>
    </row>
    <row r="13" spans="1:17" x14ac:dyDescent="0.35">
      <c r="A13">
        <v>3</v>
      </c>
      <c r="B13" t="s">
        <v>71</v>
      </c>
      <c r="C13">
        <v>7</v>
      </c>
      <c r="D13">
        <v>8</v>
      </c>
      <c r="E13">
        <v>116</v>
      </c>
      <c r="F13">
        <v>16.600000000000001</v>
      </c>
      <c r="G13">
        <v>43</v>
      </c>
      <c r="H13">
        <v>4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21.1</v>
      </c>
      <c r="P13">
        <v>21.1</v>
      </c>
      <c r="Q13" s="1">
        <v>0.93700000000000006</v>
      </c>
    </row>
    <row r="14" spans="1:17" x14ac:dyDescent="0.35">
      <c r="A14">
        <v>3</v>
      </c>
      <c r="B14" t="s">
        <v>58</v>
      </c>
      <c r="C14">
        <v>12</v>
      </c>
      <c r="D14">
        <v>15</v>
      </c>
      <c r="E14">
        <v>141</v>
      </c>
      <c r="F14">
        <v>11.8</v>
      </c>
      <c r="G14">
        <v>43</v>
      </c>
      <c r="H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20.100000000000001</v>
      </c>
      <c r="P14">
        <v>20.100000000000001</v>
      </c>
      <c r="Q14" s="1">
        <v>1</v>
      </c>
    </row>
    <row r="15" spans="1:17" x14ac:dyDescent="0.35">
      <c r="A15">
        <v>3</v>
      </c>
      <c r="B15" t="s">
        <v>37</v>
      </c>
      <c r="C15">
        <v>9</v>
      </c>
      <c r="D15">
        <v>14</v>
      </c>
      <c r="E15">
        <v>131</v>
      </c>
      <c r="F15">
        <v>14.6</v>
      </c>
      <c r="G15">
        <v>28</v>
      </c>
      <c r="H15">
        <v>3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17.600000000000001</v>
      </c>
      <c r="P15">
        <v>17.600000000000001</v>
      </c>
      <c r="Q15" s="1">
        <v>1</v>
      </c>
    </row>
    <row r="16" spans="1:17" x14ac:dyDescent="0.35">
      <c r="A16">
        <v>3</v>
      </c>
      <c r="B16" t="s">
        <v>118</v>
      </c>
      <c r="C16">
        <v>4</v>
      </c>
      <c r="D16">
        <v>11</v>
      </c>
      <c r="E16">
        <v>86</v>
      </c>
      <c r="F16">
        <v>21.5</v>
      </c>
      <c r="G16">
        <v>47</v>
      </c>
      <c r="H16">
        <v>4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16.600000000000001</v>
      </c>
      <c r="P16">
        <v>16.600000000000001</v>
      </c>
      <c r="Q16" s="1">
        <v>0.17399999999999999</v>
      </c>
    </row>
    <row r="17" spans="1:17" x14ac:dyDescent="0.35">
      <c r="A17">
        <v>3</v>
      </c>
      <c r="B17" t="s">
        <v>23</v>
      </c>
      <c r="C17">
        <v>5</v>
      </c>
      <c r="D17">
        <v>12</v>
      </c>
      <c r="E17">
        <v>73</v>
      </c>
      <c r="F17">
        <v>14.6</v>
      </c>
      <c r="G17">
        <v>30</v>
      </c>
      <c r="H17">
        <v>2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15.8</v>
      </c>
      <c r="P17">
        <v>15.8</v>
      </c>
      <c r="Q17" s="1">
        <v>0.46</v>
      </c>
    </row>
    <row r="18" spans="1:17" x14ac:dyDescent="0.35">
      <c r="A18">
        <v>3</v>
      </c>
      <c r="B18" t="s">
        <v>28</v>
      </c>
      <c r="C18">
        <v>4</v>
      </c>
      <c r="D18">
        <v>9</v>
      </c>
      <c r="E18">
        <v>50</v>
      </c>
      <c r="F18">
        <v>12.5</v>
      </c>
      <c r="G18">
        <v>37</v>
      </c>
      <c r="H18">
        <v>2</v>
      </c>
      <c r="I18">
        <v>1</v>
      </c>
      <c r="J18">
        <v>1</v>
      </c>
      <c r="K18">
        <v>22</v>
      </c>
      <c r="L18">
        <v>0</v>
      </c>
      <c r="M18">
        <v>0</v>
      </c>
      <c r="N18">
        <v>1</v>
      </c>
      <c r="O18">
        <v>15.2</v>
      </c>
      <c r="P18">
        <v>15.2</v>
      </c>
      <c r="Q18" s="1">
        <v>0.23599999999999999</v>
      </c>
    </row>
    <row r="19" spans="1:17" x14ac:dyDescent="0.35">
      <c r="A19">
        <v>3</v>
      </c>
      <c r="B19" t="s">
        <v>18</v>
      </c>
      <c r="C19">
        <v>8</v>
      </c>
      <c r="D19">
        <v>12</v>
      </c>
      <c r="E19">
        <v>111</v>
      </c>
      <c r="F19">
        <v>13.9</v>
      </c>
      <c r="G19">
        <v>30</v>
      </c>
      <c r="H19">
        <v>5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15.1</v>
      </c>
      <c r="P19">
        <v>15.1</v>
      </c>
      <c r="Q19" s="1">
        <v>1</v>
      </c>
    </row>
    <row r="20" spans="1:17" x14ac:dyDescent="0.35">
      <c r="A20">
        <v>3</v>
      </c>
      <c r="B20" t="s">
        <v>38</v>
      </c>
      <c r="C20">
        <v>8</v>
      </c>
      <c r="D20">
        <v>11</v>
      </c>
      <c r="E20">
        <v>91</v>
      </c>
      <c r="F20">
        <v>11.4</v>
      </c>
      <c r="G20">
        <v>25</v>
      </c>
      <c r="H20">
        <v>2</v>
      </c>
      <c r="I20">
        <v>1</v>
      </c>
      <c r="J20">
        <v>0</v>
      </c>
      <c r="K20">
        <v>0</v>
      </c>
      <c r="L20">
        <v>0</v>
      </c>
      <c r="M20">
        <v>2</v>
      </c>
      <c r="N20">
        <v>1</v>
      </c>
      <c r="O20">
        <v>15.1</v>
      </c>
      <c r="P20">
        <v>15.1</v>
      </c>
      <c r="Q20" s="1">
        <v>0.85299999999999998</v>
      </c>
    </row>
    <row r="21" spans="1:17" x14ac:dyDescent="0.35">
      <c r="A21">
        <v>3</v>
      </c>
      <c r="B21" t="s">
        <v>92</v>
      </c>
      <c r="C21">
        <v>3</v>
      </c>
      <c r="D21">
        <v>5</v>
      </c>
      <c r="E21">
        <v>73</v>
      </c>
      <c r="F21">
        <v>24.3</v>
      </c>
      <c r="G21">
        <v>38</v>
      </c>
      <c r="H21">
        <v>4</v>
      </c>
      <c r="I21">
        <v>0</v>
      </c>
      <c r="J21">
        <v>1</v>
      </c>
      <c r="K21">
        <v>3</v>
      </c>
      <c r="L21">
        <v>0</v>
      </c>
      <c r="M21">
        <v>0</v>
      </c>
      <c r="N21">
        <v>1</v>
      </c>
      <c r="O21">
        <v>15.1</v>
      </c>
      <c r="P21">
        <v>15.1</v>
      </c>
      <c r="Q21" s="1">
        <v>5.8000000000000003E-2</v>
      </c>
    </row>
    <row r="22" spans="1:17" x14ac:dyDescent="0.35">
      <c r="A22">
        <v>3</v>
      </c>
      <c r="B22" t="s">
        <v>25</v>
      </c>
      <c r="C22">
        <v>9</v>
      </c>
      <c r="D22">
        <v>12</v>
      </c>
      <c r="E22">
        <v>102</v>
      </c>
      <c r="F22">
        <v>11.3</v>
      </c>
      <c r="G22">
        <v>20</v>
      </c>
      <c r="H22">
        <v>1</v>
      </c>
      <c r="I22">
        <v>0</v>
      </c>
      <c r="J22">
        <v>1</v>
      </c>
      <c r="K22">
        <v>4</v>
      </c>
      <c r="L22">
        <v>0</v>
      </c>
      <c r="M22">
        <v>0</v>
      </c>
      <c r="N22">
        <v>1</v>
      </c>
      <c r="O22">
        <v>15.1</v>
      </c>
      <c r="P22">
        <v>15.1</v>
      </c>
      <c r="Q22" s="1">
        <v>1</v>
      </c>
    </row>
    <row r="23" spans="1:17" x14ac:dyDescent="0.35">
      <c r="A23">
        <v>3</v>
      </c>
      <c r="B23" t="s">
        <v>56</v>
      </c>
      <c r="C23">
        <v>5</v>
      </c>
      <c r="D23">
        <v>7</v>
      </c>
      <c r="E23">
        <v>61</v>
      </c>
      <c r="F23">
        <v>12.2</v>
      </c>
      <c r="G23">
        <v>23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14.6</v>
      </c>
      <c r="P23">
        <v>14.6</v>
      </c>
      <c r="Q23" s="1">
        <v>0.88600000000000001</v>
      </c>
    </row>
    <row r="24" spans="1:17" x14ac:dyDescent="0.35">
      <c r="A24">
        <v>3</v>
      </c>
      <c r="B24" t="s">
        <v>26</v>
      </c>
      <c r="C24">
        <v>5</v>
      </c>
      <c r="D24">
        <v>10</v>
      </c>
      <c r="E24">
        <v>60</v>
      </c>
      <c r="F24">
        <v>12</v>
      </c>
      <c r="G24">
        <v>24</v>
      </c>
      <c r="H24">
        <v>2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14.5</v>
      </c>
      <c r="P24">
        <v>14.5</v>
      </c>
      <c r="Q24" s="1">
        <v>0.97199999999999998</v>
      </c>
    </row>
    <row r="25" spans="1:17" x14ac:dyDescent="0.35">
      <c r="A25">
        <v>3</v>
      </c>
      <c r="B25" t="s">
        <v>27</v>
      </c>
      <c r="C25">
        <v>8</v>
      </c>
      <c r="D25">
        <v>11</v>
      </c>
      <c r="E25">
        <v>104</v>
      </c>
      <c r="F25">
        <v>13</v>
      </c>
      <c r="G25">
        <v>28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14.4</v>
      </c>
      <c r="P25">
        <v>14.4</v>
      </c>
      <c r="Q25" s="1">
        <v>0.98399999999999999</v>
      </c>
    </row>
    <row r="26" spans="1:17" x14ac:dyDescent="0.35">
      <c r="A26">
        <v>3</v>
      </c>
      <c r="B26" t="s">
        <v>34</v>
      </c>
      <c r="C26">
        <v>6</v>
      </c>
      <c r="D26">
        <v>8</v>
      </c>
      <c r="E26">
        <v>112</v>
      </c>
      <c r="F26">
        <v>18.7</v>
      </c>
      <c r="G26">
        <v>34</v>
      </c>
      <c r="H26">
        <v>4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14.2</v>
      </c>
      <c r="P26">
        <v>14.2</v>
      </c>
      <c r="Q26" s="1">
        <v>0.98</v>
      </c>
    </row>
    <row r="27" spans="1:17" x14ac:dyDescent="0.35">
      <c r="A27">
        <v>3</v>
      </c>
      <c r="B27" t="s">
        <v>63</v>
      </c>
      <c r="C27">
        <v>4</v>
      </c>
      <c r="D27">
        <v>6</v>
      </c>
      <c r="E27">
        <v>8</v>
      </c>
      <c r="F27">
        <v>2</v>
      </c>
      <c r="G27">
        <v>8</v>
      </c>
      <c r="H27">
        <v>0</v>
      </c>
      <c r="I27">
        <v>0</v>
      </c>
      <c r="J27">
        <v>3</v>
      </c>
      <c r="K27">
        <v>54</v>
      </c>
      <c r="L27">
        <v>1</v>
      </c>
      <c r="M27">
        <v>0</v>
      </c>
      <c r="N27">
        <v>1</v>
      </c>
      <c r="O27">
        <v>14.2</v>
      </c>
      <c r="P27">
        <v>14.2</v>
      </c>
      <c r="Q27" s="1">
        <v>0.22700000000000001</v>
      </c>
    </row>
    <row r="28" spans="1:17" x14ac:dyDescent="0.35">
      <c r="A28">
        <v>3</v>
      </c>
      <c r="B28" t="s">
        <v>57</v>
      </c>
      <c r="C28">
        <v>2</v>
      </c>
      <c r="D28">
        <v>6</v>
      </c>
      <c r="E28">
        <v>72</v>
      </c>
      <c r="F28">
        <v>36</v>
      </c>
      <c r="G28">
        <v>72</v>
      </c>
      <c r="H28">
        <v>4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14.2</v>
      </c>
      <c r="P28">
        <v>14.2</v>
      </c>
      <c r="Q28" s="1">
        <v>0.01</v>
      </c>
    </row>
    <row r="29" spans="1:17" x14ac:dyDescent="0.35">
      <c r="A29">
        <v>3</v>
      </c>
      <c r="B29" t="s">
        <v>95</v>
      </c>
      <c r="C29">
        <v>4</v>
      </c>
      <c r="D29">
        <v>6</v>
      </c>
      <c r="E29">
        <v>54</v>
      </c>
      <c r="F29">
        <v>13.5</v>
      </c>
      <c r="G29">
        <v>26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1</v>
      </c>
      <c r="O29">
        <v>13.4</v>
      </c>
      <c r="P29">
        <v>13.4</v>
      </c>
      <c r="Q29" s="1">
        <v>0.91500000000000004</v>
      </c>
    </row>
    <row r="30" spans="1:17" x14ac:dyDescent="0.35">
      <c r="A30">
        <v>3</v>
      </c>
      <c r="B30" t="s">
        <v>332</v>
      </c>
      <c r="C30">
        <v>1</v>
      </c>
      <c r="D30">
        <v>1</v>
      </c>
      <c r="E30">
        <v>68</v>
      </c>
      <c r="F30">
        <v>68</v>
      </c>
      <c r="G30">
        <v>68</v>
      </c>
      <c r="H30">
        <v>4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13.3</v>
      </c>
      <c r="P30">
        <v>13.3</v>
      </c>
      <c r="Q30" s="1">
        <v>1E-3</v>
      </c>
    </row>
    <row r="31" spans="1:17" x14ac:dyDescent="0.35">
      <c r="A31">
        <v>3</v>
      </c>
      <c r="B31" t="s">
        <v>169</v>
      </c>
      <c r="C31">
        <v>2</v>
      </c>
      <c r="D31">
        <v>3</v>
      </c>
      <c r="E31">
        <v>58</v>
      </c>
      <c r="F31">
        <v>29</v>
      </c>
      <c r="G31">
        <v>34</v>
      </c>
      <c r="H31">
        <v>3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12.8</v>
      </c>
      <c r="P31">
        <v>12.8</v>
      </c>
      <c r="Q31" s="1">
        <v>1E-3</v>
      </c>
    </row>
    <row r="32" spans="1:17" x14ac:dyDescent="0.35">
      <c r="A32">
        <v>3</v>
      </c>
      <c r="B32" t="s">
        <v>98</v>
      </c>
      <c r="C32">
        <v>4</v>
      </c>
      <c r="D32">
        <v>7</v>
      </c>
      <c r="E32">
        <v>66</v>
      </c>
      <c r="F32">
        <v>16.5</v>
      </c>
      <c r="G32">
        <v>30</v>
      </c>
      <c r="H32">
        <v>3</v>
      </c>
      <c r="I32">
        <v>1</v>
      </c>
      <c r="J32">
        <v>0</v>
      </c>
      <c r="K32">
        <v>0</v>
      </c>
      <c r="L32">
        <v>0</v>
      </c>
      <c r="M32">
        <v>1</v>
      </c>
      <c r="N32">
        <v>1</v>
      </c>
      <c r="O32">
        <v>12.6</v>
      </c>
      <c r="P32">
        <v>12.6</v>
      </c>
      <c r="Q32" s="1">
        <v>0.26100000000000001</v>
      </c>
    </row>
    <row r="33" spans="1:17" x14ac:dyDescent="0.35">
      <c r="A33">
        <v>3</v>
      </c>
      <c r="B33" t="s">
        <v>94</v>
      </c>
      <c r="C33">
        <v>6</v>
      </c>
      <c r="D33">
        <v>7</v>
      </c>
      <c r="E33">
        <v>92</v>
      </c>
      <c r="F33">
        <v>15.3</v>
      </c>
      <c r="G33">
        <v>27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12.2</v>
      </c>
      <c r="P33">
        <v>12.2</v>
      </c>
      <c r="Q33" s="1">
        <v>0.20399999999999999</v>
      </c>
    </row>
    <row r="34" spans="1:17" x14ac:dyDescent="0.35">
      <c r="A34">
        <v>3</v>
      </c>
      <c r="B34" t="s">
        <v>20</v>
      </c>
      <c r="C34">
        <v>9</v>
      </c>
      <c r="D34">
        <v>11</v>
      </c>
      <c r="E34">
        <v>77</v>
      </c>
      <c r="F34">
        <v>8.6</v>
      </c>
      <c r="G34">
        <v>34</v>
      </c>
      <c r="H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12.2</v>
      </c>
      <c r="P34">
        <v>12.2</v>
      </c>
      <c r="Q34" s="1">
        <v>0.95899999999999996</v>
      </c>
    </row>
    <row r="35" spans="1:17" x14ac:dyDescent="0.35">
      <c r="A35">
        <v>3</v>
      </c>
      <c r="B35" t="s">
        <v>16</v>
      </c>
      <c r="C35">
        <v>7</v>
      </c>
      <c r="D35">
        <v>12</v>
      </c>
      <c r="E35">
        <v>85</v>
      </c>
      <c r="F35">
        <v>12.1</v>
      </c>
      <c r="G35">
        <v>18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12</v>
      </c>
      <c r="P35">
        <v>12</v>
      </c>
      <c r="Q35" s="1">
        <v>0.78900000000000003</v>
      </c>
    </row>
    <row r="36" spans="1:17" x14ac:dyDescent="0.35">
      <c r="A36">
        <v>3</v>
      </c>
      <c r="B36" t="s">
        <v>82</v>
      </c>
      <c r="C36">
        <v>3</v>
      </c>
      <c r="D36">
        <v>6</v>
      </c>
      <c r="E36">
        <v>41</v>
      </c>
      <c r="F36">
        <v>13.7</v>
      </c>
      <c r="G36">
        <v>29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  <c r="O36">
        <v>11.6</v>
      </c>
      <c r="P36">
        <v>11.6</v>
      </c>
      <c r="Q36" s="1">
        <v>0.96599999999999997</v>
      </c>
    </row>
    <row r="37" spans="1:17" x14ac:dyDescent="0.35">
      <c r="A37">
        <v>3</v>
      </c>
      <c r="B37" t="s">
        <v>109</v>
      </c>
      <c r="C37">
        <v>5</v>
      </c>
      <c r="D37">
        <v>7</v>
      </c>
      <c r="E37">
        <v>81</v>
      </c>
      <c r="F37">
        <v>16.2</v>
      </c>
      <c r="G37">
        <v>46</v>
      </c>
      <c r="H37">
        <v>3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10.6</v>
      </c>
      <c r="P37">
        <v>10.6</v>
      </c>
      <c r="Q37" s="1">
        <v>0.64900000000000002</v>
      </c>
    </row>
    <row r="38" spans="1:17" x14ac:dyDescent="0.35">
      <c r="A38">
        <v>3</v>
      </c>
      <c r="B38" t="s">
        <v>76</v>
      </c>
      <c r="C38">
        <v>1</v>
      </c>
      <c r="D38">
        <v>3</v>
      </c>
      <c r="E38">
        <v>36</v>
      </c>
      <c r="F38">
        <v>36</v>
      </c>
      <c r="G38">
        <v>36</v>
      </c>
      <c r="H38">
        <v>2</v>
      </c>
      <c r="I38">
        <v>1</v>
      </c>
      <c r="J38">
        <v>0</v>
      </c>
      <c r="K38">
        <v>0</v>
      </c>
      <c r="L38">
        <v>0</v>
      </c>
      <c r="M38">
        <v>0</v>
      </c>
      <c r="N38">
        <v>1</v>
      </c>
      <c r="O38">
        <v>10.1</v>
      </c>
      <c r="P38">
        <v>10.1</v>
      </c>
      <c r="Q38" s="1">
        <v>0.24299999999999999</v>
      </c>
    </row>
    <row r="39" spans="1:17" x14ac:dyDescent="0.35">
      <c r="A39">
        <v>3</v>
      </c>
      <c r="B39" t="s">
        <v>78</v>
      </c>
      <c r="C39">
        <v>1</v>
      </c>
      <c r="D39">
        <v>4</v>
      </c>
      <c r="E39">
        <v>35</v>
      </c>
      <c r="F39">
        <v>35</v>
      </c>
      <c r="G39">
        <v>35</v>
      </c>
      <c r="H39">
        <v>2</v>
      </c>
      <c r="I39">
        <v>1</v>
      </c>
      <c r="J39">
        <v>1</v>
      </c>
      <c r="K39">
        <v>-2</v>
      </c>
      <c r="L39">
        <v>0</v>
      </c>
      <c r="M39">
        <v>0</v>
      </c>
      <c r="N39">
        <v>1</v>
      </c>
      <c r="O39">
        <v>9.8000000000000007</v>
      </c>
      <c r="P39">
        <v>9.8000000000000007</v>
      </c>
      <c r="Q39" s="1">
        <v>0.80500000000000005</v>
      </c>
    </row>
    <row r="40" spans="1:17" x14ac:dyDescent="0.35">
      <c r="A40">
        <v>3</v>
      </c>
      <c r="B40" t="s">
        <v>77</v>
      </c>
      <c r="C40">
        <v>8</v>
      </c>
      <c r="D40">
        <v>12</v>
      </c>
      <c r="E40">
        <v>57</v>
      </c>
      <c r="F40">
        <v>7.1</v>
      </c>
      <c r="G40">
        <v>12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9.6999999999999993</v>
      </c>
      <c r="P40">
        <v>9.6999999999999993</v>
      </c>
      <c r="Q40" s="1">
        <v>0.57599999999999996</v>
      </c>
    </row>
    <row r="41" spans="1:17" x14ac:dyDescent="0.35">
      <c r="A41">
        <v>3</v>
      </c>
      <c r="B41" t="s">
        <v>22</v>
      </c>
      <c r="C41">
        <v>5</v>
      </c>
      <c r="D41">
        <v>7</v>
      </c>
      <c r="E41">
        <v>72</v>
      </c>
      <c r="F41">
        <v>14.4</v>
      </c>
      <c r="G41">
        <v>37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9.6999999999999993</v>
      </c>
      <c r="P41">
        <v>9.6999999999999993</v>
      </c>
      <c r="Q41" s="1">
        <v>0.95099999999999996</v>
      </c>
    </row>
    <row r="42" spans="1:17" x14ac:dyDescent="0.35">
      <c r="A42">
        <v>3</v>
      </c>
      <c r="B42" t="s">
        <v>85</v>
      </c>
      <c r="C42">
        <v>2</v>
      </c>
      <c r="D42">
        <v>2</v>
      </c>
      <c r="E42">
        <v>86</v>
      </c>
      <c r="F42">
        <v>43</v>
      </c>
      <c r="G42">
        <v>69</v>
      </c>
      <c r="H42">
        <v>4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9.6</v>
      </c>
      <c r="P42">
        <v>9.6</v>
      </c>
      <c r="Q42" s="1">
        <v>6.6000000000000003E-2</v>
      </c>
    </row>
    <row r="43" spans="1:17" x14ac:dyDescent="0.35">
      <c r="A43">
        <v>3</v>
      </c>
      <c r="B43" t="s">
        <v>62</v>
      </c>
      <c r="C43">
        <v>4</v>
      </c>
      <c r="D43">
        <v>6</v>
      </c>
      <c r="E43">
        <v>75</v>
      </c>
      <c r="F43">
        <v>18.8</v>
      </c>
      <c r="G43">
        <v>32</v>
      </c>
      <c r="H43">
        <v>2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9.5</v>
      </c>
      <c r="P43">
        <v>9.5</v>
      </c>
      <c r="Q43" s="1">
        <v>0.82099999999999995</v>
      </c>
    </row>
    <row r="44" spans="1:17" x14ac:dyDescent="0.35">
      <c r="A44">
        <v>3</v>
      </c>
      <c r="B44" t="s">
        <v>271</v>
      </c>
      <c r="C44">
        <v>2</v>
      </c>
      <c r="D44">
        <v>2</v>
      </c>
      <c r="E44">
        <v>24</v>
      </c>
      <c r="F44">
        <v>12</v>
      </c>
      <c r="G44">
        <v>15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9.4</v>
      </c>
      <c r="P44">
        <v>9.4</v>
      </c>
      <c r="Q44" s="1">
        <v>1E-3</v>
      </c>
    </row>
    <row r="45" spans="1:17" x14ac:dyDescent="0.35">
      <c r="A45">
        <v>3</v>
      </c>
      <c r="B45" t="s">
        <v>33</v>
      </c>
      <c r="C45">
        <v>8</v>
      </c>
      <c r="D45">
        <v>10</v>
      </c>
      <c r="E45">
        <v>48</v>
      </c>
      <c r="F45">
        <v>6</v>
      </c>
      <c r="G45">
        <v>8</v>
      </c>
      <c r="H45">
        <v>0</v>
      </c>
      <c r="I45">
        <v>0</v>
      </c>
      <c r="J45">
        <v>1</v>
      </c>
      <c r="K45">
        <v>2</v>
      </c>
      <c r="L45">
        <v>0</v>
      </c>
      <c r="M45">
        <v>0</v>
      </c>
      <c r="N45">
        <v>1</v>
      </c>
      <c r="O45">
        <v>9</v>
      </c>
      <c r="P45">
        <v>9</v>
      </c>
      <c r="Q45" s="1">
        <v>0.85899999999999999</v>
      </c>
    </row>
    <row r="46" spans="1:17" x14ac:dyDescent="0.35">
      <c r="A46">
        <v>3</v>
      </c>
      <c r="B46" t="s">
        <v>41</v>
      </c>
      <c r="C46">
        <v>5</v>
      </c>
      <c r="D46">
        <v>7</v>
      </c>
      <c r="E46">
        <v>59</v>
      </c>
      <c r="F46">
        <v>11.8</v>
      </c>
      <c r="G46">
        <v>15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8.4</v>
      </c>
      <c r="P46">
        <v>8.4</v>
      </c>
      <c r="Q46" s="1">
        <v>0.68899999999999995</v>
      </c>
    </row>
    <row r="47" spans="1:17" x14ac:dyDescent="0.35">
      <c r="A47">
        <v>3</v>
      </c>
      <c r="B47" t="s">
        <v>30</v>
      </c>
      <c r="C47">
        <v>6</v>
      </c>
      <c r="D47">
        <v>8</v>
      </c>
      <c r="E47">
        <v>52</v>
      </c>
      <c r="F47">
        <v>8.6999999999999993</v>
      </c>
      <c r="G47">
        <v>16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8.1999999999999993</v>
      </c>
      <c r="P47">
        <v>8.1999999999999993</v>
      </c>
      <c r="Q47" s="1">
        <v>0.89</v>
      </c>
    </row>
    <row r="48" spans="1:17" x14ac:dyDescent="0.35">
      <c r="A48">
        <v>3</v>
      </c>
      <c r="B48" t="s">
        <v>45</v>
      </c>
      <c r="C48">
        <v>4</v>
      </c>
      <c r="D48">
        <v>7</v>
      </c>
      <c r="E48">
        <v>53</v>
      </c>
      <c r="F48">
        <v>13.3</v>
      </c>
      <c r="G48">
        <v>32</v>
      </c>
      <c r="H48">
        <v>2</v>
      </c>
      <c r="I48">
        <v>0</v>
      </c>
      <c r="J48">
        <v>2</v>
      </c>
      <c r="K48">
        <v>9</v>
      </c>
      <c r="L48">
        <v>0</v>
      </c>
      <c r="M48">
        <v>0</v>
      </c>
      <c r="N48">
        <v>1</v>
      </c>
      <c r="O48">
        <v>8.1999999999999993</v>
      </c>
      <c r="P48">
        <v>8.1999999999999993</v>
      </c>
      <c r="Q48" s="1">
        <v>1</v>
      </c>
    </row>
    <row r="49" spans="1:17" x14ac:dyDescent="0.35">
      <c r="A49">
        <v>3</v>
      </c>
      <c r="B49" t="s">
        <v>51</v>
      </c>
      <c r="C49">
        <v>6</v>
      </c>
      <c r="D49">
        <v>9</v>
      </c>
      <c r="E49">
        <v>50</v>
      </c>
      <c r="F49">
        <v>8.3000000000000007</v>
      </c>
      <c r="G49">
        <v>18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8</v>
      </c>
      <c r="P49">
        <v>8</v>
      </c>
      <c r="Q49" s="1">
        <v>0.434</v>
      </c>
    </row>
    <row r="50" spans="1:17" x14ac:dyDescent="0.35">
      <c r="A50">
        <v>3</v>
      </c>
      <c r="B50" t="s">
        <v>67</v>
      </c>
      <c r="C50">
        <v>3</v>
      </c>
      <c r="D50">
        <v>7</v>
      </c>
      <c r="E50">
        <v>63</v>
      </c>
      <c r="F50">
        <v>21</v>
      </c>
      <c r="G50">
        <v>30</v>
      </c>
      <c r="H50">
        <v>3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7.8</v>
      </c>
      <c r="P50">
        <v>7.8</v>
      </c>
      <c r="Q50" s="1">
        <v>0.497</v>
      </c>
    </row>
    <row r="51" spans="1:17" x14ac:dyDescent="0.35">
      <c r="A51">
        <v>3</v>
      </c>
      <c r="B51" t="s">
        <v>88</v>
      </c>
      <c r="C51">
        <v>4</v>
      </c>
      <c r="D51">
        <v>6</v>
      </c>
      <c r="E51">
        <v>55</v>
      </c>
      <c r="F51">
        <v>13.8</v>
      </c>
      <c r="G51">
        <v>22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7.5</v>
      </c>
      <c r="P51">
        <v>7.5</v>
      </c>
      <c r="Q51" s="1">
        <v>1.9E-2</v>
      </c>
    </row>
    <row r="52" spans="1:17" x14ac:dyDescent="0.35">
      <c r="A52">
        <v>3</v>
      </c>
      <c r="B52" t="s">
        <v>54</v>
      </c>
      <c r="C52">
        <v>9</v>
      </c>
      <c r="D52">
        <v>9</v>
      </c>
      <c r="E52">
        <v>49</v>
      </c>
      <c r="F52">
        <v>5.4</v>
      </c>
      <c r="G52">
        <v>14</v>
      </c>
      <c r="H52">
        <v>0</v>
      </c>
      <c r="I52">
        <v>0</v>
      </c>
      <c r="J52">
        <v>3</v>
      </c>
      <c r="K52">
        <v>-1</v>
      </c>
      <c r="L52">
        <v>0</v>
      </c>
      <c r="M52">
        <v>1</v>
      </c>
      <c r="N52">
        <v>1</v>
      </c>
      <c r="O52">
        <v>7.3</v>
      </c>
      <c r="P52">
        <v>7.3</v>
      </c>
      <c r="Q52" s="1">
        <v>0.38200000000000001</v>
      </c>
    </row>
    <row r="53" spans="1:17" x14ac:dyDescent="0.35">
      <c r="A53">
        <v>3</v>
      </c>
      <c r="B53" t="s">
        <v>35</v>
      </c>
      <c r="C53">
        <v>5</v>
      </c>
      <c r="D53">
        <v>9</v>
      </c>
      <c r="E53">
        <v>48</v>
      </c>
      <c r="F53">
        <v>9.6</v>
      </c>
      <c r="G53">
        <v>29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7.3</v>
      </c>
      <c r="P53">
        <v>7.3</v>
      </c>
      <c r="Q53" s="1">
        <v>0.97899999999999998</v>
      </c>
    </row>
    <row r="54" spans="1:17" x14ac:dyDescent="0.35">
      <c r="A54">
        <v>3</v>
      </c>
      <c r="B54" t="s">
        <v>80</v>
      </c>
      <c r="C54">
        <v>6</v>
      </c>
      <c r="D54">
        <v>6</v>
      </c>
      <c r="E54">
        <v>41</v>
      </c>
      <c r="F54">
        <v>6.8</v>
      </c>
      <c r="G54">
        <v>12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7.1</v>
      </c>
      <c r="P54">
        <v>7.1</v>
      </c>
      <c r="Q54" s="1">
        <v>0.93100000000000005</v>
      </c>
    </row>
    <row r="55" spans="1:17" x14ac:dyDescent="0.35">
      <c r="A55">
        <v>3</v>
      </c>
      <c r="B55" t="s">
        <v>153</v>
      </c>
      <c r="C55">
        <v>1</v>
      </c>
      <c r="D55">
        <v>2</v>
      </c>
      <c r="E55">
        <v>5</v>
      </c>
      <c r="F55">
        <v>5</v>
      </c>
      <c r="G55">
        <v>5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>
        <v>7</v>
      </c>
      <c r="P55">
        <v>7</v>
      </c>
      <c r="Q55" s="1">
        <v>4.0000000000000001E-3</v>
      </c>
    </row>
    <row r="56" spans="1:17" x14ac:dyDescent="0.35">
      <c r="A56">
        <v>3</v>
      </c>
      <c r="B56" t="s">
        <v>91</v>
      </c>
      <c r="C56">
        <v>3</v>
      </c>
      <c r="D56">
        <v>7</v>
      </c>
      <c r="E56">
        <v>34</v>
      </c>
      <c r="F56">
        <v>11.3</v>
      </c>
      <c r="G56">
        <v>16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6.9</v>
      </c>
      <c r="P56">
        <v>6.9</v>
      </c>
      <c r="Q56" s="1">
        <v>0.91600000000000004</v>
      </c>
    </row>
    <row r="57" spans="1:17" x14ac:dyDescent="0.35">
      <c r="A57">
        <v>3</v>
      </c>
      <c r="B57" t="s">
        <v>55</v>
      </c>
      <c r="C57">
        <v>3</v>
      </c>
      <c r="D57">
        <v>5</v>
      </c>
      <c r="E57">
        <v>32</v>
      </c>
      <c r="F57">
        <v>10.7</v>
      </c>
      <c r="G57">
        <v>18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6.7</v>
      </c>
      <c r="P57">
        <v>6.7</v>
      </c>
      <c r="Q57" s="1">
        <v>0.89300000000000002</v>
      </c>
    </row>
    <row r="58" spans="1:17" x14ac:dyDescent="0.35">
      <c r="A58">
        <v>3</v>
      </c>
      <c r="B58" t="s">
        <v>17</v>
      </c>
      <c r="C58">
        <v>4</v>
      </c>
      <c r="D58">
        <v>5</v>
      </c>
      <c r="E58">
        <v>46</v>
      </c>
      <c r="F58">
        <v>11.5</v>
      </c>
      <c r="G58">
        <v>18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6.6</v>
      </c>
      <c r="P58">
        <v>6.6</v>
      </c>
      <c r="Q58" s="1">
        <v>5.5E-2</v>
      </c>
    </row>
    <row r="59" spans="1:17" x14ac:dyDescent="0.35">
      <c r="A59">
        <v>3</v>
      </c>
      <c r="B59" t="s">
        <v>223</v>
      </c>
      <c r="C59">
        <v>4</v>
      </c>
      <c r="D59">
        <v>6</v>
      </c>
      <c r="E59">
        <v>45</v>
      </c>
      <c r="F59">
        <v>11.3</v>
      </c>
      <c r="G59">
        <v>18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6.5</v>
      </c>
      <c r="P59">
        <v>6.5</v>
      </c>
      <c r="Q59" s="1">
        <v>8.9999999999999993E-3</v>
      </c>
    </row>
    <row r="60" spans="1:17" x14ac:dyDescent="0.35">
      <c r="A60">
        <v>3</v>
      </c>
      <c r="B60" t="s">
        <v>90</v>
      </c>
      <c r="C60">
        <v>5</v>
      </c>
      <c r="D60">
        <v>9</v>
      </c>
      <c r="E60">
        <v>39</v>
      </c>
      <c r="F60">
        <v>7.8</v>
      </c>
      <c r="G60">
        <v>12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6.4</v>
      </c>
      <c r="P60">
        <v>6.4</v>
      </c>
      <c r="Q60" s="1">
        <v>0.51700000000000002</v>
      </c>
    </row>
    <row r="61" spans="1:17" x14ac:dyDescent="0.35">
      <c r="A61">
        <v>3</v>
      </c>
      <c r="B61" t="s">
        <v>52</v>
      </c>
      <c r="C61">
        <v>2</v>
      </c>
      <c r="D61">
        <v>4</v>
      </c>
      <c r="E61">
        <v>54</v>
      </c>
      <c r="F61">
        <v>27</v>
      </c>
      <c r="G61">
        <v>37</v>
      </c>
      <c r="H61">
        <v>2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6.4</v>
      </c>
      <c r="P61">
        <v>6.4</v>
      </c>
      <c r="Q61" s="1">
        <v>0.40799999999999997</v>
      </c>
    </row>
    <row r="62" spans="1:17" x14ac:dyDescent="0.35">
      <c r="A62">
        <v>3</v>
      </c>
      <c r="B62" t="s">
        <v>345</v>
      </c>
      <c r="C62">
        <v>3</v>
      </c>
      <c r="D62">
        <v>4</v>
      </c>
      <c r="E62">
        <v>49</v>
      </c>
      <c r="F62">
        <v>16.3</v>
      </c>
      <c r="G62">
        <v>29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6.4</v>
      </c>
      <c r="P62">
        <v>6.4</v>
      </c>
      <c r="Q62" s="1">
        <v>2.3E-2</v>
      </c>
    </row>
    <row r="63" spans="1:17" x14ac:dyDescent="0.35">
      <c r="A63">
        <v>3</v>
      </c>
      <c r="B63" t="s">
        <v>42</v>
      </c>
      <c r="C63">
        <v>3</v>
      </c>
      <c r="D63">
        <v>7</v>
      </c>
      <c r="E63">
        <v>48</v>
      </c>
      <c r="F63">
        <v>16</v>
      </c>
      <c r="G63">
        <v>26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6.3</v>
      </c>
      <c r="P63">
        <v>6.3</v>
      </c>
      <c r="Q63" s="1">
        <v>0.94299999999999995</v>
      </c>
    </row>
    <row r="64" spans="1:17" x14ac:dyDescent="0.35">
      <c r="A64">
        <v>3</v>
      </c>
      <c r="B64" t="s">
        <v>102</v>
      </c>
      <c r="C64">
        <v>4</v>
      </c>
      <c r="D64">
        <v>6</v>
      </c>
      <c r="E64">
        <v>42</v>
      </c>
      <c r="F64">
        <v>10.5</v>
      </c>
      <c r="G64">
        <v>21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6.2</v>
      </c>
      <c r="P64">
        <v>6.2</v>
      </c>
      <c r="Q64" s="1">
        <v>0.19800000000000001</v>
      </c>
    </row>
    <row r="65" spans="1:17" x14ac:dyDescent="0.35">
      <c r="A65">
        <v>3</v>
      </c>
      <c r="B65" t="s">
        <v>69</v>
      </c>
      <c r="C65">
        <v>2</v>
      </c>
      <c r="D65">
        <v>3</v>
      </c>
      <c r="E65">
        <v>51</v>
      </c>
      <c r="F65">
        <v>25.5</v>
      </c>
      <c r="G65">
        <v>37</v>
      </c>
      <c r="H65">
        <v>2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6.1</v>
      </c>
      <c r="P65">
        <v>6.1</v>
      </c>
      <c r="Q65" s="1">
        <v>0.04</v>
      </c>
    </row>
    <row r="66" spans="1:17" x14ac:dyDescent="0.35">
      <c r="A66">
        <v>3</v>
      </c>
      <c r="B66" t="s">
        <v>24</v>
      </c>
      <c r="C66">
        <v>0</v>
      </c>
      <c r="D66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1</v>
      </c>
      <c r="O66">
        <v>6</v>
      </c>
      <c r="P66">
        <v>6</v>
      </c>
      <c r="Q66" s="1">
        <v>0.34799999999999998</v>
      </c>
    </row>
    <row r="67" spans="1:17" x14ac:dyDescent="0.35">
      <c r="A67">
        <v>3</v>
      </c>
      <c r="B67" t="s">
        <v>291</v>
      </c>
      <c r="C67">
        <v>5</v>
      </c>
      <c r="D67">
        <v>8</v>
      </c>
      <c r="E67">
        <v>35</v>
      </c>
      <c r="F67">
        <v>7</v>
      </c>
      <c r="G67">
        <v>10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6</v>
      </c>
      <c r="P67">
        <v>6</v>
      </c>
      <c r="Q67" s="1">
        <v>3.0000000000000001E-3</v>
      </c>
    </row>
    <row r="68" spans="1:17" x14ac:dyDescent="0.35">
      <c r="A68">
        <v>3</v>
      </c>
      <c r="B68" t="s">
        <v>121</v>
      </c>
      <c r="C68">
        <v>4</v>
      </c>
      <c r="D68">
        <v>4</v>
      </c>
      <c r="E68">
        <v>39</v>
      </c>
      <c r="F68">
        <v>9.8000000000000007</v>
      </c>
      <c r="G68">
        <v>18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5.9</v>
      </c>
      <c r="P68">
        <v>5.9</v>
      </c>
      <c r="Q68" s="1">
        <v>7.0000000000000001E-3</v>
      </c>
    </row>
    <row r="69" spans="1:17" x14ac:dyDescent="0.35">
      <c r="A69">
        <v>3</v>
      </c>
      <c r="B69" t="s">
        <v>97</v>
      </c>
      <c r="C69">
        <v>3</v>
      </c>
      <c r="D69">
        <v>7</v>
      </c>
      <c r="E69">
        <v>43</v>
      </c>
      <c r="F69">
        <v>14.3</v>
      </c>
      <c r="G69">
        <v>23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5.8</v>
      </c>
      <c r="P69">
        <v>5.8</v>
      </c>
      <c r="Q69" s="1">
        <v>1.2E-2</v>
      </c>
    </row>
    <row r="70" spans="1:17" x14ac:dyDescent="0.35">
      <c r="A70">
        <v>3</v>
      </c>
      <c r="B70" t="s">
        <v>19</v>
      </c>
      <c r="C70">
        <v>3</v>
      </c>
      <c r="D70">
        <v>7</v>
      </c>
      <c r="E70">
        <v>40</v>
      </c>
      <c r="F70">
        <v>13.3</v>
      </c>
      <c r="G70">
        <v>21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5.5</v>
      </c>
      <c r="P70">
        <v>5.5</v>
      </c>
      <c r="Q70" s="1">
        <v>0.96399999999999997</v>
      </c>
    </row>
    <row r="71" spans="1:17" x14ac:dyDescent="0.35">
      <c r="A71">
        <v>3</v>
      </c>
      <c r="B71" t="s">
        <v>198</v>
      </c>
      <c r="C71">
        <v>1</v>
      </c>
      <c r="D71">
        <v>3</v>
      </c>
      <c r="E71">
        <v>46</v>
      </c>
      <c r="F71">
        <v>46</v>
      </c>
      <c r="G71">
        <v>46</v>
      </c>
      <c r="H71">
        <v>3</v>
      </c>
      <c r="I71">
        <v>0</v>
      </c>
      <c r="J71">
        <v>1</v>
      </c>
      <c r="K71">
        <v>4</v>
      </c>
      <c r="L71">
        <v>0</v>
      </c>
      <c r="M71">
        <v>0</v>
      </c>
      <c r="N71">
        <v>1</v>
      </c>
      <c r="O71">
        <v>5.5</v>
      </c>
      <c r="P71">
        <v>5.5</v>
      </c>
      <c r="Q71" s="1">
        <v>2.5000000000000001E-2</v>
      </c>
    </row>
    <row r="72" spans="1:17" x14ac:dyDescent="0.35">
      <c r="A72">
        <v>3</v>
      </c>
      <c r="B72" t="s">
        <v>100</v>
      </c>
      <c r="C72">
        <v>6</v>
      </c>
      <c r="D72">
        <v>6</v>
      </c>
      <c r="E72">
        <v>24</v>
      </c>
      <c r="F72">
        <v>4</v>
      </c>
      <c r="G72">
        <v>7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5.4</v>
      </c>
      <c r="P72">
        <v>5.4</v>
      </c>
      <c r="Q72" s="1">
        <v>2.5000000000000001E-2</v>
      </c>
    </row>
    <row r="73" spans="1:17" x14ac:dyDescent="0.35">
      <c r="A73">
        <v>3</v>
      </c>
      <c r="B73" t="s">
        <v>68</v>
      </c>
      <c r="C73">
        <v>3</v>
      </c>
      <c r="D73">
        <v>5</v>
      </c>
      <c r="E73">
        <v>39</v>
      </c>
      <c r="F73">
        <v>13</v>
      </c>
      <c r="G73">
        <v>21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5.4</v>
      </c>
      <c r="P73">
        <v>5.4</v>
      </c>
      <c r="Q73" s="1">
        <v>0.111</v>
      </c>
    </row>
    <row r="74" spans="1:17" x14ac:dyDescent="0.35">
      <c r="A74">
        <v>3</v>
      </c>
      <c r="B74" t="s">
        <v>167</v>
      </c>
      <c r="C74">
        <v>2</v>
      </c>
      <c r="D74">
        <v>3</v>
      </c>
      <c r="E74">
        <v>41</v>
      </c>
      <c r="F74">
        <v>20.5</v>
      </c>
      <c r="G74">
        <v>33</v>
      </c>
      <c r="H74">
        <v>2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5.0999999999999996</v>
      </c>
      <c r="P74">
        <v>5.0999999999999996</v>
      </c>
      <c r="Q74" s="1">
        <v>1E-3</v>
      </c>
    </row>
    <row r="75" spans="1:17" x14ac:dyDescent="0.35">
      <c r="A75">
        <v>3</v>
      </c>
      <c r="B75" t="s">
        <v>124</v>
      </c>
      <c r="C75">
        <v>4</v>
      </c>
      <c r="D75">
        <v>5</v>
      </c>
      <c r="E75">
        <v>49</v>
      </c>
      <c r="F75">
        <v>12.3</v>
      </c>
      <c r="G75">
        <v>14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1</v>
      </c>
      <c r="O75">
        <v>4.9000000000000004</v>
      </c>
      <c r="P75">
        <v>4.9000000000000004</v>
      </c>
      <c r="Q75" s="1">
        <v>2E-3</v>
      </c>
    </row>
    <row r="76" spans="1:17" x14ac:dyDescent="0.35">
      <c r="A76">
        <v>3</v>
      </c>
      <c r="B76" t="s">
        <v>50</v>
      </c>
      <c r="C76">
        <v>3</v>
      </c>
      <c r="D76">
        <v>6</v>
      </c>
      <c r="E76">
        <v>34</v>
      </c>
      <c r="F76">
        <v>11.3</v>
      </c>
      <c r="G76">
        <v>17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4.9000000000000004</v>
      </c>
      <c r="P76">
        <v>4.9000000000000004</v>
      </c>
      <c r="Q76" s="1">
        <v>7.6999999999999999E-2</v>
      </c>
    </row>
    <row r="77" spans="1:17" x14ac:dyDescent="0.35">
      <c r="A77">
        <v>3</v>
      </c>
      <c r="B77" t="s">
        <v>29</v>
      </c>
      <c r="C77">
        <v>4</v>
      </c>
      <c r="D77">
        <v>5</v>
      </c>
      <c r="E77">
        <v>28</v>
      </c>
      <c r="F77">
        <v>7</v>
      </c>
      <c r="G77">
        <v>15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4.8</v>
      </c>
      <c r="P77">
        <v>4.8</v>
      </c>
      <c r="Q77" s="1">
        <v>0.98299999999999998</v>
      </c>
    </row>
    <row r="78" spans="1:17" x14ac:dyDescent="0.35">
      <c r="A78">
        <v>3</v>
      </c>
      <c r="B78" t="s">
        <v>84</v>
      </c>
      <c r="C78">
        <v>3</v>
      </c>
      <c r="D78">
        <v>6</v>
      </c>
      <c r="E78">
        <v>32</v>
      </c>
      <c r="F78">
        <v>10.7</v>
      </c>
      <c r="G78">
        <v>17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4.7</v>
      </c>
      <c r="P78">
        <v>4.7</v>
      </c>
      <c r="Q78" s="1">
        <v>2.3E-2</v>
      </c>
    </row>
    <row r="79" spans="1:17" x14ac:dyDescent="0.35">
      <c r="A79">
        <v>3</v>
      </c>
      <c r="B79" t="s">
        <v>40</v>
      </c>
      <c r="C79">
        <v>2</v>
      </c>
      <c r="D79">
        <v>3</v>
      </c>
      <c r="E79">
        <v>34</v>
      </c>
      <c r="F79">
        <v>17</v>
      </c>
      <c r="G79">
        <v>29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4.4000000000000004</v>
      </c>
      <c r="P79">
        <v>4.4000000000000004</v>
      </c>
      <c r="Q79" s="1">
        <v>0.90200000000000002</v>
      </c>
    </row>
    <row r="80" spans="1:17" x14ac:dyDescent="0.35">
      <c r="A80">
        <v>3</v>
      </c>
      <c r="B80" t="s">
        <v>48</v>
      </c>
      <c r="C80">
        <v>4</v>
      </c>
      <c r="D80">
        <v>4</v>
      </c>
      <c r="E80">
        <v>24</v>
      </c>
      <c r="F80">
        <v>6</v>
      </c>
      <c r="G80">
        <v>8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4.4000000000000004</v>
      </c>
      <c r="P80">
        <v>4.4000000000000004</v>
      </c>
      <c r="Q80" s="1">
        <v>1.2E-2</v>
      </c>
    </row>
    <row r="81" spans="1:17" x14ac:dyDescent="0.35">
      <c r="A81">
        <v>3</v>
      </c>
      <c r="B81" t="s">
        <v>66</v>
      </c>
      <c r="C81">
        <v>2</v>
      </c>
      <c r="D81">
        <v>2</v>
      </c>
      <c r="E81">
        <v>33</v>
      </c>
      <c r="F81">
        <v>16.5</v>
      </c>
      <c r="G81">
        <v>22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4.3</v>
      </c>
      <c r="P81">
        <v>4.3</v>
      </c>
      <c r="Q81" s="1">
        <v>1.6E-2</v>
      </c>
    </row>
    <row r="82" spans="1:17" x14ac:dyDescent="0.35">
      <c r="A82">
        <v>3</v>
      </c>
      <c r="B82" t="s">
        <v>65</v>
      </c>
      <c r="C82">
        <v>1</v>
      </c>
      <c r="D82">
        <v>2</v>
      </c>
      <c r="E82">
        <v>37</v>
      </c>
      <c r="F82">
        <v>37</v>
      </c>
      <c r="G82">
        <v>37</v>
      </c>
      <c r="H82">
        <v>2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4.2</v>
      </c>
      <c r="P82">
        <v>4.2</v>
      </c>
      <c r="Q82" s="1">
        <v>3.9E-2</v>
      </c>
    </row>
    <row r="83" spans="1:17" x14ac:dyDescent="0.35">
      <c r="A83">
        <v>3</v>
      </c>
      <c r="B83" t="s">
        <v>106</v>
      </c>
      <c r="C83">
        <v>2</v>
      </c>
      <c r="D83">
        <v>3</v>
      </c>
      <c r="E83">
        <v>31</v>
      </c>
      <c r="F83">
        <v>15.5</v>
      </c>
      <c r="G83">
        <v>24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4.0999999999999996</v>
      </c>
      <c r="P83">
        <v>4.0999999999999996</v>
      </c>
      <c r="Q83" s="1">
        <v>7.0000000000000001E-3</v>
      </c>
    </row>
    <row r="84" spans="1:17" x14ac:dyDescent="0.35">
      <c r="A84">
        <v>3</v>
      </c>
      <c r="B84" t="s">
        <v>112</v>
      </c>
      <c r="C84">
        <v>4</v>
      </c>
      <c r="D84">
        <v>5</v>
      </c>
      <c r="E84">
        <v>21</v>
      </c>
      <c r="F84">
        <v>5.3</v>
      </c>
      <c r="G84">
        <v>8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4.0999999999999996</v>
      </c>
      <c r="P84">
        <v>4.0999999999999996</v>
      </c>
      <c r="Q84" s="1">
        <v>6.8000000000000005E-2</v>
      </c>
    </row>
    <row r="85" spans="1:17" x14ac:dyDescent="0.35">
      <c r="A85">
        <v>3</v>
      </c>
      <c r="B85" t="s">
        <v>116</v>
      </c>
      <c r="C85">
        <v>2</v>
      </c>
      <c r="D85">
        <v>6</v>
      </c>
      <c r="E85">
        <v>31</v>
      </c>
      <c r="F85">
        <v>15.5</v>
      </c>
      <c r="G85">
        <v>28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4.0999999999999996</v>
      </c>
      <c r="P85">
        <v>4.0999999999999996</v>
      </c>
      <c r="Q85" s="1">
        <v>0.83499999999999996</v>
      </c>
    </row>
    <row r="86" spans="1:17" x14ac:dyDescent="0.35">
      <c r="A86">
        <v>3</v>
      </c>
      <c r="B86" t="s">
        <v>87</v>
      </c>
      <c r="C86">
        <v>3</v>
      </c>
      <c r="D86">
        <v>6</v>
      </c>
      <c r="E86">
        <v>21</v>
      </c>
      <c r="F86">
        <v>7</v>
      </c>
      <c r="G86">
        <v>9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3.6</v>
      </c>
      <c r="P86">
        <v>3.6</v>
      </c>
      <c r="Q86" s="1">
        <v>8.5000000000000006E-2</v>
      </c>
    </row>
    <row r="87" spans="1:17" x14ac:dyDescent="0.35">
      <c r="A87">
        <v>3</v>
      </c>
      <c r="B87" t="s">
        <v>108</v>
      </c>
      <c r="C87">
        <v>2</v>
      </c>
      <c r="D87">
        <v>8</v>
      </c>
      <c r="E87">
        <v>21</v>
      </c>
      <c r="F87">
        <v>10.5</v>
      </c>
      <c r="G87">
        <v>13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3.1</v>
      </c>
      <c r="P87">
        <v>3.1</v>
      </c>
      <c r="Q87" s="1">
        <v>0.88500000000000001</v>
      </c>
    </row>
    <row r="88" spans="1:17" x14ac:dyDescent="0.35">
      <c r="A88">
        <v>3</v>
      </c>
      <c r="B88" t="s">
        <v>59</v>
      </c>
      <c r="C88">
        <v>2</v>
      </c>
      <c r="D88">
        <v>4</v>
      </c>
      <c r="E88">
        <v>21</v>
      </c>
      <c r="F88">
        <v>10.5</v>
      </c>
      <c r="G88">
        <v>15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3.1</v>
      </c>
      <c r="P88">
        <v>3.1</v>
      </c>
      <c r="Q88" s="1">
        <v>0.63700000000000001</v>
      </c>
    </row>
    <row r="89" spans="1:17" x14ac:dyDescent="0.35">
      <c r="A89">
        <v>3</v>
      </c>
      <c r="B89" t="s">
        <v>122</v>
      </c>
      <c r="C89">
        <v>2</v>
      </c>
      <c r="D89">
        <v>3</v>
      </c>
      <c r="E89">
        <v>19</v>
      </c>
      <c r="F89">
        <v>9.5</v>
      </c>
      <c r="G89">
        <v>16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2.9</v>
      </c>
      <c r="P89">
        <v>2.9</v>
      </c>
      <c r="Q89" s="1">
        <v>2.5999999999999999E-2</v>
      </c>
    </row>
    <row r="90" spans="1:17" x14ac:dyDescent="0.35">
      <c r="A90">
        <v>3</v>
      </c>
      <c r="B90" t="s">
        <v>321</v>
      </c>
      <c r="C90">
        <v>2</v>
      </c>
      <c r="D90">
        <v>3</v>
      </c>
      <c r="E90">
        <v>18</v>
      </c>
      <c r="F90">
        <v>9</v>
      </c>
      <c r="G90">
        <v>9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2.8</v>
      </c>
      <c r="P90">
        <v>2.8</v>
      </c>
      <c r="Q90" s="1">
        <v>1E-3</v>
      </c>
    </row>
    <row r="91" spans="1:17" x14ac:dyDescent="0.35">
      <c r="A91">
        <v>3</v>
      </c>
      <c r="B91" t="s">
        <v>75</v>
      </c>
      <c r="C91">
        <v>1</v>
      </c>
      <c r="D91">
        <v>4</v>
      </c>
      <c r="E91">
        <v>23</v>
      </c>
      <c r="F91">
        <v>23</v>
      </c>
      <c r="G91">
        <v>23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2.8</v>
      </c>
      <c r="P91">
        <v>2.8</v>
      </c>
      <c r="Q91" s="1">
        <v>4.0000000000000001E-3</v>
      </c>
    </row>
    <row r="92" spans="1:17" x14ac:dyDescent="0.35">
      <c r="A92">
        <v>3</v>
      </c>
      <c r="B92" t="s">
        <v>104</v>
      </c>
      <c r="C92">
        <v>2</v>
      </c>
      <c r="D92">
        <v>2</v>
      </c>
      <c r="E92">
        <v>17</v>
      </c>
      <c r="F92">
        <v>8.5</v>
      </c>
      <c r="G92">
        <v>10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2.7</v>
      </c>
      <c r="P92">
        <v>2.7</v>
      </c>
      <c r="Q92" s="1">
        <v>2.4E-2</v>
      </c>
    </row>
    <row r="93" spans="1:17" x14ac:dyDescent="0.35">
      <c r="A93">
        <v>3</v>
      </c>
      <c r="B93" t="s">
        <v>83</v>
      </c>
      <c r="C93">
        <v>2</v>
      </c>
      <c r="D93">
        <v>7</v>
      </c>
      <c r="E93">
        <v>17</v>
      </c>
      <c r="F93">
        <v>8.5</v>
      </c>
      <c r="G93">
        <v>12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2.7</v>
      </c>
      <c r="P93">
        <v>2.7</v>
      </c>
      <c r="Q93" s="1">
        <v>0.65</v>
      </c>
    </row>
    <row r="94" spans="1:17" x14ac:dyDescent="0.35">
      <c r="A94">
        <v>3</v>
      </c>
      <c r="B94" t="s">
        <v>64</v>
      </c>
      <c r="C94">
        <v>1</v>
      </c>
      <c r="D94">
        <v>3</v>
      </c>
      <c r="E94">
        <v>15</v>
      </c>
      <c r="F94">
        <v>15</v>
      </c>
      <c r="G94">
        <v>15</v>
      </c>
      <c r="H94">
        <v>0</v>
      </c>
      <c r="I94">
        <v>0</v>
      </c>
      <c r="J94">
        <v>1</v>
      </c>
      <c r="K94">
        <v>5</v>
      </c>
      <c r="L94">
        <v>0</v>
      </c>
      <c r="M94">
        <v>0</v>
      </c>
      <c r="N94">
        <v>1</v>
      </c>
      <c r="O94">
        <v>2.5</v>
      </c>
      <c r="P94">
        <v>2.5</v>
      </c>
      <c r="Q94" s="1">
        <v>0.315</v>
      </c>
    </row>
    <row r="95" spans="1:17" x14ac:dyDescent="0.35">
      <c r="A95">
        <v>3</v>
      </c>
      <c r="B95" t="s">
        <v>150</v>
      </c>
      <c r="C95">
        <v>2</v>
      </c>
      <c r="D95">
        <v>3</v>
      </c>
      <c r="E95">
        <v>15</v>
      </c>
      <c r="F95">
        <v>7.5</v>
      </c>
      <c r="G95">
        <v>8</v>
      </c>
      <c r="H95">
        <v>0</v>
      </c>
      <c r="I95">
        <v>0</v>
      </c>
      <c r="J95">
        <v>2</v>
      </c>
      <c r="K95">
        <v>-2</v>
      </c>
      <c r="L95">
        <v>0</v>
      </c>
      <c r="M95">
        <v>0</v>
      </c>
      <c r="N95">
        <v>1</v>
      </c>
      <c r="O95">
        <v>2.2999999999999998</v>
      </c>
      <c r="P95">
        <v>2.2999999999999998</v>
      </c>
      <c r="Q95" s="1">
        <v>3.0000000000000001E-3</v>
      </c>
    </row>
    <row r="96" spans="1:17" x14ac:dyDescent="0.35">
      <c r="A96">
        <v>3</v>
      </c>
      <c r="B96" t="s">
        <v>111</v>
      </c>
      <c r="C96">
        <v>2</v>
      </c>
      <c r="D96">
        <v>2</v>
      </c>
      <c r="E96">
        <v>13</v>
      </c>
      <c r="F96">
        <v>6.5</v>
      </c>
      <c r="G96">
        <v>11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2.2999999999999998</v>
      </c>
      <c r="P96">
        <v>2.2999999999999998</v>
      </c>
      <c r="Q96" s="1">
        <v>8.0000000000000002E-3</v>
      </c>
    </row>
    <row r="97" spans="1:17" x14ac:dyDescent="0.35">
      <c r="A97">
        <v>3</v>
      </c>
      <c r="B97" t="s">
        <v>79</v>
      </c>
      <c r="C97">
        <v>2</v>
      </c>
      <c r="D97">
        <v>3</v>
      </c>
      <c r="E97">
        <v>12</v>
      </c>
      <c r="F97">
        <v>6</v>
      </c>
      <c r="G97">
        <v>8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2.2000000000000002</v>
      </c>
      <c r="P97">
        <v>2.2000000000000002</v>
      </c>
      <c r="Q97" s="1">
        <v>1E-3</v>
      </c>
    </row>
    <row r="98" spans="1:17" x14ac:dyDescent="0.35">
      <c r="A98">
        <v>3</v>
      </c>
      <c r="B98" t="s">
        <v>326</v>
      </c>
      <c r="C98">
        <v>1</v>
      </c>
      <c r="D98">
        <v>1</v>
      </c>
      <c r="E98">
        <v>16</v>
      </c>
      <c r="F98">
        <v>16</v>
      </c>
      <c r="G98">
        <v>16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2.1</v>
      </c>
      <c r="P98">
        <v>2.1</v>
      </c>
      <c r="Q98" s="1">
        <v>1E-3</v>
      </c>
    </row>
    <row r="99" spans="1:17" x14ac:dyDescent="0.35">
      <c r="A99">
        <v>3</v>
      </c>
      <c r="B99" t="s">
        <v>289</v>
      </c>
      <c r="C99">
        <v>2</v>
      </c>
      <c r="D99">
        <v>3</v>
      </c>
      <c r="E99">
        <v>11</v>
      </c>
      <c r="F99">
        <v>5.5</v>
      </c>
      <c r="G99">
        <v>6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2.1</v>
      </c>
      <c r="P99">
        <v>2.1</v>
      </c>
      <c r="Q99" s="1">
        <v>0</v>
      </c>
    </row>
    <row r="100" spans="1:17" x14ac:dyDescent="0.35">
      <c r="A100">
        <v>3</v>
      </c>
      <c r="B100" t="s">
        <v>185</v>
      </c>
      <c r="C100">
        <v>1</v>
      </c>
      <c r="D100">
        <v>4</v>
      </c>
      <c r="E100">
        <v>15</v>
      </c>
      <c r="F100">
        <v>15</v>
      </c>
      <c r="G100">
        <v>15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2</v>
      </c>
      <c r="P100">
        <v>2</v>
      </c>
      <c r="Q100" s="1">
        <v>2.4E-2</v>
      </c>
    </row>
    <row r="101" spans="1:17" x14ac:dyDescent="0.35">
      <c r="A101">
        <v>3</v>
      </c>
      <c r="B101" t="s">
        <v>93</v>
      </c>
      <c r="C101">
        <v>2</v>
      </c>
      <c r="D101">
        <v>3</v>
      </c>
      <c r="E101">
        <v>10</v>
      </c>
      <c r="F101">
        <v>5</v>
      </c>
      <c r="G101">
        <v>7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2</v>
      </c>
      <c r="P101">
        <v>2</v>
      </c>
      <c r="Q101" s="1">
        <v>0.23899999999999999</v>
      </c>
    </row>
    <row r="102" spans="1:17" x14ac:dyDescent="0.35">
      <c r="A102">
        <v>3</v>
      </c>
      <c r="B102" t="s">
        <v>277</v>
      </c>
      <c r="C102">
        <v>0</v>
      </c>
      <c r="D102">
        <v>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2</v>
      </c>
      <c r="P102">
        <v>2</v>
      </c>
      <c r="Q102" s="1">
        <v>1E-3</v>
      </c>
    </row>
    <row r="103" spans="1:17" x14ac:dyDescent="0.35">
      <c r="A103">
        <v>3</v>
      </c>
      <c r="B103" t="s">
        <v>105</v>
      </c>
      <c r="C103">
        <v>1</v>
      </c>
      <c r="D103">
        <v>1</v>
      </c>
      <c r="E103">
        <v>15</v>
      </c>
      <c r="F103">
        <v>15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2</v>
      </c>
      <c r="P103">
        <v>2</v>
      </c>
      <c r="Q103" s="1">
        <v>0</v>
      </c>
    </row>
    <row r="104" spans="1:17" x14ac:dyDescent="0.35">
      <c r="A104">
        <v>3</v>
      </c>
      <c r="B104" t="s">
        <v>36</v>
      </c>
      <c r="C104">
        <v>1</v>
      </c>
      <c r="D104">
        <v>1</v>
      </c>
      <c r="E104">
        <v>13</v>
      </c>
      <c r="F104">
        <v>13</v>
      </c>
      <c r="G104">
        <v>13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1.8</v>
      </c>
      <c r="P104">
        <v>1.8</v>
      </c>
      <c r="Q104" s="1">
        <v>1E-3</v>
      </c>
    </row>
    <row r="105" spans="1:17" x14ac:dyDescent="0.35">
      <c r="A105">
        <v>3</v>
      </c>
      <c r="B105" t="s">
        <v>162</v>
      </c>
      <c r="C105">
        <v>1</v>
      </c>
      <c r="D105">
        <v>2</v>
      </c>
      <c r="E105">
        <v>12</v>
      </c>
      <c r="F105">
        <v>12</v>
      </c>
      <c r="G105">
        <v>12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1.7</v>
      </c>
      <c r="P105">
        <v>1.7</v>
      </c>
      <c r="Q105" s="1">
        <v>4.0000000000000001E-3</v>
      </c>
    </row>
    <row r="106" spans="1:17" x14ac:dyDescent="0.35">
      <c r="A106">
        <v>3</v>
      </c>
      <c r="B106" t="s">
        <v>165</v>
      </c>
      <c r="C106">
        <v>2</v>
      </c>
      <c r="D106">
        <v>4</v>
      </c>
      <c r="E106">
        <v>6</v>
      </c>
      <c r="F106">
        <v>3</v>
      </c>
      <c r="G106">
        <v>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1.6</v>
      </c>
      <c r="P106">
        <v>1.6</v>
      </c>
      <c r="Q106" s="1">
        <v>3.0000000000000001E-3</v>
      </c>
    </row>
    <row r="107" spans="1:17" x14ac:dyDescent="0.35">
      <c r="A107">
        <v>3</v>
      </c>
      <c r="B107" t="s">
        <v>86</v>
      </c>
      <c r="C107">
        <v>1</v>
      </c>
      <c r="D107">
        <v>3</v>
      </c>
      <c r="E107">
        <v>10</v>
      </c>
      <c r="F107">
        <v>10</v>
      </c>
      <c r="G107">
        <v>10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1.5</v>
      </c>
      <c r="P107">
        <v>1.5</v>
      </c>
      <c r="Q107" s="1">
        <v>0.56799999999999995</v>
      </c>
    </row>
    <row r="108" spans="1:17" x14ac:dyDescent="0.35">
      <c r="A108">
        <v>3</v>
      </c>
      <c r="B108" t="s">
        <v>152</v>
      </c>
      <c r="C108">
        <v>1</v>
      </c>
      <c r="D108">
        <v>1</v>
      </c>
      <c r="E108">
        <v>8</v>
      </c>
      <c r="F108">
        <v>8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1.3</v>
      </c>
      <c r="P108">
        <v>1.3</v>
      </c>
      <c r="Q108" s="1">
        <v>1.6E-2</v>
      </c>
    </row>
    <row r="109" spans="1:17" x14ac:dyDescent="0.35">
      <c r="A109">
        <v>3</v>
      </c>
      <c r="B109" t="s">
        <v>158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2</v>
      </c>
      <c r="K109">
        <v>7</v>
      </c>
      <c r="L109">
        <v>0</v>
      </c>
      <c r="M109">
        <v>0</v>
      </c>
      <c r="N109">
        <v>1</v>
      </c>
      <c r="O109">
        <v>1.2</v>
      </c>
      <c r="P109">
        <v>1.2</v>
      </c>
      <c r="Q109" s="1">
        <v>1E-3</v>
      </c>
    </row>
    <row r="110" spans="1:17" x14ac:dyDescent="0.35">
      <c r="A110">
        <v>3</v>
      </c>
      <c r="B110" t="s">
        <v>215</v>
      </c>
      <c r="C110">
        <v>1</v>
      </c>
      <c r="D110">
        <v>2</v>
      </c>
      <c r="E110">
        <v>6</v>
      </c>
      <c r="F110">
        <v>6</v>
      </c>
      <c r="G110">
        <v>6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1.1000000000000001</v>
      </c>
      <c r="P110">
        <v>1.1000000000000001</v>
      </c>
      <c r="Q110" s="1">
        <v>1E-3</v>
      </c>
    </row>
    <row r="111" spans="1:17" x14ac:dyDescent="0.35">
      <c r="A111">
        <v>3</v>
      </c>
      <c r="B111" t="s">
        <v>72</v>
      </c>
      <c r="C111">
        <v>1</v>
      </c>
      <c r="D111">
        <v>3</v>
      </c>
      <c r="E111">
        <v>6</v>
      </c>
      <c r="F111">
        <v>6</v>
      </c>
      <c r="G111">
        <v>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1.1000000000000001</v>
      </c>
      <c r="P111">
        <v>1.1000000000000001</v>
      </c>
      <c r="Q111" s="1">
        <v>9.9000000000000005E-2</v>
      </c>
    </row>
    <row r="112" spans="1:17" x14ac:dyDescent="0.35">
      <c r="A112">
        <v>3</v>
      </c>
      <c r="B112" t="s">
        <v>161</v>
      </c>
      <c r="C112">
        <v>1</v>
      </c>
      <c r="D112">
        <v>3</v>
      </c>
      <c r="E112">
        <v>6</v>
      </c>
      <c r="F112">
        <v>6</v>
      </c>
      <c r="G112">
        <v>6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1.1000000000000001</v>
      </c>
      <c r="P112">
        <v>1.1000000000000001</v>
      </c>
      <c r="Q112" s="1">
        <v>1E-3</v>
      </c>
    </row>
    <row r="113" spans="1:17" x14ac:dyDescent="0.35">
      <c r="A113">
        <v>3</v>
      </c>
      <c r="B113" t="s">
        <v>114</v>
      </c>
      <c r="C113">
        <v>1</v>
      </c>
      <c r="D113">
        <v>1</v>
      </c>
      <c r="E113">
        <v>5</v>
      </c>
      <c r="F113">
        <v>5</v>
      </c>
      <c r="G113">
        <v>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1</v>
      </c>
      <c r="Q113" s="1">
        <v>0.09</v>
      </c>
    </row>
    <row r="114" spans="1:17" x14ac:dyDescent="0.35">
      <c r="A114">
        <v>3</v>
      </c>
      <c r="B114" t="s">
        <v>70</v>
      </c>
      <c r="C114">
        <v>1</v>
      </c>
      <c r="D114">
        <v>3</v>
      </c>
      <c r="E114">
        <v>5</v>
      </c>
      <c r="F114">
        <v>5</v>
      </c>
      <c r="G114">
        <v>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1</v>
      </c>
      <c r="Q114" s="1">
        <v>0.19800000000000001</v>
      </c>
    </row>
    <row r="115" spans="1:17" x14ac:dyDescent="0.35">
      <c r="A115">
        <v>3</v>
      </c>
      <c r="B115" t="s">
        <v>81</v>
      </c>
      <c r="C115">
        <v>1</v>
      </c>
      <c r="D115">
        <v>6</v>
      </c>
      <c r="E115">
        <v>5</v>
      </c>
      <c r="F115">
        <v>5</v>
      </c>
      <c r="G115">
        <v>5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1</v>
      </c>
      <c r="Q115" s="1">
        <v>0.18099999999999999</v>
      </c>
    </row>
    <row r="116" spans="1:17" x14ac:dyDescent="0.35">
      <c r="A116">
        <v>3</v>
      </c>
      <c r="B116" t="s">
        <v>155</v>
      </c>
      <c r="C116">
        <v>1</v>
      </c>
      <c r="D116">
        <v>1</v>
      </c>
      <c r="E116">
        <v>5</v>
      </c>
      <c r="F116">
        <v>5</v>
      </c>
      <c r="G116">
        <v>5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1</v>
      </c>
      <c r="Q116" s="1">
        <v>1.4E-2</v>
      </c>
    </row>
    <row r="117" spans="1:17" x14ac:dyDescent="0.35">
      <c r="A117">
        <v>3</v>
      </c>
      <c r="B117" t="s">
        <v>156</v>
      </c>
      <c r="C117">
        <v>1</v>
      </c>
      <c r="D117">
        <v>1</v>
      </c>
      <c r="E117">
        <v>3</v>
      </c>
      <c r="F117">
        <v>3</v>
      </c>
      <c r="G117">
        <v>3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0.8</v>
      </c>
      <c r="P117">
        <v>0.8</v>
      </c>
      <c r="Q117" s="1">
        <v>2E-3</v>
      </c>
    </row>
    <row r="118" spans="1:17" x14ac:dyDescent="0.35">
      <c r="A118">
        <v>3</v>
      </c>
      <c r="B118" t="s">
        <v>269</v>
      </c>
      <c r="C118">
        <v>1</v>
      </c>
      <c r="D118">
        <v>1</v>
      </c>
      <c r="E118">
        <v>3</v>
      </c>
      <c r="F118">
        <v>3</v>
      </c>
      <c r="G118">
        <v>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0.8</v>
      </c>
      <c r="P118">
        <v>0.8</v>
      </c>
      <c r="Q118" s="1">
        <v>1E-3</v>
      </c>
    </row>
    <row r="119" spans="1:17" x14ac:dyDescent="0.35">
      <c r="A119">
        <v>3</v>
      </c>
      <c r="B119" t="s">
        <v>216</v>
      </c>
      <c r="C119">
        <v>1</v>
      </c>
      <c r="D119">
        <v>1</v>
      </c>
      <c r="E119">
        <v>3</v>
      </c>
      <c r="F119">
        <v>3</v>
      </c>
      <c r="G119">
        <v>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0.8</v>
      </c>
      <c r="P119">
        <v>0.8</v>
      </c>
      <c r="Q119" s="1">
        <v>3.0000000000000001E-3</v>
      </c>
    </row>
    <row r="120" spans="1:17" x14ac:dyDescent="0.35">
      <c r="A120">
        <v>3</v>
      </c>
      <c r="B120" t="s">
        <v>101</v>
      </c>
      <c r="C120">
        <v>1</v>
      </c>
      <c r="D120">
        <v>1</v>
      </c>
      <c r="E120">
        <v>-1</v>
      </c>
      <c r="F120">
        <v>-1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0.4</v>
      </c>
      <c r="P120">
        <v>0.4</v>
      </c>
      <c r="Q120" s="1">
        <v>0.122</v>
      </c>
    </row>
    <row r="121" spans="1:17" x14ac:dyDescent="0.35">
      <c r="A121">
        <v>3</v>
      </c>
      <c r="B121" t="s">
        <v>159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1</v>
      </c>
      <c r="O121">
        <v>0.1</v>
      </c>
      <c r="P121">
        <v>0.1</v>
      </c>
      <c r="Q121" s="1">
        <v>1E-3</v>
      </c>
    </row>
    <row r="122" spans="1:17" x14ac:dyDescent="0.35">
      <c r="A122">
        <v>3</v>
      </c>
      <c r="B122" t="s">
        <v>175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">
        <v>0</v>
      </c>
    </row>
    <row r="123" spans="1:17" x14ac:dyDescent="0.35">
      <c r="A123">
        <v>3</v>
      </c>
      <c r="B123" t="s">
        <v>353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">
        <v>0</v>
      </c>
    </row>
    <row r="124" spans="1:17" x14ac:dyDescent="0.35">
      <c r="A124">
        <v>3</v>
      </c>
      <c r="B124" t="s">
        <v>173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1">
        <v>0</v>
      </c>
    </row>
    <row r="125" spans="1:17" x14ac:dyDescent="0.35">
      <c r="A125">
        <v>3</v>
      </c>
      <c r="B125" t="s">
        <v>172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 s="1">
        <v>0</v>
      </c>
    </row>
    <row r="126" spans="1:17" x14ac:dyDescent="0.35">
      <c r="A126">
        <v>3</v>
      </c>
      <c r="B126" t="s">
        <v>171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 s="1">
        <v>1E-3</v>
      </c>
    </row>
    <row r="127" spans="1:17" x14ac:dyDescent="0.35">
      <c r="A127">
        <v>3</v>
      </c>
      <c r="B127" t="s">
        <v>170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">
        <v>0</v>
      </c>
    </row>
    <row r="128" spans="1:17" x14ac:dyDescent="0.35">
      <c r="A128">
        <v>3</v>
      </c>
      <c r="B128" t="s">
        <v>358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">
        <v>0</v>
      </c>
    </row>
    <row r="129" spans="1:17" x14ac:dyDescent="0.35">
      <c r="A129">
        <v>3</v>
      </c>
      <c r="B129" t="s">
        <v>179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 s="1">
        <v>0</v>
      </c>
    </row>
    <row r="130" spans="1:17" x14ac:dyDescent="0.35">
      <c r="A130">
        <v>3</v>
      </c>
      <c r="B130" t="s">
        <v>186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>
        <v>0</v>
      </c>
    </row>
    <row r="131" spans="1:17" x14ac:dyDescent="0.35">
      <c r="A131">
        <v>3</v>
      </c>
      <c r="B131" t="s">
        <v>61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0.81699999999999995</v>
      </c>
    </row>
    <row r="132" spans="1:17" x14ac:dyDescent="0.35">
      <c r="A132">
        <v>3</v>
      </c>
      <c r="B132" t="s">
        <v>176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 s="1">
        <v>0</v>
      </c>
    </row>
    <row r="133" spans="1:17" x14ac:dyDescent="0.35">
      <c r="A133">
        <v>3</v>
      </c>
      <c r="B133" t="s">
        <v>337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 s="1">
        <v>1.7999999999999999E-2</v>
      </c>
    </row>
    <row r="134" spans="1:17" x14ac:dyDescent="0.35">
      <c r="A134">
        <v>3</v>
      </c>
      <c r="B134" t="s">
        <v>177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 s="1">
        <v>8.6999999999999994E-2</v>
      </c>
    </row>
    <row r="135" spans="1:17" x14ac:dyDescent="0.35">
      <c r="A135">
        <v>3</v>
      </c>
      <c r="B135" t="s">
        <v>354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0</v>
      </c>
    </row>
    <row r="136" spans="1:17" x14ac:dyDescent="0.35">
      <c r="A136">
        <v>3</v>
      </c>
      <c r="B136" t="s">
        <v>178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s="1">
        <v>0</v>
      </c>
    </row>
    <row r="137" spans="1:17" x14ac:dyDescent="0.35">
      <c r="A137">
        <v>3</v>
      </c>
      <c r="B137" t="s">
        <v>47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 s="1">
        <v>7.0000000000000001E-3</v>
      </c>
    </row>
    <row r="138" spans="1:17" x14ac:dyDescent="0.35">
      <c r="A138">
        <v>3</v>
      </c>
      <c r="B138" t="s">
        <v>180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 s="1">
        <v>0</v>
      </c>
    </row>
    <row r="139" spans="1:17" x14ac:dyDescent="0.35">
      <c r="A139">
        <v>3</v>
      </c>
      <c r="B139" t="s">
        <v>184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0</v>
      </c>
    </row>
    <row r="140" spans="1:17" x14ac:dyDescent="0.35">
      <c r="A140">
        <v>3</v>
      </c>
      <c r="B140" t="s">
        <v>183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 s="1">
        <v>0</v>
      </c>
    </row>
    <row r="141" spans="1:17" x14ac:dyDescent="0.35">
      <c r="A141">
        <v>3</v>
      </c>
      <c r="B141" t="s">
        <v>203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1">
        <v>0</v>
      </c>
    </row>
    <row r="142" spans="1:17" x14ac:dyDescent="0.35">
      <c r="A142">
        <v>3</v>
      </c>
      <c r="B142" t="s">
        <v>350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0</v>
      </c>
    </row>
    <row r="143" spans="1:17" x14ac:dyDescent="0.35">
      <c r="A143">
        <v>3</v>
      </c>
      <c r="B143" t="s">
        <v>182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">
        <v>0</v>
      </c>
    </row>
    <row r="144" spans="1:17" x14ac:dyDescent="0.35">
      <c r="A144">
        <v>3</v>
      </c>
      <c r="B144" t="s">
        <v>181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">
        <v>2.1000000000000001E-2</v>
      </c>
    </row>
    <row r="145" spans="1:17" x14ac:dyDescent="0.35">
      <c r="A145">
        <v>3</v>
      </c>
      <c r="B145" t="s">
        <v>103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 s="1">
        <v>0</v>
      </c>
    </row>
    <row r="146" spans="1:17" x14ac:dyDescent="0.35">
      <c r="A146">
        <v>3</v>
      </c>
      <c r="B146" t="s">
        <v>339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0</v>
      </c>
    </row>
    <row r="147" spans="1:17" x14ac:dyDescent="0.35">
      <c r="A147">
        <v>3</v>
      </c>
      <c r="B147" t="s">
        <v>340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0</v>
      </c>
    </row>
    <row r="148" spans="1:17" x14ac:dyDescent="0.35">
      <c r="A148">
        <v>3</v>
      </c>
      <c r="B148" t="s">
        <v>362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0</v>
      </c>
    </row>
    <row r="149" spans="1:17" x14ac:dyDescent="0.35">
      <c r="A149">
        <v>3</v>
      </c>
      <c r="B149" t="s">
        <v>187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0</v>
      </c>
    </row>
    <row r="150" spans="1:17" x14ac:dyDescent="0.35">
      <c r="A150">
        <v>3</v>
      </c>
      <c r="B150" t="s">
        <v>174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0</v>
      </c>
    </row>
    <row r="151" spans="1:17" x14ac:dyDescent="0.35">
      <c r="A151">
        <v>3</v>
      </c>
      <c r="B151" t="s">
        <v>197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1">
        <v>0</v>
      </c>
    </row>
    <row r="152" spans="1:17" x14ac:dyDescent="0.35">
      <c r="A152">
        <v>3</v>
      </c>
      <c r="B152" t="s">
        <v>357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v>0</v>
      </c>
    </row>
    <row r="153" spans="1:17" x14ac:dyDescent="0.35">
      <c r="A153">
        <v>3</v>
      </c>
      <c r="B153" t="s">
        <v>32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 s="1">
        <v>0.17899999999999999</v>
      </c>
    </row>
    <row r="154" spans="1:17" x14ac:dyDescent="0.35">
      <c r="A154">
        <v>3</v>
      </c>
      <c r="B154" t="s">
        <v>189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0</v>
      </c>
    </row>
    <row r="155" spans="1:17" x14ac:dyDescent="0.35">
      <c r="A155">
        <v>3</v>
      </c>
      <c r="B155" t="s">
        <v>96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 s="1">
        <v>4.0000000000000001E-3</v>
      </c>
    </row>
    <row r="156" spans="1:17" x14ac:dyDescent="0.35">
      <c r="A156">
        <v>3</v>
      </c>
      <c r="B156" t="s">
        <v>44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0.995</v>
      </c>
    </row>
    <row r="157" spans="1:17" x14ac:dyDescent="0.35">
      <c r="A157">
        <v>3</v>
      </c>
      <c r="B157" t="s">
        <v>53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 s="1">
        <v>8.0000000000000002E-3</v>
      </c>
    </row>
    <row r="158" spans="1:17" x14ac:dyDescent="0.35">
      <c r="A158">
        <v>3</v>
      </c>
      <c r="B158" t="s">
        <v>341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">
        <v>0</v>
      </c>
    </row>
    <row r="159" spans="1:17" x14ac:dyDescent="0.35">
      <c r="A159">
        <v>3</v>
      </c>
      <c r="B159" t="s">
        <v>190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0</v>
      </c>
    </row>
    <row r="160" spans="1:17" x14ac:dyDescent="0.35">
      <c r="A160">
        <v>3</v>
      </c>
      <c r="B160" t="s">
        <v>191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1">
        <v>3.0000000000000001E-3</v>
      </c>
    </row>
    <row r="161" spans="1:17" x14ac:dyDescent="0.35">
      <c r="A161">
        <v>3</v>
      </c>
      <c r="B161" t="s">
        <v>188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 s="1">
        <v>0</v>
      </c>
    </row>
    <row r="162" spans="1:17" x14ac:dyDescent="0.35">
      <c r="A162">
        <v>3</v>
      </c>
      <c r="B162" t="s">
        <v>192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0</v>
      </c>
    </row>
    <row r="163" spans="1:17" x14ac:dyDescent="0.35">
      <c r="A163">
        <v>3</v>
      </c>
      <c r="B163" t="s">
        <v>342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0</v>
      </c>
    </row>
    <row r="164" spans="1:17" x14ac:dyDescent="0.35">
      <c r="A164">
        <v>3</v>
      </c>
      <c r="B164" t="s">
        <v>193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 s="1">
        <v>1E-3</v>
      </c>
    </row>
    <row r="165" spans="1:17" x14ac:dyDescent="0.35">
      <c r="A165">
        <v>3</v>
      </c>
      <c r="B165" t="s">
        <v>196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0</v>
      </c>
    </row>
    <row r="166" spans="1:17" x14ac:dyDescent="0.35">
      <c r="A166">
        <v>3</v>
      </c>
      <c r="B166" t="s">
        <v>199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</v>
      </c>
    </row>
    <row r="167" spans="1:17" x14ac:dyDescent="0.35">
      <c r="A167">
        <v>3</v>
      </c>
      <c r="B167" t="s">
        <v>363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0</v>
      </c>
    </row>
    <row r="168" spans="1:17" x14ac:dyDescent="0.35">
      <c r="A168">
        <v>3</v>
      </c>
      <c r="B168" t="s">
        <v>200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1">
        <v>0</v>
      </c>
    </row>
    <row r="169" spans="1:17" x14ac:dyDescent="0.35">
      <c r="A169">
        <v>3</v>
      </c>
      <c r="B169" t="s">
        <v>201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1">
        <v>4.1000000000000002E-2</v>
      </c>
    </row>
    <row r="170" spans="1:17" x14ac:dyDescent="0.35">
      <c r="A170">
        <v>3</v>
      </c>
      <c r="B170" t="s">
        <v>202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0</v>
      </c>
    </row>
    <row r="171" spans="1:17" x14ac:dyDescent="0.35">
      <c r="A171">
        <v>3</v>
      </c>
      <c r="B171" t="s">
        <v>355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0</v>
      </c>
    </row>
    <row r="172" spans="1:17" x14ac:dyDescent="0.35">
      <c r="A172">
        <v>3</v>
      </c>
      <c r="B172" t="s">
        <v>343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1">
        <v>0</v>
      </c>
    </row>
    <row r="173" spans="1:17" x14ac:dyDescent="0.35">
      <c r="A173">
        <v>3</v>
      </c>
      <c r="B173" t="s">
        <v>99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 s="1">
        <v>1.0999999999999999E-2</v>
      </c>
    </row>
    <row r="174" spans="1:17" x14ac:dyDescent="0.35">
      <c r="A174">
        <v>3</v>
      </c>
      <c r="B174" t="s">
        <v>194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 s="1">
        <v>1E-3</v>
      </c>
    </row>
    <row r="175" spans="1:17" x14ac:dyDescent="0.35">
      <c r="A175">
        <v>3</v>
      </c>
      <c r="B175" t="s">
        <v>359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0</v>
      </c>
    </row>
    <row r="176" spans="1:17" x14ac:dyDescent="0.35">
      <c r="A176">
        <v>3</v>
      </c>
      <c r="B176" t="s">
        <v>195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0</v>
      </c>
    </row>
    <row r="177" spans="1:17" x14ac:dyDescent="0.35">
      <c r="A177">
        <v>3</v>
      </c>
      <c r="B177" t="s">
        <v>204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0</v>
      </c>
    </row>
    <row r="178" spans="1:17" x14ac:dyDescent="0.35">
      <c r="A178">
        <v>3</v>
      </c>
      <c r="B178" t="s">
        <v>346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</v>
      </c>
    </row>
    <row r="179" spans="1:17" x14ac:dyDescent="0.35">
      <c r="A179">
        <v>3</v>
      </c>
      <c r="B179" t="s">
        <v>205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s="1">
        <v>0</v>
      </c>
    </row>
    <row r="180" spans="1:17" x14ac:dyDescent="0.35">
      <c r="A180">
        <v>3</v>
      </c>
      <c r="B180" t="s">
        <v>107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 s="1">
        <v>1E-3</v>
      </c>
    </row>
    <row r="181" spans="1:17" x14ac:dyDescent="0.35">
      <c r="A181">
        <v>3</v>
      </c>
      <c r="B181" t="s">
        <v>206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s="1">
        <v>0</v>
      </c>
    </row>
    <row r="182" spans="1:17" x14ac:dyDescent="0.35">
      <c r="A182">
        <v>3</v>
      </c>
      <c r="B182" t="s">
        <v>15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s="1">
        <v>0.97699999999999998</v>
      </c>
    </row>
    <row r="183" spans="1:17" x14ac:dyDescent="0.35">
      <c r="A183">
        <v>3</v>
      </c>
      <c r="B183" t="s">
        <v>207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s="1">
        <v>1E-3</v>
      </c>
    </row>
    <row r="184" spans="1:17" x14ac:dyDescent="0.35">
      <c r="A184">
        <v>3</v>
      </c>
      <c r="B184" t="s">
        <v>208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s="1">
        <v>0</v>
      </c>
    </row>
    <row r="185" spans="1:17" x14ac:dyDescent="0.35">
      <c r="A185">
        <v>3</v>
      </c>
      <c r="B185" t="s">
        <v>364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s="1">
        <v>0</v>
      </c>
    </row>
    <row r="186" spans="1:17" x14ac:dyDescent="0.35">
      <c r="A186">
        <v>3</v>
      </c>
      <c r="B186" t="s">
        <v>360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">
        <v>0</v>
      </c>
    </row>
    <row r="187" spans="1:17" x14ac:dyDescent="0.35">
      <c r="A187">
        <v>3</v>
      </c>
      <c r="B187" t="s">
        <v>347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3</v>
      </c>
      <c r="B188" t="s">
        <v>209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">
        <v>0</v>
      </c>
    </row>
    <row r="189" spans="1:17" x14ac:dyDescent="0.35">
      <c r="A189">
        <v>3</v>
      </c>
      <c r="B189" t="s">
        <v>210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0</v>
      </c>
    </row>
    <row r="190" spans="1:17" x14ac:dyDescent="0.35">
      <c r="A190">
        <v>3</v>
      </c>
      <c r="B190" t="s">
        <v>211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1">
        <v>0</v>
      </c>
    </row>
    <row r="191" spans="1:17" x14ac:dyDescent="0.35">
      <c r="A191">
        <v>3</v>
      </c>
      <c r="B191" t="s">
        <v>212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s="1">
        <v>0</v>
      </c>
    </row>
    <row r="192" spans="1:17" x14ac:dyDescent="0.35">
      <c r="A192">
        <v>3</v>
      </c>
      <c r="B192" t="s">
        <v>218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0</v>
      </c>
    </row>
    <row r="193" spans="1:17" x14ac:dyDescent="0.35">
      <c r="A193">
        <v>3</v>
      </c>
      <c r="B193" t="s">
        <v>214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1">
        <v>0</v>
      </c>
    </row>
    <row r="194" spans="1:17" x14ac:dyDescent="0.35">
      <c r="A194">
        <v>3</v>
      </c>
      <c r="B194" t="s">
        <v>149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 s="1">
        <v>1E-3</v>
      </c>
    </row>
    <row r="195" spans="1:17" x14ac:dyDescent="0.35">
      <c r="A195">
        <v>3</v>
      </c>
      <c r="B195" t="s">
        <v>151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 s="1">
        <v>1E-3</v>
      </c>
    </row>
    <row r="196" spans="1:17" x14ac:dyDescent="0.35">
      <c r="A196">
        <v>3</v>
      </c>
      <c r="B196" t="s">
        <v>164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s="1">
        <v>0</v>
      </c>
    </row>
    <row r="197" spans="1:17" x14ac:dyDescent="0.35">
      <c r="A197">
        <v>3</v>
      </c>
      <c r="B197" t="s">
        <v>217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 s="1">
        <v>3.0000000000000001E-3</v>
      </c>
    </row>
    <row r="198" spans="1:17" x14ac:dyDescent="0.35">
      <c r="A198">
        <v>3</v>
      </c>
      <c r="B198" t="s">
        <v>110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 s="1">
        <v>3.2000000000000001E-2</v>
      </c>
    </row>
    <row r="199" spans="1:17" x14ac:dyDescent="0.35">
      <c r="A199">
        <v>3</v>
      </c>
      <c r="B199" t="s">
        <v>361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 s="1">
        <v>0</v>
      </c>
    </row>
    <row r="200" spans="1:17" x14ac:dyDescent="0.35">
      <c r="A200">
        <v>3</v>
      </c>
      <c r="B200" t="s">
        <v>213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 s="1">
        <v>0</v>
      </c>
    </row>
    <row r="201" spans="1:17" x14ac:dyDescent="0.35">
      <c r="A201">
        <v>3</v>
      </c>
      <c r="B201" t="s">
        <v>229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s="1">
        <v>0</v>
      </c>
    </row>
    <row r="202" spans="1:17" x14ac:dyDescent="0.35">
      <c r="A202">
        <v>3</v>
      </c>
      <c r="B202" t="s">
        <v>220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s="1">
        <v>0</v>
      </c>
    </row>
    <row r="203" spans="1:17" x14ac:dyDescent="0.35">
      <c r="A203">
        <v>3</v>
      </c>
      <c r="B203" t="s">
        <v>221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0</v>
      </c>
      <c r="Q203" s="1">
        <v>1E-3</v>
      </c>
    </row>
    <row r="204" spans="1:17" x14ac:dyDescent="0.35">
      <c r="A204">
        <v>3</v>
      </c>
      <c r="B204" t="s">
        <v>222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 s="1">
        <v>2.7E-2</v>
      </c>
    </row>
    <row r="205" spans="1:17" x14ac:dyDescent="0.35">
      <c r="A205">
        <v>3</v>
      </c>
      <c r="B205" t="s">
        <v>226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0</v>
      </c>
      <c r="Q205" s="1">
        <v>0</v>
      </c>
    </row>
    <row r="206" spans="1:17" x14ac:dyDescent="0.35">
      <c r="A206">
        <v>3</v>
      </c>
      <c r="B206" t="s">
        <v>224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s="1">
        <v>0</v>
      </c>
    </row>
    <row r="207" spans="1:17" x14ac:dyDescent="0.35">
      <c r="A207">
        <v>3</v>
      </c>
      <c r="B207" t="s">
        <v>227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0</v>
      </c>
      <c r="Q207" s="1">
        <v>0</v>
      </c>
    </row>
    <row r="208" spans="1:17" x14ac:dyDescent="0.35">
      <c r="A208">
        <v>3</v>
      </c>
      <c r="B208" t="s">
        <v>228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 s="1">
        <v>0</v>
      </c>
    </row>
    <row r="209" spans="1:17" x14ac:dyDescent="0.35">
      <c r="A209">
        <v>3</v>
      </c>
      <c r="B209" t="s">
        <v>225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 s="1">
        <v>0</v>
      </c>
    </row>
    <row r="210" spans="1:17" x14ac:dyDescent="0.35">
      <c r="A210">
        <v>3</v>
      </c>
      <c r="B210" t="s">
        <v>219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 s="1">
        <v>0</v>
      </c>
    </row>
    <row r="211" spans="1:17" x14ac:dyDescent="0.35">
      <c r="A211">
        <v>3</v>
      </c>
      <c r="B211" t="s">
        <v>230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 s="1">
        <v>0</v>
      </c>
    </row>
    <row r="212" spans="1:17" x14ac:dyDescent="0.35">
      <c r="A212">
        <v>3</v>
      </c>
      <c r="B212" t="s">
        <v>231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s="1">
        <v>0</v>
      </c>
    </row>
    <row r="213" spans="1:17" x14ac:dyDescent="0.35">
      <c r="A213">
        <v>3</v>
      </c>
      <c r="B213" t="s">
        <v>232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s="1">
        <v>0</v>
      </c>
    </row>
    <row r="214" spans="1:17" x14ac:dyDescent="0.35">
      <c r="A214">
        <v>3</v>
      </c>
      <c r="B214" t="s">
        <v>233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s="1">
        <v>0</v>
      </c>
    </row>
    <row r="215" spans="1:17" x14ac:dyDescent="0.35">
      <c r="A215">
        <v>3</v>
      </c>
      <c r="B215" t="s">
        <v>365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 s="1">
        <v>0</v>
      </c>
    </row>
    <row r="216" spans="1:17" x14ac:dyDescent="0.35">
      <c r="A216">
        <v>3</v>
      </c>
      <c r="B216" t="s">
        <v>234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 s="1">
        <v>0</v>
      </c>
    </row>
    <row r="217" spans="1:17" x14ac:dyDescent="0.35">
      <c r="A217">
        <v>3</v>
      </c>
      <c r="B217" t="s">
        <v>235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 s="1">
        <v>0</v>
      </c>
    </row>
    <row r="218" spans="1:17" x14ac:dyDescent="0.35">
      <c r="A218">
        <v>3</v>
      </c>
      <c r="B218" t="s">
        <v>236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s="1">
        <v>0</v>
      </c>
    </row>
    <row r="219" spans="1:17" x14ac:dyDescent="0.35">
      <c r="A219">
        <v>3</v>
      </c>
      <c r="B219" t="s">
        <v>237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s="1">
        <v>0</v>
      </c>
    </row>
    <row r="220" spans="1:17" x14ac:dyDescent="0.35">
      <c r="A220">
        <v>3</v>
      </c>
      <c r="B220" t="s">
        <v>248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s="1">
        <v>0</v>
      </c>
    </row>
    <row r="221" spans="1:17" x14ac:dyDescent="0.35">
      <c r="A221">
        <v>3</v>
      </c>
      <c r="B221" t="s">
        <v>249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s="1">
        <v>0</v>
      </c>
    </row>
    <row r="222" spans="1:17" x14ac:dyDescent="0.35">
      <c r="A222">
        <v>3</v>
      </c>
      <c r="B222" t="s">
        <v>238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1">
        <v>0</v>
      </c>
    </row>
    <row r="223" spans="1:17" x14ac:dyDescent="0.35">
      <c r="A223">
        <v>3</v>
      </c>
      <c r="B223" t="s">
        <v>239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 s="1">
        <v>0</v>
      </c>
    </row>
    <row r="224" spans="1:17" x14ac:dyDescent="0.35">
      <c r="A224">
        <v>3</v>
      </c>
      <c r="B224" t="s">
        <v>240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 s="1">
        <v>0</v>
      </c>
    </row>
    <row r="225" spans="1:17" x14ac:dyDescent="0.35">
      <c r="A225">
        <v>3</v>
      </c>
      <c r="B225" t="s">
        <v>241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 s="1">
        <v>0</v>
      </c>
    </row>
    <row r="226" spans="1:17" x14ac:dyDescent="0.35">
      <c r="A226">
        <v>3</v>
      </c>
      <c r="B226" t="s">
        <v>242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 s="1">
        <v>0</v>
      </c>
    </row>
    <row r="227" spans="1:17" x14ac:dyDescent="0.35">
      <c r="A227">
        <v>3</v>
      </c>
      <c r="B227" t="s">
        <v>243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s="1">
        <v>0</v>
      </c>
    </row>
    <row r="228" spans="1:17" x14ac:dyDescent="0.35">
      <c r="A228">
        <v>3</v>
      </c>
      <c r="B228" t="s">
        <v>244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 s="1">
        <v>0</v>
      </c>
    </row>
    <row r="229" spans="1:17" x14ac:dyDescent="0.35">
      <c r="A229">
        <v>3</v>
      </c>
      <c r="B229" t="s">
        <v>245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1">
        <v>0</v>
      </c>
    </row>
    <row r="230" spans="1:17" x14ac:dyDescent="0.35">
      <c r="A230">
        <v>3</v>
      </c>
      <c r="B230" t="s">
        <v>246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 s="1">
        <v>0</v>
      </c>
    </row>
    <row r="231" spans="1:17" x14ac:dyDescent="0.35">
      <c r="A231">
        <v>3</v>
      </c>
      <c r="B231" t="s">
        <v>247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  <c r="Q231" s="1">
        <v>1E-3</v>
      </c>
    </row>
    <row r="232" spans="1:17" x14ac:dyDescent="0.35">
      <c r="A232">
        <v>3</v>
      </c>
      <c r="B232" t="s">
        <v>250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 s="1">
        <v>0</v>
      </c>
    </row>
    <row r="233" spans="1:17" x14ac:dyDescent="0.35">
      <c r="A233">
        <v>3</v>
      </c>
      <c r="B233" t="s">
        <v>251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 s="1">
        <v>0</v>
      </c>
    </row>
    <row r="234" spans="1:17" x14ac:dyDescent="0.35">
      <c r="A234">
        <v>3</v>
      </c>
      <c r="B234" t="s">
        <v>255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s="1">
        <v>0</v>
      </c>
    </row>
    <row r="235" spans="1:17" x14ac:dyDescent="0.35">
      <c r="A235">
        <v>3</v>
      </c>
      <c r="B235" t="s">
        <v>163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0</v>
      </c>
      <c r="Q235" s="1">
        <v>2E-3</v>
      </c>
    </row>
    <row r="236" spans="1:17" x14ac:dyDescent="0.35">
      <c r="A236">
        <v>3</v>
      </c>
      <c r="B236" t="s">
        <v>254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 s="1">
        <v>0</v>
      </c>
    </row>
    <row r="237" spans="1:17" x14ac:dyDescent="0.35">
      <c r="A237">
        <v>3</v>
      </c>
      <c r="B237" t="s">
        <v>252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 s="1">
        <v>1E-3</v>
      </c>
    </row>
    <row r="238" spans="1:17" x14ac:dyDescent="0.35">
      <c r="A238">
        <v>3</v>
      </c>
      <c r="B238" t="s">
        <v>344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 s="1">
        <v>0</v>
      </c>
    </row>
    <row r="239" spans="1:17" x14ac:dyDescent="0.35">
      <c r="A239">
        <v>3</v>
      </c>
      <c r="B239" t="s">
        <v>256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 s="1">
        <v>0</v>
      </c>
    </row>
    <row r="240" spans="1:17" x14ac:dyDescent="0.35">
      <c r="A240">
        <v>3</v>
      </c>
      <c r="B240" t="s">
        <v>257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 s="1">
        <v>0</v>
      </c>
    </row>
    <row r="241" spans="1:17" x14ac:dyDescent="0.35">
      <c r="A241">
        <v>3</v>
      </c>
      <c r="B241" t="s">
        <v>253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 s="1">
        <v>0</v>
      </c>
    </row>
    <row r="242" spans="1:17" x14ac:dyDescent="0.35">
      <c r="A242">
        <v>3</v>
      </c>
      <c r="B242" t="s">
        <v>351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 s="1">
        <v>0</v>
      </c>
    </row>
    <row r="243" spans="1:17" x14ac:dyDescent="0.35">
      <c r="A243">
        <v>3</v>
      </c>
      <c r="B243" t="s">
        <v>258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 s="1">
        <v>0</v>
      </c>
    </row>
    <row r="244" spans="1:17" x14ac:dyDescent="0.35">
      <c r="A244">
        <v>3</v>
      </c>
      <c r="B244" t="s">
        <v>259</v>
      </c>
      <c r="C244">
        <v>0</v>
      </c>
      <c r="D244">
        <v>2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 s="1">
        <v>1E-3</v>
      </c>
    </row>
    <row r="245" spans="1:17" x14ac:dyDescent="0.35">
      <c r="A245">
        <v>3</v>
      </c>
      <c r="B245" t="s">
        <v>168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 s="1">
        <v>8.9999999999999993E-3</v>
      </c>
    </row>
    <row r="246" spans="1:17" x14ac:dyDescent="0.35">
      <c r="A246">
        <v>3</v>
      </c>
      <c r="B246" t="s">
        <v>261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 s="1">
        <v>0</v>
      </c>
    </row>
    <row r="247" spans="1:17" x14ac:dyDescent="0.35">
      <c r="A247">
        <v>3</v>
      </c>
      <c r="B247" t="s">
        <v>268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s="1">
        <v>0</v>
      </c>
    </row>
    <row r="248" spans="1:17" x14ac:dyDescent="0.35">
      <c r="A248">
        <v>3</v>
      </c>
      <c r="B248" t="s">
        <v>263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 s="1">
        <v>0</v>
      </c>
    </row>
    <row r="249" spans="1:17" x14ac:dyDescent="0.35">
      <c r="A249">
        <v>3</v>
      </c>
      <c r="B249" t="s">
        <v>267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 s="1">
        <v>0</v>
      </c>
    </row>
    <row r="250" spans="1:17" x14ac:dyDescent="0.35">
      <c r="A250">
        <v>3</v>
      </c>
      <c r="B250" t="s">
        <v>264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 s="1">
        <v>0</v>
      </c>
    </row>
    <row r="251" spans="1:17" x14ac:dyDescent="0.35">
      <c r="A251">
        <v>3</v>
      </c>
      <c r="B251" t="s">
        <v>262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s="1">
        <v>0</v>
      </c>
    </row>
    <row r="252" spans="1:17" x14ac:dyDescent="0.35">
      <c r="A252">
        <v>3</v>
      </c>
      <c r="B252" t="s">
        <v>265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 s="1">
        <v>0</v>
      </c>
    </row>
    <row r="253" spans="1:17" x14ac:dyDescent="0.35">
      <c r="A253">
        <v>3</v>
      </c>
      <c r="B253" t="s">
        <v>266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 s="1">
        <v>0</v>
      </c>
    </row>
    <row r="254" spans="1:17" x14ac:dyDescent="0.35">
      <c r="A254">
        <v>3</v>
      </c>
      <c r="B254" t="s">
        <v>272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 s="1">
        <v>0</v>
      </c>
    </row>
    <row r="255" spans="1:17" x14ac:dyDescent="0.35">
      <c r="A255">
        <v>3</v>
      </c>
      <c r="B255" t="s">
        <v>270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 s="1">
        <v>0</v>
      </c>
    </row>
    <row r="256" spans="1:17" x14ac:dyDescent="0.35">
      <c r="A256">
        <v>3</v>
      </c>
      <c r="B256" t="s">
        <v>273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 s="1">
        <v>0</v>
      </c>
    </row>
    <row r="257" spans="1:17" x14ac:dyDescent="0.35">
      <c r="A257">
        <v>3</v>
      </c>
      <c r="B257" t="s">
        <v>274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s="1">
        <v>1E-3</v>
      </c>
    </row>
    <row r="258" spans="1:17" x14ac:dyDescent="0.35">
      <c r="A258">
        <v>3</v>
      </c>
      <c r="B258" t="s">
        <v>260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 s="1">
        <v>0</v>
      </c>
    </row>
    <row r="259" spans="1:17" x14ac:dyDescent="0.35">
      <c r="A259">
        <v>3</v>
      </c>
      <c r="B259" t="s">
        <v>336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  <c r="Q259" s="1">
        <v>3.0000000000000001E-3</v>
      </c>
    </row>
    <row r="260" spans="1:17" x14ac:dyDescent="0.35">
      <c r="A260">
        <v>3</v>
      </c>
      <c r="B260" t="s">
        <v>334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 s="1">
        <v>2E-3</v>
      </c>
    </row>
    <row r="261" spans="1:17" x14ac:dyDescent="0.35">
      <c r="A261">
        <v>3</v>
      </c>
      <c r="B261" t="s">
        <v>276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 s="1">
        <v>0</v>
      </c>
    </row>
    <row r="262" spans="1:17" x14ac:dyDescent="0.35">
      <c r="A262">
        <v>3</v>
      </c>
      <c r="B262" t="s">
        <v>113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 s="1">
        <v>0.73199999999999998</v>
      </c>
    </row>
    <row r="263" spans="1:17" x14ac:dyDescent="0.35">
      <c r="A263">
        <v>3</v>
      </c>
      <c r="B263" t="s">
        <v>278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s="1">
        <v>0</v>
      </c>
    </row>
    <row r="264" spans="1:17" x14ac:dyDescent="0.35">
      <c r="A264">
        <v>3</v>
      </c>
      <c r="B264" t="s">
        <v>279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 s="1">
        <v>0</v>
      </c>
    </row>
    <row r="265" spans="1:17" x14ac:dyDescent="0.35">
      <c r="A265">
        <v>3</v>
      </c>
      <c r="B265" t="s">
        <v>348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 s="1">
        <v>0</v>
      </c>
    </row>
    <row r="266" spans="1:17" x14ac:dyDescent="0.35">
      <c r="A266">
        <v>3</v>
      </c>
      <c r="B266" t="s">
        <v>115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 s="1">
        <v>0.182</v>
      </c>
    </row>
    <row r="267" spans="1:17" x14ac:dyDescent="0.35">
      <c r="A267">
        <v>3</v>
      </c>
      <c r="B267" t="s">
        <v>275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 s="1">
        <v>0</v>
      </c>
    </row>
    <row r="268" spans="1:17" x14ac:dyDescent="0.35">
      <c r="A268">
        <v>3</v>
      </c>
      <c r="B268" t="s">
        <v>281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 s="1">
        <v>0</v>
      </c>
    </row>
    <row r="269" spans="1:17" x14ac:dyDescent="0.35">
      <c r="A269">
        <v>3</v>
      </c>
      <c r="B269" t="s">
        <v>160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  <c r="Q269" s="1">
        <v>1E-3</v>
      </c>
    </row>
    <row r="270" spans="1:17" x14ac:dyDescent="0.35">
      <c r="A270">
        <v>3</v>
      </c>
      <c r="B270" t="s">
        <v>283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 s="1">
        <v>0</v>
      </c>
    </row>
    <row r="271" spans="1:17" x14ac:dyDescent="0.35">
      <c r="A271">
        <v>3</v>
      </c>
      <c r="B271" t="s">
        <v>284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 s="1">
        <v>0</v>
      </c>
    </row>
    <row r="272" spans="1:17" x14ac:dyDescent="0.35">
      <c r="A272">
        <v>3</v>
      </c>
      <c r="B272" t="s">
        <v>285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 s="1">
        <v>0</v>
      </c>
    </row>
    <row r="273" spans="1:17" x14ac:dyDescent="0.35">
      <c r="A273">
        <v>3</v>
      </c>
      <c r="B273" t="s">
        <v>280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 s="1">
        <v>0</v>
      </c>
    </row>
    <row r="274" spans="1:17" x14ac:dyDescent="0.35">
      <c r="A274">
        <v>3</v>
      </c>
      <c r="B274" t="s">
        <v>282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 s="1">
        <v>0</v>
      </c>
    </row>
    <row r="275" spans="1:17" x14ac:dyDescent="0.35">
      <c r="A275">
        <v>3</v>
      </c>
      <c r="B275" t="s">
        <v>286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 s="1">
        <v>0</v>
      </c>
    </row>
    <row r="276" spans="1:17" x14ac:dyDescent="0.35">
      <c r="A276">
        <v>3</v>
      </c>
      <c r="B276" t="s">
        <v>166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 s="1">
        <v>1E-3</v>
      </c>
    </row>
    <row r="277" spans="1:17" x14ac:dyDescent="0.35">
      <c r="A277">
        <v>3</v>
      </c>
      <c r="B277" t="s">
        <v>288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 s="1">
        <v>0</v>
      </c>
    </row>
    <row r="278" spans="1:17" x14ac:dyDescent="0.35">
      <c r="A278">
        <v>3</v>
      </c>
      <c r="B278" t="s">
        <v>287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s="1">
        <v>0</v>
      </c>
    </row>
    <row r="279" spans="1:17" x14ac:dyDescent="0.35">
      <c r="A279">
        <v>3</v>
      </c>
      <c r="B279" t="s">
        <v>290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 s="1">
        <v>0</v>
      </c>
    </row>
    <row r="280" spans="1:17" x14ac:dyDescent="0.35">
      <c r="A280">
        <v>3</v>
      </c>
      <c r="B280" t="s">
        <v>292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  <c r="Q280" s="1">
        <v>0</v>
      </c>
    </row>
    <row r="281" spans="1:17" x14ac:dyDescent="0.35">
      <c r="A281">
        <v>3</v>
      </c>
      <c r="B281" t="s">
        <v>335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 s="1">
        <v>0</v>
      </c>
    </row>
    <row r="282" spans="1:17" x14ac:dyDescent="0.35">
      <c r="A282">
        <v>3</v>
      </c>
      <c r="B282" t="s">
        <v>293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 s="1">
        <v>0</v>
      </c>
    </row>
    <row r="283" spans="1:17" x14ac:dyDescent="0.35">
      <c r="A283">
        <v>3</v>
      </c>
      <c r="B283" t="s">
        <v>294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s="1">
        <v>0</v>
      </c>
    </row>
    <row r="284" spans="1:17" x14ac:dyDescent="0.35">
      <c r="A284">
        <v>3</v>
      </c>
      <c r="B284" t="s">
        <v>295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 s="1">
        <v>0</v>
      </c>
    </row>
    <row r="285" spans="1:17" x14ac:dyDescent="0.35">
      <c r="A285">
        <v>3</v>
      </c>
      <c r="B285" t="s">
        <v>296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 s="1">
        <v>0</v>
      </c>
    </row>
    <row r="286" spans="1:17" x14ac:dyDescent="0.35">
      <c r="A286">
        <v>3</v>
      </c>
      <c r="B286" t="s">
        <v>366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0</v>
      </c>
      <c r="Q286" s="1">
        <v>6.0000000000000001E-3</v>
      </c>
    </row>
    <row r="287" spans="1:17" x14ac:dyDescent="0.35">
      <c r="A287">
        <v>3</v>
      </c>
      <c r="B287" t="s">
        <v>356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s="1">
        <v>7.0000000000000001E-3</v>
      </c>
    </row>
    <row r="288" spans="1:17" x14ac:dyDescent="0.35">
      <c r="A288">
        <v>3</v>
      </c>
      <c r="B288" t="s">
        <v>349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 s="1">
        <v>0</v>
      </c>
    </row>
    <row r="289" spans="1:17" x14ac:dyDescent="0.35">
      <c r="A289">
        <v>3</v>
      </c>
      <c r="B289" t="s">
        <v>74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 s="1">
        <v>0.44900000000000001</v>
      </c>
    </row>
    <row r="290" spans="1:17" x14ac:dyDescent="0.35">
      <c r="A290">
        <v>3</v>
      </c>
      <c r="B290" t="s">
        <v>298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s="1">
        <v>0</v>
      </c>
    </row>
    <row r="291" spans="1:17" x14ac:dyDescent="0.35">
      <c r="A291">
        <v>3</v>
      </c>
      <c r="B291" t="s">
        <v>299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s="1">
        <v>0</v>
      </c>
    </row>
    <row r="292" spans="1:17" x14ac:dyDescent="0.35">
      <c r="A292">
        <v>3</v>
      </c>
      <c r="B292" t="s">
        <v>300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s="1">
        <v>0</v>
      </c>
    </row>
    <row r="293" spans="1:17" x14ac:dyDescent="0.35">
      <c r="A293">
        <v>3</v>
      </c>
      <c r="B293" t="s">
        <v>301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s="1">
        <v>0</v>
      </c>
    </row>
    <row r="294" spans="1:17" x14ac:dyDescent="0.35">
      <c r="A294">
        <v>3</v>
      </c>
      <c r="B294" t="s">
        <v>302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 s="1">
        <v>0</v>
      </c>
    </row>
    <row r="295" spans="1:17" x14ac:dyDescent="0.35">
      <c r="A295">
        <v>3</v>
      </c>
      <c r="B295" t="s">
        <v>303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s="1">
        <v>0</v>
      </c>
    </row>
    <row r="296" spans="1:17" x14ac:dyDescent="0.35">
      <c r="A296">
        <v>3</v>
      </c>
      <c r="B296" t="s">
        <v>304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 s="1">
        <v>0</v>
      </c>
    </row>
    <row r="297" spans="1:17" x14ac:dyDescent="0.35">
      <c r="A297">
        <v>3</v>
      </c>
      <c r="B297" t="s">
        <v>305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 s="1">
        <v>0</v>
      </c>
    </row>
    <row r="298" spans="1:17" x14ac:dyDescent="0.35">
      <c r="A298">
        <v>3</v>
      </c>
      <c r="B298" t="s">
        <v>306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 s="1">
        <v>0</v>
      </c>
    </row>
    <row r="299" spans="1:17" x14ac:dyDescent="0.35">
      <c r="A299">
        <v>3</v>
      </c>
      <c r="B299" t="s">
        <v>307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 s="1">
        <v>0</v>
      </c>
    </row>
    <row r="300" spans="1:17" x14ac:dyDescent="0.35">
      <c r="A300">
        <v>3</v>
      </c>
      <c r="B300" t="s">
        <v>338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 s="1">
        <v>1.6E-2</v>
      </c>
    </row>
    <row r="301" spans="1:17" x14ac:dyDescent="0.35">
      <c r="A301">
        <v>3</v>
      </c>
      <c r="B301" t="s">
        <v>308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 s="1">
        <v>0</v>
      </c>
    </row>
    <row r="302" spans="1:17" x14ac:dyDescent="0.35">
      <c r="A302">
        <v>3</v>
      </c>
      <c r="B302" t="s">
        <v>309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 s="1">
        <v>0</v>
      </c>
    </row>
    <row r="303" spans="1:17" x14ac:dyDescent="0.35">
      <c r="A303">
        <v>3</v>
      </c>
      <c r="B303" t="s">
        <v>310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 s="1">
        <v>0</v>
      </c>
    </row>
    <row r="304" spans="1:17" x14ac:dyDescent="0.35">
      <c r="A304">
        <v>3</v>
      </c>
      <c r="B304" t="s">
        <v>311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 s="1">
        <v>0</v>
      </c>
    </row>
    <row r="305" spans="1:17" x14ac:dyDescent="0.35">
      <c r="A305">
        <v>3</v>
      </c>
      <c r="B305" t="s">
        <v>154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 s="1">
        <v>0.373</v>
      </c>
    </row>
    <row r="306" spans="1:17" x14ac:dyDescent="0.35">
      <c r="A306">
        <v>3</v>
      </c>
      <c r="B306" t="s">
        <v>312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 s="1">
        <v>1E-3</v>
      </c>
    </row>
    <row r="307" spans="1:17" x14ac:dyDescent="0.35">
      <c r="A307">
        <v>3</v>
      </c>
      <c r="B307" t="s">
        <v>117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 s="1">
        <v>0.99</v>
      </c>
    </row>
    <row r="308" spans="1:17" x14ac:dyDescent="0.35">
      <c r="A308">
        <v>3</v>
      </c>
      <c r="B308" t="s">
        <v>31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 s="1">
        <v>0.184</v>
      </c>
    </row>
    <row r="309" spans="1:17" x14ac:dyDescent="0.35">
      <c r="A309">
        <v>3</v>
      </c>
      <c r="B309" t="s">
        <v>43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  <c r="Q309" s="1">
        <v>0.121</v>
      </c>
    </row>
    <row r="310" spans="1:17" x14ac:dyDescent="0.35">
      <c r="A310">
        <v>3</v>
      </c>
      <c r="B310" t="s">
        <v>313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0</v>
      </c>
      <c r="Q310" s="1">
        <v>0</v>
      </c>
    </row>
    <row r="311" spans="1:17" x14ac:dyDescent="0.35">
      <c r="A311">
        <v>3</v>
      </c>
      <c r="B311" t="s">
        <v>314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s="1">
        <v>0</v>
      </c>
    </row>
    <row r="312" spans="1:17" x14ac:dyDescent="0.35">
      <c r="A312">
        <v>3</v>
      </c>
      <c r="B312" t="s">
        <v>315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 s="1">
        <v>0</v>
      </c>
    </row>
    <row r="313" spans="1:17" x14ac:dyDescent="0.35">
      <c r="A313">
        <v>3</v>
      </c>
      <c r="B313" t="s">
        <v>157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 s="1">
        <v>1.0999999999999999E-2</v>
      </c>
    </row>
    <row r="314" spans="1:17" x14ac:dyDescent="0.35">
      <c r="A314">
        <v>3</v>
      </c>
      <c r="B314" t="s">
        <v>317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 s="1">
        <v>0</v>
      </c>
    </row>
    <row r="315" spans="1:17" x14ac:dyDescent="0.35">
      <c r="A315">
        <v>3</v>
      </c>
      <c r="B315" t="s">
        <v>316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 s="1">
        <v>1E-3</v>
      </c>
    </row>
    <row r="316" spans="1:17" x14ac:dyDescent="0.35">
      <c r="A316">
        <v>3</v>
      </c>
      <c r="B316" t="s">
        <v>319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 s="1">
        <v>1E-3</v>
      </c>
    </row>
    <row r="317" spans="1:17" x14ac:dyDescent="0.35">
      <c r="A317">
        <v>3</v>
      </c>
      <c r="B317" t="s">
        <v>322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 s="1">
        <v>1E-3</v>
      </c>
    </row>
    <row r="318" spans="1:17" x14ac:dyDescent="0.35">
      <c r="A318">
        <v>3</v>
      </c>
      <c r="B318" t="s">
        <v>318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 s="1">
        <v>0</v>
      </c>
    </row>
    <row r="319" spans="1:17" x14ac:dyDescent="0.35">
      <c r="A319">
        <v>3</v>
      </c>
      <c r="B319" t="s">
        <v>320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  <c r="Q319" s="1">
        <v>1E-3</v>
      </c>
    </row>
    <row r="320" spans="1:17" x14ac:dyDescent="0.35">
      <c r="A320">
        <v>3</v>
      </c>
      <c r="B320" t="s">
        <v>119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  <c r="Q320" s="1">
        <v>0</v>
      </c>
    </row>
    <row r="321" spans="1:17" x14ac:dyDescent="0.35">
      <c r="A321">
        <v>3</v>
      </c>
      <c r="B321" t="s">
        <v>120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 s="1">
        <v>2E-3</v>
      </c>
    </row>
    <row r="322" spans="1:17" x14ac:dyDescent="0.35">
      <c r="A322">
        <v>3</v>
      </c>
      <c r="B322" t="s">
        <v>323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  <c r="Q322" s="1">
        <v>0</v>
      </c>
    </row>
    <row r="323" spans="1:17" x14ac:dyDescent="0.35">
      <c r="A323">
        <v>3</v>
      </c>
      <c r="B323" t="s">
        <v>297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 s="1">
        <v>0</v>
      </c>
    </row>
    <row r="324" spans="1:17" x14ac:dyDescent="0.35">
      <c r="A324">
        <v>3</v>
      </c>
      <c r="B324" t="s">
        <v>324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 s="1">
        <v>2E-3</v>
      </c>
    </row>
    <row r="325" spans="1:17" x14ac:dyDescent="0.35">
      <c r="A325">
        <v>3</v>
      </c>
      <c r="B325" t="s">
        <v>123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0</v>
      </c>
      <c r="P325">
        <v>0</v>
      </c>
      <c r="Q325" s="1">
        <v>1E-3</v>
      </c>
    </row>
    <row r="326" spans="1:17" x14ac:dyDescent="0.35">
      <c r="A326">
        <v>3</v>
      </c>
      <c r="B326" t="s">
        <v>327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0</v>
      </c>
      <c r="Q326" s="1">
        <v>0</v>
      </c>
    </row>
    <row r="327" spans="1:17" x14ac:dyDescent="0.35">
      <c r="A327">
        <v>3</v>
      </c>
      <c r="B327" t="s">
        <v>325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 s="1">
        <v>0</v>
      </c>
    </row>
    <row r="328" spans="1:17" x14ac:dyDescent="0.35">
      <c r="A328">
        <v>3</v>
      </c>
      <c r="B328" t="s">
        <v>328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 s="1">
        <v>0</v>
      </c>
    </row>
    <row r="329" spans="1:17" x14ac:dyDescent="0.35">
      <c r="A329">
        <v>3</v>
      </c>
      <c r="B329" t="s">
        <v>329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0</v>
      </c>
      <c r="Q329" s="1">
        <v>0</v>
      </c>
    </row>
    <row r="330" spans="1:17" x14ac:dyDescent="0.35">
      <c r="A330">
        <v>3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 s="1">
        <v>2E-3</v>
      </c>
    </row>
    <row r="331" spans="1:17" x14ac:dyDescent="0.35">
      <c r="A331">
        <v>3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 s="1">
        <v>0</v>
      </c>
    </row>
    <row r="332" spans="1:17" x14ac:dyDescent="0.35">
      <c r="A332">
        <v>3</v>
      </c>
      <c r="B332" t="s">
        <v>333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Q333"/>
  <sheetViews>
    <sheetView showGridLines="0" topLeftCell="A305" workbookViewId="0">
      <selection activeCell="A5" sqref="A5:Q333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385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125</v>
      </c>
      <c r="L4" t="s">
        <v>126</v>
      </c>
      <c r="M4" t="s">
        <v>9</v>
      </c>
      <c r="N4" t="s">
        <v>10</v>
      </c>
      <c r="O4" t="s">
        <v>11</v>
      </c>
      <c r="P4" t="s">
        <v>12</v>
      </c>
      <c r="Q4" t="s">
        <v>13</v>
      </c>
    </row>
    <row r="5" spans="1:17" x14ac:dyDescent="0.35">
      <c r="A5">
        <v>4</v>
      </c>
      <c r="B5" t="s">
        <v>37</v>
      </c>
      <c r="C5">
        <v>9</v>
      </c>
      <c r="D5">
        <v>13</v>
      </c>
      <c r="E5">
        <v>175</v>
      </c>
      <c r="F5">
        <v>19.399999999999999</v>
      </c>
      <c r="G5">
        <v>59</v>
      </c>
      <c r="H5">
        <v>6</v>
      </c>
      <c r="I5">
        <v>2</v>
      </c>
      <c r="J5">
        <v>0</v>
      </c>
      <c r="K5">
        <v>0</v>
      </c>
      <c r="L5">
        <v>0</v>
      </c>
      <c r="M5">
        <v>0</v>
      </c>
      <c r="N5">
        <v>1</v>
      </c>
      <c r="O5">
        <v>34</v>
      </c>
      <c r="P5">
        <v>34</v>
      </c>
      <c r="Q5" s="1">
        <v>1</v>
      </c>
    </row>
    <row r="6" spans="1:17" x14ac:dyDescent="0.35">
      <c r="A6">
        <v>4</v>
      </c>
      <c r="B6" t="s">
        <v>18</v>
      </c>
      <c r="C6">
        <v>6</v>
      </c>
      <c r="D6">
        <v>7</v>
      </c>
      <c r="E6">
        <v>120</v>
      </c>
      <c r="F6">
        <v>20</v>
      </c>
      <c r="G6">
        <v>55</v>
      </c>
      <c r="H6">
        <v>4</v>
      </c>
      <c r="I6">
        <v>3</v>
      </c>
      <c r="J6">
        <v>0</v>
      </c>
      <c r="K6">
        <v>0</v>
      </c>
      <c r="L6">
        <v>0</v>
      </c>
      <c r="M6">
        <v>0</v>
      </c>
      <c r="N6">
        <v>1</v>
      </c>
      <c r="O6">
        <v>33</v>
      </c>
      <c r="P6">
        <v>33</v>
      </c>
      <c r="Q6" s="1">
        <v>1</v>
      </c>
    </row>
    <row r="7" spans="1:17" x14ac:dyDescent="0.35">
      <c r="A7">
        <v>4</v>
      </c>
      <c r="B7" t="s">
        <v>40</v>
      </c>
      <c r="C7">
        <v>7</v>
      </c>
      <c r="D7">
        <v>9</v>
      </c>
      <c r="E7">
        <v>168</v>
      </c>
      <c r="F7">
        <v>24</v>
      </c>
      <c r="G7">
        <v>52</v>
      </c>
      <c r="H7">
        <v>8</v>
      </c>
      <c r="I7">
        <v>2</v>
      </c>
      <c r="J7">
        <v>0</v>
      </c>
      <c r="K7">
        <v>0</v>
      </c>
      <c r="L7">
        <v>0</v>
      </c>
      <c r="M7">
        <v>0</v>
      </c>
      <c r="N7">
        <v>1</v>
      </c>
      <c r="O7">
        <v>32.299999999999997</v>
      </c>
      <c r="P7">
        <v>32.299999999999997</v>
      </c>
      <c r="Q7" s="1">
        <v>0.90200000000000002</v>
      </c>
    </row>
    <row r="8" spans="1:17" x14ac:dyDescent="0.35">
      <c r="A8">
        <v>4</v>
      </c>
      <c r="B8" t="s">
        <v>22</v>
      </c>
      <c r="C8">
        <v>9</v>
      </c>
      <c r="D8">
        <v>10</v>
      </c>
      <c r="E8">
        <v>163</v>
      </c>
      <c r="F8">
        <v>18.100000000000001</v>
      </c>
      <c r="G8">
        <v>32</v>
      </c>
      <c r="H8">
        <v>6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26.8</v>
      </c>
      <c r="P8">
        <v>26.8</v>
      </c>
      <c r="Q8" s="1">
        <v>0.95099999999999996</v>
      </c>
    </row>
    <row r="9" spans="1:17" x14ac:dyDescent="0.35">
      <c r="A9">
        <v>4</v>
      </c>
      <c r="B9" t="s">
        <v>21</v>
      </c>
      <c r="C9">
        <v>6</v>
      </c>
      <c r="D9">
        <v>9</v>
      </c>
      <c r="E9">
        <v>85</v>
      </c>
      <c r="F9">
        <v>14.2</v>
      </c>
      <c r="G9">
        <v>30</v>
      </c>
      <c r="H9">
        <v>3</v>
      </c>
      <c r="I9">
        <v>2</v>
      </c>
      <c r="J9">
        <v>0</v>
      </c>
      <c r="K9">
        <v>0</v>
      </c>
      <c r="L9">
        <v>0</v>
      </c>
      <c r="M9">
        <v>0</v>
      </c>
      <c r="N9">
        <v>1</v>
      </c>
      <c r="O9">
        <v>23.5</v>
      </c>
      <c r="P9">
        <v>23.5</v>
      </c>
      <c r="Q9" s="1">
        <v>0.99399999999999999</v>
      </c>
    </row>
    <row r="10" spans="1:17" x14ac:dyDescent="0.35">
      <c r="A10">
        <v>4</v>
      </c>
      <c r="B10" t="s">
        <v>85</v>
      </c>
      <c r="C10">
        <v>7</v>
      </c>
      <c r="D10">
        <v>7</v>
      </c>
      <c r="E10">
        <v>76</v>
      </c>
      <c r="F10">
        <v>10.9</v>
      </c>
      <c r="G10">
        <v>33</v>
      </c>
      <c r="H10">
        <v>2</v>
      </c>
      <c r="I10">
        <v>2</v>
      </c>
      <c r="J10">
        <v>0</v>
      </c>
      <c r="K10">
        <v>0</v>
      </c>
      <c r="L10">
        <v>0</v>
      </c>
      <c r="M10">
        <v>0</v>
      </c>
      <c r="N10">
        <v>1</v>
      </c>
      <c r="O10">
        <v>23.1</v>
      </c>
      <c r="P10">
        <v>23.1</v>
      </c>
      <c r="Q10" s="1">
        <v>6.6000000000000003E-2</v>
      </c>
    </row>
    <row r="11" spans="1:17" x14ac:dyDescent="0.35">
      <c r="A11">
        <v>4</v>
      </c>
      <c r="B11" t="s">
        <v>82</v>
      </c>
      <c r="C11">
        <v>8</v>
      </c>
      <c r="D11">
        <v>9</v>
      </c>
      <c r="E11">
        <v>131</v>
      </c>
      <c r="F11">
        <v>16.399999999999999</v>
      </c>
      <c r="G11">
        <v>29</v>
      </c>
      <c r="H11">
        <v>3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23.1</v>
      </c>
      <c r="P11">
        <v>23.1</v>
      </c>
      <c r="Q11" s="1">
        <v>0.96599999999999997</v>
      </c>
    </row>
    <row r="12" spans="1:17" x14ac:dyDescent="0.35">
      <c r="A12">
        <v>4</v>
      </c>
      <c r="B12" t="s">
        <v>15</v>
      </c>
      <c r="C12">
        <v>6</v>
      </c>
      <c r="D12">
        <v>6</v>
      </c>
      <c r="E12">
        <v>148</v>
      </c>
      <c r="F12">
        <v>24.7</v>
      </c>
      <c r="G12">
        <v>42</v>
      </c>
      <c r="H12">
        <v>7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17.8</v>
      </c>
      <c r="P12">
        <v>17.8</v>
      </c>
      <c r="Q12" s="1">
        <v>0.97699999999999998</v>
      </c>
    </row>
    <row r="13" spans="1:17" x14ac:dyDescent="0.35">
      <c r="A13">
        <v>4</v>
      </c>
      <c r="B13" t="s">
        <v>55</v>
      </c>
      <c r="C13">
        <v>8</v>
      </c>
      <c r="D13">
        <v>11</v>
      </c>
      <c r="E13">
        <v>114</v>
      </c>
      <c r="F13">
        <v>14.3</v>
      </c>
      <c r="G13">
        <v>42</v>
      </c>
      <c r="H13">
        <v>5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15.4</v>
      </c>
      <c r="P13">
        <v>15.4</v>
      </c>
      <c r="Q13" s="1">
        <v>0.89300000000000002</v>
      </c>
    </row>
    <row r="14" spans="1:17" x14ac:dyDescent="0.35">
      <c r="A14">
        <v>4</v>
      </c>
      <c r="B14" t="s">
        <v>52</v>
      </c>
      <c r="C14">
        <v>7</v>
      </c>
      <c r="D14">
        <v>8</v>
      </c>
      <c r="E14">
        <v>51</v>
      </c>
      <c r="F14">
        <v>7.3</v>
      </c>
      <c r="G14">
        <v>15</v>
      </c>
      <c r="H14">
        <v>0</v>
      </c>
      <c r="I14">
        <v>0</v>
      </c>
      <c r="J14">
        <v>1</v>
      </c>
      <c r="K14">
        <v>1</v>
      </c>
      <c r="L14">
        <v>1</v>
      </c>
      <c r="M14">
        <v>0</v>
      </c>
      <c r="N14">
        <v>1</v>
      </c>
      <c r="O14">
        <v>14.7</v>
      </c>
      <c r="P14">
        <v>14.7</v>
      </c>
      <c r="Q14" s="1">
        <v>0.40799999999999997</v>
      </c>
    </row>
    <row r="15" spans="1:17" x14ac:dyDescent="0.35">
      <c r="A15">
        <v>4</v>
      </c>
      <c r="B15" t="s">
        <v>66</v>
      </c>
      <c r="C15">
        <v>6</v>
      </c>
      <c r="D15">
        <v>6</v>
      </c>
      <c r="E15">
        <v>43</v>
      </c>
      <c r="F15">
        <v>7.2</v>
      </c>
      <c r="G15">
        <v>15</v>
      </c>
      <c r="H15">
        <v>0</v>
      </c>
      <c r="I15">
        <v>1</v>
      </c>
      <c r="J15">
        <v>1</v>
      </c>
      <c r="K15">
        <v>11</v>
      </c>
      <c r="L15">
        <v>0</v>
      </c>
      <c r="M15">
        <v>0</v>
      </c>
      <c r="N15">
        <v>1</v>
      </c>
      <c r="O15">
        <v>14.4</v>
      </c>
      <c r="P15">
        <v>14.4</v>
      </c>
      <c r="Q15" s="1">
        <v>1.6E-2</v>
      </c>
    </row>
    <row r="16" spans="1:17" x14ac:dyDescent="0.35">
      <c r="A16">
        <v>4</v>
      </c>
      <c r="B16" t="s">
        <v>25</v>
      </c>
      <c r="C16">
        <v>5</v>
      </c>
      <c r="D16">
        <v>7</v>
      </c>
      <c r="E16">
        <v>56</v>
      </c>
      <c r="F16">
        <v>11.2</v>
      </c>
      <c r="G16">
        <v>24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14.1</v>
      </c>
      <c r="P16">
        <v>14.1</v>
      </c>
      <c r="Q16" s="1">
        <v>1</v>
      </c>
    </row>
    <row r="17" spans="1:17" x14ac:dyDescent="0.35">
      <c r="A17">
        <v>4</v>
      </c>
      <c r="B17" t="s">
        <v>23</v>
      </c>
      <c r="C17">
        <v>9</v>
      </c>
      <c r="D17">
        <v>13</v>
      </c>
      <c r="E17">
        <v>95</v>
      </c>
      <c r="F17">
        <v>10.6</v>
      </c>
      <c r="G17">
        <v>16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14</v>
      </c>
      <c r="P17">
        <v>14</v>
      </c>
      <c r="Q17" s="1">
        <v>0.46</v>
      </c>
    </row>
    <row r="18" spans="1:17" x14ac:dyDescent="0.35">
      <c r="A18">
        <v>4</v>
      </c>
      <c r="B18" t="s">
        <v>68</v>
      </c>
      <c r="C18">
        <v>3</v>
      </c>
      <c r="D18">
        <v>3</v>
      </c>
      <c r="E18">
        <v>61</v>
      </c>
      <c r="F18">
        <v>20.3</v>
      </c>
      <c r="G18">
        <v>39</v>
      </c>
      <c r="H18">
        <v>2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13.6</v>
      </c>
      <c r="P18">
        <v>13.6</v>
      </c>
      <c r="Q18" s="1">
        <v>0.111</v>
      </c>
    </row>
    <row r="19" spans="1:17" x14ac:dyDescent="0.35">
      <c r="A19">
        <v>4</v>
      </c>
      <c r="B19" t="s">
        <v>53</v>
      </c>
      <c r="C19">
        <v>5</v>
      </c>
      <c r="D19">
        <v>6</v>
      </c>
      <c r="E19">
        <v>51</v>
      </c>
      <c r="F19">
        <v>10.199999999999999</v>
      </c>
      <c r="G19">
        <v>22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13.6</v>
      </c>
      <c r="P19">
        <v>13.6</v>
      </c>
      <c r="Q19" s="1">
        <v>8.0000000000000002E-3</v>
      </c>
    </row>
    <row r="20" spans="1:17" x14ac:dyDescent="0.35">
      <c r="A20">
        <v>4</v>
      </c>
      <c r="B20" t="s">
        <v>165</v>
      </c>
      <c r="C20">
        <v>4</v>
      </c>
      <c r="D20">
        <v>4</v>
      </c>
      <c r="E20">
        <v>45</v>
      </c>
      <c r="F20">
        <v>11.3</v>
      </c>
      <c r="G20">
        <v>26</v>
      </c>
      <c r="H20">
        <v>1</v>
      </c>
      <c r="I20">
        <v>1</v>
      </c>
      <c r="J20">
        <v>1</v>
      </c>
      <c r="K20">
        <v>11</v>
      </c>
      <c r="L20">
        <v>0</v>
      </c>
      <c r="M20">
        <v>0</v>
      </c>
      <c r="N20">
        <v>1</v>
      </c>
      <c r="O20">
        <v>13.6</v>
      </c>
      <c r="P20">
        <v>13.6</v>
      </c>
      <c r="Q20" s="1">
        <v>3.0000000000000001E-3</v>
      </c>
    </row>
    <row r="21" spans="1:17" x14ac:dyDescent="0.35">
      <c r="A21">
        <v>4</v>
      </c>
      <c r="B21" t="s">
        <v>78</v>
      </c>
      <c r="C21">
        <v>3</v>
      </c>
      <c r="D21">
        <v>3</v>
      </c>
      <c r="E21">
        <v>61</v>
      </c>
      <c r="F21">
        <v>20.3</v>
      </c>
      <c r="G21">
        <v>34</v>
      </c>
      <c r="H21">
        <v>2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13.6</v>
      </c>
      <c r="P21">
        <v>13.6</v>
      </c>
      <c r="Q21" s="1">
        <v>0.80500000000000005</v>
      </c>
    </row>
    <row r="22" spans="1:17" x14ac:dyDescent="0.35">
      <c r="A22">
        <v>4</v>
      </c>
      <c r="B22" t="s">
        <v>56</v>
      </c>
      <c r="C22">
        <v>7</v>
      </c>
      <c r="D22">
        <v>10</v>
      </c>
      <c r="E22">
        <v>96</v>
      </c>
      <c r="F22">
        <v>13.7</v>
      </c>
      <c r="G22">
        <v>41</v>
      </c>
      <c r="H22">
        <v>3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13.1</v>
      </c>
      <c r="P22">
        <v>13.1</v>
      </c>
      <c r="Q22" s="1">
        <v>0.88600000000000001</v>
      </c>
    </row>
    <row r="23" spans="1:17" x14ac:dyDescent="0.35">
      <c r="A23">
        <v>4</v>
      </c>
      <c r="B23" t="s">
        <v>45</v>
      </c>
      <c r="C23">
        <v>4</v>
      </c>
      <c r="D23">
        <v>6</v>
      </c>
      <c r="E23">
        <v>36</v>
      </c>
      <c r="F23">
        <v>9</v>
      </c>
      <c r="G23">
        <v>20</v>
      </c>
      <c r="H23">
        <v>1</v>
      </c>
      <c r="I23">
        <v>1</v>
      </c>
      <c r="J23">
        <v>1</v>
      </c>
      <c r="K23">
        <v>12</v>
      </c>
      <c r="L23">
        <v>0</v>
      </c>
      <c r="M23">
        <v>0</v>
      </c>
      <c r="N23">
        <v>1</v>
      </c>
      <c r="O23">
        <v>12.8</v>
      </c>
      <c r="P23">
        <v>12.8</v>
      </c>
      <c r="Q23" s="1">
        <v>1</v>
      </c>
    </row>
    <row r="24" spans="1:17" x14ac:dyDescent="0.35">
      <c r="A24">
        <v>4</v>
      </c>
      <c r="B24" t="s">
        <v>80</v>
      </c>
      <c r="C24">
        <v>8</v>
      </c>
      <c r="D24">
        <v>10</v>
      </c>
      <c r="E24">
        <v>86</v>
      </c>
      <c r="F24">
        <v>10.8</v>
      </c>
      <c r="G24">
        <v>24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12.6</v>
      </c>
      <c r="P24">
        <v>12.6</v>
      </c>
      <c r="Q24" s="1">
        <v>0.93100000000000005</v>
      </c>
    </row>
    <row r="25" spans="1:17" x14ac:dyDescent="0.35">
      <c r="A25">
        <v>4</v>
      </c>
      <c r="B25" t="s">
        <v>95</v>
      </c>
      <c r="C25">
        <v>8</v>
      </c>
      <c r="D25">
        <v>12</v>
      </c>
      <c r="E25">
        <v>84</v>
      </c>
      <c r="F25">
        <v>10.5</v>
      </c>
      <c r="G25">
        <v>30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12.4</v>
      </c>
      <c r="P25">
        <v>12.4</v>
      </c>
      <c r="Q25" s="1">
        <v>0.91500000000000004</v>
      </c>
    </row>
    <row r="26" spans="1:17" x14ac:dyDescent="0.35">
      <c r="A26">
        <v>4</v>
      </c>
      <c r="B26" t="s">
        <v>89</v>
      </c>
      <c r="C26">
        <v>7</v>
      </c>
      <c r="D26">
        <v>8</v>
      </c>
      <c r="E26">
        <v>76</v>
      </c>
      <c r="F26">
        <v>10.9</v>
      </c>
      <c r="G26">
        <v>22</v>
      </c>
      <c r="H26">
        <v>1</v>
      </c>
      <c r="I26">
        <v>0</v>
      </c>
      <c r="J26">
        <v>1</v>
      </c>
      <c r="K26">
        <v>6</v>
      </c>
      <c r="L26">
        <v>0</v>
      </c>
      <c r="M26">
        <v>0</v>
      </c>
      <c r="N26">
        <v>1</v>
      </c>
      <c r="O26">
        <v>11.7</v>
      </c>
      <c r="P26">
        <v>11.7</v>
      </c>
      <c r="Q26" s="1">
        <v>0.93500000000000005</v>
      </c>
    </row>
    <row r="27" spans="1:17" x14ac:dyDescent="0.35">
      <c r="A27">
        <v>4</v>
      </c>
      <c r="B27" t="s">
        <v>46</v>
      </c>
      <c r="C27">
        <v>8</v>
      </c>
      <c r="D27">
        <v>13</v>
      </c>
      <c r="E27">
        <v>75</v>
      </c>
      <c r="F27">
        <v>9.4</v>
      </c>
      <c r="G27">
        <v>19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11.5</v>
      </c>
      <c r="P27">
        <v>11.5</v>
      </c>
      <c r="Q27" s="1">
        <v>0.999</v>
      </c>
    </row>
    <row r="28" spans="1:17" x14ac:dyDescent="0.35">
      <c r="A28">
        <v>4</v>
      </c>
      <c r="B28" t="s">
        <v>29</v>
      </c>
      <c r="C28">
        <v>7</v>
      </c>
      <c r="D28">
        <v>9</v>
      </c>
      <c r="E28">
        <v>78</v>
      </c>
      <c r="F28">
        <v>11.1</v>
      </c>
      <c r="G28">
        <v>37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11.3</v>
      </c>
      <c r="P28">
        <v>11.3</v>
      </c>
      <c r="Q28" s="1">
        <v>0.98299999999999998</v>
      </c>
    </row>
    <row r="29" spans="1:17" x14ac:dyDescent="0.35">
      <c r="A29">
        <v>4</v>
      </c>
      <c r="B29" t="s">
        <v>34</v>
      </c>
      <c r="C29">
        <v>3</v>
      </c>
      <c r="D29">
        <v>4</v>
      </c>
      <c r="E29">
        <v>34</v>
      </c>
      <c r="F29">
        <v>11.3</v>
      </c>
      <c r="G29">
        <v>16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1</v>
      </c>
      <c r="O29">
        <v>10.9</v>
      </c>
      <c r="P29">
        <v>10.9</v>
      </c>
      <c r="Q29" s="1">
        <v>0.98</v>
      </c>
    </row>
    <row r="30" spans="1:17" x14ac:dyDescent="0.35">
      <c r="A30">
        <v>4</v>
      </c>
      <c r="B30" t="s">
        <v>58</v>
      </c>
      <c r="C30">
        <v>7</v>
      </c>
      <c r="D30">
        <v>9</v>
      </c>
      <c r="E30">
        <v>73</v>
      </c>
      <c r="F30">
        <v>10.4</v>
      </c>
      <c r="G30">
        <v>17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10.8</v>
      </c>
      <c r="P30">
        <v>10.8</v>
      </c>
      <c r="Q30" s="1">
        <v>1</v>
      </c>
    </row>
    <row r="31" spans="1:17" x14ac:dyDescent="0.35">
      <c r="A31">
        <v>4</v>
      </c>
      <c r="B31" t="s">
        <v>19</v>
      </c>
      <c r="C31">
        <v>2</v>
      </c>
      <c r="D31">
        <v>2</v>
      </c>
      <c r="E31">
        <v>38</v>
      </c>
      <c r="F31">
        <v>19</v>
      </c>
      <c r="G31">
        <v>30</v>
      </c>
      <c r="H31">
        <v>2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10.8</v>
      </c>
      <c r="P31">
        <v>10.8</v>
      </c>
      <c r="Q31" s="1">
        <v>0.96399999999999997</v>
      </c>
    </row>
    <row r="32" spans="1:17" x14ac:dyDescent="0.35">
      <c r="A32">
        <v>4</v>
      </c>
      <c r="B32" t="s">
        <v>59</v>
      </c>
      <c r="C32">
        <v>4</v>
      </c>
      <c r="D32">
        <v>9</v>
      </c>
      <c r="E32">
        <v>27</v>
      </c>
      <c r="F32">
        <v>6.8</v>
      </c>
      <c r="G32">
        <v>10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10.7</v>
      </c>
      <c r="P32">
        <v>10.7</v>
      </c>
      <c r="Q32" s="1">
        <v>0.63700000000000001</v>
      </c>
    </row>
    <row r="33" spans="1:17" x14ac:dyDescent="0.35">
      <c r="A33">
        <v>4</v>
      </c>
      <c r="B33" t="s">
        <v>39</v>
      </c>
      <c r="C33">
        <v>3</v>
      </c>
      <c r="D33">
        <v>5</v>
      </c>
      <c r="E33">
        <v>32</v>
      </c>
      <c r="F33">
        <v>10.7</v>
      </c>
      <c r="G33">
        <v>22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>
        <v>10.7</v>
      </c>
      <c r="P33">
        <v>10.7</v>
      </c>
      <c r="Q33" s="1">
        <v>0.99399999999999999</v>
      </c>
    </row>
    <row r="34" spans="1:17" x14ac:dyDescent="0.35">
      <c r="A34">
        <v>4</v>
      </c>
      <c r="B34" t="s">
        <v>35</v>
      </c>
      <c r="C34">
        <v>9</v>
      </c>
      <c r="D34">
        <v>14</v>
      </c>
      <c r="E34">
        <v>60</v>
      </c>
      <c r="F34">
        <v>6.7</v>
      </c>
      <c r="G34">
        <v>14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10.5</v>
      </c>
      <c r="P34">
        <v>10.5</v>
      </c>
      <c r="Q34" s="1">
        <v>0.97899999999999998</v>
      </c>
    </row>
    <row r="35" spans="1:17" x14ac:dyDescent="0.35">
      <c r="A35">
        <v>4</v>
      </c>
      <c r="B35" t="s">
        <v>116</v>
      </c>
      <c r="C35">
        <v>3</v>
      </c>
      <c r="D35">
        <v>7</v>
      </c>
      <c r="E35">
        <v>28</v>
      </c>
      <c r="F35">
        <v>9.3000000000000007</v>
      </c>
      <c r="G35">
        <v>15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10.3</v>
      </c>
      <c r="P35">
        <v>10.3</v>
      </c>
      <c r="Q35" s="1">
        <v>0.83499999999999996</v>
      </c>
    </row>
    <row r="36" spans="1:17" x14ac:dyDescent="0.35">
      <c r="A36">
        <v>4</v>
      </c>
      <c r="B36" t="s">
        <v>38</v>
      </c>
      <c r="C36">
        <v>3</v>
      </c>
      <c r="D36">
        <v>5</v>
      </c>
      <c r="E36">
        <v>27</v>
      </c>
      <c r="F36">
        <v>9</v>
      </c>
      <c r="G36">
        <v>13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  <c r="O36">
        <v>10.199999999999999</v>
      </c>
      <c r="P36">
        <v>10.199999999999999</v>
      </c>
      <c r="Q36" s="1">
        <v>0.85299999999999998</v>
      </c>
    </row>
    <row r="37" spans="1:17" x14ac:dyDescent="0.35">
      <c r="A37">
        <v>4</v>
      </c>
      <c r="B37" t="s">
        <v>291</v>
      </c>
      <c r="C37">
        <v>9</v>
      </c>
      <c r="D37">
        <v>10</v>
      </c>
      <c r="E37">
        <v>56</v>
      </c>
      <c r="F37">
        <v>6.2</v>
      </c>
      <c r="G37">
        <v>14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10.1</v>
      </c>
      <c r="P37">
        <v>10.1</v>
      </c>
      <c r="Q37" s="1">
        <v>3.0000000000000001E-3</v>
      </c>
    </row>
    <row r="38" spans="1:17" x14ac:dyDescent="0.35">
      <c r="A38">
        <v>4</v>
      </c>
      <c r="B38" t="s">
        <v>113</v>
      </c>
      <c r="C38">
        <v>2</v>
      </c>
      <c r="D38">
        <v>4</v>
      </c>
      <c r="E38">
        <v>25</v>
      </c>
      <c r="F38">
        <v>12.5</v>
      </c>
      <c r="G38">
        <v>24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1</v>
      </c>
      <c r="O38">
        <v>9.5</v>
      </c>
      <c r="P38">
        <v>9.5</v>
      </c>
      <c r="Q38" s="1">
        <v>0.73199999999999998</v>
      </c>
    </row>
    <row r="39" spans="1:17" x14ac:dyDescent="0.35">
      <c r="A39">
        <v>4</v>
      </c>
      <c r="B39" t="s">
        <v>98</v>
      </c>
      <c r="C39">
        <v>3</v>
      </c>
      <c r="D39">
        <v>8</v>
      </c>
      <c r="E39">
        <v>77</v>
      </c>
      <c r="F39">
        <v>25.7</v>
      </c>
      <c r="G39">
        <v>51</v>
      </c>
      <c r="H39">
        <v>4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9.1999999999999993</v>
      </c>
      <c r="P39">
        <v>9.1999999999999993</v>
      </c>
      <c r="Q39" s="1">
        <v>0.26100000000000001</v>
      </c>
    </row>
    <row r="40" spans="1:17" x14ac:dyDescent="0.35">
      <c r="A40">
        <v>4</v>
      </c>
      <c r="B40" t="s">
        <v>67</v>
      </c>
      <c r="C40">
        <v>3</v>
      </c>
      <c r="D40">
        <v>5</v>
      </c>
      <c r="E40">
        <v>55</v>
      </c>
      <c r="F40">
        <v>18.3</v>
      </c>
      <c r="G40">
        <v>44</v>
      </c>
      <c r="H40">
        <v>3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9</v>
      </c>
      <c r="P40">
        <v>9</v>
      </c>
      <c r="Q40" s="1">
        <v>0.497</v>
      </c>
    </row>
    <row r="41" spans="1:17" x14ac:dyDescent="0.35">
      <c r="A41">
        <v>4</v>
      </c>
      <c r="B41" t="s">
        <v>14</v>
      </c>
      <c r="C41">
        <v>3</v>
      </c>
      <c r="D41">
        <v>5</v>
      </c>
      <c r="E41">
        <v>58</v>
      </c>
      <c r="F41">
        <v>19.3</v>
      </c>
      <c r="G41">
        <v>20</v>
      </c>
      <c r="H41">
        <v>1</v>
      </c>
      <c r="I41">
        <v>0</v>
      </c>
      <c r="J41">
        <v>1</v>
      </c>
      <c r="K41">
        <v>14</v>
      </c>
      <c r="L41">
        <v>0</v>
      </c>
      <c r="M41">
        <v>0</v>
      </c>
      <c r="N41">
        <v>1</v>
      </c>
      <c r="O41">
        <v>8.6999999999999993</v>
      </c>
      <c r="P41">
        <v>8.6999999999999993</v>
      </c>
      <c r="Q41" s="1">
        <v>1</v>
      </c>
    </row>
    <row r="42" spans="1:17" x14ac:dyDescent="0.35">
      <c r="A42">
        <v>4</v>
      </c>
      <c r="B42" t="s">
        <v>94</v>
      </c>
      <c r="C42">
        <v>5</v>
      </c>
      <c r="D42">
        <v>6</v>
      </c>
      <c r="E42">
        <v>60</v>
      </c>
      <c r="F42">
        <v>12</v>
      </c>
      <c r="G42">
        <v>29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8.5</v>
      </c>
      <c r="P42">
        <v>8.5</v>
      </c>
      <c r="Q42" s="1">
        <v>0.20399999999999999</v>
      </c>
    </row>
    <row r="43" spans="1:17" x14ac:dyDescent="0.35">
      <c r="A43">
        <v>4</v>
      </c>
      <c r="B43" t="s">
        <v>43</v>
      </c>
      <c r="C43">
        <v>3</v>
      </c>
      <c r="D43">
        <v>6</v>
      </c>
      <c r="E43">
        <v>69</v>
      </c>
      <c r="F43">
        <v>23</v>
      </c>
      <c r="G43">
        <v>26</v>
      </c>
      <c r="H43">
        <v>3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8.4</v>
      </c>
      <c r="P43">
        <v>8.4</v>
      </c>
      <c r="Q43" s="1">
        <v>0.121</v>
      </c>
    </row>
    <row r="44" spans="1:17" x14ac:dyDescent="0.35">
      <c r="A44">
        <v>4</v>
      </c>
      <c r="B44" t="s">
        <v>42</v>
      </c>
      <c r="C44">
        <v>4</v>
      </c>
      <c r="D44">
        <v>6</v>
      </c>
      <c r="E44">
        <v>63</v>
      </c>
      <c r="F44">
        <v>15.8</v>
      </c>
      <c r="G44">
        <v>38</v>
      </c>
      <c r="H44">
        <v>2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8.3000000000000007</v>
      </c>
      <c r="P44">
        <v>8.3000000000000007</v>
      </c>
      <c r="Q44" s="1">
        <v>0.94299999999999995</v>
      </c>
    </row>
    <row r="45" spans="1:17" x14ac:dyDescent="0.35">
      <c r="A45">
        <v>4</v>
      </c>
      <c r="B45" t="s">
        <v>216</v>
      </c>
      <c r="C45">
        <v>2</v>
      </c>
      <c r="D45">
        <v>2</v>
      </c>
      <c r="E45">
        <v>16</v>
      </c>
      <c r="F45">
        <v>8</v>
      </c>
      <c r="G45">
        <v>11</v>
      </c>
      <c r="H45">
        <v>0</v>
      </c>
      <c r="I45">
        <v>0</v>
      </c>
      <c r="J45">
        <v>3</v>
      </c>
      <c r="K45">
        <v>51</v>
      </c>
      <c r="L45">
        <v>0</v>
      </c>
      <c r="M45">
        <v>0</v>
      </c>
      <c r="N45">
        <v>1</v>
      </c>
      <c r="O45">
        <v>7.7</v>
      </c>
      <c r="P45">
        <v>7.7</v>
      </c>
      <c r="Q45" s="1">
        <v>3.0000000000000001E-3</v>
      </c>
    </row>
    <row r="46" spans="1:17" x14ac:dyDescent="0.35">
      <c r="A46">
        <v>4</v>
      </c>
      <c r="B46" t="s">
        <v>152</v>
      </c>
      <c r="C46">
        <v>2</v>
      </c>
      <c r="D46">
        <v>3</v>
      </c>
      <c r="E46">
        <v>6</v>
      </c>
      <c r="F46">
        <v>3</v>
      </c>
      <c r="G46">
        <v>5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1</v>
      </c>
      <c r="O46">
        <v>7.6</v>
      </c>
      <c r="P46">
        <v>7.6</v>
      </c>
      <c r="Q46" s="1">
        <v>1.6E-2</v>
      </c>
    </row>
    <row r="47" spans="1:17" x14ac:dyDescent="0.35">
      <c r="A47">
        <v>4</v>
      </c>
      <c r="B47" t="s">
        <v>91</v>
      </c>
      <c r="C47">
        <v>4</v>
      </c>
      <c r="D47">
        <v>6</v>
      </c>
      <c r="E47">
        <v>54</v>
      </c>
      <c r="F47">
        <v>13.5</v>
      </c>
      <c r="G47">
        <v>23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7.4</v>
      </c>
      <c r="P47">
        <v>7.4</v>
      </c>
      <c r="Q47" s="1">
        <v>0.91600000000000004</v>
      </c>
    </row>
    <row r="48" spans="1:17" x14ac:dyDescent="0.35">
      <c r="A48">
        <v>4</v>
      </c>
      <c r="B48" t="s">
        <v>51</v>
      </c>
      <c r="C48">
        <v>4</v>
      </c>
      <c r="D48">
        <v>6</v>
      </c>
      <c r="E48">
        <v>53</v>
      </c>
      <c r="F48">
        <v>13.3</v>
      </c>
      <c r="G48">
        <v>20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7.3</v>
      </c>
      <c r="P48">
        <v>7.3</v>
      </c>
      <c r="Q48" s="1">
        <v>0.434</v>
      </c>
    </row>
    <row r="49" spans="1:17" x14ac:dyDescent="0.35">
      <c r="A49">
        <v>4</v>
      </c>
      <c r="B49" t="s">
        <v>336</v>
      </c>
      <c r="C49">
        <v>4</v>
      </c>
      <c r="D49">
        <v>4</v>
      </c>
      <c r="E49">
        <v>53</v>
      </c>
      <c r="F49">
        <v>13.3</v>
      </c>
      <c r="G49">
        <v>18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7.3</v>
      </c>
      <c r="P49">
        <v>7.3</v>
      </c>
      <c r="Q49" s="1">
        <v>3.0000000000000001E-3</v>
      </c>
    </row>
    <row r="50" spans="1:17" x14ac:dyDescent="0.35">
      <c r="A50">
        <v>4</v>
      </c>
      <c r="B50" t="s">
        <v>112</v>
      </c>
      <c r="C50">
        <v>5</v>
      </c>
      <c r="D50">
        <v>6</v>
      </c>
      <c r="E50">
        <v>40</v>
      </c>
      <c r="F50">
        <v>8</v>
      </c>
      <c r="G50">
        <v>12</v>
      </c>
      <c r="H50">
        <v>0</v>
      </c>
      <c r="I50">
        <v>0</v>
      </c>
      <c r="J50">
        <v>1</v>
      </c>
      <c r="K50">
        <v>7</v>
      </c>
      <c r="L50">
        <v>0</v>
      </c>
      <c r="M50">
        <v>0</v>
      </c>
      <c r="N50">
        <v>1</v>
      </c>
      <c r="O50">
        <v>7.2</v>
      </c>
      <c r="P50">
        <v>7.2</v>
      </c>
      <c r="Q50" s="1">
        <v>6.8000000000000005E-2</v>
      </c>
    </row>
    <row r="51" spans="1:17" x14ac:dyDescent="0.35">
      <c r="A51">
        <v>4</v>
      </c>
      <c r="B51" t="s">
        <v>32</v>
      </c>
      <c r="C51">
        <v>4</v>
      </c>
      <c r="D51">
        <v>4</v>
      </c>
      <c r="E51">
        <v>51</v>
      </c>
      <c r="F51">
        <v>12.8</v>
      </c>
      <c r="G51">
        <v>17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7.1</v>
      </c>
      <c r="P51">
        <v>7.1</v>
      </c>
      <c r="Q51" s="1">
        <v>0.17899999999999999</v>
      </c>
    </row>
    <row r="52" spans="1:17" x14ac:dyDescent="0.35">
      <c r="A52">
        <v>4</v>
      </c>
      <c r="B52" t="s">
        <v>79</v>
      </c>
      <c r="C52">
        <v>1</v>
      </c>
      <c r="D52">
        <v>1</v>
      </c>
      <c r="E52">
        <v>4</v>
      </c>
      <c r="F52">
        <v>4</v>
      </c>
      <c r="G52">
        <v>4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6.9</v>
      </c>
      <c r="P52">
        <v>6.9</v>
      </c>
      <c r="Q52" s="1">
        <v>1E-3</v>
      </c>
    </row>
    <row r="53" spans="1:17" x14ac:dyDescent="0.35">
      <c r="A53">
        <v>4</v>
      </c>
      <c r="B53" t="s">
        <v>109</v>
      </c>
      <c r="C53">
        <v>3</v>
      </c>
      <c r="D53">
        <v>5</v>
      </c>
      <c r="E53">
        <v>52</v>
      </c>
      <c r="F53">
        <v>17.3</v>
      </c>
      <c r="G53">
        <v>25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6.7</v>
      </c>
      <c r="P53">
        <v>6.7</v>
      </c>
      <c r="Q53" s="1">
        <v>0.64900000000000002</v>
      </c>
    </row>
    <row r="54" spans="1:17" x14ac:dyDescent="0.35">
      <c r="A54">
        <v>4</v>
      </c>
      <c r="B54" t="s">
        <v>44</v>
      </c>
      <c r="C54">
        <v>4</v>
      </c>
      <c r="D54">
        <v>5</v>
      </c>
      <c r="E54">
        <v>46</v>
      </c>
      <c r="F54">
        <v>11.5</v>
      </c>
      <c r="G54">
        <v>17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6.6</v>
      </c>
      <c r="P54">
        <v>6.6</v>
      </c>
      <c r="Q54" s="1">
        <v>0.995</v>
      </c>
    </row>
    <row r="55" spans="1:17" x14ac:dyDescent="0.35">
      <c r="A55">
        <v>4</v>
      </c>
      <c r="B55" t="s">
        <v>33</v>
      </c>
      <c r="C55">
        <v>3</v>
      </c>
      <c r="D55">
        <v>4</v>
      </c>
      <c r="E55">
        <v>56</v>
      </c>
      <c r="F55">
        <v>18.7</v>
      </c>
      <c r="G55">
        <v>43</v>
      </c>
      <c r="H55">
        <v>3</v>
      </c>
      <c r="I55">
        <v>0</v>
      </c>
      <c r="J55">
        <v>1</v>
      </c>
      <c r="K55">
        <v>-6</v>
      </c>
      <c r="L55">
        <v>0</v>
      </c>
      <c r="M55">
        <v>0</v>
      </c>
      <c r="N55">
        <v>1</v>
      </c>
      <c r="O55">
        <v>6.5</v>
      </c>
      <c r="P55">
        <v>6.5</v>
      </c>
      <c r="Q55" s="1">
        <v>0.85899999999999999</v>
      </c>
    </row>
    <row r="56" spans="1:17" x14ac:dyDescent="0.35">
      <c r="A56">
        <v>4</v>
      </c>
      <c r="B56" t="s">
        <v>171</v>
      </c>
      <c r="C56">
        <v>2</v>
      </c>
      <c r="D56">
        <v>3</v>
      </c>
      <c r="E56">
        <v>51</v>
      </c>
      <c r="F56">
        <v>25.5</v>
      </c>
      <c r="G56">
        <v>35</v>
      </c>
      <c r="H56">
        <v>2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6.1</v>
      </c>
      <c r="P56">
        <v>6.1</v>
      </c>
      <c r="Q56" s="1">
        <v>1E-3</v>
      </c>
    </row>
    <row r="57" spans="1:17" x14ac:dyDescent="0.35">
      <c r="A57">
        <v>4</v>
      </c>
      <c r="B57" t="s">
        <v>92</v>
      </c>
      <c r="C57">
        <v>2</v>
      </c>
      <c r="D57">
        <v>2</v>
      </c>
      <c r="E57">
        <v>47</v>
      </c>
      <c r="F57">
        <v>23.5</v>
      </c>
      <c r="G57">
        <v>48</v>
      </c>
      <c r="H57">
        <v>3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5.7</v>
      </c>
      <c r="P57">
        <v>5.7</v>
      </c>
      <c r="Q57" s="1">
        <v>5.8000000000000003E-2</v>
      </c>
    </row>
    <row r="58" spans="1:17" x14ac:dyDescent="0.35">
      <c r="A58">
        <v>4</v>
      </c>
      <c r="B58" t="s">
        <v>47</v>
      </c>
      <c r="C58">
        <v>1</v>
      </c>
      <c r="D58">
        <v>1</v>
      </c>
      <c r="E58">
        <v>5</v>
      </c>
      <c r="F58">
        <v>5</v>
      </c>
      <c r="G58">
        <v>5</v>
      </c>
      <c r="H58">
        <v>0</v>
      </c>
      <c r="I58">
        <v>0</v>
      </c>
      <c r="J58">
        <v>1</v>
      </c>
      <c r="K58">
        <v>46</v>
      </c>
      <c r="L58">
        <v>0</v>
      </c>
      <c r="M58">
        <v>0</v>
      </c>
      <c r="N58">
        <v>1</v>
      </c>
      <c r="O58">
        <v>5.6</v>
      </c>
      <c r="P58">
        <v>5.6</v>
      </c>
      <c r="Q58" s="1">
        <v>7.0000000000000001E-3</v>
      </c>
    </row>
    <row r="59" spans="1:17" x14ac:dyDescent="0.35">
      <c r="A59">
        <v>4</v>
      </c>
      <c r="B59" t="s">
        <v>64</v>
      </c>
      <c r="C59">
        <v>2</v>
      </c>
      <c r="D59">
        <v>3</v>
      </c>
      <c r="E59">
        <v>45</v>
      </c>
      <c r="F59">
        <v>22.5</v>
      </c>
      <c r="G59">
        <v>42</v>
      </c>
      <c r="H59">
        <v>3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5.5</v>
      </c>
      <c r="P59">
        <v>5.5</v>
      </c>
      <c r="Q59" s="1">
        <v>0.315</v>
      </c>
    </row>
    <row r="60" spans="1:17" x14ac:dyDescent="0.35">
      <c r="A60">
        <v>4</v>
      </c>
      <c r="B60" t="s">
        <v>26</v>
      </c>
      <c r="C60">
        <v>3</v>
      </c>
      <c r="D60">
        <v>3</v>
      </c>
      <c r="E60">
        <v>40</v>
      </c>
      <c r="F60">
        <v>13.3</v>
      </c>
      <c r="G60">
        <v>18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5.5</v>
      </c>
      <c r="P60">
        <v>5.5</v>
      </c>
      <c r="Q60" s="1">
        <v>0.97199999999999998</v>
      </c>
    </row>
    <row r="61" spans="1:17" x14ac:dyDescent="0.35">
      <c r="A61">
        <v>4</v>
      </c>
      <c r="B61" t="s">
        <v>167</v>
      </c>
      <c r="C61">
        <v>1</v>
      </c>
      <c r="D61">
        <v>3</v>
      </c>
      <c r="E61">
        <v>44</v>
      </c>
      <c r="F61">
        <v>44</v>
      </c>
      <c r="G61">
        <v>44</v>
      </c>
      <c r="H61">
        <v>3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4.9000000000000004</v>
      </c>
      <c r="P61">
        <v>4.9000000000000004</v>
      </c>
      <c r="Q61" s="1">
        <v>1E-3</v>
      </c>
    </row>
    <row r="62" spans="1:17" x14ac:dyDescent="0.35">
      <c r="A62">
        <v>4</v>
      </c>
      <c r="B62" t="s">
        <v>28</v>
      </c>
      <c r="C62">
        <v>5</v>
      </c>
      <c r="D62">
        <v>9</v>
      </c>
      <c r="E62">
        <v>24</v>
      </c>
      <c r="F62">
        <v>4.8</v>
      </c>
      <c r="G62">
        <v>11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4.9000000000000004</v>
      </c>
      <c r="P62">
        <v>4.9000000000000004</v>
      </c>
      <c r="Q62" s="1">
        <v>0.23599999999999999</v>
      </c>
    </row>
    <row r="63" spans="1:17" x14ac:dyDescent="0.35">
      <c r="A63">
        <v>4</v>
      </c>
      <c r="B63" t="s">
        <v>24</v>
      </c>
      <c r="C63">
        <v>3</v>
      </c>
      <c r="D63">
        <v>7</v>
      </c>
      <c r="E63">
        <v>33</v>
      </c>
      <c r="F63">
        <v>11</v>
      </c>
      <c r="G63">
        <v>12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4.8</v>
      </c>
      <c r="P63">
        <v>4.8</v>
      </c>
      <c r="Q63" s="1">
        <v>0.34799999999999998</v>
      </c>
    </row>
    <row r="64" spans="1:17" x14ac:dyDescent="0.35">
      <c r="A64">
        <v>4</v>
      </c>
      <c r="B64" t="s">
        <v>83</v>
      </c>
      <c r="C64">
        <v>4</v>
      </c>
      <c r="D64">
        <v>4</v>
      </c>
      <c r="E64">
        <v>27</v>
      </c>
      <c r="F64">
        <v>6.8</v>
      </c>
      <c r="G64">
        <v>11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4.7</v>
      </c>
      <c r="P64">
        <v>4.7</v>
      </c>
      <c r="Q64" s="1">
        <v>0.65</v>
      </c>
    </row>
    <row r="65" spans="1:17" x14ac:dyDescent="0.35">
      <c r="A65">
        <v>4</v>
      </c>
      <c r="B65" t="s">
        <v>41</v>
      </c>
      <c r="C65">
        <v>3</v>
      </c>
      <c r="D65">
        <v>5</v>
      </c>
      <c r="E65">
        <v>32</v>
      </c>
      <c r="F65">
        <v>10.7</v>
      </c>
      <c r="G65">
        <v>18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4.7</v>
      </c>
      <c r="P65">
        <v>4.7</v>
      </c>
      <c r="Q65" s="1">
        <v>0.68899999999999995</v>
      </c>
    </row>
    <row r="66" spans="1:17" x14ac:dyDescent="0.35">
      <c r="A66">
        <v>4</v>
      </c>
      <c r="B66" t="s">
        <v>17</v>
      </c>
      <c r="C66">
        <v>2</v>
      </c>
      <c r="D66">
        <v>3</v>
      </c>
      <c r="E66">
        <v>36</v>
      </c>
      <c r="F66">
        <v>18</v>
      </c>
      <c r="G66">
        <v>20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4.5999999999999996</v>
      </c>
      <c r="P66">
        <v>4.5999999999999996</v>
      </c>
      <c r="Q66" s="1">
        <v>5.5E-2</v>
      </c>
    </row>
    <row r="67" spans="1:17" x14ac:dyDescent="0.35">
      <c r="A67">
        <v>4</v>
      </c>
      <c r="B67" t="s">
        <v>90</v>
      </c>
      <c r="C67">
        <v>4</v>
      </c>
      <c r="D67">
        <v>7</v>
      </c>
      <c r="E67">
        <v>26</v>
      </c>
      <c r="F67">
        <v>6.5</v>
      </c>
      <c r="G67">
        <v>9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4.5999999999999996</v>
      </c>
      <c r="P67">
        <v>4.5999999999999996</v>
      </c>
      <c r="Q67" s="1">
        <v>0.51700000000000002</v>
      </c>
    </row>
    <row r="68" spans="1:17" x14ac:dyDescent="0.35">
      <c r="A68">
        <v>4</v>
      </c>
      <c r="B68" t="s">
        <v>77</v>
      </c>
      <c r="C68">
        <v>2</v>
      </c>
      <c r="D68">
        <v>3</v>
      </c>
      <c r="E68">
        <v>34</v>
      </c>
      <c r="F68">
        <v>17</v>
      </c>
      <c r="G68">
        <v>30</v>
      </c>
      <c r="H68">
        <v>2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4.4000000000000004</v>
      </c>
      <c r="P68">
        <v>4.4000000000000004</v>
      </c>
      <c r="Q68" s="1">
        <v>0.57599999999999996</v>
      </c>
    </row>
    <row r="69" spans="1:17" x14ac:dyDescent="0.35">
      <c r="A69">
        <v>4</v>
      </c>
      <c r="B69" t="s">
        <v>57</v>
      </c>
      <c r="C69">
        <v>3</v>
      </c>
      <c r="D69">
        <v>5</v>
      </c>
      <c r="E69">
        <v>24</v>
      </c>
      <c r="F69">
        <v>8</v>
      </c>
      <c r="G69">
        <v>12</v>
      </c>
      <c r="H69">
        <v>0</v>
      </c>
      <c r="I69">
        <v>0</v>
      </c>
      <c r="J69">
        <v>1</v>
      </c>
      <c r="K69">
        <v>5</v>
      </c>
      <c r="L69">
        <v>0</v>
      </c>
      <c r="M69">
        <v>0</v>
      </c>
      <c r="N69">
        <v>1</v>
      </c>
      <c r="O69">
        <v>4.4000000000000004</v>
      </c>
      <c r="P69">
        <v>4.4000000000000004</v>
      </c>
      <c r="Q69" s="1">
        <v>0.01</v>
      </c>
    </row>
    <row r="70" spans="1:17" x14ac:dyDescent="0.35">
      <c r="A70">
        <v>4</v>
      </c>
      <c r="B70" t="s">
        <v>16</v>
      </c>
      <c r="C70">
        <v>2</v>
      </c>
      <c r="D70">
        <v>4</v>
      </c>
      <c r="E70">
        <v>33</v>
      </c>
      <c r="F70">
        <v>16.5</v>
      </c>
      <c r="G70">
        <v>25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4.3</v>
      </c>
      <c r="P70">
        <v>4.3</v>
      </c>
      <c r="Q70" s="1">
        <v>0.78900000000000003</v>
      </c>
    </row>
    <row r="71" spans="1:17" x14ac:dyDescent="0.35">
      <c r="A71">
        <v>4</v>
      </c>
      <c r="B71" t="s">
        <v>88</v>
      </c>
      <c r="C71">
        <v>1</v>
      </c>
      <c r="D71">
        <v>1</v>
      </c>
      <c r="E71">
        <v>-2</v>
      </c>
      <c r="F71">
        <v>-2</v>
      </c>
      <c r="G71">
        <v>0</v>
      </c>
      <c r="H71">
        <v>0</v>
      </c>
      <c r="I71">
        <v>0</v>
      </c>
      <c r="J71">
        <v>1</v>
      </c>
      <c r="K71">
        <v>40</v>
      </c>
      <c r="L71">
        <v>0</v>
      </c>
      <c r="M71">
        <v>0</v>
      </c>
      <c r="N71">
        <v>1</v>
      </c>
      <c r="O71">
        <v>4.3</v>
      </c>
      <c r="P71">
        <v>4.3</v>
      </c>
      <c r="Q71" s="1">
        <v>1.9E-2</v>
      </c>
    </row>
    <row r="72" spans="1:17" x14ac:dyDescent="0.35">
      <c r="A72">
        <v>4</v>
      </c>
      <c r="B72" t="s">
        <v>97</v>
      </c>
      <c r="C72">
        <v>1</v>
      </c>
      <c r="D72">
        <v>2</v>
      </c>
      <c r="E72">
        <v>38</v>
      </c>
      <c r="F72">
        <v>38</v>
      </c>
      <c r="G72">
        <v>38</v>
      </c>
      <c r="H72">
        <v>2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4.3</v>
      </c>
      <c r="P72">
        <v>4.3</v>
      </c>
      <c r="Q72" s="1">
        <v>1.2E-2</v>
      </c>
    </row>
    <row r="73" spans="1:17" x14ac:dyDescent="0.35">
      <c r="A73">
        <v>4</v>
      </c>
      <c r="B73" t="s">
        <v>122</v>
      </c>
      <c r="C73">
        <v>2</v>
      </c>
      <c r="D73">
        <v>4</v>
      </c>
      <c r="E73">
        <v>33</v>
      </c>
      <c r="F73">
        <v>16.5</v>
      </c>
      <c r="G73">
        <v>22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4.3</v>
      </c>
      <c r="P73">
        <v>4.3</v>
      </c>
      <c r="Q73" s="1">
        <v>2.5999999999999999E-2</v>
      </c>
    </row>
    <row r="74" spans="1:17" x14ac:dyDescent="0.35">
      <c r="A74">
        <v>4</v>
      </c>
      <c r="B74" t="s">
        <v>50</v>
      </c>
      <c r="C74">
        <v>3</v>
      </c>
      <c r="D74">
        <v>6</v>
      </c>
      <c r="E74">
        <v>26</v>
      </c>
      <c r="F74">
        <v>8.6999999999999993</v>
      </c>
      <c r="G74">
        <v>13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4.0999999999999996</v>
      </c>
      <c r="P74">
        <v>4.0999999999999996</v>
      </c>
      <c r="Q74" s="1">
        <v>7.6999999999999999E-2</v>
      </c>
    </row>
    <row r="75" spans="1:17" x14ac:dyDescent="0.35">
      <c r="A75">
        <v>4</v>
      </c>
      <c r="B75" t="s">
        <v>20</v>
      </c>
      <c r="C75">
        <v>1</v>
      </c>
      <c r="D75">
        <v>5</v>
      </c>
      <c r="E75">
        <v>15</v>
      </c>
      <c r="F75">
        <v>15</v>
      </c>
      <c r="G75">
        <v>15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4</v>
      </c>
      <c r="P75">
        <v>4</v>
      </c>
      <c r="Q75" s="1">
        <v>0.95899999999999996</v>
      </c>
    </row>
    <row r="76" spans="1:17" x14ac:dyDescent="0.35">
      <c r="A76">
        <v>4</v>
      </c>
      <c r="B76" t="s">
        <v>62</v>
      </c>
      <c r="C76">
        <v>3</v>
      </c>
      <c r="D76">
        <v>7</v>
      </c>
      <c r="E76">
        <v>25</v>
      </c>
      <c r="F76">
        <v>8.3000000000000007</v>
      </c>
      <c r="G76">
        <v>17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4</v>
      </c>
      <c r="P76">
        <v>4</v>
      </c>
      <c r="Q76" s="1">
        <v>0.82099999999999995</v>
      </c>
    </row>
    <row r="77" spans="1:17" x14ac:dyDescent="0.35">
      <c r="A77">
        <v>4</v>
      </c>
      <c r="B77" t="s">
        <v>277</v>
      </c>
      <c r="C77">
        <v>1</v>
      </c>
      <c r="D77">
        <v>1</v>
      </c>
      <c r="E77">
        <v>35</v>
      </c>
      <c r="F77">
        <v>35</v>
      </c>
      <c r="G77">
        <v>35</v>
      </c>
      <c r="H77">
        <v>2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4</v>
      </c>
      <c r="P77">
        <v>4</v>
      </c>
      <c r="Q77" s="1">
        <v>1E-3</v>
      </c>
    </row>
    <row r="78" spans="1:17" x14ac:dyDescent="0.35">
      <c r="A78">
        <v>4</v>
      </c>
      <c r="B78" t="s">
        <v>198</v>
      </c>
      <c r="C78">
        <v>2</v>
      </c>
      <c r="D78">
        <v>3</v>
      </c>
      <c r="E78">
        <v>29</v>
      </c>
      <c r="F78">
        <v>14.5</v>
      </c>
      <c r="G78">
        <v>16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3.9</v>
      </c>
      <c r="P78">
        <v>3.9</v>
      </c>
      <c r="Q78" s="1">
        <v>2.5000000000000001E-2</v>
      </c>
    </row>
    <row r="79" spans="1:17" x14ac:dyDescent="0.35">
      <c r="A79">
        <v>4</v>
      </c>
      <c r="B79" t="s">
        <v>99</v>
      </c>
      <c r="C79">
        <v>3</v>
      </c>
      <c r="D79">
        <v>3</v>
      </c>
      <c r="E79">
        <v>24</v>
      </c>
      <c r="F79">
        <v>8</v>
      </c>
      <c r="G79">
        <v>11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3.9</v>
      </c>
      <c r="P79">
        <v>3.9</v>
      </c>
      <c r="Q79" s="1">
        <v>1.0999999999999999E-2</v>
      </c>
    </row>
    <row r="80" spans="1:17" x14ac:dyDescent="0.35">
      <c r="A80">
        <v>4</v>
      </c>
      <c r="B80" t="s">
        <v>118</v>
      </c>
      <c r="C80">
        <v>2</v>
      </c>
      <c r="D80">
        <v>3</v>
      </c>
      <c r="E80">
        <v>28</v>
      </c>
      <c r="F80">
        <v>14</v>
      </c>
      <c r="G80">
        <v>18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3.8</v>
      </c>
      <c r="P80">
        <v>3.8</v>
      </c>
      <c r="Q80" s="1">
        <v>0.17399999999999999</v>
      </c>
    </row>
    <row r="81" spans="1:17" x14ac:dyDescent="0.35">
      <c r="A81">
        <v>4</v>
      </c>
      <c r="B81" t="s">
        <v>73</v>
      </c>
      <c r="C81">
        <v>1</v>
      </c>
      <c r="D81">
        <v>3</v>
      </c>
      <c r="E81">
        <v>16</v>
      </c>
      <c r="F81">
        <v>16</v>
      </c>
      <c r="G81">
        <v>16</v>
      </c>
      <c r="H81">
        <v>0</v>
      </c>
      <c r="I81">
        <v>0</v>
      </c>
      <c r="J81">
        <v>2</v>
      </c>
      <c r="K81">
        <v>13</v>
      </c>
      <c r="L81">
        <v>0</v>
      </c>
      <c r="M81">
        <v>0</v>
      </c>
      <c r="N81">
        <v>1</v>
      </c>
      <c r="O81">
        <v>3.4</v>
      </c>
      <c r="P81">
        <v>3.4</v>
      </c>
      <c r="Q81" s="1">
        <v>0.91</v>
      </c>
    </row>
    <row r="82" spans="1:17" x14ac:dyDescent="0.35">
      <c r="A82">
        <v>4</v>
      </c>
      <c r="B82" t="s">
        <v>84</v>
      </c>
      <c r="C82">
        <v>2</v>
      </c>
      <c r="D82">
        <v>3</v>
      </c>
      <c r="E82">
        <v>23</v>
      </c>
      <c r="F82">
        <v>11.5</v>
      </c>
      <c r="G82">
        <v>12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3.3</v>
      </c>
      <c r="P82">
        <v>3.3</v>
      </c>
      <c r="Q82" s="1">
        <v>2.3E-2</v>
      </c>
    </row>
    <row r="83" spans="1:17" x14ac:dyDescent="0.35">
      <c r="A83">
        <v>4</v>
      </c>
      <c r="B83" t="s">
        <v>101</v>
      </c>
      <c r="C83">
        <v>2</v>
      </c>
      <c r="D83">
        <v>2</v>
      </c>
      <c r="E83">
        <v>22</v>
      </c>
      <c r="F83">
        <v>11</v>
      </c>
      <c r="G83">
        <v>15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3.2</v>
      </c>
      <c r="P83">
        <v>3.2</v>
      </c>
      <c r="Q83" s="1">
        <v>0.122</v>
      </c>
    </row>
    <row r="84" spans="1:17" x14ac:dyDescent="0.35">
      <c r="A84">
        <v>4</v>
      </c>
      <c r="B84" t="s">
        <v>157</v>
      </c>
      <c r="C84">
        <v>2</v>
      </c>
      <c r="D84">
        <v>2</v>
      </c>
      <c r="E84">
        <v>22</v>
      </c>
      <c r="F84">
        <v>11</v>
      </c>
      <c r="G84">
        <v>14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3.2</v>
      </c>
      <c r="P84">
        <v>3.2</v>
      </c>
      <c r="Q84" s="1">
        <v>1.0999999999999999E-2</v>
      </c>
    </row>
    <row r="85" spans="1:17" x14ac:dyDescent="0.35">
      <c r="A85">
        <v>4</v>
      </c>
      <c r="B85" t="s">
        <v>100</v>
      </c>
      <c r="C85">
        <v>3</v>
      </c>
      <c r="D85">
        <v>5</v>
      </c>
      <c r="E85">
        <v>15</v>
      </c>
      <c r="F85">
        <v>5</v>
      </c>
      <c r="G85">
        <v>8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3</v>
      </c>
      <c r="P85">
        <v>3</v>
      </c>
      <c r="Q85" s="1">
        <v>2.5000000000000001E-2</v>
      </c>
    </row>
    <row r="86" spans="1:17" x14ac:dyDescent="0.35">
      <c r="A86">
        <v>4</v>
      </c>
      <c r="B86" t="s">
        <v>108</v>
      </c>
      <c r="C86">
        <v>2</v>
      </c>
      <c r="D86">
        <v>4</v>
      </c>
      <c r="E86">
        <v>19</v>
      </c>
      <c r="F86">
        <v>9.5</v>
      </c>
      <c r="G86">
        <v>10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2.9</v>
      </c>
      <c r="P86">
        <v>2.9</v>
      </c>
      <c r="Q86" s="1">
        <v>0.88500000000000001</v>
      </c>
    </row>
    <row r="87" spans="1:17" x14ac:dyDescent="0.35">
      <c r="A87">
        <v>4</v>
      </c>
      <c r="B87" t="s">
        <v>105</v>
      </c>
      <c r="C87">
        <v>2</v>
      </c>
      <c r="D87">
        <v>2</v>
      </c>
      <c r="E87">
        <v>19</v>
      </c>
      <c r="F87">
        <v>9.5</v>
      </c>
      <c r="G87">
        <v>10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2.9</v>
      </c>
      <c r="P87">
        <v>2.9</v>
      </c>
      <c r="Q87" s="1">
        <v>0</v>
      </c>
    </row>
    <row r="88" spans="1:17" x14ac:dyDescent="0.35">
      <c r="A88">
        <v>4</v>
      </c>
      <c r="B88" t="s">
        <v>321</v>
      </c>
      <c r="C88">
        <v>2</v>
      </c>
      <c r="D88">
        <v>3</v>
      </c>
      <c r="E88">
        <v>18</v>
      </c>
      <c r="F88">
        <v>9</v>
      </c>
      <c r="G88">
        <v>9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2.8</v>
      </c>
      <c r="P88">
        <v>2.8</v>
      </c>
      <c r="Q88" s="1">
        <v>1E-3</v>
      </c>
    </row>
    <row r="89" spans="1:17" x14ac:dyDescent="0.35">
      <c r="A89">
        <v>4</v>
      </c>
      <c r="B89" t="s">
        <v>111</v>
      </c>
      <c r="C89">
        <v>1</v>
      </c>
      <c r="D89">
        <v>2</v>
      </c>
      <c r="E89">
        <v>22</v>
      </c>
      <c r="F89">
        <v>22</v>
      </c>
      <c r="G89">
        <v>22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2.7</v>
      </c>
      <c r="P89">
        <v>2.7</v>
      </c>
      <c r="Q89" s="1">
        <v>8.0000000000000002E-3</v>
      </c>
    </row>
    <row r="90" spans="1:17" x14ac:dyDescent="0.35">
      <c r="A90">
        <v>4</v>
      </c>
      <c r="B90" t="s">
        <v>316</v>
      </c>
      <c r="C90">
        <v>1</v>
      </c>
      <c r="D90">
        <v>1</v>
      </c>
      <c r="E90">
        <v>21</v>
      </c>
      <c r="F90">
        <v>21</v>
      </c>
      <c r="G90">
        <v>21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2.6</v>
      </c>
      <c r="P90">
        <v>2.6</v>
      </c>
      <c r="Q90" s="1">
        <v>1E-3</v>
      </c>
    </row>
    <row r="91" spans="1:17" x14ac:dyDescent="0.35">
      <c r="A91">
        <v>4</v>
      </c>
      <c r="B91" t="s">
        <v>323</v>
      </c>
      <c r="C91">
        <v>3</v>
      </c>
      <c r="D91">
        <v>4</v>
      </c>
      <c r="E91">
        <v>10</v>
      </c>
      <c r="F91">
        <v>3.3</v>
      </c>
      <c r="G91">
        <v>9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2.5</v>
      </c>
      <c r="P91">
        <v>2.5</v>
      </c>
      <c r="Q91" s="1">
        <v>0</v>
      </c>
    </row>
    <row r="92" spans="1:17" x14ac:dyDescent="0.35">
      <c r="A92">
        <v>4</v>
      </c>
      <c r="B92" t="s">
        <v>158</v>
      </c>
      <c r="C92">
        <v>1</v>
      </c>
      <c r="D92">
        <v>1</v>
      </c>
      <c r="E92">
        <v>12</v>
      </c>
      <c r="F92">
        <v>12</v>
      </c>
      <c r="G92">
        <v>12</v>
      </c>
      <c r="H92">
        <v>0</v>
      </c>
      <c r="I92">
        <v>0</v>
      </c>
      <c r="J92">
        <v>1</v>
      </c>
      <c r="K92">
        <v>7</v>
      </c>
      <c r="L92">
        <v>0</v>
      </c>
      <c r="M92">
        <v>0</v>
      </c>
      <c r="N92">
        <v>1</v>
      </c>
      <c r="O92">
        <v>2.4</v>
      </c>
      <c r="P92">
        <v>2.4</v>
      </c>
      <c r="Q92" s="1">
        <v>1E-3</v>
      </c>
    </row>
    <row r="93" spans="1:17" x14ac:dyDescent="0.35">
      <c r="A93">
        <v>4</v>
      </c>
      <c r="B93" t="s">
        <v>93</v>
      </c>
      <c r="C93">
        <v>1</v>
      </c>
      <c r="D93">
        <v>3</v>
      </c>
      <c r="E93">
        <v>18</v>
      </c>
      <c r="F93">
        <v>18</v>
      </c>
      <c r="G93">
        <v>18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2.2999999999999998</v>
      </c>
      <c r="P93">
        <v>2.2999999999999998</v>
      </c>
      <c r="Q93" s="1">
        <v>0.23899999999999999</v>
      </c>
    </row>
    <row r="94" spans="1:17" x14ac:dyDescent="0.35">
      <c r="A94">
        <v>4</v>
      </c>
      <c r="B94" t="s">
        <v>181</v>
      </c>
      <c r="C94">
        <v>1</v>
      </c>
      <c r="D94">
        <v>1</v>
      </c>
      <c r="E94">
        <v>17</v>
      </c>
      <c r="F94">
        <v>17</v>
      </c>
      <c r="G94">
        <v>17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2.2000000000000002</v>
      </c>
      <c r="P94">
        <v>2.2000000000000002</v>
      </c>
      <c r="Q94" s="1">
        <v>2.1000000000000001E-2</v>
      </c>
    </row>
    <row r="95" spans="1:17" x14ac:dyDescent="0.35">
      <c r="A95">
        <v>4</v>
      </c>
      <c r="B95" t="s">
        <v>104</v>
      </c>
      <c r="C95">
        <v>2</v>
      </c>
      <c r="D95">
        <v>4</v>
      </c>
      <c r="E95">
        <v>12</v>
      </c>
      <c r="F95">
        <v>6</v>
      </c>
      <c r="G95">
        <v>12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2.2000000000000002</v>
      </c>
      <c r="P95">
        <v>2.2000000000000002</v>
      </c>
      <c r="Q95" s="1">
        <v>2.4E-2</v>
      </c>
    </row>
    <row r="96" spans="1:17" x14ac:dyDescent="0.35">
      <c r="A96">
        <v>4</v>
      </c>
      <c r="B96" t="s">
        <v>163</v>
      </c>
      <c r="C96">
        <v>1</v>
      </c>
      <c r="D96">
        <v>1</v>
      </c>
      <c r="E96">
        <v>4</v>
      </c>
      <c r="F96">
        <v>4</v>
      </c>
      <c r="G96">
        <v>4</v>
      </c>
      <c r="H96">
        <v>0</v>
      </c>
      <c r="I96">
        <v>0</v>
      </c>
      <c r="J96">
        <v>2</v>
      </c>
      <c r="K96">
        <v>13</v>
      </c>
      <c r="L96">
        <v>0</v>
      </c>
      <c r="M96">
        <v>0</v>
      </c>
      <c r="N96">
        <v>1</v>
      </c>
      <c r="O96">
        <v>2.2000000000000002</v>
      </c>
      <c r="P96">
        <v>2.2000000000000002</v>
      </c>
      <c r="Q96" s="1">
        <v>2E-3</v>
      </c>
    </row>
    <row r="97" spans="1:17" x14ac:dyDescent="0.35">
      <c r="A97">
        <v>4</v>
      </c>
      <c r="B97" t="s">
        <v>71</v>
      </c>
      <c r="C97">
        <v>1</v>
      </c>
      <c r="D97">
        <v>6</v>
      </c>
      <c r="E97">
        <v>16</v>
      </c>
      <c r="F97">
        <v>16</v>
      </c>
      <c r="G97">
        <v>16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2.1</v>
      </c>
      <c r="P97">
        <v>2.1</v>
      </c>
      <c r="Q97" s="1">
        <v>0.93700000000000006</v>
      </c>
    </row>
    <row r="98" spans="1:17" x14ac:dyDescent="0.35">
      <c r="A98">
        <v>4</v>
      </c>
      <c r="B98" t="s">
        <v>76</v>
      </c>
      <c r="C98">
        <v>1</v>
      </c>
      <c r="D98">
        <v>2</v>
      </c>
      <c r="E98">
        <v>16</v>
      </c>
      <c r="F98">
        <v>16</v>
      </c>
      <c r="G98">
        <v>16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2.1</v>
      </c>
      <c r="P98">
        <v>2.1</v>
      </c>
      <c r="Q98" s="1">
        <v>0.24299999999999999</v>
      </c>
    </row>
    <row r="99" spans="1:17" x14ac:dyDescent="0.35">
      <c r="A99">
        <v>4</v>
      </c>
      <c r="B99" t="s">
        <v>120</v>
      </c>
      <c r="C99">
        <v>1</v>
      </c>
      <c r="D99">
        <v>2</v>
      </c>
      <c r="E99">
        <v>16</v>
      </c>
      <c r="F99">
        <v>16</v>
      </c>
      <c r="G99">
        <v>16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2.1</v>
      </c>
      <c r="P99">
        <v>2.1</v>
      </c>
      <c r="Q99" s="1">
        <v>2E-3</v>
      </c>
    </row>
    <row r="100" spans="1:17" x14ac:dyDescent="0.35">
      <c r="A100">
        <v>4</v>
      </c>
      <c r="B100" t="s">
        <v>150</v>
      </c>
      <c r="C100">
        <v>2</v>
      </c>
      <c r="D100">
        <v>2</v>
      </c>
      <c r="E100">
        <v>10</v>
      </c>
      <c r="F100">
        <v>5</v>
      </c>
      <c r="G100">
        <v>7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2</v>
      </c>
      <c r="P100">
        <v>2</v>
      </c>
      <c r="Q100" s="1">
        <v>3.0000000000000001E-3</v>
      </c>
    </row>
    <row r="101" spans="1:17" x14ac:dyDescent="0.35">
      <c r="A101">
        <v>4</v>
      </c>
      <c r="B101" t="s">
        <v>119</v>
      </c>
      <c r="C101">
        <v>1</v>
      </c>
      <c r="D101">
        <v>2</v>
      </c>
      <c r="E101">
        <v>15</v>
      </c>
      <c r="F101">
        <v>15</v>
      </c>
      <c r="G101">
        <v>15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2</v>
      </c>
      <c r="P101">
        <v>2</v>
      </c>
      <c r="Q101" s="1">
        <v>0</v>
      </c>
    </row>
    <row r="102" spans="1:17" x14ac:dyDescent="0.35">
      <c r="A102">
        <v>4</v>
      </c>
      <c r="B102" t="s">
        <v>110</v>
      </c>
      <c r="C102">
        <v>2</v>
      </c>
      <c r="D102">
        <v>2</v>
      </c>
      <c r="E102">
        <v>10</v>
      </c>
      <c r="F102">
        <v>5</v>
      </c>
      <c r="G102">
        <v>7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2</v>
      </c>
      <c r="P102">
        <v>2</v>
      </c>
      <c r="Q102" s="1">
        <v>3.2000000000000001E-2</v>
      </c>
    </row>
    <row r="103" spans="1:17" x14ac:dyDescent="0.35">
      <c r="A103">
        <v>4</v>
      </c>
      <c r="B103" t="s">
        <v>86</v>
      </c>
      <c r="C103">
        <v>3</v>
      </c>
      <c r="D103">
        <v>6</v>
      </c>
      <c r="E103">
        <v>5</v>
      </c>
      <c r="F103">
        <v>1.7</v>
      </c>
      <c r="G103">
        <v>3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2</v>
      </c>
      <c r="P103">
        <v>2</v>
      </c>
      <c r="Q103" s="1">
        <v>0.56799999999999995</v>
      </c>
    </row>
    <row r="104" spans="1:17" x14ac:dyDescent="0.35">
      <c r="A104">
        <v>4</v>
      </c>
      <c r="B104" t="s">
        <v>161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2</v>
      </c>
      <c r="K104">
        <v>19</v>
      </c>
      <c r="L104">
        <v>0</v>
      </c>
      <c r="M104">
        <v>0</v>
      </c>
      <c r="N104">
        <v>1</v>
      </c>
      <c r="O104">
        <v>1.9</v>
      </c>
      <c r="P104">
        <v>1.9</v>
      </c>
      <c r="Q104" s="1">
        <v>1E-3</v>
      </c>
    </row>
    <row r="105" spans="1:17" x14ac:dyDescent="0.35">
      <c r="A105">
        <v>4</v>
      </c>
      <c r="B105" t="s">
        <v>70</v>
      </c>
      <c r="C105">
        <v>1</v>
      </c>
      <c r="D105">
        <v>5</v>
      </c>
      <c r="E105">
        <v>14</v>
      </c>
      <c r="F105">
        <v>14</v>
      </c>
      <c r="G105">
        <v>14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1.9</v>
      </c>
      <c r="P105">
        <v>1.9</v>
      </c>
      <c r="Q105" s="1">
        <v>0.19800000000000001</v>
      </c>
    </row>
    <row r="106" spans="1:17" x14ac:dyDescent="0.35">
      <c r="A106">
        <v>4</v>
      </c>
      <c r="B106" t="s">
        <v>102</v>
      </c>
      <c r="C106">
        <v>0</v>
      </c>
      <c r="D106">
        <v>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2</v>
      </c>
      <c r="K106">
        <v>19</v>
      </c>
      <c r="L106">
        <v>0</v>
      </c>
      <c r="M106">
        <v>0</v>
      </c>
      <c r="N106">
        <v>1</v>
      </c>
      <c r="O106">
        <v>1.9</v>
      </c>
      <c r="P106">
        <v>1.9</v>
      </c>
      <c r="Q106" s="1">
        <v>0.19800000000000001</v>
      </c>
    </row>
    <row r="107" spans="1:17" x14ac:dyDescent="0.35">
      <c r="A107">
        <v>4</v>
      </c>
      <c r="B107" t="s">
        <v>107</v>
      </c>
      <c r="C107">
        <v>2</v>
      </c>
      <c r="D107">
        <v>2</v>
      </c>
      <c r="E107">
        <v>8</v>
      </c>
      <c r="F107">
        <v>4</v>
      </c>
      <c r="G107">
        <v>10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1.8</v>
      </c>
      <c r="P107">
        <v>1.8</v>
      </c>
      <c r="Q107" s="1">
        <v>1E-3</v>
      </c>
    </row>
    <row r="108" spans="1:17" x14ac:dyDescent="0.35">
      <c r="A108">
        <v>4</v>
      </c>
      <c r="B108" t="s">
        <v>162</v>
      </c>
      <c r="C108">
        <v>2</v>
      </c>
      <c r="D108">
        <v>4</v>
      </c>
      <c r="E108">
        <v>8</v>
      </c>
      <c r="F108">
        <v>4</v>
      </c>
      <c r="G108">
        <v>5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1.8</v>
      </c>
      <c r="P108">
        <v>1.8</v>
      </c>
      <c r="Q108" s="1">
        <v>4.0000000000000001E-3</v>
      </c>
    </row>
    <row r="109" spans="1:17" x14ac:dyDescent="0.35">
      <c r="A109">
        <v>4</v>
      </c>
      <c r="B109" t="s">
        <v>176</v>
      </c>
      <c r="C109">
        <v>1</v>
      </c>
      <c r="D109">
        <v>1</v>
      </c>
      <c r="E109">
        <v>11</v>
      </c>
      <c r="F109">
        <v>11</v>
      </c>
      <c r="G109">
        <v>11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1.6</v>
      </c>
      <c r="P109">
        <v>1.6</v>
      </c>
      <c r="Q109" s="1">
        <v>0</v>
      </c>
    </row>
    <row r="110" spans="1:17" x14ac:dyDescent="0.35">
      <c r="A110">
        <v>4</v>
      </c>
      <c r="B110" t="s">
        <v>169</v>
      </c>
      <c r="C110">
        <v>1</v>
      </c>
      <c r="D110">
        <v>2</v>
      </c>
      <c r="E110">
        <v>11</v>
      </c>
      <c r="F110">
        <v>11</v>
      </c>
      <c r="G110">
        <v>11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1.6</v>
      </c>
      <c r="P110">
        <v>1.6</v>
      </c>
      <c r="Q110" s="1">
        <v>1E-3</v>
      </c>
    </row>
    <row r="111" spans="1:17" x14ac:dyDescent="0.35">
      <c r="A111">
        <v>4</v>
      </c>
      <c r="B111" t="s">
        <v>179</v>
      </c>
      <c r="C111">
        <v>1</v>
      </c>
      <c r="D111">
        <v>1</v>
      </c>
      <c r="E111">
        <v>10</v>
      </c>
      <c r="F111">
        <v>10</v>
      </c>
      <c r="G111">
        <v>10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1.5</v>
      </c>
      <c r="P111">
        <v>1.5</v>
      </c>
      <c r="Q111" s="1">
        <v>0</v>
      </c>
    </row>
    <row r="112" spans="1:17" x14ac:dyDescent="0.35">
      <c r="A112">
        <v>4</v>
      </c>
      <c r="B112" t="s">
        <v>297</v>
      </c>
      <c r="C112">
        <v>1</v>
      </c>
      <c r="D112">
        <v>1</v>
      </c>
      <c r="E112">
        <v>9</v>
      </c>
      <c r="F112">
        <v>9</v>
      </c>
      <c r="G112">
        <v>9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1.4</v>
      </c>
      <c r="P112">
        <v>1.4</v>
      </c>
      <c r="Q112" s="1">
        <v>0</v>
      </c>
    </row>
    <row r="113" spans="1:17" x14ac:dyDescent="0.35">
      <c r="A113">
        <v>4</v>
      </c>
      <c r="B113" t="s">
        <v>48</v>
      </c>
      <c r="C113">
        <v>1</v>
      </c>
      <c r="D113">
        <v>2</v>
      </c>
      <c r="E113">
        <v>8</v>
      </c>
      <c r="F113">
        <v>8</v>
      </c>
      <c r="G113">
        <v>8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1.3</v>
      </c>
      <c r="P113">
        <v>1.3</v>
      </c>
      <c r="Q113" s="1">
        <v>1.2E-2</v>
      </c>
    </row>
    <row r="114" spans="1:17" x14ac:dyDescent="0.35">
      <c r="A114">
        <v>4</v>
      </c>
      <c r="B114" t="s">
        <v>271</v>
      </c>
      <c r="C114">
        <v>1</v>
      </c>
      <c r="D114">
        <v>1</v>
      </c>
      <c r="E114">
        <v>7</v>
      </c>
      <c r="F114">
        <v>7</v>
      </c>
      <c r="G114">
        <v>7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1.2</v>
      </c>
      <c r="P114">
        <v>1.2</v>
      </c>
      <c r="Q114" s="1">
        <v>1E-3</v>
      </c>
    </row>
    <row r="115" spans="1:17" x14ac:dyDescent="0.35">
      <c r="A115">
        <v>4</v>
      </c>
      <c r="B115" t="s">
        <v>345</v>
      </c>
      <c r="C115">
        <v>1</v>
      </c>
      <c r="D115">
        <v>4</v>
      </c>
      <c r="E115">
        <v>7</v>
      </c>
      <c r="F115">
        <v>7</v>
      </c>
      <c r="G115">
        <v>7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1.2</v>
      </c>
      <c r="P115">
        <v>1.2</v>
      </c>
      <c r="Q115" s="1">
        <v>2.3E-2</v>
      </c>
    </row>
    <row r="116" spans="1:17" x14ac:dyDescent="0.35">
      <c r="A116">
        <v>4</v>
      </c>
      <c r="B116" t="s">
        <v>330</v>
      </c>
      <c r="C116">
        <v>1</v>
      </c>
      <c r="D116">
        <v>1</v>
      </c>
      <c r="E116">
        <v>6</v>
      </c>
      <c r="F116">
        <v>6</v>
      </c>
      <c r="G116">
        <v>6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1.1000000000000001</v>
      </c>
      <c r="P116">
        <v>1.1000000000000001</v>
      </c>
      <c r="Q116" s="1">
        <v>2E-3</v>
      </c>
    </row>
    <row r="117" spans="1:17" x14ac:dyDescent="0.35">
      <c r="A117">
        <v>4</v>
      </c>
      <c r="B117" t="s">
        <v>156</v>
      </c>
      <c r="C117">
        <v>1</v>
      </c>
      <c r="D117">
        <v>3</v>
      </c>
      <c r="E117">
        <v>6</v>
      </c>
      <c r="F117">
        <v>6</v>
      </c>
      <c r="G117">
        <v>6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1.1000000000000001</v>
      </c>
      <c r="P117">
        <v>1.1000000000000001</v>
      </c>
      <c r="Q117" s="1">
        <v>2E-3</v>
      </c>
    </row>
    <row r="118" spans="1:17" x14ac:dyDescent="0.35">
      <c r="A118">
        <v>4</v>
      </c>
      <c r="B118" t="s">
        <v>65</v>
      </c>
      <c r="C118">
        <v>1</v>
      </c>
      <c r="D118">
        <v>2</v>
      </c>
      <c r="E118">
        <v>6</v>
      </c>
      <c r="F118">
        <v>6</v>
      </c>
      <c r="G118">
        <v>6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1.1000000000000001</v>
      </c>
      <c r="P118">
        <v>1.1000000000000001</v>
      </c>
      <c r="Q118" s="1">
        <v>3.9E-2</v>
      </c>
    </row>
    <row r="119" spans="1:17" x14ac:dyDescent="0.35">
      <c r="A119">
        <v>4</v>
      </c>
      <c r="B119" t="s">
        <v>54</v>
      </c>
      <c r="C119">
        <v>2</v>
      </c>
      <c r="D119">
        <v>4</v>
      </c>
      <c r="E119">
        <v>20</v>
      </c>
      <c r="F119">
        <v>10</v>
      </c>
      <c r="G119">
        <v>13</v>
      </c>
      <c r="H119">
        <v>0</v>
      </c>
      <c r="I119">
        <v>0</v>
      </c>
      <c r="J119">
        <v>1</v>
      </c>
      <c r="K119">
        <v>-20</v>
      </c>
      <c r="L119">
        <v>0</v>
      </c>
      <c r="M119">
        <v>0</v>
      </c>
      <c r="N119">
        <v>1</v>
      </c>
      <c r="O119">
        <v>1</v>
      </c>
      <c r="P119">
        <v>1</v>
      </c>
      <c r="Q119" s="1">
        <v>0.38200000000000001</v>
      </c>
    </row>
    <row r="120" spans="1:17" x14ac:dyDescent="0.35">
      <c r="A120">
        <v>4</v>
      </c>
      <c r="B120" t="s">
        <v>217</v>
      </c>
      <c r="C120">
        <v>1</v>
      </c>
      <c r="D120">
        <v>3</v>
      </c>
      <c r="E120">
        <v>5</v>
      </c>
      <c r="F120">
        <v>5</v>
      </c>
      <c r="G120">
        <v>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1</v>
      </c>
      <c r="Q120" s="1">
        <v>3.0000000000000001E-3</v>
      </c>
    </row>
    <row r="121" spans="1:17" x14ac:dyDescent="0.35">
      <c r="A121">
        <v>4</v>
      </c>
      <c r="B121" t="s">
        <v>160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10</v>
      </c>
      <c r="L121">
        <v>0</v>
      </c>
      <c r="M121">
        <v>0</v>
      </c>
      <c r="N121">
        <v>1</v>
      </c>
      <c r="O121">
        <v>1</v>
      </c>
      <c r="P121">
        <v>1</v>
      </c>
      <c r="Q121" s="1">
        <v>1E-3</v>
      </c>
    </row>
    <row r="122" spans="1:17" x14ac:dyDescent="0.35">
      <c r="A122">
        <v>4</v>
      </c>
      <c r="B122" t="s">
        <v>69</v>
      </c>
      <c r="C122">
        <v>1</v>
      </c>
      <c r="D122">
        <v>1</v>
      </c>
      <c r="E122">
        <v>5</v>
      </c>
      <c r="F122">
        <v>5</v>
      </c>
      <c r="G122">
        <v>5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 s="1">
        <v>0.04</v>
      </c>
    </row>
    <row r="123" spans="1:17" x14ac:dyDescent="0.35">
      <c r="A123">
        <v>4</v>
      </c>
      <c r="B123" t="s">
        <v>27</v>
      </c>
      <c r="C123">
        <v>1</v>
      </c>
      <c r="D123">
        <v>6</v>
      </c>
      <c r="E123">
        <v>4</v>
      </c>
      <c r="F123">
        <v>4</v>
      </c>
      <c r="G123">
        <v>4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0.9</v>
      </c>
      <c r="P123">
        <v>0.9</v>
      </c>
      <c r="Q123" s="1">
        <v>0.98399999999999999</v>
      </c>
    </row>
    <row r="124" spans="1:17" x14ac:dyDescent="0.35">
      <c r="A124">
        <v>4</v>
      </c>
      <c r="B124" t="s">
        <v>121</v>
      </c>
      <c r="C124">
        <v>1</v>
      </c>
      <c r="D124">
        <v>2</v>
      </c>
      <c r="E124">
        <v>4</v>
      </c>
      <c r="F124">
        <v>4</v>
      </c>
      <c r="G124">
        <v>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0.9</v>
      </c>
      <c r="P124">
        <v>0.9</v>
      </c>
      <c r="Q124" s="1">
        <v>7.0000000000000001E-3</v>
      </c>
    </row>
    <row r="125" spans="1:17" x14ac:dyDescent="0.35">
      <c r="A125">
        <v>4</v>
      </c>
      <c r="B125" t="s">
        <v>272</v>
      </c>
      <c r="C125">
        <v>1</v>
      </c>
      <c r="D125">
        <v>1</v>
      </c>
      <c r="E125">
        <v>3</v>
      </c>
      <c r="F125">
        <v>3</v>
      </c>
      <c r="G125">
        <v>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0.8</v>
      </c>
      <c r="P125">
        <v>0.8</v>
      </c>
      <c r="Q125" s="1">
        <v>0</v>
      </c>
    </row>
    <row r="126" spans="1:17" x14ac:dyDescent="0.35">
      <c r="A126">
        <v>4</v>
      </c>
      <c r="B126" t="s">
        <v>49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3</v>
      </c>
      <c r="K126">
        <v>6</v>
      </c>
      <c r="L126">
        <v>0</v>
      </c>
      <c r="M126">
        <v>0</v>
      </c>
      <c r="N126">
        <v>1</v>
      </c>
      <c r="O126">
        <v>0.6</v>
      </c>
      <c r="P126">
        <v>0.6</v>
      </c>
      <c r="Q126" s="1">
        <v>0.98</v>
      </c>
    </row>
    <row r="127" spans="1:17" x14ac:dyDescent="0.35">
      <c r="A127">
        <v>4</v>
      </c>
      <c r="B127" t="s">
        <v>159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0.5</v>
      </c>
      <c r="P127">
        <v>0.5</v>
      </c>
      <c r="Q127" s="1">
        <v>1E-3</v>
      </c>
    </row>
    <row r="128" spans="1:17" x14ac:dyDescent="0.35">
      <c r="A128">
        <v>4</v>
      </c>
      <c r="B128" t="s">
        <v>289</v>
      </c>
      <c r="C128">
        <v>1</v>
      </c>
      <c r="D128">
        <v>1</v>
      </c>
      <c r="E128">
        <v>-1</v>
      </c>
      <c r="F128">
        <v>-1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0.4</v>
      </c>
      <c r="P128">
        <v>0.4</v>
      </c>
      <c r="Q128" s="1">
        <v>0</v>
      </c>
    </row>
    <row r="129" spans="1:17" x14ac:dyDescent="0.35">
      <c r="A129">
        <v>4</v>
      </c>
      <c r="B129" t="s">
        <v>175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4</v>
      </c>
      <c r="B130" t="s">
        <v>368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 s="1">
        <v>0</v>
      </c>
    </row>
    <row r="131" spans="1:17" x14ac:dyDescent="0.35">
      <c r="A131">
        <v>4</v>
      </c>
      <c r="B131" t="s">
        <v>353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</v>
      </c>
    </row>
    <row r="132" spans="1:17" x14ac:dyDescent="0.35">
      <c r="A132">
        <v>4</v>
      </c>
      <c r="B132" t="s">
        <v>170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0</v>
      </c>
    </row>
    <row r="133" spans="1:17" x14ac:dyDescent="0.35">
      <c r="A133">
        <v>4</v>
      </c>
      <c r="B133" t="s">
        <v>172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 s="1">
        <v>0</v>
      </c>
    </row>
    <row r="134" spans="1:17" x14ac:dyDescent="0.35">
      <c r="A134">
        <v>4</v>
      </c>
      <c r="B134" t="s">
        <v>173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">
        <v>0</v>
      </c>
    </row>
    <row r="135" spans="1:17" x14ac:dyDescent="0.35">
      <c r="A135">
        <v>4</v>
      </c>
      <c r="B135" t="s">
        <v>184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0</v>
      </c>
    </row>
    <row r="136" spans="1:17" x14ac:dyDescent="0.35">
      <c r="A136">
        <v>4</v>
      </c>
      <c r="B136" t="s">
        <v>185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s="1">
        <v>2.4E-2</v>
      </c>
    </row>
    <row r="137" spans="1:17" x14ac:dyDescent="0.35">
      <c r="A137">
        <v>4</v>
      </c>
      <c r="B137" t="s">
        <v>186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1">
        <v>0</v>
      </c>
    </row>
    <row r="138" spans="1:17" x14ac:dyDescent="0.35">
      <c r="A138">
        <v>4</v>
      </c>
      <c r="B138" t="s">
        <v>61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1">
        <v>0.81699999999999995</v>
      </c>
    </row>
    <row r="139" spans="1:17" x14ac:dyDescent="0.35">
      <c r="A139">
        <v>4</v>
      </c>
      <c r="B139" t="s">
        <v>337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 s="1">
        <v>1.7999999999999999E-2</v>
      </c>
    </row>
    <row r="140" spans="1:17" x14ac:dyDescent="0.35">
      <c r="A140">
        <v>4</v>
      </c>
      <c r="B140" t="s">
        <v>177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 s="1">
        <v>8.6999999999999994E-2</v>
      </c>
    </row>
    <row r="141" spans="1:17" x14ac:dyDescent="0.35">
      <c r="A141">
        <v>4</v>
      </c>
      <c r="B141" t="s">
        <v>354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1">
        <v>0</v>
      </c>
    </row>
    <row r="142" spans="1:17" x14ac:dyDescent="0.35">
      <c r="A142">
        <v>4</v>
      </c>
      <c r="B142" t="s">
        <v>178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 s="1">
        <v>0</v>
      </c>
    </row>
    <row r="143" spans="1:17" x14ac:dyDescent="0.35">
      <c r="A143">
        <v>4</v>
      </c>
      <c r="B143" t="s">
        <v>183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 s="1">
        <v>0</v>
      </c>
    </row>
    <row r="144" spans="1:17" x14ac:dyDescent="0.35">
      <c r="A144">
        <v>4</v>
      </c>
      <c r="B144" t="s">
        <v>180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">
        <v>0</v>
      </c>
    </row>
    <row r="145" spans="1:17" x14ac:dyDescent="0.35">
      <c r="A145">
        <v>4</v>
      </c>
      <c r="B145" t="s">
        <v>182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</v>
      </c>
    </row>
    <row r="146" spans="1:17" x14ac:dyDescent="0.35">
      <c r="A146">
        <v>4</v>
      </c>
      <c r="B146" t="s">
        <v>203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0</v>
      </c>
    </row>
    <row r="147" spans="1:17" x14ac:dyDescent="0.35">
      <c r="A147">
        <v>4</v>
      </c>
      <c r="B147" t="s">
        <v>350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0</v>
      </c>
    </row>
    <row r="148" spans="1:17" x14ac:dyDescent="0.35">
      <c r="A148">
        <v>4</v>
      </c>
      <c r="B148" t="s">
        <v>103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 s="1">
        <v>0</v>
      </c>
    </row>
    <row r="149" spans="1:17" x14ac:dyDescent="0.35">
      <c r="A149">
        <v>4</v>
      </c>
      <c r="B149" t="s">
        <v>339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0</v>
      </c>
    </row>
    <row r="150" spans="1:17" x14ac:dyDescent="0.35">
      <c r="A150">
        <v>4</v>
      </c>
      <c r="B150" t="s">
        <v>340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0</v>
      </c>
    </row>
    <row r="151" spans="1:17" x14ac:dyDescent="0.35">
      <c r="A151">
        <v>4</v>
      </c>
      <c r="B151" t="s">
        <v>362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1">
        <v>0</v>
      </c>
    </row>
    <row r="152" spans="1:17" x14ac:dyDescent="0.35">
      <c r="A152">
        <v>4</v>
      </c>
      <c r="B152" t="s">
        <v>187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v>0</v>
      </c>
    </row>
    <row r="153" spans="1:17" x14ac:dyDescent="0.35">
      <c r="A153">
        <v>4</v>
      </c>
      <c r="B153" t="s">
        <v>358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0</v>
      </c>
    </row>
    <row r="154" spans="1:17" x14ac:dyDescent="0.35">
      <c r="A154">
        <v>4</v>
      </c>
      <c r="B154" t="s">
        <v>197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0</v>
      </c>
    </row>
    <row r="155" spans="1:17" x14ac:dyDescent="0.35">
      <c r="A155">
        <v>4</v>
      </c>
      <c r="B155" t="s">
        <v>357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v>0</v>
      </c>
    </row>
    <row r="156" spans="1:17" x14ac:dyDescent="0.35">
      <c r="A156">
        <v>4</v>
      </c>
      <c r="B156" t="s">
        <v>189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</row>
    <row r="157" spans="1:17" x14ac:dyDescent="0.35">
      <c r="A157">
        <v>4</v>
      </c>
      <c r="B157" t="s">
        <v>96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 s="1">
        <v>4.0000000000000001E-3</v>
      </c>
    </row>
    <row r="158" spans="1:17" x14ac:dyDescent="0.35">
      <c r="A158">
        <v>4</v>
      </c>
      <c r="B158" t="s">
        <v>63</v>
      </c>
      <c r="C158">
        <v>0</v>
      </c>
      <c r="D158">
        <v>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 s="1">
        <v>0.22700000000000001</v>
      </c>
    </row>
    <row r="159" spans="1:17" x14ac:dyDescent="0.35">
      <c r="A159">
        <v>4</v>
      </c>
      <c r="B159" t="s">
        <v>72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9.9000000000000005E-2</v>
      </c>
    </row>
    <row r="160" spans="1:17" x14ac:dyDescent="0.35">
      <c r="A160">
        <v>4</v>
      </c>
      <c r="B160" t="s">
        <v>196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1">
        <v>0</v>
      </c>
    </row>
    <row r="161" spans="1:17" x14ac:dyDescent="0.35">
      <c r="A161">
        <v>4</v>
      </c>
      <c r="B161" t="s">
        <v>341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0</v>
      </c>
    </row>
    <row r="162" spans="1:17" x14ac:dyDescent="0.35">
      <c r="A162">
        <v>4</v>
      </c>
      <c r="B162" t="s">
        <v>190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0</v>
      </c>
    </row>
    <row r="163" spans="1:17" x14ac:dyDescent="0.35">
      <c r="A163">
        <v>4</v>
      </c>
      <c r="B163" t="s">
        <v>191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3.0000000000000001E-3</v>
      </c>
    </row>
    <row r="164" spans="1:17" x14ac:dyDescent="0.35">
      <c r="A164">
        <v>4</v>
      </c>
      <c r="B164" t="s">
        <v>188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 s="1">
        <v>0</v>
      </c>
    </row>
    <row r="165" spans="1:17" x14ac:dyDescent="0.35">
      <c r="A165">
        <v>4</v>
      </c>
      <c r="B165" t="s">
        <v>192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 s="1">
        <v>0</v>
      </c>
    </row>
    <row r="166" spans="1:17" x14ac:dyDescent="0.35">
      <c r="A166">
        <v>4</v>
      </c>
      <c r="B166" t="s">
        <v>342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</v>
      </c>
    </row>
    <row r="167" spans="1:17" x14ac:dyDescent="0.35">
      <c r="A167">
        <v>4</v>
      </c>
      <c r="B167" t="s">
        <v>174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0</v>
      </c>
    </row>
    <row r="168" spans="1:17" x14ac:dyDescent="0.35">
      <c r="A168">
        <v>4</v>
      </c>
      <c r="B168" t="s">
        <v>193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1">
        <v>1E-3</v>
      </c>
    </row>
    <row r="169" spans="1:17" x14ac:dyDescent="0.35">
      <c r="A169">
        <v>4</v>
      </c>
      <c r="B169" t="s">
        <v>363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1">
        <v>0</v>
      </c>
    </row>
    <row r="170" spans="1:17" x14ac:dyDescent="0.35">
      <c r="A170">
        <v>4</v>
      </c>
      <c r="B170" t="s">
        <v>199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0</v>
      </c>
    </row>
    <row r="171" spans="1:17" x14ac:dyDescent="0.35">
      <c r="A171">
        <v>4</v>
      </c>
      <c r="B171" t="s">
        <v>200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0</v>
      </c>
    </row>
    <row r="172" spans="1:17" x14ac:dyDescent="0.35">
      <c r="A172">
        <v>4</v>
      </c>
      <c r="B172" t="s">
        <v>201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1">
        <v>4.1000000000000002E-2</v>
      </c>
    </row>
    <row r="173" spans="1:17" x14ac:dyDescent="0.35">
      <c r="A173">
        <v>4</v>
      </c>
      <c r="B173" t="s">
        <v>202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1">
        <v>0</v>
      </c>
    </row>
    <row r="174" spans="1:17" x14ac:dyDescent="0.35">
      <c r="A174">
        <v>4</v>
      </c>
      <c r="B174" t="s">
        <v>355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s="1">
        <v>0</v>
      </c>
    </row>
    <row r="175" spans="1:17" x14ac:dyDescent="0.35">
      <c r="A175">
        <v>4</v>
      </c>
      <c r="B175" t="s">
        <v>343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0</v>
      </c>
    </row>
    <row r="176" spans="1:17" x14ac:dyDescent="0.35">
      <c r="A176">
        <v>4</v>
      </c>
      <c r="B176" t="s">
        <v>106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7.0000000000000001E-3</v>
      </c>
    </row>
    <row r="177" spans="1:17" x14ac:dyDescent="0.35">
      <c r="A177">
        <v>4</v>
      </c>
      <c r="B177" t="s">
        <v>194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0</v>
      </c>
      <c r="Q177" s="1">
        <v>1E-3</v>
      </c>
    </row>
    <row r="178" spans="1:17" x14ac:dyDescent="0.35">
      <c r="A178">
        <v>4</v>
      </c>
      <c r="B178" t="s">
        <v>359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</v>
      </c>
    </row>
    <row r="179" spans="1:17" x14ac:dyDescent="0.35">
      <c r="A179">
        <v>4</v>
      </c>
      <c r="B179" t="s">
        <v>195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s="1">
        <v>0</v>
      </c>
    </row>
    <row r="180" spans="1:17" x14ac:dyDescent="0.35">
      <c r="A180">
        <v>4</v>
      </c>
      <c r="B180" t="s">
        <v>204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0</v>
      </c>
    </row>
    <row r="181" spans="1:17" x14ac:dyDescent="0.35">
      <c r="A181">
        <v>4</v>
      </c>
      <c r="B181" t="s">
        <v>346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s="1">
        <v>0</v>
      </c>
    </row>
    <row r="182" spans="1:17" x14ac:dyDescent="0.35">
      <c r="A182">
        <v>4</v>
      </c>
      <c r="B182" t="s">
        <v>205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s="1">
        <v>0</v>
      </c>
    </row>
    <row r="183" spans="1:17" x14ac:dyDescent="0.35">
      <c r="A183">
        <v>4</v>
      </c>
      <c r="B183" t="s">
        <v>206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s="1">
        <v>0</v>
      </c>
    </row>
    <row r="184" spans="1:17" x14ac:dyDescent="0.35">
      <c r="A184">
        <v>4</v>
      </c>
      <c r="B184" t="s">
        <v>207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s="1">
        <v>1E-3</v>
      </c>
    </row>
    <row r="185" spans="1:17" x14ac:dyDescent="0.35">
      <c r="A185">
        <v>4</v>
      </c>
      <c r="B185" t="s">
        <v>364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s="1">
        <v>0</v>
      </c>
    </row>
    <row r="186" spans="1:17" x14ac:dyDescent="0.35">
      <c r="A186">
        <v>4</v>
      </c>
      <c r="B186" t="s">
        <v>208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">
        <v>0</v>
      </c>
    </row>
    <row r="187" spans="1:17" x14ac:dyDescent="0.35">
      <c r="A187">
        <v>4</v>
      </c>
      <c r="B187" t="s">
        <v>360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4</v>
      </c>
      <c r="B188" t="s">
        <v>347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">
        <v>0</v>
      </c>
    </row>
    <row r="189" spans="1:17" x14ac:dyDescent="0.35">
      <c r="A189">
        <v>4</v>
      </c>
      <c r="B189" t="s">
        <v>209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0</v>
      </c>
    </row>
    <row r="190" spans="1:17" x14ac:dyDescent="0.35">
      <c r="A190">
        <v>4</v>
      </c>
      <c r="B190" t="s">
        <v>210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1">
        <v>0</v>
      </c>
    </row>
    <row r="191" spans="1:17" x14ac:dyDescent="0.35">
      <c r="A191">
        <v>4</v>
      </c>
      <c r="B191" t="s">
        <v>211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s="1">
        <v>0</v>
      </c>
    </row>
    <row r="192" spans="1:17" x14ac:dyDescent="0.35">
      <c r="A192">
        <v>4</v>
      </c>
      <c r="B192" t="s">
        <v>212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0</v>
      </c>
    </row>
    <row r="193" spans="1:17" x14ac:dyDescent="0.35">
      <c r="A193">
        <v>4</v>
      </c>
      <c r="B193" t="s">
        <v>361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1">
        <v>0</v>
      </c>
    </row>
    <row r="194" spans="1:17" x14ac:dyDescent="0.35">
      <c r="A194">
        <v>4</v>
      </c>
      <c r="B194" t="s">
        <v>214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0</v>
      </c>
    </row>
    <row r="195" spans="1:17" x14ac:dyDescent="0.35">
      <c r="A195">
        <v>4</v>
      </c>
      <c r="B195" t="s">
        <v>153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 s="1">
        <v>4.0000000000000001E-3</v>
      </c>
    </row>
    <row r="196" spans="1:17" x14ac:dyDescent="0.35">
      <c r="A196">
        <v>4</v>
      </c>
      <c r="B196" t="s">
        <v>149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 s="1">
        <v>1E-3</v>
      </c>
    </row>
    <row r="197" spans="1:17" x14ac:dyDescent="0.35">
      <c r="A197">
        <v>4</v>
      </c>
      <c r="B197" t="s">
        <v>215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s="1">
        <v>1E-3</v>
      </c>
    </row>
    <row r="198" spans="1:17" x14ac:dyDescent="0.35">
      <c r="A198">
        <v>4</v>
      </c>
      <c r="B198" t="s">
        <v>151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 s="1">
        <v>1E-3</v>
      </c>
    </row>
    <row r="199" spans="1:17" x14ac:dyDescent="0.35">
      <c r="A199">
        <v>4</v>
      </c>
      <c r="B199" t="s">
        <v>164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 s="1">
        <v>0</v>
      </c>
    </row>
    <row r="200" spans="1:17" x14ac:dyDescent="0.35">
      <c r="A200">
        <v>4</v>
      </c>
      <c r="B200" t="s">
        <v>218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 s="1">
        <v>0</v>
      </c>
    </row>
    <row r="201" spans="1:17" x14ac:dyDescent="0.35">
      <c r="A201">
        <v>4</v>
      </c>
      <c r="B201" t="s">
        <v>213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s="1">
        <v>0</v>
      </c>
    </row>
    <row r="202" spans="1:17" x14ac:dyDescent="0.35">
      <c r="A202">
        <v>4</v>
      </c>
      <c r="B202" t="s">
        <v>219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s="1">
        <v>0</v>
      </c>
    </row>
    <row r="203" spans="1:17" x14ac:dyDescent="0.35">
      <c r="A203">
        <v>4</v>
      </c>
      <c r="B203" t="s">
        <v>220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 s="1">
        <v>0</v>
      </c>
    </row>
    <row r="204" spans="1:17" x14ac:dyDescent="0.35">
      <c r="A204">
        <v>4</v>
      </c>
      <c r="B204" t="s">
        <v>226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 s="1">
        <v>0</v>
      </c>
    </row>
    <row r="205" spans="1:17" x14ac:dyDescent="0.35">
      <c r="A205">
        <v>4</v>
      </c>
      <c r="B205" t="s">
        <v>221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0</v>
      </c>
      <c r="Q205" s="1">
        <v>1E-3</v>
      </c>
    </row>
    <row r="206" spans="1:17" x14ac:dyDescent="0.35">
      <c r="A206">
        <v>4</v>
      </c>
      <c r="B206" t="s">
        <v>222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s="1">
        <v>2.7E-2</v>
      </c>
    </row>
    <row r="207" spans="1:17" x14ac:dyDescent="0.35">
      <c r="A207">
        <v>4</v>
      </c>
      <c r="B207" t="s">
        <v>223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0</v>
      </c>
      <c r="Q207" s="1">
        <v>8.9999999999999993E-3</v>
      </c>
    </row>
    <row r="208" spans="1:17" x14ac:dyDescent="0.35">
      <c r="A208">
        <v>4</v>
      </c>
      <c r="B208" t="s">
        <v>224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 s="1">
        <v>0</v>
      </c>
    </row>
    <row r="209" spans="1:17" x14ac:dyDescent="0.35">
      <c r="A209">
        <v>4</v>
      </c>
      <c r="B209" t="s">
        <v>227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 s="1">
        <v>0</v>
      </c>
    </row>
    <row r="210" spans="1:17" x14ac:dyDescent="0.35">
      <c r="A210">
        <v>4</v>
      </c>
      <c r="B210" t="s">
        <v>228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 s="1">
        <v>0</v>
      </c>
    </row>
    <row r="211" spans="1:17" x14ac:dyDescent="0.35">
      <c r="A211">
        <v>4</v>
      </c>
      <c r="B211" t="s">
        <v>225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 s="1">
        <v>0</v>
      </c>
    </row>
    <row r="212" spans="1:17" x14ac:dyDescent="0.35">
      <c r="A212">
        <v>4</v>
      </c>
      <c r="B212" t="s">
        <v>229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s="1">
        <v>0</v>
      </c>
    </row>
    <row r="213" spans="1:17" x14ac:dyDescent="0.35">
      <c r="A213">
        <v>4</v>
      </c>
      <c r="B213" t="s">
        <v>230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s="1">
        <v>0</v>
      </c>
    </row>
    <row r="214" spans="1:17" x14ac:dyDescent="0.35">
      <c r="A214">
        <v>4</v>
      </c>
      <c r="B214" t="s">
        <v>231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s="1">
        <v>0</v>
      </c>
    </row>
    <row r="215" spans="1:17" x14ac:dyDescent="0.35">
      <c r="A215">
        <v>4</v>
      </c>
      <c r="B215" t="s">
        <v>232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 s="1">
        <v>0</v>
      </c>
    </row>
    <row r="216" spans="1:17" x14ac:dyDescent="0.35">
      <c r="A216">
        <v>4</v>
      </c>
      <c r="B216" t="s">
        <v>233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 s="1">
        <v>0</v>
      </c>
    </row>
    <row r="217" spans="1:17" x14ac:dyDescent="0.35">
      <c r="A217">
        <v>4</v>
      </c>
      <c r="B217" t="s">
        <v>365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 s="1">
        <v>0</v>
      </c>
    </row>
    <row r="218" spans="1:17" x14ac:dyDescent="0.35">
      <c r="A218">
        <v>4</v>
      </c>
      <c r="B218" t="s">
        <v>234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s="1">
        <v>0</v>
      </c>
    </row>
    <row r="219" spans="1:17" x14ac:dyDescent="0.35">
      <c r="A219">
        <v>4</v>
      </c>
      <c r="B219" t="s">
        <v>235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s="1">
        <v>0</v>
      </c>
    </row>
    <row r="220" spans="1:17" x14ac:dyDescent="0.35">
      <c r="A220">
        <v>4</v>
      </c>
      <c r="B220" t="s">
        <v>236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s="1">
        <v>0</v>
      </c>
    </row>
    <row r="221" spans="1:17" x14ac:dyDescent="0.35">
      <c r="A221">
        <v>4</v>
      </c>
      <c r="B221" t="s">
        <v>237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s="1">
        <v>0</v>
      </c>
    </row>
    <row r="222" spans="1:17" x14ac:dyDescent="0.35">
      <c r="A222">
        <v>4</v>
      </c>
      <c r="B222" t="s">
        <v>238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1">
        <v>0</v>
      </c>
    </row>
    <row r="223" spans="1:17" x14ac:dyDescent="0.35">
      <c r="A223">
        <v>4</v>
      </c>
      <c r="B223" t="s">
        <v>239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 s="1">
        <v>0</v>
      </c>
    </row>
    <row r="224" spans="1:17" x14ac:dyDescent="0.35">
      <c r="A224">
        <v>4</v>
      </c>
      <c r="B224" t="s">
        <v>240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0</v>
      </c>
      <c r="Q224" s="1">
        <v>0</v>
      </c>
    </row>
    <row r="225" spans="1:17" x14ac:dyDescent="0.35">
      <c r="A225">
        <v>4</v>
      </c>
      <c r="B225" t="s">
        <v>241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 s="1">
        <v>0</v>
      </c>
    </row>
    <row r="226" spans="1:17" x14ac:dyDescent="0.35">
      <c r="A226">
        <v>4</v>
      </c>
      <c r="B226" t="s">
        <v>242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 s="1">
        <v>0</v>
      </c>
    </row>
    <row r="227" spans="1:17" x14ac:dyDescent="0.35">
      <c r="A227">
        <v>4</v>
      </c>
      <c r="B227" t="s">
        <v>243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s="1">
        <v>0</v>
      </c>
    </row>
    <row r="228" spans="1:17" x14ac:dyDescent="0.35">
      <c r="A228">
        <v>4</v>
      </c>
      <c r="B228" t="s">
        <v>244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 s="1">
        <v>0</v>
      </c>
    </row>
    <row r="229" spans="1:17" x14ac:dyDescent="0.35">
      <c r="A229">
        <v>4</v>
      </c>
      <c r="B229" t="s">
        <v>245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1">
        <v>0</v>
      </c>
    </row>
    <row r="230" spans="1:17" x14ac:dyDescent="0.35">
      <c r="A230">
        <v>4</v>
      </c>
      <c r="B230" t="s">
        <v>246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0</v>
      </c>
      <c r="Q230" s="1">
        <v>0</v>
      </c>
    </row>
    <row r="231" spans="1:17" x14ac:dyDescent="0.35">
      <c r="A231">
        <v>4</v>
      </c>
      <c r="B231" t="s">
        <v>247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  <c r="Q231" s="1">
        <v>1E-3</v>
      </c>
    </row>
    <row r="232" spans="1:17" x14ac:dyDescent="0.35">
      <c r="A232">
        <v>4</v>
      </c>
      <c r="B232" t="s">
        <v>248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 s="1">
        <v>0</v>
      </c>
    </row>
    <row r="233" spans="1:17" x14ac:dyDescent="0.35">
      <c r="A233">
        <v>4</v>
      </c>
      <c r="B233" t="s">
        <v>250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 s="1">
        <v>0</v>
      </c>
    </row>
    <row r="234" spans="1:17" x14ac:dyDescent="0.35">
      <c r="A234">
        <v>4</v>
      </c>
      <c r="B234" t="s">
        <v>249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s="1">
        <v>0</v>
      </c>
    </row>
    <row r="235" spans="1:17" x14ac:dyDescent="0.35">
      <c r="A235">
        <v>4</v>
      </c>
      <c r="B235" t="s">
        <v>255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 s="1">
        <v>0</v>
      </c>
    </row>
    <row r="236" spans="1:17" x14ac:dyDescent="0.35">
      <c r="A236">
        <v>4</v>
      </c>
      <c r="B236" t="s">
        <v>254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 s="1">
        <v>0</v>
      </c>
    </row>
    <row r="237" spans="1:17" x14ac:dyDescent="0.35">
      <c r="A237">
        <v>4</v>
      </c>
      <c r="B237" t="s">
        <v>252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 s="1">
        <v>1E-3</v>
      </c>
    </row>
    <row r="238" spans="1:17" x14ac:dyDescent="0.35">
      <c r="A238">
        <v>4</v>
      </c>
      <c r="B238" t="s">
        <v>344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 s="1">
        <v>0</v>
      </c>
    </row>
    <row r="239" spans="1:17" x14ac:dyDescent="0.35">
      <c r="A239">
        <v>4</v>
      </c>
      <c r="B239" t="s">
        <v>251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 s="1">
        <v>0</v>
      </c>
    </row>
    <row r="240" spans="1:17" x14ac:dyDescent="0.35">
      <c r="A240">
        <v>4</v>
      </c>
      <c r="B240" t="s">
        <v>253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 s="1">
        <v>0</v>
      </c>
    </row>
    <row r="241" spans="1:17" x14ac:dyDescent="0.35">
      <c r="A241">
        <v>4</v>
      </c>
      <c r="B241" t="s">
        <v>256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 s="1">
        <v>0</v>
      </c>
    </row>
    <row r="242" spans="1:17" x14ac:dyDescent="0.35">
      <c r="A242">
        <v>4</v>
      </c>
      <c r="B242" t="s">
        <v>257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 s="1">
        <v>0</v>
      </c>
    </row>
    <row r="243" spans="1:17" x14ac:dyDescent="0.35">
      <c r="A243">
        <v>4</v>
      </c>
      <c r="B243" t="s">
        <v>351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 s="1">
        <v>0</v>
      </c>
    </row>
    <row r="244" spans="1:17" x14ac:dyDescent="0.35">
      <c r="A244">
        <v>4</v>
      </c>
      <c r="B244" t="s">
        <v>258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s="1">
        <v>0</v>
      </c>
    </row>
    <row r="245" spans="1:17" x14ac:dyDescent="0.35">
      <c r="A245">
        <v>4</v>
      </c>
      <c r="B245" t="s">
        <v>259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 s="1">
        <v>1E-3</v>
      </c>
    </row>
    <row r="246" spans="1:17" x14ac:dyDescent="0.35">
      <c r="A246">
        <v>4</v>
      </c>
      <c r="B246" t="s">
        <v>168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 s="1">
        <v>8.9999999999999993E-3</v>
      </c>
    </row>
    <row r="247" spans="1:17" x14ac:dyDescent="0.35">
      <c r="A247">
        <v>4</v>
      </c>
      <c r="B247" t="s">
        <v>81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s="1">
        <v>0.18099999999999999</v>
      </c>
    </row>
    <row r="248" spans="1:17" x14ac:dyDescent="0.35">
      <c r="A248">
        <v>4</v>
      </c>
      <c r="B248" t="s">
        <v>261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 s="1">
        <v>0</v>
      </c>
    </row>
    <row r="249" spans="1:17" x14ac:dyDescent="0.35">
      <c r="A249">
        <v>4</v>
      </c>
      <c r="B249" t="s">
        <v>269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 s="1">
        <v>1E-3</v>
      </c>
    </row>
    <row r="250" spans="1:17" x14ac:dyDescent="0.35">
      <c r="A250">
        <v>4</v>
      </c>
      <c r="B250" t="s">
        <v>263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 s="1">
        <v>0</v>
      </c>
    </row>
    <row r="251" spans="1:17" x14ac:dyDescent="0.35">
      <c r="A251">
        <v>4</v>
      </c>
      <c r="B251" t="s">
        <v>268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s="1">
        <v>0</v>
      </c>
    </row>
    <row r="252" spans="1:17" x14ac:dyDescent="0.35">
      <c r="A252">
        <v>4</v>
      </c>
      <c r="B252" t="s">
        <v>264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 s="1">
        <v>0</v>
      </c>
    </row>
    <row r="253" spans="1:17" x14ac:dyDescent="0.35">
      <c r="A253">
        <v>4</v>
      </c>
      <c r="B253" t="s">
        <v>262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 s="1">
        <v>0</v>
      </c>
    </row>
    <row r="254" spans="1:17" x14ac:dyDescent="0.35">
      <c r="A254">
        <v>4</v>
      </c>
      <c r="B254" t="s">
        <v>265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 s="1">
        <v>0</v>
      </c>
    </row>
    <row r="255" spans="1:17" x14ac:dyDescent="0.35">
      <c r="A255">
        <v>4</v>
      </c>
      <c r="B255" t="s">
        <v>266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 s="1">
        <v>0</v>
      </c>
    </row>
    <row r="256" spans="1:17" x14ac:dyDescent="0.35">
      <c r="A256">
        <v>4</v>
      </c>
      <c r="B256" t="s">
        <v>267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 s="1">
        <v>0</v>
      </c>
    </row>
    <row r="257" spans="1:17" x14ac:dyDescent="0.35">
      <c r="A257">
        <v>4</v>
      </c>
      <c r="B257" t="s">
        <v>87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s="1">
        <v>8.5000000000000006E-2</v>
      </c>
    </row>
    <row r="258" spans="1:17" x14ac:dyDescent="0.35">
      <c r="A258">
        <v>4</v>
      </c>
      <c r="B258" t="s">
        <v>270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 s="1">
        <v>0</v>
      </c>
    </row>
    <row r="259" spans="1:17" x14ac:dyDescent="0.35">
      <c r="A259">
        <v>4</v>
      </c>
      <c r="B259" t="s">
        <v>274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 s="1">
        <v>1E-3</v>
      </c>
    </row>
    <row r="260" spans="1:17" x14ac:dyDescent="0.35">
      <c r="A260">
        <v>4</v>
      </c>
      <c r="B260" t="s">
        <v>273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 s="1">
        <v>0</v>
      </c>
    </row>
    <row r="261" spans="1:17" x14ac:dyDescent="0.35">
      <c r="A261">
        <v>4</v>
      </c>
      <c r="B261" t="s">
        <v>260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 s="1">
        <v>0</v>
      </c>
    </row>
    <row r="262" spans="1:17" x14ac:dyDescent="0.35">
      <c r="A262">
        <v>4</v>
      </c>
      <c r="B262" t="s">
        <v>334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 s="1">
        <v>2E-3</v>
      </c>
    </row>
    <row r="263" spans="1:17" x14ac:dyDescent="0.35">
      <c r="A263">
        <v>4</v>
      </c>
      <c r="B263" t="s">
        <v>276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s="1">
        <v>0</v>
      </c>
    </row>
    <row r="264" spans="1:17" x14ac:dyDescent="0.35">
      <c r="A264">
        <v>4</v>
      </c>
      <c r="B264" t="s">
        <v>278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 s="1">
        <v>0</v>
      </c>
    </row>
    <row r="265" spans="1:17" x14ac:dyDescent="0.35">
      <c r="A265">
        <v>4</v>
      </c>
      <c r="B265" t="s">
        <v>279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 s="1">
        <v>0</v>
      </c>
    </row>
    <row r="266" spans="1:17" x14ac:dyDescent="0.35">
      <c r="A266">
        <v>4</v>
      </c>
      <c r="B266" t="s">
        <v>114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0</v>
      </c>
      <c r="Q266" s="1">
        <v>0.09</v>
      </c>
    </row>
    <row r="267" spans="1:17" x14ac:dyDescent="0.35">
      <c r="A267">
        <v>4</v>
      </c>
      <c r="B267" t="s">
        <v>115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 s="1">
        <v>0.182</v>
      </c>
    </row>
    <row r="268" spans="1:17" x14ac:dyDescent="0.35">
      <c r="A268">
        <v>4</v>
      </c>
      <c r="B268" t="s">
        <v>348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 s="1">
        <v>0</v>
      </c>
    </row>
    <row r="269" spans="1:17" x14ac:dyDescent="0.35">
      <c r="A269">
        <v>4</v>
      </c>
      <c r="B269" t="s">
        <v>275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 s="1">
        <v>0</v>
      </c>
    </row>
    <row r="270" spans="1:17" x14ac:dyDescent="0.35">
      <c r="A270">
        <v>4</v>
      </c>
      <c r="B270" t="s">
        <v>281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 s="1">
        <v>0</v>
      </c>
    </row>
    <row r="271" spans="1:17" x14ac:dyDescent="0.35">
      <c r="A271">
        <v>4</v>
      </c>
      <c r="B271" t="s">
        <v>280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 s="1">
        <v>0</v>
      </c>
    </row>
    <row r="272" spans="1:17" x14ac:dyDescent="0.35">
      <c r="A272">
        <v>4</v>
      </c>
      <c r="B272" t="s">
        <v>283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 s="1">
        <v>0</v>
      </c>
    </row>
    <row r="273" spans="1:17" x14ac:dyDescent="0.35">
      <c r="A273">
        <v>4</v>
      </c>
      <c r="B273" t="s">
        <v>284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 s="1">
        <v>0</v>
      </c>
    </row>
    <row r="274" spans="1:17" x14ac:dyDescent="0.35">
      <c r="A274">
        <v>4</v>
      </c>
      <c r="B274" t="s">
        <v>285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 s="1">
        <v>0</v>
      </c>
    </row>
    <row r="275" spans="1:17" x14ac:dyDescent="0.35">
      <c r="A275">
        <v>4</v>
      </c>
      <c r="B275" t="s">
        <v>282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 s="1">
        <v>0</v>
      </c>
    </row>
    <row r="276" spans="1:17" x14ac:dyDescent="0.35">
      <c r="A276">
        <v>4</v>
      </c>
      <c r="B276" t="s">
        <v>166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 s="1">
        <v>1E-3</v>
      </c>
    </row>
    <row r="277" spans="1:17" x14ac:dyDescent="0.35">
      <c r="A277">
        <v>4</v>
      </c>
      <c r="B277" t="s">
        <v>30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0</v>
      </c>
      <c r="Q277" s="1">
        <v>0.89</v>
      </c>
    </row>
    <row r="278" spans="1:17" x14ac:dyDescent="0.35">
      <c r="A278">
        <v>4</v>
      </c>
      <c r="B278" t="s">
        <v>286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0</v>
      </c>
      <c r="Q278" s="1">
        <v>0</v>
      </c>
    </row>
    <row r="279" spans="1:17" x14ac:dyDescent="0.35">
      <c r="A279">
        <v>4</v>
      </c>
      <c r="B279" t="s">
        <v>288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 s="1">
        <v>0</v>
      </c>
    </row>
    <row r="280" spans="1:17" x14ac:dyDescent="0.35">
      <c r="A280">
        <v>4</v>
      </c>
      <c r="B280" t="s">
        <v>287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 s="1">
        <v>0</v>
      </c>
    </row>
    <row r="281" spans="1:17" x14ac:dyDescent="0.35">
      <c r="A281">
        <v>4</v>
      </c>
      <c r="B281" t="s">
        <v>290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0</v>
      </c>
      <c r="Q281" s="1">
        <v>0</v>
      </c>
    </row>
    <row r="282" spans="1:17" x14ac:dyDescent="0.35">
      <c r="A282">
        <v>4</v>
      </c>
      <c r="B282" t="s">
        <v>292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 s="1">
        <v>0</v>
      </c>
    </row>
    <row r="283" spans="1:17" x14ac:dyDescent="0.35">
      <c r="A283">
        <v>4</v>
      </c>
      <c r="B283" t="s">
        <v>335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0</v>
      </c>
      <c r="Q283" s="1">
        <v>0</v>
      </c>
    </row>
    <row r="284" spans="1:17" x14ac:dyDescent="0.35">
      <c r="A284">
        <v>4</v>
      </c>
      <c r="B284" t="s">
        <v>293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 s="1">
        <v>0</v>
      </c>
    </row>
    <row r="285" spans="1:17" x14ac:dyDescent="0.35">
      <c r="A285">
        <v>4</v>
      </c>
      <c r="B285" t="s">
        <v>294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 s="1">
        <v>0</v>
      </c>
    </row>
    <row r="286" spans="1:17" x14ac:dyDescent="0.35">
      <c r="A286">
        <v>4</v>
      </c>
      <c r="B286" t="s">
        <v>295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s="1">
        <v>0</v>
      </c>
    </row>
    <row r="287" spans="1:17" x14ac:dyDescent="0.35">
      <c r="A287">
        <v>4</v>
      </c>
      <c r="B287" t="s">
        <v>296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s="1">
        <v>0</v>
      </c>
    </row>
    <row r="288" spans="1:17" x14ac:dyDescent="0.35">
      <c r="A288">
        <v>4</v>
      </c>
      <c r="B288" t="s">
        <v>366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  <c r="Q288" s="1">
        <v>6.0000000000000001E-3</v>
      </c>
    </row>
    <row r="289" spans="1:17" x14ac:dyDescent="0.35">
      <c r="A289">
        <v>4</v>
      </c>
      <c r="B289" t="s">
        <v>356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 s="1">
        <v>7.0000000000000001E-3</v>
      </c>
    </row>
    <row r="290" spans="1:17" x14ac:dyDescent="0.35">
      <c r="A290">
        <v>4</v>
      </c>
      <c r="B290" t="s">
        <v>349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s="1">
        <v>0</v>
      </c>
    </row>
    <row r="291" spans="1:17" x14ac:dyDescent="0.35">
      <c r="A291">
        <v>4</v>
      </c>
      <c r="B291" t="s">
        <v>74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s="1">
        <v>0.44900000000000001</v>
      </c>
    </row>
    <row r="292" spans="1:17" x14ac:dyDescent="0.35">
      <c r="A292">
        <v>4</v>
      </c>
      <c r="B292" t="s">
        <v>298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s="1">
        <v>0</v>
      </c>
    </row>
    <row r="293" spans="1:17" x14ac:dyDescent="0.35">
      <c r="A293">
        <v>4</v>
      </c>
      <c r="B293" t="s">
        <v>299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s="1">
        <v>0</v>
      </c>
    </row>
    <row r="294" spans="1:17" x14ac:dyDescent="0.35">
      <c r="A294">
        <v>4</v>
      </c>
      <c r="B294" t="s">
        <v>300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0</v>
      </c>
      <c r="Q294" s="1">
        <v>0</v>
      </c>
    </row>
    <row r="295" spans="1:17" x14ac:dyDescent="0.35">
      <c r="A295">
        <v>4</v>
      </c>
      <c r="B295" t="s">
        <v>301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s="1">
        <v>0</v>
      </c>
    </row>
    <row r="296" spans="1:17" x14ac:dyDescent="0.35">
      <c r="A296">
        <v>4</v>
      </c>
      <c r="B296" t="s">
        <v>302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 s="1">
        <v>0</v>
      </c>
    </row>
    <row r="297" spans="1:17" x14ac:dyDescent="0.35">
      <c r="A297">
        <v>4</v>
      </c>
      <c r="B297" t="s">
        <v>303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 s="1">
        <v>0</v>
      </c>
    </row>
    <row r="298" spans="1:17" x14ac:dyDescent="0.35">
      <c r="A298">
        <v>4</v>
      </c>
      <c r="B298" t="s">
        <v>304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 s="1">
        <v>0</v>
      </c>
    </row>
    <row r="299" spans="1:17" x14ac:dyDescent="0.35">
      <c r="A299">
        <v>4</v>
      </c>
      <c r="B299" t="s">
        <v>305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 s="1">
        <v>0</v>
      </c>
    </row>
    <row r="300" spans="1:17" x14ac:dyDescent="0.35">
      <c r="A300">
        <v>4</v>
      </c>
      <c r="B300" t="s">
        <v>306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 s="1">
        <v>0</v>
      </c>
    </row>
    <row r="301" spans="1:17" x14ac:dyDescent="0.35">
      <c r="A301">
        <v>4</v>
      </c>
      <c r="B301" t="s">
        <v>307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 s="1">
        <v>0</v>
      </c>
    </row>
    <row r="302" spans="1:17" x14ac:dyDescent="0.35">
      <c r="A302">
        <v>4</v>
      </c>
      <c r="B302" t="s">
        <v>338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 s="1">
        <v>1.6E-2</v>
      </c>
    </row>
    <row r="303" spans="1:17" x14ac:dyDescent="0.35">
      <c r="A303">
        <v>4</v>
      </c>
      <c r="B303" t="s">
        <v>308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 s="1">
        <v>0</v>
      </c>
    </row>
    <row r="304" spans="1:17" x14ac:dyDescent="0.35">
      <c r="A304">
        <v>4</v>
      </c>
      <c r="B304" t="s">
        <v>309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 s="1">
        <v>0</v>
      </c>
    </row>
    <row r="305" spans="1:17" x14ac:dyDescent="0.35">
      <c r="A305">
        <v>4</v>
      </c>
      <c r="B305" t="s">
        <v>310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 s="1">
        <v>0</v>
      </c>
    </row>
    <row r="306" spans="1:17" x14ac:dyDescent="0.35">
      <c r="A306">
        <v>4</v>
      </c>
      <c r="B306" t="s">
        <v>311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0</v>
      </c>
      <c r="Q306" s="1">
        <v>0</v>
      </c>
    </row>
    <row r="307" spans="1:17" x14ac:dyDescent="0.35">
      <c r="A307">
        <v>4</v>
      </c>
      <c r="B307" t="s">
        <v>75</v>
      </c>
      <c r="C307">
        <v>0</v>
      </c>
      <c r="D307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0</v>
      </c>
      <c r="Q307" s="1">
        <v>4.0000000000000001E-3</v>
      </c>
    </row>
    <row r="308" spans="1:17" x14ac:dyDescent="0.35">
      <c r="A308">
        <v>4</v>
      </c>
      <c r="B308" t="s">
        <v>154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 s="1">
        <v>0.373</v>
      </c>
    </row>
    <row r="309" spans="1:17" x14ac:dyDescent="0.35">
      <c r="A309">
        <v>4</v>
      </c>
      <c r="B309" t="s">
        <v>31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 s="1">
        <v>0.184</v>
      </c>
    </row>
    <row r="310" spans="1:17" x14ac:dyDescent="0.35">
      <c r="A310">
        <v>4</v>
      </c>
      <c r="B310" t="s">
        <v>117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 s="1">
        <v>0.99</v>
      </c>
    </row>
    <row r="311" spans="1:17" x14ac:dyDescent="0.35">
      <c r="A311">
        <v>4</v>
      </c>
      <c r="B311" t="s">
        <v>312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s="1">
        <v>1E-3</v>
      </c>
    </row>
    <row r="312" spans="1:17" x14ac:dyDescent="0.35">
      <c r="A312">
        <v>4</v>
      </c>
      <c r="B312" t="s">
        <v>60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 s="1">
        <v>0.189</v>
      </c>
    </row>
    <row r="313" spans="1:17" x14ac:dyDescent="0.35">
      <c r="A313">
        <v>4</v>
      </c>
      <c r="B313" t="s">
        <v>314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 s="1">
        <v>0</v>
      </c>
    </row>
    <row r="314" spans="1:17" x14ac:dyDescent="0.35">
      <c r="A314">
        <v>4</v>
      </c>
      <c r="B314" t="s">
        <v>315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 s="1">
        <v>0</v>
      </c>
    </row>
    <row r="315" spans="1:17" x14ac:dyDescent="0.35">
      <c r="A315">
        <v>4</v>
      </c>
      <c r="B315" t="s">
        <v>124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 s="1">
        <v>2E-3</v>
      </c>
    </row>
    <row r="316" spans="1:17" x14ac:dyDescent="0.35">
      <c r="A316">
        <v>4</v>
      </c>
      <c r="B316" t="s">
        <v>313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 s="1">
        <v>0</v>
      </c>
    </row>
    <row r="317" spans="1:17" x14ac:dyDescent="0.35">
      <c r="A317">
        <v>4</v>
      </c>
      <c r="B317" t="s">
        <v>322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 s="1">
        <v>1E-3</v>
      </c>
    </row>
    <row r="318" spans="1:17" x14ac:dyDescent="0.35">
      <c r="A318">
        <v>4</v>
      </c>
      <c r="B318" t="s">
        <v>317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 s="1">
        <v>0</v>
      </c>
    </row>
    <row r="319" spans="1:17" x14ac:dyDescent="0.35">
      <c r="A319">
        <v>4</v>
      </c>
      <c r="B319" t="s">
        <v>318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 s="1">
        <v>0</v>
      </c>
    </row>
    <row r="320" spans="1:17" x14ac:dyDescent="0.35">
      <c r="A320">
        <v>4</v>
      </c>
      <c r="B320" t="s">
        <v>319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 s="1">
        <v>1E-3</v>
      </c>
    </row>
    <row r="321" spans="1:17" x14ac:dyDescent="0.35">
      <c r="A321">
        <v>4</v>
      </c>
      <c r="B321" t="s">
        <v>320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 s="1">
        <v>1E-3</v>
      </c>
    </row>
    <row r="322" spans="1:17" x14ac:dyDescent="0.35">
      <c r="A322">
        <v>4</v>
      </c>
      <c r="B322" t="s">
        <v>155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  <c r="Q322" s="1">
        <v>1.4E-2</v>
      </c>
    </row>
    <row r="323" spans="1:17" x14ac:dyDescent="0.35">
      <c r="A323">
        <v>4</v>
      </c>
      <c r="B323" t="s">
        <v>36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 s="1">
        <v>1E-3</v>
      </c>
    </row>
    <row r="324" spans="1:17" x14ac:dyDescent="0.35">
      <c r="A324">
        <v>4</v>
      </c>
      <c r="B324" t="s">
        <v>123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 s="1">
        <v>1E-3</v>
      </c>
    </row>
    <row r="325" spans="1:17" x14ac:dyDescent="0.35">
      <c r="A325">
        <v>4</v>
      </c>
      <c r="B325" t="s">
        <v>324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0</v>
      </c>
      <c r="P325">
        <v>0</v>
      </c>
      <c r="Q325" s="1">
        <v>2E-3</v>
      </c>
    </row>
    <row r="326" spans="1:17" x14ac:dyDescent="0.35">
      <c r="A326">
        <v>4</v>
      </c>
      <c r="B326" t="s">
        <v>325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 s="1">
        <v>0</v>
      </c>
    </row>
    <row r="327" spans="1:17" x14ac:dyDescent="0.35">
      <c r="A327">
        <v>4</v>
      </c>
      <c r="B327" t="s">
        <v>327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 s="1">
        <v>0</v>
      </c>
    </row>
    <row r="328" spans="1:17" x14ac:dyDescent="0.35">
      <c r="A328">
        <v>4</v>
      </c>
      <c r="B328" t="s">
        <v>326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0</v>
      </c>
      <c r="Q328" s="1">
        <v>1E-3</v>
      </c>
    </row>
    <row r="329" spans="1:17" x14ac:dyDescent="0.35">
      <c r="A329">
        <v>4</v>
      </c>
      <c r="B329" t="s">
        <v>332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0</v>
      </c>
      <c r="Q329" s="1">
        <v>1E-3</v>
      </c>
    </row>
    <row r="330" spans="1:17" x14ac:dyDescent="0.35">
      <c r="A330">
        <v>4</v>
      </c>
      <c r="B330" t="s">
        <v>328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 s="1">
        <v>0</v>
      </c>
    </row>
    <row r="331" spans="1:17" x14ac:dyDescent="0.35">
      <c r="A331">
        <v>4</v>
      </c>
      <c r="B331" t="s">
        <v>329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 s="1">
        <v>0</v>
      </c>
    </row>
    <row r="332" spans="1:17" x14ac:dyDescent="0.35">
      <c r="A332">
        <v>4</v>
      </c>
      <c r="B332" t="s">
        <v>331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  <c r="Q332" s="1">
        <v>0</v>
      </c>
    </row>
    <row r="333" spans="1:17" x14ac:dyDescent="0.35">
      <c r="A333">
        <v>4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Q334"/>
  <sheetViews>
    <sheetView showGridLines="0" topLeftCell="A306" workbookViewId="0">
      <selection activeCell="A5" sqref="A5:Q334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385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125</v>
      </c>
      <c r="L4" t="s">
        <v>126</v>
      </c>
      <c r="M4" t="s">
        <v>9</v>
      </c>
      <c r="N4" t="s">
        <v>10</v>
      </c>
      <c r="O4" t="s">
        <v>11</v>
      </c>
      <c r="P4" t="s">
        <v>12</v>
      </c>
      <c r="Q4" t="s">
        <v>13</v>
      </c>
    </row>
    <row r="5" spans="1:17" x14ac:dyDescent="0.35">
      <c r="A5">
        <v>5</v>
      </c>
      <c r="B5" t="s">
        <v>82</v>
      </c>
      <c r="C5">
        <v>8</v>
      </c>
      <c r="D5">
        <v>10</v>
      </c>
      <c r="E5">
        <v>230</v>
      </c>
      <c r="F5">
        <v>28.8</v>
      </c>
      <c r="G5">
        <v>58</v>
      </c>
      <c r="H5">
        <v>13</v>
      </c>
      <c r="I5">
        <v>3</v>
      </c>
      <c r="J5">
        <v>0</v>
      </c>
      <c r="K5">
        <v>0</v>
      </c>
      <c r="L5">
        <v>0</v>
      </c>
      <c r="M5">
        <v>0</v>
      </c>
      <c r="N5">
        <v>1</v>
      </c>
      <c r="O5">
        <v>45</v>
      </c>
      <c r="P5">
        <v>45</v>
      </c>
      <c r="Q5" s="1">
        <v>0.96599999999999997</v>
      </c>
    </row>
    <row r="6" spans="1:17" x14ac:dyDescent="0.35">
      <c r="A6">
        <v>5</v>
      </c>
      <c r="B6" t="s">
        <v>58</v>
      </c>
      <c r="C6">
        <v>15</v>
      </c>
      <c r="D6">
        <v>19</v>
      </c>
      <c r="E6">
        <v>192</v>
      </c>
      <c r="F6">
        <v>12.8</v>
      </c>
      <c r="G6">
        <v>63</v>
      </c>
      <c r="H6">
        <v>4</v>
      </c>
      <c r="I6">
        <v>3</v>
      </c>
      <c r="J6">
        <v>0</v>
      </c>
      <c r="K6">
        <v>0</v>
      </c>
      <c r="L6">
        <v>0</v>
      </c>
      <c r="M6">
        <v>0</v>
      </c>
      <c r="N6">
        <v>1</v>
      </c>
      <c r="O6">
        <v>44.7</v>
      </c>
      <c r="P6">
        <v>44.7</v>
      </c>
      <c r="Q6" s="1">
        <v>1</v>
      </c>
    </row>
    <row r="7" spans="1:17" x14ac:dyDescent="0.35">
      <c r="A7">
        <v>5</v>
      </c>
      <c r="B7" t="s">
        <v>14</v>
      </c>
      <c r="C7">
        <v>8</v>
      </c>
      <c r="D7">
        <v>9</v>
      </c>
      <c r="E7">
        <v>181</v>
      </c>
      <c r="F7">
        <v>22.6</v>
      </c>
      <c r="G7">
        <v>69</v>
      </c>
      <c r="H7">
        <v>8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28.1</v>
      </c>
      <c r="P7">
        <v>28.1</v>
      </c>
      <c r="Q7" s="1">
        <v>1</v>
      </c>
    </row>
    <row r="8" spans="1:17" x14ac:dyDescent="0.35">
      <c r="A8">
        <v>5</v>
      </c>
      <c r="B8" t="s">
        <v>62</v>
      </c>
      <c r="C8">
        <v>6</v>
      </c>
      <c r="D8">
        <v>10</v>
      </c>
      <c r="E8">
        <v>130</v>
      </c>
      <c r="F8">
        <v>21.7</v>
      </c>
      <c r="G8">
        <v>41</v>
      </c>
      <c r="H8">
        <v>6</v>
      </c>
      <c r="I8">
        <v>1</v>
      </c>
      <c r="J8">
        <v>1</v>
      </c>
      <c r="K8">
        <v>16</v>
      </c>
      <c r="L8">
        <v>0</v>
      </c>
      <c r="M8">
        <v>0</v>
      </c>
      <c r="N8">
        <v>1</v>
      </c>
      <c r="O8">
        <v>23.6</v>
      </c>
      <c r="P8">
        <v>23.6</v>
      </c>
      <c r="Q8" s="1">
        <v>0.82099999999999995</v>
      </c>
    </row>
    <row r="9" spans="1:17" x14ac:dyDescent="0.35">
      <c r="A9">
        <v>5</v>
      </c>
      <c r="B9" t="s">
        <v>89</v>
      </c>
      <c r="C9">
        <v>11</v>
      </c>
      <c r="D9">
        <v>13</v>
      </c>
      <c r="E9">
        <v>107</v>
      </c>
      <c r="F9">
        <v>9.6999999999999993</v>
      </c>
      <c r="G9">
        <v>30</v>
      </c>
      <c r="H9">
        <v>2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22.2</v>
      </c>
      <c r="P9">
        <v>22.2</v>
      </c>
      <c r="Q9" s="1">
        <v>0.93500000000000005</v>
      </c>
    </row>
    <row r="10" spans="1:17" x14ac:dyDescent="0.35">
      <c r="A10">
        <v>5</v>
      </c>
      <c r="B10" t="s">
        <v>18</v>
      </c>
      <c r="C10">
        <v>8</v>
      </c>
      <c r="D10">
        <v>11</v>
      </c>
      <c r="E10">
        <v>121</v>
      </c>
      <c r="F10">
        <v>15.1</v>
      </c>
      <c r="G10">
        <v>48</v>
      </c>
      <c r="H10">
        <v>3</v>
      </c>
      <c r="I10">
        <v>1</v>
      </c>
      <c r="J10">
        <v>0</v>
      </c>
      <c r="K10">
        <v>0</v>
      </c>
      <c r="L10">
        <v>0</v>
      </c>
      <c r="M10">
        <v>1</v>
      </c>
      <c r="N10">
        <v>1</v>
      </c>
      <c r="O10">
        <v>20.100000000000001</v>
      </c>
      <c r="P10">
        <v>20.100000000000001</v>
      </c>
      <c r="Q10" s="1">
        <v>1</v>
      </c>
    </row>
    <row r="11" spans="1:17" x14ac:dyDescent="0.35">
      <c r="A11">
        <v>5</v>
      </c>
      <c r="B11" t="s">
        <v>78</v>
      </c>
      <c r="C11">
        <v>6</v>
      </c>
      <c r="D11">
        <v>8</v>
      </c>
      <c r="E11">
        <v>100</v>
      </c>
      <c r="F11">
        <v>16.7</v>
      </c>
      <c r="G11">
        <v>29</v>
      </c>
      <c r="H11">
        <v>2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19</v>
      </c>
      <c r="P11">
        <v>19</v>
      </c>
      <c r="Q11" s="1">
        <v>0.80500000000000005</v>
      </c>
    </row>
    <row r="12" spans="1:17" x14ac:dyDescent="0.35">
      <c r="A12">
        <v>5</v>
      </c>
      <c r="B12" t="s">
        <v>42</v>
      </c>
      <c r="C12">
        <v>8</v>
      </c>
      <c r="D12">
        <v>11</v>
      </c>
      <c r="E12">
        <v>140</v>
      </c>
      <c r="F12">
        <v>17.5</v>
      </c>
      <c r="G12">
        <v>36</v>
      </c>
      <c r="H12">
        <v>4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18</v>
      </c>
      <c r="P12">
        <v>18</v>
      </c>
      <c r="Q12" s="1">
        <v>0.94299999999999995</v>
      </c>
    </row>
    <row r="13" spans="1:17" x14ac:dyDescent="0.35">
      <c r="A13">
        <v>5</v>
      </c>
      <c r="B13" t="s">
        <v>19</v>
      </c>
      <c r="C13">
        <v>7</v>
      </c>
      <c r="D13">
        <v>8</v>
      </c>
      <c r="E13">
        <v>122</v>
      </c>
      <c r="F13">
        <v>17.399999999999999</v>
      </c>
      <c r="G13">
        <v>32</v>
      </c>
      <c r="H13">
        <v>3</v>
      </c>
      <c r="I13">
        <v>0</v>
      </c>
      <c r="J13">
        <v>2</v>
      </c>
      <c r="K13">
        <v>14</v>
      </c>
      <c r="L13">
        <v>0</v>
      </c>
      <c r="M13">
        <v>0</v>
      </c>
      <c r="N13">
        <v>1</v>
      </c>
      <c r="O13">
        <v>17.100000000000001</v>
      </c>
      <c r="P13">
        <v>17.100000000000001</v>
      </c>
      <c r="Q13" s="1">
        <v>0.96399999999999997</v>
      </c>
    </row>
    <row r="14" spans="1:17" x14ac:dyDescent="0.35">
      <c r="A14">
        <v>5</v>
      </c>
      <c r="B14" t="s">
        <v>16</v>
      </c>
      <c r="C14">
        <v>7</v>
      </c>
      <c r="D14">
        <v>10</v>
      </c>
      <c r="E14">
        <v>75</v>
      </c>
      <c r="F14">
        <v>10.7</v>
      </c>
      <c r="G14">
        <v>18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1</v>
      </c>
      <c r="O14">
        <v>17</v>
      </c>
      <c r="P14">
        <v>17</v>
      </c>
      <c r="Q14" s="1">
        <v>0.78900000000000003</v>
      </c>
    </row>
    <row r="15" spans="1:17" x14ac:dyDescent="0.35">
      <c r="A15">
        <v>5</v>
      </c>
      <c r="B15" t="s">
        <v>22</v>
      </c>
      <c r="C15">
        <v>7</v>
      </c>
      <c r="D15">
        <v>11</v>
      </c>
      <c r="E15">
        <v>71</v>
      </c>
      <c r="F15">
        <v>10.1</v>
      </c>
      <c r="G15">
        <v>22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16.600000000000001</v>
      </c>
      <c r="P15">
        <v>16.600000000000001</v>
      </c>
      <c r="Q15" s="1">
        <v>0.95099999999999996</v>
      </c>
    </row>
    <row r="16" spans="1:17" x14ac:dyDescent="0.35">
      <c r="A16">
        <v>5</v>
      </c>
      <c r="B16" t="s">
        <v>117</v>
      </c>
      <c r="C16">
        <v>8</v>
      </c>
      <c r="D16">
        <v>12</v>
      </c>
      <c r="E16">
        <v>118</v>
      </c>
      <c r="F16">
        <v>14.8</v>
      </c>
      <c r="G16">
        <v>39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15.8</v>
      </c>
      <c r="P16">
        <v>15.8</v>
      </c>
      <c r="Q16" s="1">
        <v>0.99</v>
      </c>
    </row>
    <row r="17" spans="1:17" x14ac:dyDescent="0.35">
      <c r="A17">
        <v>5</v>
      </c>
      <c r="B17" t="s">
        <v>37</v>
      </c>
      <c r="C17">
        <v>6</v>
      </c>
      <c r="D17">
        <v>8</v>
      </c>
      <c r="E17">
        <v>127</v>
      </c>
      <c r="F17">
        <v>21.2</v>
      </c>
      <c r="G17">
        <v>38</v>
      </c>
      <c r="H17">
        <v>5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15.7</v>
      </c>
      <c r="P17">
        <v>15.7</v>
      </c>
      <c r="Q17" s="1">
        <v>1</v>
      </c>
    </row>
    <row r="18" spans="1:17" x14ac:dyDescent="0.35">
      <c r="A18">
        <v>5</v>
      </c>
      <c r="B18" t="s">
        <v>43</v>
      </c>
      <c r="C18">
        <v>4</v>
      </c>
      <c r="D18">
        <v>5</v>
      </c>
      <c r="E18">
        <v>76</v>
      </c>
      <c r="F18">
        <v>19</v>
      </c>
      <c r="G18">
        <v>27</v>
      </c>
      <c r="H18">
        <v>3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15.6</v>
      </c>
      <c r="P18">
        <v>15.6</v>
      </c>
      <c r="Q18" s="1">
        <v>0.121</v>
      </c>
    </row>
    <row r="19" spans="1:17" x14ac:dyDescent="0.35">
      <c r="A19">
        <v>5</v>
      </c>
      <c r="B19" t="s">
        <v>52</v>
      </c>
      <c r="C19">
        <v>6</v>
      </c>
      <c r="D19">
        <v>7</v>
      </c>
      <c r="E19">
        <v>65</v>
      </c>
      <c r="F19">
        <v>10.8</v>
      </c>
      <c r="G19">
        <v>25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15.5</v>
      </c>
      <c r="P19">
        <v>15.5</v>
      </c>
      <c r="Q19" s="1">
        <v>0.40799999999999997</v>
      </c>
    </row>
    <row r="20" spans="1:17" x14ac:dyDescent="0.35">
      <c r="A20">
        <v>5</v>
      </c>
      <c r="B20" t="s">
        <v>30</v>
      </c>
      <c r="C20">
        <v>6</v>
      </c>
      <c r="D20">
        <v>9</v>
      </c>
      <c r="E20">
        <v>64</v>
      </c>
      <c r="F20">
        <v>10.7</v>
      </c>
      <c r="G20">
        <v>16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15.4</v>
      </c>
      <c r="P20">
        <v>15.4</v>
      </c>
      <c r="Q20" s="1">
        <v>0.89</v>
      </c>
    </row>
    <row r="21" spans="1:17" x14ac:dyDescent="0.35">
      <c r="A21">
        <v>5</v>
      </c>
      <c r="B21" t="s">
        <v>56</v>
      </c>
      <c r="C21">
        <v>4</v>
      </c>
      <c r="D21">
        <v>10</v>
      </c>
      <c r="E21">
        <v>61</v>
      </c>
      <c r="F21">
        <v>15.3</v>
      </c>
      <c r="G21">
        <v>25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14.1</v>
      </c>
      <c r="P21">
        <v>14.1</v>
      </c>
      <c r="Q21" s="1">
        <v>0.88600000000000001</v>
      </c>
    </row>
    <row r="22" spans="1:17" x14ac:dyDescent="0.35">
      <c r="A22">
        <v>5</v>
      </c>
      <c r="B22" t="s">
        <v>77</v>
      </c>
      <c r="C22">
        <v>6</v>
      </c>
      <c r="D22">
        <v>6</v>
      </c>
      <c r="E22">
        <v>97</v>
      </c>
      <c r="F22">
        <v>16.2</v>
      </c>
      <c r="G22">
        <v>38</v>
      </c>
      <c r="H22">
        <v>3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12.7</v>
      </c>
      <c r="P22">
        <v>12.7</v>
      </c>
      <c r="Q22" s="1">
        <v>0.57599999999999996</v>
      </c>
    </row>
    <row r="23" spans="1:17" x14ac:dyDescent="0.35">
      <c r="A23">
        <v>5</v>
      </c>
      <c r="B23" t="s">
        <v>44</v>
      </c>
      <c r="C23">
        <v>5</v>
      </c>
      <c r="D23">
        <v>10</v>
      </c>
      <c r="E23">
        <v>35</v>
      </c>
      <c r="F23">
        <v>7</v>
      </c>
      <c r="G23">
        <v>20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12</v>
      </c>
      <c r="P23">
        <v>12</v>
      </c>
      <c r="Q23" s="1">
        <v>0.995</v>
      </c>
    </row>
    <row r="24" spans="1:17" x14ac:dyDescent="0.35">
      <c r="A24">
        <v>5</v>
      </c>
      <c r="B24" t="s">
        <v>118</v>
      </c>
      <c r="C24">
        <v>3</v>
      </c>
      <c r="D24">
        <v>6</v>
      </c>
      <c r="E24">
        <v>42</v>
      </c>
      <c r="F24">
        <v>14</v>
      </c>
      <c r="G24">
        <v>18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11.7</v>
      </c>
      <c r="P24">
        <v>11.7</v>
      </c>
      <c r="Q24" s="1">
        <v>0.17399999999999999</v>
      </c>
    </row>
    <row r="25" spans="1:17" x14ac:dyDescent="0.35">
      <c r="A25">
        <v>5</v>
      </c>
      <c r="B25" t="s">
        <v>116</v>
      </c>
      <c r="C25">
        <v>6</v>
      </c>
      <c r="D25">
        <v>9</v>
      </c>
      <c r="E25">
        <v>78</v>
      </c>
      <c r="F25">
        <v>13</v>
      </c>
      <c r="G25">
        <v>32</v>
      </c>
      <c r="H25">
        <v>3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11.7</v>
      </c>
      <c r="P25">
        <v>11.7</v>
      </c>
      <c r="Q25" s="1">
        <v>0.83499999999999996</v>
      </c>
    </row>
    <row r="26" spans="1:17" x14ac:dyDescent="0.35">
      <c r="A26">
        <v>5</v>
      </c>
      <c r="B26" t="s">
        <v>95</v>
      </c>
      <c r="C26">
        <v>6</v>
      </c>
      <c r="D26">
        <v>8</v>
      </c>
      <c r="E26">
        <v>78</v>
      </c>
      <c r="F26">
        <v>13</v>
      </c>
      <c r="G26">
        <v>30</v>
      </c>
      <c r="H26">
        <v>3</v>
      </c>
      <c r="I26">
        <v>0</v>
      </c>
      <c r="J26">
        <v>1</v>
      </c>
      <c r="K26">
        <v>6</v>
      </c>
      <c r="L26">
        <v>0</v>
      </c>
      <c r="M26">
        <v>0</v>
      </c>
      <c r="N26">
        <v>1</v>
      </c>
      <c r="O26">
        <v>11.4</v>
      </c>
      <c r="P26">
        <v>11.4</v>
      </c>
      <c r="Q26" s="1">
        <v>0.91500000000000004</v>
      </c>
    </row>
    <row r="27" spans="1:17" x14ac:dyDescent="0.35">
      <c r="A27">
        <v>5</v>
      </c>
      <c r="B27" t="s">
        <v>41</v>
      </c>
      <c r="C27">
        <v>4</v>
      </c>
      <c r="D27">
        <v>5</v>
      </c>
      <c r="E27">
        <v>33</v>
      </c>
      <c r="F27">
        <v>8.3000000000000007</v>
      </c>
      <c r="G27">
        <v>13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11.3</v>
      </c>
      <c r="P27">
        <v>11.3</v>
      </c>
      <c r="Q27" s="1">
        <v>0.68899999999999995</v>
      </c>
    </row>
    <row r="28" spans="1:17" x14ac:dyDescent="0.35">
      <c r="A28">
        <v>5</v>
      </c>
      <c r="B28" t="s">
        <v>113</v>
      </c>
      <c r="C28">
        <v>3</v>
      </c>
      <c r="D28">
        <v>7</v>
      </c>
      <c r="E28">
        <v>91</v>
      </c>
      <c r="F28">
        <v>30.3</v>
      </c>
      <c r="G28">
        <v>77</v>
      </c>
      <c r="H28">
        <v>4</v>
      </c>
      <c r="I28">
        <v>0</v>
      </c>
      <c r="J28">
        <v>1</v>
      </c>
      <c r="K28">
        <v>-5</v>
      </c>
      <c r="L28">
        <v>0</v>
      </c>
      <c r="M28">
        <v>0</v>
      </c>
      <c r="N28">
        <v>1</v>
      </c>
      <c r="O28">
        <v>10.1</v>
      </c>
      <c r="P28">
        <v>10.1</v>
      </c>
      <c r="Q28" s="1">
        <v>0.73199999999999998</v>
      </c>
    </row>
    <row r="29" spans="1:17" x14ac:dyDescent="0.35">
      <c r="A29">
        <v>5</v>
      </c>
      <c r="B29" t="s">
        <v>181</v>
      </c>
      <c r="C29">
        <v>8</v>
      </c>
      <c r="D29">
        <v>10</v>
      </c>
      <c r="E29">
        <v>60</v>
      </c>
      <c r="F29">
        <v>7.5</v>
      </c>
      <c r="G29">
        <v>13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10</v>
      </c>
      <c r="P29">
        <v>10</v>
      </c>
      <c r="Q29" s="1">
        <v>2.1000000000000001E-2</v>
      </c>
    </row>
    <row r="30" spans="1:17" x14ac:dyDescent="0.35">
      <c r="A30">
        <v>5</v>
      </c>
      <c r="B30" t="s">
        <v>49</v>
      </c>
      <c r="C30">
        <v>3</v>
      </c>
      <c r="D30">
        <v>3</v>
      </c>
      <c r="E30">
        <v>55</v>
      </c>
      <c r="F30">
        <v>18.3</v>
      </c>
      <c r="G30">
        <v>42</v>
      </c>
      <c r="H30">
        <v>3</v>
      </c>
      <c r="I30">
        <v>0</v>
      </c>
      <c r="J30">
        <v>5</v>
      </c>
      <c r="K30">
        <v>30</v>
      </c>
      <c r="L30">
        <v>0</v>
      </c>
      <c r="M30">
        <v>0</v>
      </c>
      <c r="N30">
        <v>1</v>
      </c>
      <c r="O30">
        <v>10</v>
      </c>
      <c r="P30">
        <v>10</v>
      </c>
      <c r="Q30" s="1">
        <v>0.98</v>
      </c>
    </row>
    <row r="31" spans="1:17" x14ac:dyDescent="0.35">
      <c r="A31">
        <v>5</v>
      </c>
      <c r="B31" t="s">
        <v>33</v>
      </c>
      <c r="C31">
        <v>5</v>
      </c>
      <c r="D31">
        <v>11</v>
      </c>
      <c r="E31">
        <v>73</v>
      </c>
      <c r="F31">
        <v>14.6</v>
      </c>
      <c r="G31">
        <v>29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9.8000000000000007</v>
      </c>
      <c r="P31">
        <v>9.8000000000000007</v>
      </c>
      <c r="Q31" s="1">
        <v>0.85899999999999999</v>
      </c>
    </row>
    <row r="32" spans="1:17" x14ac:dyDescent="0.35">
      <c r="A32">
        <v>5</v>
      </c>
      <c r="B32" t="s">
        <v>31</v>
      </c>
      <c r="C32">
        <v>3</v>
      </c>
      <c r="D32">
        <v>5</v>
      </c>
      <c r="E32">
        <v>23</v>
      </c>
      <c r="F32">
        <v>7.7</v>
      </c>
      <c r="G32">
        <v>10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9.8000000000000007</v>
      </c>
      <c r="P32">
        <v>9.8000000000000007</v>
      </c>
      <c r="Q32" s="1">
        <v>0.184</v>
      </c>
    </row>
    <row r="33" spans="1:17" x14ac:dyDescent="0.35">
      <c r="A33">
        <v>5</v>
      </c>
      <c r="B33" t="s">
        <v>47</v>
      </c>
      <c r="C33">
        <v>1</v>
      </c>
      <c r="D33">
        <v>1</v>
      </c>
      <c r="E33">
        <v>26</v>
      </c>
      <c r="F33">
        <v>26</v>
      </c>
      <c r="G33">
        <v>26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>
        <v>9.1</v>
      </c>
      <c r="P33">
        <v>9.1</v>
      </c>
      <c r="Q33" s="1">
        <v>7.0000000000000001E-3</v>
      </c>
    </row>
    <row r="34" spans="1:17" x14ac:dyDescent="0.35">
      <c r="A34">
        <v>5</v>
      </c>
      <c r="B34" t="s">
        <v>63</v>
      </c>
      <c r="C34">
        <v>3</v>
      </c>
      <c r="D34">
        <v>5</v>
      </c>
      <c r="E34">
        <v>26</v>
      </c>
      <c r="F34">
        <v>8.6999999999999993</v>
      </c>
      <c r="G34">
        <v>19</v>
      </c>
      <c r="H34">
        <v>0</v>
      </c>
      <c r="I34">
        <v>0</v>
      </c>
      <c r="J34">
        <v>3</v>
      </c>
      <c r="K34">
        <v>50</v>
      </c>
      <c r="L34">
        <v>0</v>
      </c>
      <c r="M34">
        <v>0</v>
      </c>
      <c r="N34">
        <v>1</v>
      </c>
      <c r="O34">
        <v>9.1</v>
      </c>
      <c r="P34">
        <v>9.1</v>
      </c>
      <c r="Q34" s="1">
        <v>0.22700000000000001</v>
      </c>
    </row>
    <row r="35" spans="1:17" x14ac:dyDescent="0.35">
      <c r="A35">
        <v>5</v>
      </c>
      <c r="B35" t="s">
        <v>51</v>
      </c>
      <c r="C35">
        <v>4</v>
      </c>
      <c r="D35">
        <v>7</v>
      </c>
      <c r="E35">
        <v>65</v>
      </c>
      <c r="F35">
        <v>16.3</v>
      </c>
      <c r="G35">
        <v>26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8.5</v>
      </c>
      <c r="P35">
        <v>8.5</v>
      </c>
      <c r="Q35" s="1">
        <v>0.434</v>
      </c>
    </row>
    <row r="36" spans="1:17" x14ac:dyDescent="0.35">
      <c r="A36">
        <v>5</v>
      </c>
      <c r="B36" t="s">
        <v>121</v>
      </c>
      <c r="C36">
        <v>4</v>
      </c>
      <c r="D36">
        <v>5</v>
      </c>
      <c r="E36">
        <v>64</v>
      </c>
      <c r="F36">
        <v>16</v>
      </c>
      <c r="G36">
        <v>30</v>
      </c>
      <c r="H36">
        <v>2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8.4</v>
      </c>
      <c r="P36">
        <v>8.4</v>
      </c>
      <c r="Q36" s="1">
        <v>7.0000000000000001E-3</v>
      </c>
    </row>
    <row r="37" spans="1:17" x14ac:dyDescent="0.35">
      <c r="A37">
        <v>5</v>
      </c>
      <c r="B37" t="s">
        <v>27</v>
      </c>
      <c r="C37">
        <v>2</v>
      </c>
      <c r="D37">
        <v>5</v>
      </c>
      <c r="E37">
        <v>12</v>
      </c>
      <c r="F37">
        <v>6</v>
      </c>
      <c r="G37">
        <v>7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8.1999999999999993</v>
      </c>
      <c r="P37">
        <v>8.1999999999999993</v>
      </c>
      <c r="Q37" s="1">
        <v>0.98399999999999999</v>
      </c>
    </row>
    <row r="38" spans="1:17" x14ac:dyDescent="0.35">
      <c r="A38">
        <v>5</v>
      </c>
      <c r="B38" t="s">
        <v>109</v>
      </c>
      <c r="C38">
        <v>6</v>
      </c>
      <c r="D38">
        <v>7</v>
      </c>
      <c r="E38">
        <v>50</v>
      </c>
      <c r="F38">
        <v>8.3000000000000007</v>
      </c>
      <c r="G38">
        <v>23</v>
      </c>
      <c r="H38">
        <v>2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8</v>
      </c>
      <c r="P38">
        <v>8</v>
      </c>
      <c r="Q38" s="1">
        <v>0.64900000000000002</v>
      </c>
    </row>
    <row r="39" spans="1:17" x14ac:dyDescent="0.35">
      <c r="A39">
        <v>5</v>
      </c>
      <c r="B39" t="s">
        <v>28</v>
      </c>
      <c r="C39">
        <v>2</v>
      </c>
      <c r="D39">
        <v>5</v>
      </c>
      <c r="E39">
        <v>9</v>
      </c>
      <c r="F39">
        <v>4.5</v>
      </c>
      <c r="G39">
        <v>6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1</v>
      </c>
      <c r="O39">
        <v>7.9</v>
      </c>
      <c r="P39">
        <v>7.9</v>
      </c>
      <c r="Q39" s="1">
        <v>0.23599999999999999</v>
      </c>
    </row>
    <row r="40" spans="1:17" x14ac:dyDescent="0.35">
      <c r="A40">
        <v>5</v>
      </c>
      <c r="B40" t="s">
        <v>15</v>
      </c>
      <c r="C40">
        <v>4</v>
      </c>
      <c r="D40">
        <v>7</v>
      </c>
      <c r="E40">
        <v>58</v>
      </c>
      <c r="F40">
        <v>14.5</v>
      </c>
      <c r="G40">
        <v>23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7.8</v>
      </c>
      <c r="P40">
        <v>7.8</v>
      </c>
      <c r="Q40" s="1">
        <v>0.97699999999999998</v>
      </c>
    </row>
    <row r="41" spans="1:17" x14ac:dyDescent="0.35">
      <c r="A41">
        <v>5</v>
      </c>
      <c r="B41" t="s">
        <v>20</v>
      </c>
      <c r="C41">
        <v>5</v>
      </c>
      <c r="D41">
        <v>7</v>
      </c>
      <c r="E41">
        <v>52</v>
      </c>
      <c r="F41">
        <v>10.4</v>
      </c>
      <c r="G41">
        <v>27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7.7</v>
      </c>
      <c r="P41">
        <v>7.7</v>
      </c>
      <c r="Q41" s="1">
        <v>0.95899999999999996</v>
      </c>
    </row>
    <row r="42" spans="1:17" x14ac:dyDescent="0.35">
      <c r="A42">
        <v>5</v>
      </c>
      <c r="B42" t="s">
        <v>76</v>
      </c>
      <c r="C42">
        <v>5</v>
      </c>
      <c r="D42">
        <v>9</v>
      </c>
      <c r="E42">
        <v>49</v>
      </c>
      <c r="F42">
        <v>9.8000000000000007</v>
      </c>
      <c r="G42">
        <v>27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7.4</v>
      </c>
      <c r="P42">
        <v>7.4</v>
      </c>
      <c r="Q42" s="1">
        <v>0.24299999999999999</v>
      </c>
    </row>
    <row r="43" spans="1:17" x14ac:dyDescent="0.35">
      <c r="A43">
        <v>5</v>
      </c>
      <c r="B43" t="s">
        <v>87</v>
      </c>
      <c r="C43">
        <v>5</v>
      </c>
      <c r="D43">
        <v>7</v>
      </c>
      <c r="E43">
        <v>48</v>
      </c>
      <c r="F43">
        <v>9.6</v>
      </c>
      <c r="G43">
        <v>13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7.3</v>
      </c>
      <c r="P43">
        <v>7.3</v>
      </c>
      <c r="Q43" s="1">
        <v>8.5000000000000006E-2</v>
      </c>
    </row>
    <row r="44" spans="1:17" x14ac:dyDescent="0.35">
      <c r="A44">
        <v>5</v>
      </c>
      <c r="B44" t="s">
        <v>150</v>
      </c>
      <c r="C44">
        <v>2</v>
      </c>
      <c r="D44">
        <v>2</v>
      </c>
      <c r="E44">
        <v>62</v>
      </c>
      <c r="F44">
        <v>31</v>
      </c>
      <c r="G44">
        <v>43</v>
      </c>
      <c r="H44">
        <v>3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7.2</v>
      </c>
      <c r="P44">
        <v>7.2</v>
      </c>
      <c r="Q44" s="1">
        <v>3.0000000000000001E-3</v>
      </c>
    </row>
    <row r="45" spans="1:17" x14ac:dyDescent="0.35">
      <c r="A45">
        <v>5</v>
      </c>
      <c r="B45" t="s">
        <v>120</v>
      </c>
      <c r="C45">
        <v>4</v>
      </c>
      <c r="D45">
        <v>4</v>
      </c>
      <c r="E45">
        <v>52</v>
      </c>
      <c r="F45">
        <v>13</v>
      </c>
      <c r="G45">
        <v>23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7.2</v>
      </c>
      <c r="P45">
        <v>7.2</v>
      </c>
      <c r="Q45" s="1">
        <v>2E-3</v>
      </c>
    </row>
    <row r="46" spans="1:17" x14ac:dyDescent="0.35">
      <c r="A46">
        <v>5</v>
      </c>
      <c r="B46" t="s">
        <v>155</v>
      </c>
      <c r="C46">
        <v>4</v>
      </c>
      <c r="D46">
        <v>6</v>
      </c>
      <c r="E46">
        <v>43</v>
      </c>
      <c r="F46">
        <v>10.8</v>
      </c>
      <c r="G46">
        <v>26</v>
      </c>
      <c r="H46">
        <v>1</v>
      </c>
      <c r="I46">
        <v>0</v>
      </c>
      <c r="J46">
        <v>1</v>
      </c>
      <c r="K46">
        <v>9</v>
      </c>
      <c r="L46">
        <v>0</v>
      </c>
      <c r="M46">
        <v>0</v>
      </c>
      <c r="N46">
        <v>1</v>
      </c>
      <c r="O46">
        <v>7.2</v>
      </c>
      <c r="P46">
        <v>7.2</v>
      </c>
      <c r="Q46" s="1">
        <v>1.4E-2</v>
      </c>
    </row>
    <row r="47" spans="1:17" x14ac:dyDescent="0.35">
      <c r="A47">
        <v>5</v>
      </c>
      <c r="B47" t="s">
        <v>35</v>
      </c>
      <c r="C47">
        <v>3</v>
      </c>
      <c r="D47">
        <v>7</v>
      </c>
      <c r="E47">
        <v>54</v>
      </c>
      <c r="F47">
        <v>18</v>
      </c>
      <c r="G47">
        <v>32</v>
      </c>
      <c r="H47">
        <v>2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6.9</v>
      </c>
      <c r="P47">
        <v>6.9</v>
      </c>
      <c r="Q47" s="1">
        <v>0.97899999999999998</v>
      </c>
    </row>
    <row r="48" spans="1:17" x14ac:dyDescent="0.35">
      <c r="A48">
        <v>5</v>
      </c>
      <c r="B48" t="s">
        <v>90</v>
      </c>
      <c r="C48">
        <v>6</v>
      </c>
      <c r="D48">
        <v>7</v>
      </c>
      <c r="E48">
        <v>39</v>
      </c>
      <c r="F48">
        <v>6.5</v>
      </c>
      <c r="G48">
        <v>14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6.9</v>
      </c>
      <c r="P48">
        <v>6.9</v>
      </c>
      <c r="Q48" s="1">
        <v>0.51700000000000002</v>
      </c>
    </row>
    <row r="49" spans="1:17" x14ac:dyDescent="0.35">
      <c r="A49">
        <v>5</v>
      </c>
      <c r="B49" t="s">
        <v>80</v>
      </c>
      <c r="C49">
        <v>4</v>
      </c>
      <c r="D49">
        <v>5</v>
      </c>
      <c r="E49">
        <v>49</v>
      </c>
      <c r="F49">
        <v>12.3</v>
      </c>
      <c r="G49">
        <v>32</v>
      </c>
      <c r="H49">
        <v>2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6.9</v>
      </c>
      <c r="P49">
        <v>6.9</v>
      </c>
      <c r="Q49" s="1">
        <v>0.93100000000000005</v>
      </c>
    </row>
    <row r="50" spans="1:17" x14ac:dyDescent="0.35">
      <c r="A50">
        <v>5</v>
      </c>
      <c r="B50" t="s">
        <v>45</v>
      </c>
      <c r="C50">
        <v>4</v>
      </c>
      <c r="D50">
        <v>5</v>
      </c>
      <c r="E50">
        <v>49</v>
      </c>
      <c r="F50">
        <v>12.3</v>
      </c>
      <c r="G50">
        <v>29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6.9</v>
      </c>
      <c r="P50">
        <v>6.9</v>
      </c>
      <c r="Q50" s="1">
        <v>1</v>
      </c>
    </row>
    <row r="51" spans="1:17" x14ac:dyDescent="0.35">
      <c r="A51">
        <v>5</v>
      </c>
      <c r="B51" t="s">
        <v>73</v>
      </c>
      <c r="C51">
        <v>3</v>
      </c>
      <c r="D51">
        <v>4</v>
      </c>
      <c r="E51">
        <v>57</v>
      </c>
      <c r="F51">
        <v>19</v>
      </c>
      <c r="G51">
        <v>29</v>
      </c>
      <c r="H51">
        <v>2</v>
      </c>
      <c r="I51">
        <v>0</v>
      </c>
      <c r="J51">
        <v>2</v>
      </c>
      <c r="K51">
        <v>-4</v>
      </c>
      <c r="L51">
        <v>0</v>
      </c>
      <c r="M51">
        <v>0</v>
      </c>
      <c r="N51">
        <v>1</v>
      </c>
      <c r="O51">
        <v>6.8</v>
      </c>
      <c r="P51">
        <v>6.8</v>
      </c>
      <c r="Q51" s="1">
        <v>0.91</v>
      </c>
    </row>
    <row r="52" spans="1:17" x14ac:dyDescent="0.35">
      <c r="A52">
        <v>5</v>
      </c>
      <c r="B52" t="s">
        <v>69</v>
      </c>
      <c r="C52">
        <v>2</v>
      </c>
      <c r="D52">
        <v>3</v>
      </c>
      <c r="E52">
        <v>56</v>
      </c>
      <c r="F52">
        <v>28</v>
      </c>
      <c r="G52">
        <v>33</v>
      </c>
      <c r="H52">
        <v>3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6.6</v>
      </c>
      <c r="P52">
        <v>6.6</v>
      </c>
      <c r="Q52" s="1">
        <v>0.04</v>
      </c>
    </row>
    <row r="53" spans="1:17" x14ac:dyDescent="0.35">
      <c r="A53">
        <v>5</v>
      </c>
      <c r="B53" t="s">
        <v>46</v>
      </c>
      <c r="C53">
        <v>4</v>
      </c>
      <c r="D53">
        <v>4</v>
      </c>
      <c r="E53">
        <v>45</v>
      </c>
      <c r="F53">
        <v>11.3</v>
      </c>
      <c r="G53">
        <v>21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6.5</v>
      </c>
      <c r="P53">
        <v>6.5</v>
      </c>
      <c r="Q53" s="1">
        <v>0.999</v>
      </c>
    </row>
    <row r="54" spans="1:17" x14ac:dyDescent="0.35">
      <c r="A54">
        <v>5</v>
      </c>
      <c r="B54" t="s">
        <v>88</v>
      </c>
      <c r="C54">
        <v>3</v>
      </c>
      <c r="D54">
        <v>3</v>
      </c>
      <c r="E54">
        <v>45</v>
      </c>
      <c r="F54">
        <v>15</v>
      </c>
      <c r="G54">
        <v>23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6</v>
      </c>
      <c r="P54">
        <v>6</v>
      </c>
      <c r="Q54" s="1">
        <v>1.9E-2</v>
      </c>
    </row>
    <row r="55" spans="1:17" x14ac:dyDescent="0.35">
      <c r="A55">
        <v>5</v>
      </c>
      <c r="B55" t="s">
        <v>40</v>
      </c>
      <c r="C55">
        <v>3</v>
      </c>
      <c r="D55">
        <v>4</v>
      </c>
      <c r="E55">
        <v>39</v>
      </c>
      <c r="F55">
        <v>13</v>
      </c>
      <c r="G55">
        <v>25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5.4</v>
      </c>
      <c r="P55">
        <v>5.4</v>
      </c>
      <c r="Q55" s="1">
        <v>0.90200000000000002</v>
      </c>
    </row>
    <row r="56" spans="1:17" x14ac:dyDescent="0.35">
      <c r="A56">
        <v>5</v>
      </c>
      <c r="B56" t="s">
        <v>48</v>
      </c>
      <c r="C56">
        <v>5</v>
      </c>
      <c r="D56">
        <v>9</v>
      </c>
      <c r="E56">
        <v>29</v>
      </c>
      <c r="F56">
        <v>5.8</v>
      </c>
      <c r="G56">
        <v>10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5.4</v>
      </c>
      <c r="P56">
        <v>5.4</v>
      </c>
      <c r="Q56" s="1">
        <v>1.2E-2</v>
      </c>
    </row>
    <row r="57" spans="1:17" x14ac:dyDescent="0.35">
      <c r="A57">
        <v>5</v>
      </c>
      <c r="B57" t="s">
        <v>17</v>
      </c>
      <c r="C57">
        <v>2</v>
      </c>
      <c r="D57">
        <v>5</v>
      </c>
      <c r="E57">
        <v>43</v>
      </c>
      <c r="F57">
        <v>21.5</v>
      </c>
      <c r="G57">
        <v>28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5.3</v>
      </c>
      <c r="P57">
        <v>5.3</v>
      </c>
      <c r="Q57" s="1">
        <v>5.5E-2</v>
      </c>
    </row>
    <row r="58" spans="1:17" x14ac:dyDescent="0.35">
      <c r="A58">
        <v>5</v>
      </c>
      <c r="B58" t="s">
        <v>101</v>
      </c>
      <c r="C58">
        <v>5</v>
      </c>
      <c r="D58">
        <v>6</v>
      </c>
      <c r="E58">
        <v>26</v>
      </c>
      <c r="F58">
        <v>5.2</v>
      </c>
      <c r="G58">
        <v>9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5.2</v>
      </c>
      <c r="P58">
        <v>5.2</v>
      </c>
      <c r="Q58" s="1">
        <v>0.122</v>
      </c>
    </row>
    <row r="59" spans="1:17" x14ac:dyDescent="0.35">
      <c r="A59">
        <v>5</v>
      </c>
      <c r="B59" t="s">
        <v>68</v>
      </c>
      <c r="C59">
        <v>3</v>
      </c>
      <c r="D59">
        <v>4</v>
      </c>
      <c r="E59">
        <v>33</v>
      </c>
      <c r="F59">
        <v>11</v>
      </c>
      <c r="G59">
        <v>12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4.8</v>
      </c>
      <c r="P59">
        <v>4.8</v>
      </c>
      <c r="Q59" s="1">
        <v>0.111</v>
      </c>
    </row>
    <row r="60" spans="1:17" x14ac:dyDescent="0.35">
      <c r="A60">
        <v>5</v>
      </c>
      <c r="B60" t="s">
        <v>50</v>
      </c>
      <c r="C60">
        <v>3</v>
      </c>
      <c r="D60">
        <v>9</v>
      </c>
      <c r="E60">
        <v>30</v>
      </c>
      <c r="F60">
        <v>10</v>
      </c>
      <c r="G60">
        <v>13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4.5</v>
      </c>
      <c r="P60">
        <v>4.5</v>
      </c>
      <c r="Q60" s="1">
        <v>7.6999999999999999E-2</v>
      </c>
    </row>
    <row r="61" spans="1:17" x14ac:dyDescent="0.35">
      <c r="A61">
        <v>5</v>
      </c>
      <c r="B61" t="s">
        <v>59</v>
      </c>
      <c r="C61">
        <v>3</v>
      </c>
      <c r="D61">
        <v>5</v>
      </c>
      <c r="E61">
        <v>30</v>
      </c>
      <c r="F61">
        <v>10</v>
      </c>
      <c r="G61">
        <v>14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4.5</v>
      </c>
      <c r="P61">
        <v>4.5</v>
      </c>
      <c r="Q61" s="1">
        <v>0.63700000000000001</v>
      </c>
    </row>
    <row r="62" spans="1:17" x14ac:dyDescent="0.35">
      <c r="A62">
        <v>5</v>
      </c>
      <c r="B62" t="s">
        <v>84</v>
      </c>
      <c r="C62">
        <v>2</v>
      </c>
      <c r="D62">
        <v>4</v>
      </c>
      <c r="E62">
        <v>35</v>
      </c>
      <c r="F62">
        <v>17.5</v>
      </c>
      <c r="G62">
        <v>20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4.5</v>
      </c>
      <c r="P62">
        <v>4.5</v>
      </c>
      <c r="Q62" s="1">
        <v>2.3E-2</v>
      </c>
    </row>
    <row r="63" spans="1:17" x14ac:dyDescent="0.35">
      <c r="A63">
        <v>5</v>
      </c>
      <c r="B63" t="s">
        <v>112</v>
      </c>
      <c r="C63">
        <v>5</v>
      </c>
      <c r="D63">
        <v>6</v>
      </c>
      <c r="E63">
        <v>18</v>
      </c>
      <c r="F63">
        <v>3.6</v>
      </c>
      <c r="G63">
        <v>7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4.4000000000000004</v>
      </c>
      <c r="P63">
        <v>4.4000000000000004</v>
      </c>
      <c r="Q63" s="1">
        <v>6.8000000000000005E-2</v>
      </c>
    </row>
    <row r="64" spans="1:17" x14ac:dyDescent="0.35">
      <c r="A64">
        <v>5</v>
      </c>
      <c r="B64" t="s">
        <v>21</v>
      </c>
      <c r="C64">
        <v>3</v>
      </c>
      <c r="D64">
        <v>6</v>
      </c>
      <c r="E64">
        <v>28</v>
      </c>
      <c r="F64">
        <v>9.3000000000000007</v>
      </c>
      <c r="G64">
        <v>14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4.3</v>
      </c>
      <c r="P64">
        <v>4.3</v>
      </c>
      <c r="Q64" s="1">
        <v>0.99399999999999999</v>
      </c>
    </row>
    <row r="65" spans="1:17" x14ac:dyDescent="0.35">
      <c r="A65">
        <v>5</v>
      </c>
      <c r="B65" t="s">
        <v>75</v>
      </c>
      <c r="C65">
        <v>2</v>
      </c>
      <c r="D65">
        <v>2</v>
      </c>
      <c r="E65">
        <v>29</v>
      </c>
      <c r="F65">
        <v>14.5</v>
      </c>
      <c r="G65">
        <v>19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3.9</v>
      </c>
      <c r="P65">
        <v>3.9</v>
      </c>
      <c r="Q65" s="1">
        <v>4.0000000000000001E-3</v>
      </c>
    </row>
    <row r="66" spans="1:17" x14ac:dyDescent="0.35">
      <c r="A66">
        <v>5</v>
      </c>
      <c r="B66" t="s">
        <v>96</v>
      </c>
      <c r="C66">
        <v>2</v>
      </c>
      <c r="D66">
        <v>4</v>
      </c>
      <c r="E66">
        <v>28</v>
      </c>
      <c r="F66">
        <v>14</v>
      </c>
      <c r="G66">
        <v>20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3.8</v>
      </c>
      <c r="P66">
        <v>3.8</v>
      </c>
      <c r="Q66" s="1">
        <v>4.0000000000000001E-3</v>
      </c>
    </row>
    <row r="67" spans="1:17" x14ac:dyDescent="0.35">
      <c r="A67">
        <v>5</v>
      </c>
      <c r="B67" t="s">
        <v>24</v>
      </c>
      <c r="C67">
        <v>2</v>
      </c>
      <c r="D67">
        <v>2</v>
      </c>
      <c r="E67">
        <v>28</v>
      </c>
      <c r="F67">
        <v>14</v>
      </c>
      <c r="G67">
        <v>25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3.8</v>
      </c>
      <c r="P67">
        <v>3.8</v>
      </c>
      <c r="Q67" s="1">
        <v>0.34799999999999998</v>
      </c>
    </row>
    <row r="68" spans="1:17" x14ac:dyDescent="0.35">
      <c r="A68">
        <v>5</v>
      </c>
      <c r="B68" t="s">
        <v>100</v>
      </c>
      <c r="C68">
        <v>2</v>
      </c>
      <c r="D68">
        <v>2</v>
      </c>
      <c r="E68">
        <v>23</v>
      </c>
      <c r="F68">
        <v>11.5</v>
      </c>
      <c r="G68">
        <v>17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3.3</v>
      </c>
      <c r="P68">
        <v>3.3</v>
      </c>
      <c r="Q68" s="1">
        <v>2.5000000000000001E-2</v>
      </c>
    </row>
    <row r="69" spans="1:17" x14ac:dyDescent="0.35">
      <c r="A69">
        <v>5</v>
      </c>
      <c r="B69" t="s">
        <v>366</v>
      </c>
      <c r="C69">
        <v>2</v>
      </c>
      <c r="D69">
        <v>2</v>
      </c>
      <c r="E69">
        <v>22</v>
      </c>
      <c r="F69">
        <v>11</v>
      </c>
      <c r="G69">
        <v>16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3.2</v>
      </c>
      <c r="P69">
        <v>3.2</v>
      </c>
      <c r="Q69" s="1">
        <v>6.0000000000000001E-3</v>
      </c>
    </row>
    <row r="70" spans="1:17" x14ac:dyDescent="0.35">
      <c r="A70">
        <v>5</v>
      </c>
      <c r="B70" t="s">
        <v>123</v>
      </c>
      <c r="C70">
        <v>2</v>
      </c>
      <c r="D70">
        <v>2</v>
      </c>
      <c r="E70">
        <v>21</v>
      </c>
      <c r="F70">
        <v>10.5</v>
      </c>
      <c r="G70">
        <v>11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3.1</v>
      </c>
      <c r="P70">
        <v>3.1</v>
      </c>
      <c r="Q70" s="1">
        <v>1E-3</v>
      </c>
    </row>
    <row r="71" spans="1:17" x14ac:dyDescent="0.35">
      <c r="A71">
        <v>5</v>
      </c>
      <c r="B71" t="s">
        <v>122</v>
      </c>
      <c r="C71">
        <v>2</v>
      </c>
      <c r="D71">
        <v>4</v>
      </c>
      <c r="E71">
        <v>20</v>
      </c>
      <c r="F71">
        <v>10</v>
      </c>
      <c r="G71">
        <v>14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3</v>
      </c>
      <c r="P71">
        <v>3</v>
      </c>
      <c r="Q71" s="1">
        <v>2.5999999999999999E-2</v>
      </c>
    </row>
    <row r="72" spans="1:17" x14ac:dyDescent="0.35">
      <c r="A72">
        <v>5</v>
      </c>
      <c r="B72" t="s">
        <v>111</v>
      </c>
      <c r="C72">
        <v>2</v>
      </c>
      <c r="D72">
        <v>2</v>
      </c>
      <c r="E72">
        <v>20</v>
      </c>
      <c r="F72">
        <v>10</v>
      </c>
      <c r="G72">
        <v>14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3</v>
      </c>
      <c r="P72">
        <v>3</v>
      </c>
      <c r="Q72" s="1">
        <v>8.0000000000000002E-3</v>
      </c>
    </row>
    <row r="73" spans="1:17" x14ac:dyDescent="0.35">
      <c r="A73">
        <v>5</v>
      </c>
      <c r="B73" t="s">
        <v>64</v>
      </c>
      <c r="C73">
        <v>1</v>
      </c>
      <c r="D73">
        <v>2</v>
      </c>
      <c r="E73">
        <v>24</v>
      </c>
      <c r="F73">
        <v>24</v>
      </c>
      <c r="G73">
        <v>24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2.9</v>
      </c>
      <c r="P73">
        <v>2.9</v>
      </c>
      <c r="Q73" s="1">
        <v>0.315</v>
      </c>
    </row>
    <row r="74" spans="1:17" x14ac:dyDescent="0.35">
      <c r="A74">
        <v>5</v>
      </c>
      <c r="B74" t="s">
        <v>99</v>
      </c>
      <c r="C74">
        <v>2</v>
      </c>
      <c r="D74">
        <v>2</v>
      </c>
      <c r="E74">
        <v>19</v>
      </c>
      <c r="F74">
        <v>9.5</v>
      </c>
      <c r="G74">
        <v>15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2.9</v>
      </c>
      <c r="P74">
        <v>2.9</v>
      </c>
      <c r="Q74" s="1">
        <v>1.0999999999999999E-2</v>
      </c>
    </row>
    <row r="75" spans="1:17" x14ac:dyDescent="0.35">
      <c r="A75">
        <v>5</v>
      </c>
      <c r="B75" t="s">
        <v>158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5</v>
      </c>
      <c r="K75">
        <v>27</v>
      </c>
      <c r="L75">
        <v>0</v>
      </c>
      <c r="M75">
        <v>0</v>
      </c>
      <c r="N75">
        <v>1</v>
      </c>
      <c r="O75">
        <v>2.7</v>
      </c>
      <c r="P75">
        <v>2.7</v>
      </c>
      <c r="Q75" s="1">
        <v>1E-3</v>
      </c>
    </row>
    <row r="76" spans="1:17" x14ac:dyDescent="0.35">
      <c r="A76">
        <v>5</v>
      </c>
      <c r="B76" t="s">
        <v>94</v>
      </c>
      <c r="C76">
        <v>2</v>
      </c>
      <c r="D76">
        <v>5</v>
      </c>
      <c r="E76">
        <v>15</v>
      </c>
      <c r="F76">
        <v>7.5</v>
      </c>
      <c r="G76">
        <v>8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2.5</v>
      </c>
      <c r="P76">
        <v>2.5</v>
      </c>
      <c r="Q76" s="1">
        <v>0.20399999999999999</v>
      </c>
    </row>
    <row r="77" spans="1:17" x14ac:dyDescent="0.35">
      <c r="A77">
        <v>5</v>
      </c>
      <c r="B77" t="s">
        <v>106</v>
      </c>
      <c r="C77">
        <v>1</v>
      </c>
      <c r="D77">
        <v>1</v>
      </c>
      <c r="E77">
        <v>19</v>
      </c>
      <c r="F77">
        <v>19</v>
      </c>
      <c r="G77">
        <v>19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2.4</v>
      </c>
      <c r="P77">
        <v>2.4</v>
      </c>
      <c r="Q77" s="1">
        <v>7.0000000000000001E-3</v>
      </c>
    </row>
    <row r="78" spans="1:17" x14ac:dyDescent="0.35">
      <c r="A78">
        <v>5</v>
      </c>
      <c r="B78" t="s">
        <v>85</v>
      </c>
      <c r="C78">
        <v>1</v>
      </c>
      <c r="D78">
        <v>2</v>
      </c>
      <c r="E78">
        <v>18</v>
      </c>
      <c r="F78">
        <v>18</v>
      </c>
      <c r="G78">
        <v>18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2.2999999999999998</v>
      </c>
      <c r="P78">
        <v>2.2999999999999998</v>
      </c>
      <c r="Q78" s="1">
        <v>6.6000000000000003E-2</v>
      </c>
    </row>
    <row r="79" spans="1:17" x14ac:dyDescent="0.35">
      <c r="A79">
        <v>5</v>
      </c>
      <c r="B79" t="s">
        <v>66</v>
      </c>
      <c r="C79">
        <v>2</v>
      </c>
      <c r="D79">
        <v>2</v>
      </c>
      <c r="E79">
        <v>13</v>
      </c>
      <c r="F79">
        <v>6.5</v>
      </c>
      <c r="G79">
        <v>13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2.2999999999999998</v>
      </c>
      <c r="P79">
        <v>2.2999999999999998</v>
      </c>
      <c r="Q79" s="1">
        <v>1.6E-2</v>
      </c>
    </row>
    <row r="80" spans="1:17" x14ac:dyDescent="0.35">
      <c r="A80">
        <v>5</v>
      </c>
      <c r="B80" t="s">
        <v>74</v>
      </c>
      <c r="C80">
        <v>2</v>
      </c>
      <c r="D80">
        <v>4</v>
      </c>
      <c r="E80">
        <v>13</v>
      </c>
      <c r="F80">
        <v>6.5</v>
      </c>
      <c r="G80">
        <v>7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2.2999999999999998</v>
      </c>
      <c r="P80">
        <v>2.2999999999999998</v>
      </c>
      <c r="Q80" s="1">
        <v>0.44900000000000001</v>
      </c>
    </row>
    <row r="81" spans="1:17" x14ac:dyDescent="0.35">
      <c r="A81">
        <v>5</v>
      </c>
      <c r="B81" t="s">
        <v>70</v>
      </c>
      <c r="C81">
        <v>3</v>
      </c>
      <c r="D81">
        <v>4</v>
      </c>
      <c r="E81">
        <v>6</v>
      </c>
      <c r="F81">
        <v>2</v>
      </c>
      <c r="G81">
        <v>3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2.1</v>
      </c>
      <c r="P81">
        <v>2.1</v>
      </c>
      <c r="Q81" s="1">
        <v>0.19800000000000001</v>
      </c>
    </row>
    <row r="82" spans="1:17" x14ac:dyDescent="0.35">
      <c r="A82">
        <v>5</v>
      </c>
      <c r="B82" t="s">
        <v>102</v>
      </c>
      <c r="C82">
        <v>2</v>
      </c>
      <c r="D82">
        <v>2</v>
      </c>
      <c r="E82">
        <v>11</v>
      </c>
      <c r="F82">
        <v>5.5</v>
      </c>
      <c r="G82">
        <v>7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2.1</v>
      </c>
      <c r="P82">
        <v>2.1</v>
      </c>
      <c r="Q82" s="1">
        <v>0.19800000000000001</v>
      </c>
    </row>
    <row r="83" spans="1:17" x14ac:dyDescent="0.35">
      <c r="A83">
        <v>5</v>
      </c>
      <c r="B83" t="s">
        <v>103</v>
      </c>
      <c r="C83">
        <v>2</v>
      </c>
      <c r="D83">
        <v>2</v>
      </c>
      <c r="E83">
        <v>10</v>
      </c>
      <c r="F83">
        <v>5</v>
      </c>
      <c r="G83">
        <v>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2</v>
      </c>
      <c r="P83">
        <v>2</v>
      </c>
      <c r="Q83" s="1">
        <v>0</v>
      </c>
    </row>
    <row r="84" spans="1:17" x14ac:dyDescent="0.35">
      <c r="A84">
        <v>5</v>
      </c>
      <c r="B84" t="s">
        <v>38</v>
      </c>
      <c r="C84">
        <v>1</v>
      </c>
      <c r="D84">
        <v>3</v>
      </c>
      <c r="E84">
        <v>13</v>
      </c>
      <c r="F84">
        <v>13</v>
      </c>
      <c r="G84">
        <v>13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1.8</v>
      </c>
      <c r="P84">
        <v>1.8</v>
      </c>
      <c r="Q84" s="1">
        <v>0.85299999999999998</v>
      </c>
    </row>
    <row r="85" spans="1:17" x14ac:dyDescent="0.35">
      <c r="A85">
        <v>5</v>
      </c>
      <c r="B85" t="s">
        <v>330</v>
      </c>
      <c r="C85">
        <v>1</v>
      </c>
      <c r="D85">
        <v>2</v>
      </c>
      <c r="E85">
        <v>13</v>
      </c>
      <c r="F85">
        <v>13</v>
      </c>
      <c r="G85">
        <v>13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1.8</v>
      </c>
      <c r="P85">
        <v>1.8</v>
      </c>
      <c r="Q85" s="1">
        <v>2E-3</v>
      </c>
    </row>
    <row r="86" spans="1:17" x14ac:dyDescent="0.35">
      <c r="A86">
        <v>5</v>
      </c>
      <c r="B86" t="s">
        <v>83</v>
      </c>
      <c r="C86">
        <v>1</v>
      </c>
      <c r="D86">
        <v>4</v>
      </c>
      <c r="E86">
        <v>7</v>
      </c>
      <c r="F86">
        <v>7</v>
      </c>
      <c r="G86">
        <v>7</v>
      </c>
      <c r="H86">
        <v>0</v>
      </c>
      <c r="I86">
        <v>0</v>
      </c>
      <c r="J86">
        <v>1</v>
      </c>
      <c r="K86">
        <v>6</v>
      </c>
      <c r="L86">
        <v>0</v>
      </c>
      <c r="M86">
        <v>0</v>
      </c>
      <c r="N86">
        <v>1</v>
      </c>
      <c r="O86">
        <v>1.8</v>
      </c>
      <c r="P86">
        <v>1.8</v>
      </c>
      <c r="Q86" s="1">
        <v>0.65</v>
      </c>
    </row>
    <row r="87" spans="1:17" x14ac:dyDescent="0.35">
      <c r="A87">
        <v>5</v>
      </c>
      <c r="B87" t="s">
        <v>65</v>
      </c>
      <c r="C87">
        <v>1</v>
      </c>
      <c r="D87">
        <v>2</v>
      </c>
      <c r="E87">
        <v>12</v>
      </c>
      <c r="F87">
        <v>12</v>
      </c>
      <c r="G87">
        <v>12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1.7</v>
      </c>
      <c r="P87">
        <v>1.7</v>
      </c>
      <c r="Q87" s="1">
        <v>3.9E-2</v>
      </c>
    </row>
    <row r="88" spans="1:17" x14ac:dyDescent="0.35">
      <c r="A88">
        <v>5</v>
      </c>
      <c r="B88" t="s">
        <v>105</v>
      </c>
      <c r="C88">
        <v>1</v>
      </c>
      <c r="D88">
        <v>1</v>
      </c>
      <c r="E88">
        <v>11</v>
      </c>
      <c r="F88">
        <v>11</v>
      </c>
      <c r="G88">
        <v>11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1</v>
      </c>
      <c r="O88">
        <v>1.6</v>
      </c>
      <c r="P88">
        <v>1.6</v>
      </c>
      <c r="Q88" s="1">
        <v>0</v>
      </c>
    </row>
    <row r="89" spans="1:17" x14ac:dyDescent="0.35">
      <c r="A89">
        <v>5</v>
      </c>
      <c r="B89" t="s">
        <v>114</v>
      </c>
      <c r="C89">
        <v>1</v>
      </c>
      <c r="D89">
        <v>1</v>
      </c>
      <c r="E89">
        <v>11</v>
      </c>
      <c r="F89">
        <v>11</v>
      </c>
      <c r="G89">
        <v>11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1.6</v>
      </c>
      <c r="P89">
        <v>1.6</v>
      </c>
      <c r="Q89" s="1">
        <v>0.09</v>
      </c>
    </row>
    <row r="90" spans="1:17" x14ac:dyDescent="0.35">
      <c r="A90">
        <v>5</v>
      </c>
      <c r="B90" t="s">
        <v>171</v>
      </c>
      <c r="C90">
        <v>1</v>
      </c>
      <c r="D90">
        <v>3</v>
      </c>
      <c r="E90">
        <v>11</v>
      </c>
      <c r="F90">
        <v>11</v>
      </c>
      <c r="G90">
        <v>11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1.6</v>
      </c>
      <c r="P90">
        <v>1.6</v>
      </c>
      <c r="Q90" s="1">
        <v>1E-3</v>
      </c>
    </row>
    <row r="91" spans="1:17" x14ac:dyDescent="0.35">
      <c r="A91">
        <v>5</v>
      </c>
      <c r="B91" t="s">
        <v>149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16</v>
      </c>
      <c r="L91">
        <v>0</v>
      </c>
      <c r="M91">
        <v>0</v>
      </c>
      <c r="N91">
        <v>1</v>
      </c>
      <c r="O91">
        <v>1.6</v>
      </c>
      <c r="P91">
        <v>1.6</v>
      </c>
      <c r="Q91" s="1">
        <v>1E-3</v>
      </c>
    </row>
    <row r="92" spans="1:17" x14ac:dyDescent="0.35">
      <c r="A92">
        <v>5</v>
      </c>
      <c r="B92" t="s">
        <v>97</v>
      </c>
      <c r="C92">
        <v>1</v>
      </c>
      <c r="D92">
        <v>2</v>
      </c>
      <c r="E92">
        <v>10</v>
      </c>
      <c r="F92">
        <v>10</v>
      </c>
      <c r="G92">
        <v>10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1.5</v>
      </c>
      <c r="P92">
        <v>1.5</v>
      </c>
      <c r="Q92" s="1">
        <v>1.2E-2</v>
      </c>
    </row>
    <row r="93" spans="1:17" x14ac:dyDescent="0.35">
      <c r="A93">
        <v>5</v>
      </c>
      <c r="B93" t="s">
        <v>223</v>
      </c>
      <c r="C93">
        <v>1</v>
      </c>
      <c r="D93">
        <v>1</v>
      </c>
      <c r="E93">
        <v>10</v>
      </c>
      <c r="F93">
        <v>10</v>
      </c>
      <c r="G93">
        <v>10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1.5</v>
      </c>
      <c r="P93">
        <v>1.5</v>
      </c>
      <c r="Q93" s="1">
        <v>8.9999999999999993E-3</v>
      </c>
    </row>
    <row r="94" spans="1:17" x14ac:dyDescent="0.35">
      <c r="A94">
        <v>5</v>
      </c>
      <c r="B94" t="s">
        <v>119</v>
      </c>
      <c r="C94">
        <v>1</v>
      </c>
      <c r="D94">
        <v>2</v>
      </c>
      <c r="E94">
        <v>10</v>
      </c>
      <c r="F94">
        <v>10</v>
      </c>
      <c r="G94">
        <v>10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1.5</v>
      </c>
      <c r="P94">
        <v>1.5</v>
      </c>
      <c r="Q94" s="1">
        <v>0</v>
      </c>
    </row>
    <row r="95" spans="1:17" x14ac:dyDescent="0.35">
      <c r="A95">
        <v>5</v>
      </c>
      <c r="B95" t="s">
        <v>79</v>
      </c>
      <c r="C95">
        <v>1</v>
      </c>
      <c r="D95">
        <v>1</v>
      </c>
      <c r="E95">
        <v>9</v>
      </c>
      <c r="F95">
        <v>9</v>
      </c>
      <c r="G95">
        <v>9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1.4</v>
      </c>
      <c r="P95">
        <v>1.4</v>
      </c>
      <c r="Q95" s="1">
        <v>1E-3</v>
      </c>
    </row>
    <row r="96" spans="1:17" x14ac:dyDescent="0.35">
      <c r="A96">
        <v>5</v>
      </c>
      <c r="B96" t="s">
        <v>151</v>
      </c>
      <c r="C96">
        <v>1</v>
      </c>
      <c r="D96">
        <v>2</v>
      </c>
      <c r="E96">
        <v>9</v>
      </c>
      <c r="F96">
        <v>9</v>
      </c>
      <c r="G96">
        <v>9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1.4</v>
      </c>
      <c r="P96">
        <v>1.4</v>
      </c>
      <c r="Q96" s="1">
        <v>1E-3</v>
      </c>
    </row>
    <row r="97" spans="1:17" x14ac:dyDescent="0.35">
      <c r="A97">
        <v>5</v>
      </c>
      <c r="B97" t="s">
        <v>191</v>
      </c>
      <c r="C97">
        <v>2</v>
      </c>
      <c r="D97">
        <v>3</v>
      </c>
      <c r="E97">
        <v>4</v>
      </c>
      <c r="F97">
        <v>2</v>
      </c>
      <c r="G97">
        <v>5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1.4</v>
      </c>
      <c r="P97">
        <v>1.4</v>
      </c>
      <c r="Q97" s="1">
        <v>3.0000000000000001E-3</v>
      </c>
    </row>
    <row r="98" spans="1:17" x14ac:dyDescent="0.35">
      <c r="A98">
        <v>5</v>
      </c>
      <c r="B98" t="s">
        <v>53</v>
      </c>
      <c r="C98">
        <v>1</v>
      </c>
      <c r="D98">
        <v>3</v>
      </c>
      <c r="E98">
        <v>9</v>
      </c>
      <c r="F98">
        <v>9</v>
      </c>
      <c r="G98">
        <v>9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1.4</v>
      </c>
      <c r="P98">
        <v>1.4</v>
      </c>
      <c r="Q98" s="1">
        <v>8.0000000000000002E-3</v>
      </c>
    </row>
    <row r="99" spans="1:17" x14ac:dyDescent="0.35">
      <c r="A99">
        <v>5</v>
      </c>
      <c r="B99" t="s">
        <v>72</v>
      </c>
      <c r="C99">
        <v>1</v>
      </c>
      <c r="D99">
        <v>3</v>
      </c>
      <c r="E99">
        <v>8</v>
      </c>
      <c r="F99">
        <v>8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1.3</v>
      </c>
      <c r="P99">
        <v>1.3</v>
      </c>
      <c r="Q99" s="1">
        <v>9.9000000000000005E-2</v>
      </c>
    </row>
    <row r="100" spans="1:17" x14ac:dyDescent="0.35">
      <c r="A100">
        <v>5</v>
      </c>
      <c r="B100" t="s">
        <v>67</v>
      </c>
      <c r="C100">
        <v>1</v>
      </c>
      <c r="D100">
        <v>2</v>
      </c>
      <c r="E100">
        <v>7</v>
      </c>
      <c r="F100">
        <v>7</v>
      </c>
      <c r="G100">
        <v>7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1.2</v>
      </c>
      <c r="P100">
        <v>1.2</v>
      </c>
      <c r="Q100" s="1">
        <v>0.497</v>
      </c>
    </row>
    <row r="101" spans="1:17" x14ac:dyDescent="0.35">
      <c r="A101">
        <v>5</v>
      </c>
      <c r="B101" t="s">
        <v>115</v>
      </c>
      <c r="C101">
        <v>2</v>
      </c>
      <c r="D101">
        <v>3</v>
      </c>
      <c r="E101">
        <v>2</v>
      </c>
      <c r="F101">
        <v>1</v>
      </c>
      <c r="G101">
        <v>4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1.2</v>
      </c>
      <c r="P101">
        <v>1.2</v>
      </c>
      <c r="Q101" s="1">
        <v>0.182</v>
      </c>
    </row>
    <row r="102" spans="1:17" x14ac:dyDescent="0.35">
      <c r="A102">
        <v>5</v>
      </c>
      <c r="B102" t="s">
        <v>104</v>
      </c>
      <c r="C102">
        <v>1</v>
      </c>
      <c r="D102">
        <v>2</v>
      </c>
      <c r="E102">
        <v>7</v>
      </c>
      <c r="F102">
        <v>7</v>
      </c>
      <c r="G102">
        <v>7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1.2</v>
      </c>
      <c r="P102">
        <v>1.2</v>
      </c>
      <c r="Q102" s="1">
        <v>2.4E-2</v>
      </c>
    </row>
    <row r="103" spans="1:17" x14ac:dyDescent="0.35">
      <c r="A103">
        <v>5</v>
      </c>
      <c r="B103" t="s">
        <v>29</v>
      </c>
      <c r="C103">
        <v>1</v>
      </c>
      <c r="D103">
        <v>5</v>
      </c>
      <c r="E103">
        <v>6</v>
      </c>
      <c r="F103">
        <v>6</v>
      </c>
      <c r="G103">
        <v>6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1.1000000000000001</v>
      </c>
      <c r="P103">
        <v>1.1000000000000001</v>
      </c>
      <c r="Q103" s="1">
        <v>0.98299999999999998</v>
      </c>
    </row>
    <row r="104" spans="1:17" x14ac:dyDescent="0.35">
      <c r="A104">
        <v>5</v>
      </c>
      <c r="B104" t="s">
        <v>23</v>
      </c>
      <c r="C104">
        <v>1</v>
      </c>
      <c r="D104">
        <v>4</v>
      </c>
      <c r="E104">
        <v>4</v>
      </c>
      <c r="F104">
        <v>4</v>
      </c>
      <c r="G104">
        <v>4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0.9</v>
      </c>
      <c r="P104">
        <v>0.9</v>
      </c>
      <c r="Q104" s="1">
        <v>0.46</v>
      </c>
    </row>
    <row r="105" spans="1:17" x14ac:dyDescent="0.35">
      <c r="A105">
        <v>5</v>
      </c>
      <c r="B105" t="s">
        <v>321</v>
      </c>
      <c r="C105">
        <v>1</v>
      </c>
      <c r="D105">
        <v>1</v>
      </c>
      <c r="E105">
        <v>3</v>
      </c>
      <c r="F105">
        <v>3</v>
      </c>
      <c r="G105">
        <v>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0.8</v>
      </c>
      <c r="P105">
        <v>0.8</v>
      </c>
      <c r="Q105" s="1">
        <v>1E-3</v>
      </c>
    </row>
    <row r="106" spans="1:17" x14ac:dyDescent="0.35">
      <c r="A106">
        <v>5</v>
      </c>
      <c r="B106" t="s">
        <v>211</v>
      </c>
      <c r="C106">
        <v>1</v>
      </c>
      <c r="D106">
        <v>1</v>
      </c>
      <c r="E106">
        <v>2</v>
      </c>
      <c r="F106">
        <v>2</v>
      </c>
      <c r="G106">
        <v>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0.7</v>
      </c>
      <c r="P106">
        <v>0.7</v>
      </c>
      <c r="Q106" s="1">
        <v>0</v>
      </c>
    </row>
    <row r="107" spans="1:17" x14ac:dyDescent="0.35">
      <c r="A107">
        <v>5</v>
      </c>
      <c r="B107" t="s">
        <v>157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0.6</v>
      </c>
      <c r="P107">
        <v>0.6</v>
      </c>
      <c r="Q107" s="1">
        <v>1.0999999999999999E-2</v>
      </c>
    </row>
    <row r="108" spans="1:17" x14ac:dyDescent="0.35">
      <c r="A108">
        <v>5</v>
      </c>
      <c r="B108" t="s">
        <v>320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0.6</v>
      </c>
      <c r="P108">
        <v>0.6</v>
      </c>
      <c r="Q108" s="1">
        <v>1E-3</v>
      </c>
    </row>
    <row r="109" spans="1:17" x14ac:dyDescent="0.35">
      <c r="A109">
        <v>5</v>
      </c>
      <c r="B109" t="s">
        <v>156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4</v>
      </c>
      <c r="L109">
        <v>0</v>
      </c>
      <c r="M109">
        <v>0</v>
      </c>
      <c r="N109">
        <v>1</v>
      </c>
      <c r="O109">
        <v>0.4</v>
      </c>
      <c r="P109">
        <v>0.4</v>
      </c>
      <c r="Q109" s="1">
        <v>2E-3</v>
      </c>
    </row>
    <row r="110" spans="1:17" x14ac:dyDescent="0.35">
      <c r="A110">
        <v>5</v>
      </c>
      <c r="B110" t="s">
        <v>326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</v>
      </c>
      <c r="K110">
        <v>3</v>
      </c>
      <c r="L110">
        <v>0</v>
      </c>
      <c r="M110">
        <v>0</v>
      </c>
      <c r="N110">
        <v>1</v>
      </c>
      <c r="O110">
        <v>0.3</v>
      </c>
      <c r="P110">
        <v>0.3</v>
      </c>
      <c r="Q110" s="1">
        <v>1E-3</v>
      </c>
    </row>
    <row r="111" spans="1:17" x14ac:dyDescent="0.35">
      <c r="A111">
        <v>5</v>
      </c>
      <c r="B111" t="s">
        <v>124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1</v>
      </c>
      <c r="O111">
        <v>0.1</v>
      </c>
      <c r="P111">
        <v>0.1</v>
      </c>
      <c r="Q111" s="1">
        <v>2E-3</v>
      </c>
    </row>
    <row r="112" spans="1:17" x14ac:dyDescent="0.35">
      <c r="A112">
        <v>5</v>
      </c>
      <c r="B112" t="s">
        <v>368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 s="1">
        <v>0</v>
      </c>
    </row>
    <row r="113" spans="1:17" x14ac:dyDescent="0.35">
      <c r="A113">
        <v>5</v>
      </c>
      <c r="B113" t="s">
        <v>175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1">
        <v>0</v>
      </c>
    </row>
    <row r="114" spans="1:17" x14ac:dyDescent="0.35">
      <c r="A114">
        <v>5</v>
      </c>
      <c r="B114" t="s">
        <v>353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1">
        <v>0</v>
      </c>
    </row>
    <row r="115" spans="1:17" x14ac:dyDescent="0.35">
      <c r="A115">
        <v>5</v>
      </c>
      <c r="B115" t="s">
        <v>173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1">
        <v>0</v>
      </c>
    </row>
    <row r="116" spans="1:17" x14ac:dyDescent="0.35">
      <c r="A116">
        <v>5</v>
      </c>
      <c r="B116" t="s">
        <v>172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 s="1">
        <v>0</v>
      </c>
    </row>
    <row r="117" spans="1:17" x14ac:dyDescent="0.35">
      <c r="A117">
        <v>5</v>
      </c>
      <c r="B117" t="s">
        <v>54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">
        <v>0.38200000000000001</v>
      </c>
    </row>
    <row r="118" spans="1:17" x14ac:dyDescent="0.35">
      <c r="A118">
        <v>5</v>
      </c>
      <c r="B118" t="s">
        <v>170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s="1">
        <v>0</v>
      </c>
    </row>
    <row r="119" spans="1:17" x14ac:dyDescent="0.35">
      <c r="A119">
        <v>5</v>
      </c>
      <c r="B119" t="s">
        <v>358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s="1">
        <v>0</v>
      </c>
    </row>
    <row r="120" spans="1:17" x14ac:dyDescent="0.35">
      <c r="A120">
        <v>5</v>
      </c>
      <c r="B120" t="s">
        <v>174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1">
        <v>0</v>
      </c>
    </row>
    <row r="121" spans="1:17" x14ac:dyDescent="0.35">
      <c r="A121">
        <v>5</v>
      </c>
      <c r="B121" t="s">
        <v>197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">
        <v>0</v>
      </c>
    </row>
    <row r="122" spans="1:17" x14ac:dyDescent="0.35">
      <c r="A122">
        <v>5</v>
      </c>
      <c r="B122" t="s">
        <v>61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">
        <v>0.81699999999999995</v>
      </c>
    </row>
    <row r="123" spans="1:17" x14ac:dyDescent="0.35">
      <c r="A123">
        <v>5</v>
      </c>
      <c r="B123" t="s">
        <v>176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 s="1">
        <v>0</v>
      </c>
    </row>
    <row r="124" spans="1:17" x14ac:dyDescent="0.35">
      <c r="A124">
        <v>5</v>
      </c>
      <c r="B124" t="s">
        <v>337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1">
        <v>1.7999999999999999E-2</v>
      </c>
    </row>
    <row r="125" spans="1:17" x14ac:dyDescent="0.35">
      <c r="A125">
        <v>5</v>
      </c>
      <c r="B125" t="s">
        <v>177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 s="1">
        <v>8.6999999999999994E-2</v>
      </c>
    </row>
    <row r="126" spans="1:17" x14ac:dyDescent="0.35">
      <c r="A126">
        <v>5</v>
      </c>
      <c r="B126" t="s">
        <v>354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1">
        <v>0</v>
      </c>
    </row>
    <row r="127" spans="1:17" x14ac:dyDescent="0.35">
      <c r="A127">
        <v>5</v>
      </c>
      <c r="B127" t="s">
        <v>178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">
        <v>0</v>
      </c>
    </row>
    <row r="128" spans="1:17" x14ac:dyDescent="0.35">
      <c r="A128">
        <v>5</v>
      </c>
      <c r="B128" t="s">
        <v>179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">
        <v>0</v>
      </c>
    </row>
    <row r="129" spans="1:17" x14ac:dyDescent="0.35">
      <c r="A129">
        <v>5</v>
      </c>
      <c r="B129" t="s">
        <v>180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5</v>
      </c>
      <c r="B130" t="s">
        <v>186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>
        <v>0</v>
      </c>
    </row>
    <row r="131" spans="1:17" x14ac:dyDescent="0.35">
      <c r="A131">
        <v>5</v>
      </c>
      <c r="B131" t="s">
        <v>350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</v>
      </c>
    </row>
    <row r="132" spans="1:17" x14ac:dyDescent="0.35">
      <c r="A132">
        <v>5</v>
      </c>
      <c r="B132" t="s">
        <v>185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2.4E-2</v>
      </c>
    </row>
    <row r="133" spans="1:17" x14ac:dyDescent="0.35">
      <c r="A133">
        <v>5</v>
      </c>
      <c r="B133" t="s">
        <v>339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1">
        <v>0</v>
      </c>
    </row>
    <row r="134" spans="1:17" x14ac:dyDescent="0.35">
      <c r="A134">
        <v>5</v>
      </c>
      <c r="B134" t="s">
        <v>340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">
        <v>0</v>
      </c>
    </row>
    <row r="135" spans="1:17" x14ac:dyDescent="0.35">
      <c r="A135">
        <v>5</v>
      </c>
      <c r="B135" t="s">
        <v>182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0</v>
      </c>
    </row>
    <row r="136" spans="1:17" x14ac:dyDescent="0.35">
      <c r="A136">
        <v>5</v>
      </c>
      <c r="B136" t="s">
        <v>183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 s="1">
        <v>0</v>
      </c>
    </row>
    <row r="137" spans="1:17" x14ac:dyDescent="0.35">
      <c r="A137">
        <v>5</v>
      </c>
      <c r="B137" t="s">
        <v>184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1">
        <v>0</v>
      </c>
    </row>
    <row r="138" spans="1:17" x14ac:dyDescent="0.35">
      <c r="A138">
        <v>5</v>
      </c>
      <c r="B138" t="s">
        <v>362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1">
        <v>0</v>
      </c>
    </row>
    <row r="139" spans="1:17" x14ac:dyDescent="0.35">
      <c r="A139">
        <v>5</v>
      </c>
      <c r="B139" t="s">
        <v>34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0.98</v>
      </c>
    </row>
    <row r="140" spans="1:17" x14ac:dyDescent="0.35">
      <c r="A140">
        <v>5</v>
      </c>
      <c r="B140" t="s">
        <v>187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1">
        <v>0</v>
      </c>
    </row>
    <row r="141" spans="1:17" x14ac:dyDescent="0.35">
      <c r="A141">
        <v>5</v>
      </c>
      <c r="B141" t="s">
        <v>369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 s="1">
        <v>0</v>
      </c>
    </row>
    <row r="142" spans="1:17" x14ac:dyDescent="0.35">
      <c r="A142">
        <v>5</v>
      </c>
      <c r="B142" t="s">
        <v>203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0</v>
      </c>
    </row>
    <row r="143" spans="1:17" x14ac:dyDescent="0.35">
      <c r="A143">
        <v>5</v>
      </c>
      <c r="B143" t="s">
        <v>32</v>
      </c>
      <c r="C143">
        <v>0</v>
      </c>
      <c r="D143">
        <v>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 s="1">
        <v>0.17899999999999999</v>
      </c>
    </row>
    <row r="144" spans="1:17" x14ac:dyDescent="0.35">
      <c r="A144">
        <v>5</v>
      </c>
      <c r="B144" t="s">
        <v>189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">
        <v>0</v>
      </c>
    </row>
    <row r="145" spans="1:17" x14ac:dyDescent="0.35">
      <c r="A145">
        <v>5</v>
      </c>
      <c r="B145" t="s">
        <v>25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1</v>
      </c>
    </row>
    <row r="146" spans="1:17" x14ac:dyDescent="0.35">
      <c r="A146">
        <v>5</v>
      </c>
      <c r="B146" t="s">
        <v>341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0</v>
      </c>
    </row>
    <row r="147" spans="1:17" x14ac:dyDescent="0.35">
      <c r="A147">
        <v>5</v>
      </c>
      <c r="B147" t="s">
        <v>190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0</v>
      </c>
    </row>
    <row r="148" spans="1:17" x14ac:dyDescent="0.35">
      <c r="A148">
        <v>5</v>
      </c>
      <c r="B148" t="s">
        <v>357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0</v>
      </c>
    </row>
    <row r="149" spans="1:17" x14ac:dyDescent="0.35">
      <c r="A149">
        <v>5</v>
      </c>
      <c r="B149" t="s">
        <v>188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0</v>
      </c>
    </row>
    <row r="150" spans="1:17" x14ac:dyDescent="0.35">
      <c r="A150">
        <v>5</v>
      </c>
      <c r="B150" t="s">
        <v>192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0</v>
      </c>
    </row>
    <row r="151" spans="1:17" x14ac:dyDescent="0.35">
      <c r="A151">
        <v>5</v>
      </c>
      <c r="B151" t="s">
        <v>342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1">
        <v>0</v>
      </c>
    </row>
    <row r="152" spans="1:17" x14ac:dyDescent="0.35">
      <c r="A152">
        <v>5</v>
      </c>
      <c r="B152" t="s">
        <v>193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v>1E-3</v>
      </c>
    </row>
    <row r="153" spans="1:17" x14ac:dyDescent="0.35">
      <c r="A153">
        <v>5</v>
      </c>
      <c r="B153" t="s">
        <v>194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 s="1">
        <v>1E-3</v>
      </c>
    </row>
    <row r="154" spans="1:17" x14ac:dyDescent="0.35">
      <c r="A154">
        <v>5</v>
      </c>
      <c r="B154" t="s">
        <v>196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0</v>
      </c>
    </row>
    <row r="155" spans="1:17" x14ac:dyDescent="0.35">
      <c r="A155">
        <v>5</v>
      </c>
      <c r="B155" t="s">
        <v>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v>0</v>
      </c>
    </row>
    <row r="156" spans="1:17" x14ac:dyDescent="0.35">
      <c r="A156">
        <v>5</v>
      </c>
      <c r="B156" t="s">
        <v>363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</row>
    <row r="157" spans="1:17" x14ac:dyDescent="0.35">
      <c r="A157">
        <v>5</v>
      </c>
      <c r="B157" t="s">
        <v>199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">
        <v>0</v>
      </c>
    </row>
    <row r="158" spans="1:17" x14ac:dyDescent="0.35">
      <c r="A158">
        <v>5</v>
      </c>
      <c r="B158" t="s">
        <v>201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">
        <v>4.1000000000000002E-2</v>
      </c>
    </row>
    <row r="159" spans="1:17" x14ac:dyDescent="0.35">
      <c r="A159">
        <v>5</v>
      </c>
      <c r="B159" t="s">
        <v>202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0</v>
      </c>
    </row>
    <row r="160" spans="1:17" x14ac:dyDescent="0.35">
      <c r="A160">
        <v>5</v>
      </c>
      <c r="B160" t="s">
        <v>355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1">
        <v>0</v>
      </c>
    </row>
    <row r="161" spans="1:17" x14ac:dyDescent="0.35">
      <c r="A161">
        <v>5</v>
      </c>
      <c r="B161" t="s">
        <v>169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 s="1">
        <v>1E-3</v>
      </c>
    </row>
    <row r="162" spans="1:17" x14ac:dyDescent="0.35">
      <c r="A162">
        <v>5</v>
      </c>
      <c r="B162" t="s">
        <v>359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0</v>
      </c>
    </row>
    <row r="163" spans="1:17" x14ac:dyDescent="0.35">
      <c r="A163">
        <v>5</v>
      </c>
      <c r="B163" t="s">
        <v>195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0</v>
      </c>
    </row>
    <row r="164" spans="1:17" x14ac:dyDescent="0.35">
      <c r="A164">
        <v>5</v>
      </c>
      <c r="B164" t="s">
        <v>198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 s="1">
        <v>2.5000000000000001E-2</v>
      </c>
    </row>
    <row r="165" spans="1:17" x14ac:dyDescent="0.35">
      <c r="A165">
        <v>5</v>
      </c>
      <c r="B165" t="s">
        <v>204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0</v>
      </c>
    </row>
    <row r="166" spans="1:17" x14ac:dyDescent="0.35">
      <c r="A166">
        <v>5</v>
      </c>
      <c r="B166" t="s">
        <v>346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</v>
      </c>
    </row>
    <row r="167" spans="1:17" x14ac:dyDescent="0.35">
      <c r="A167">
        <v>5</v>
      </c>
      <c r="B167" t="s">
        <v>205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0</v>
      </c>
    </row>
    <row r="168" spans="1:17" x14ac:dyDescent="0.35">
      <c r="A168">
        <v>5</v>
      </c>
      <c r="B168" t="s">
        <v>345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1">
        <v>2.3E-2</v>
      </c>
    </row>
    <row r="169" spans="1:17" x14ac:dyDescent="0.35">
      <c r="A169">
        <v>5</v>
      </c>
      <c r="B169" t="s">
        <v>107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 s="1">
        <v>1E-3</v>
      </c>
    </row>
    <row r="170" spans="1:17" x14ac:dyDescent="0.35">
      <c r="A170">
        <v>5</v>
      </c>
      <c r="B170" t="s">
        <v>206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0</v>
      </c>
    </row>
    <row r="171" spans="1:17" x14ac:dyDescent="0.35">
      <c r="A171">
        <v>5</v>
      </c>
      <c r="B171" t="s">
        <v>207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1E-3</v>
      </c>
    </row>
    <row r="172" spans="1:17" x14ac:dyDescent="0.35">
      <c r="A172">
        <v>5</v>
      </c>
      <c r="B172" t="s">
        <v>108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1">
        <v>0.88500000000000001</v>
      </c>
    </row>
    <row r="173" spans="1:17" x14ac:dyDescent="0.35">
      <c r="A173">
        <v>5</v>
      </c>
      <c r="B173" t="s">
        <v>208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 s="1">
        <v>0</v>
      </c>
    </row>
    <row r="174" spans="1:17" x14ac:dyDescent="0.35">
      <c r="A174">
        <v>5</v>
      </c>
      <c r="B174" t="s">
        <v>364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s="1">
        <v>0</v>
      </c>
    </row>
    <row r="175" spans="1:17" x14ac:dyDescent="0.35">
      <c r="A175">
        <v>5</v>
      </c>
      <c r="B175" t="s">
        <v>360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0</v>
      </c>
    </row>
    <row r="176" spans="1:17" x14ac:dyDescent="0.35">
      <c r="A176">
        <v>5</v>
      </c>
      <c r="B176" t="s">
        <v>347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0</v>
      </c>
    </row>
    <row r="177" spans="1:17" x14ac:dyDescent="0.35">
      <c r="A177">
        <v>5</v>
      </c>
      <c r="B177" t="s">
        <v>209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0</v>
      </c>
    </row>
    <row r="178" spans="1:17" x14ac:dyDescent="0.35">
      <c r="A178">
        <v>5</v>
      </c>
      <c r="B178" t="s">
        <v>210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 s="1">
        <v>0</v>
      </c>
    </row>
    <row r="179" spans="1:17" x14ac:dyDescent="0.35">
      <c r="A179">
        <v>5</v>
      </c>
      <c r="B179" t="s">
        <v>212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s="1">
        <v>0</v>
      </c>
    </row>
    <row r="180" spans="1:17" x14ac:dyDescent="0.35">
      <c r="A180">
        <v>5</v>
      </c>
      <c r="B180" t="s">
        <v>218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0</v>
      </c>
    </row>
    <row r="181" spans="1:17" x14ac:dyDescent="0.35">
      <c r="A181">
        <v>5</v>
      </c>
      <c r="B181" t="s">
        <v>214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s="1">
        <v>0</v>
      </c>
    </row>
    <row r="182" spans="1:17" x14ac:dyDescent="0.35">
      <c r="A182">
        <v>5</v>
      </c>
      <c r="B182" t="s">
        <v>153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s="1">
        <v>4.0000000000000001E-3</v>
      </c>
    </row>
    <row r="183" spans="1:17" x14ac:dyDescent="0.35">
      <c r="A183">
        <v>5</v>
      </c>
      <c r="B183" t="s">
        <v>215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s="1">
        <v>1E-3</v>
      </c>
    </row>
    <row r="184" spans="1:17" x14ac:dyDescent="0.35">
      <c r="A184">
        <v>5</v>
      </c>
      <c r="B184" t="s">
        <v>216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s="1">
        <v>3.0000000000000001E-3</v>
      </c>
    </row>
    <row r="185" spans="1:17" x14ac:dyDescent="0.35">
      <c r="A185">
        <v>5</v>
      </c>
      <c r="B185" t="s">
        <v>164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 s="1">
        <v>0</v>
      </c>
    </row>
    <row r="186" spans="1:17" x14ac:dyDescent="0.35">
      <c r="A186">
        <v>5</v>
      </c>
      <c r="B186" t="s">
        <v>152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">
        <v>1.6E-2</v>
      </c>
    </row>
    <row r="187" spans="1:17" x14ac:dyDescent="0.35">
      <c r="A187">
        <v>5</v>
      </c>
      <c r="B187" t="s">
        <v>217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3.0000000000000001E-3</v>
      </c>
    </row>
    <row r="188" spans="1:17" x14ac:dyDescent="0.35">
      <c r="A188">
        <v>5</v>
      </c>
      <c r="B188" t="s">
        <v>110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 s="1">
        <v>3.2000000000000001E-2</v>
      </c>
    </row>
    <row r="189" spans="1:17" x14ac:dyDescent="0.35">
      <c r="A189">
        <v>5</v>
      </c>
      <c r="B189" t="s">
        <v>361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0</v>
      </c>
    </row>
    <row r="190" spans="1:17" x14ac:dyDescent="0.35">
      <c r="A190">
        <v>5</v>
      </c>
      <c r="B190" t="s">
        <v>213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1">
        <v>0</v>
      </c>
    </row>
    <row r="191" spans="1:17" x14ac:dyDescent="0.35">
      <c r="A191">
        <v>5</v>
      </c>
      <c r="B191" t="s">
        <v>220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s="1">
        <v>0</v>
      </c>
    </row>
    <row r="192" spans="1:17" x14ac:dyDescent="0.35">
      <c r="A192">
        <v>5</v>
      </c>
      <c r="B192" t="s">
        <v>221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 s="1">
        <v>1E-3</v>
      </c>
    </row>
    <row r="193" spans="1:17" x14ac:dyDescent="0.35">
      <c r="A193">
        <v>5</v>
      </c>
      <c r="B193" t="s">
        <v>222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1">
        <v>2.7E-2</v>
      </c>
    </row>
    <row r="194" spans="1:17" x14ac:dyDescent="0.35">
      <c r="A194">
        <v>5</v>
      </c>
      <c r="B194" t="s">
        <v>226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0</v>
      </c>
    </row>
    <row r="195" spans="1:17" x14ac:dyDescent="0.35">
      <c r="A195">
        <v>5</v>
      </c>
      <c r="B195" t="s">
        <v>224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s="1">
        <v>0</v>
      </c>
    </row>
    <row r="196" spans="1:17" x14ac:dyDescent="0.35">
      <c r="A196">
        <v>5</v>
      </c>
      <c r="B196" t="s">
        <v>225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s="1">
        <v>0</v>
      </c>
    </row>
    <row r="197" spans="1:17" x14ac:dyDescent="0.35">
      <c r="A197">
        <v>5</v>
      </c>
      <c r="B197" t="s">
        <v>227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 s="1">
        <v>0</v>
      </c>
    </row>
    <row r="198" spans="1:17" x14ac:dyDescent="0.35">
      <c r="A198">
        <v>5</v>
      </c>
      <c r="B198" t="s">
        <v>228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s="1">
        <v>0</v>
      </c>
    </row>
    <row r="199" spans="1:17" x14ac:dyDescent="0.35">
      <c r="A199">
        <v>5</v>
      </c>
      <c r="B199" t="s">
        <v>219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 s="1">
        <v>0</v>
      </c>
    </row>
    <row r="200" spans="1:17" x14ac:dyDescent="0.35">
      <c r="A200">
        <v>5</v>
      </c>
      <c r="B200" t="s">
        <v>260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 s="1">
        <v>0</v>
      </c>
    </row>
    <row r="201" spans="1:17" x14ac:dyDescent="0.35">
      <c r="A201">
        <v>5</v>
      </c>
      <c r="B201" t="s">
        <v>233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s="1">
        <v>0</v>
      </c>
    </row>
    <row r="202" spans="1:17" x14ac:dyDescent="0.35">
      <c r="A202">
        <v>5</v>
      </c>
      <c r="B202" t="s">
        <v>237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s="1">
        <v>0</v>
      </c>
    </row>
    <row r="203" spans="1:17" x14ac:dyDescent="0.35">
      <c r="A203">
        <v>5</v>
      </c>
      <c r="B203" t="s">
        <v>230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 s="1">
        <v>0</v>
      </c>
    </row>
    <row r="204" spans="1:17" x14ac:dyDescent="0.35">
      <c r="A204">
        <v>5</v>
      </c>
      <c r="B204" t="s">
        <v>231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 s="1">
        <v>0</v>
      </c>
    </row>
    <row r="205" spans="1:17" x14ac:dyDescent="0.35">
      <c r="A205">
        <v>5</v>
      </c>
      <c r="B205" t="s">
        <v>236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s="1">
        <v>0</v>
      </c>
    </row>
    <row r="206" spans="1:17" x14ac:dyDescent="0.35">
      <c r="A206">
        <v>5</v>
      </c>
      <c r="B206" t="s">
        <v>232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s="1">
        <v>0</v>
      </c>
    </row>
    <row r="207" spans="1:17" x14ac:dyDescent="0.35">
      <c r="A207">
        <v>5</v>
      </c>
      <c r="B207" t="s">
        <v>365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0</v>
      </c>
      <c r="Q207" s="1">
        <v>0</v>
      </c>
    </row>
    <row r="208" spans="1:17" x14ac:dyDescent="0.35">
      <c r="A208">
        <v>5</v>
      </c>
      <c r="B208" t="s">
        <v>234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 s="1">
        <v>0</v>
      </c>
    </row>
    <row r="209" spans="1:17" x14ac:dyDescent="0.35">
      <c r="A209">
        <v>5</v>
      </c>
      <c r="B209" t="s">
        <v>235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 s="1">
        <v>0</v>
      </c>
    </row>
    <row r="210" spans="1:17" x14ac:dyDescent="0.35">
      <c r="A210">
        <v>5</v>
      </c>
      <c r="B210" t="s">
        <v>229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 s="1">
        <v>0</v>
      </c>
    </row>
    <row r="211" spans="1:17" x14ac:dyDescent="0.35">
      <c r="A211">
        <v>5</v>
      </c>
      <c r="B211" t="s">
        <v>239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 s="1">
        <v>0</v>
      </c>
    </row>
    <row r="212" spans="1:17" x14ac:dyDescent="0.35">
      <c r="A212">
        <v>5</v>
      </c>
      <c r="B212" t="s">
        <v>240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s="1">
        <v>0</v>
      </c>
    </row>
    <row r="213" spans="1:17" x14ac:dyDescent="0.35">
      <c r="A213">
        <v>5</v>
      </c>
      <c r="B213" t="s">
        <v>241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s="1">
        <v>0</v>
      </c>
    </row>
    <row r="214" spans="1:17" x14ac:dyDescent="0.35">
      <c r="A214">
        <v>5</v>
      </c>
      <c r="B214" t="s">
        <v>242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s="1">
        <v>0</v>
      </c>
    </row>
    <row r="215" spans="1:17" x14ac:dyDescent="0.35">
      <c r="A215">
        <v>5</v>
      </c>
      <c r="B215" t="s">
        <v>243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 s="1">
        <v>0</v>
      </c>
    </row>
    <row r="216" spans="1:17" x14ac:dyDescent="0.35">
      <c r="A216">
        <v>5</v>
      </c>
      <c r="B216" t="s">
        <v>244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 s="1">
        <v>0</v>
      </c>
    </row>
    <row r="217" spans="1:17" x14ac:dyDescent="0.35">
      <c r="A217">
        <v>5</v>
      </c>
      <c r="B217" t="s">
        <v>245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 s="1">
        <v>0</v>
      </c>
    </row>
    <row r="218" spans="1:17" x14ac:dyDescent="0.35">
      <c r="A218">
        <v>5</v>
      </c>
      <c r="B218" t="s">
        <v>246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s="1">
        <v>0</v>
      </c>
    </row>
    <row r="219" spans="1:17" x14ac:dyDescent="0.35">
      <c r="A219">
        <v>5</v>
      </c>
      <c r="B219" t="s">
        <v>247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 s="1">
        <v>1E-3</v>
      </c>
    </row>
    <row r="220" spans="1:17" x14ac:dyDescent="0.35">
      <c r="A220">
        <v>5</v>
      </c>
      <c r="B220" t="s">
        <v>248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s="1">
        <v>0</v>
      </c>
    </row>
    <row r="221" spans="1:17" x14ac:dyDescent="0.35">
      <c r="A221">
        <v>5</v>
      </c>
      <c r="B221" t="s">
        <v>161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 s="1">
        <v>1E-3</v>
      </c>
    </row>
    <row r="222" spans="1:17" x14ac:dyDescent="0.35">
      <c r="A222">
        <v>5</v>
      </c>
      <c r="B222" t="s">
        <v>238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1">
        <v>0</v>
      </c>
    </row>
    <row r="223" spans="1:17" x14ac:dyDescent="0.35">
      <c r="A223">
        <v>5</v>
      </c>
      <c r="B223" t="s">
        <v>249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 s="1">
        <v>0</v>
      </c>
    </row>
    <row r="224" spans="1:17" x14ac:dyDescent="0.35">
      <c r="A224">
        <v>5</v>
      </c>
      <c r="B224" t="s">
        <v>344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 s="1">
        <v>0</v>
      </c>
    </row>
    <row r="225" spans="1:17" x14ac:dyDescent="0.35">
      <c r="A225">
        <v>5</v>
      </c>
      <c r="B225" t="s">
        <v>251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 s="1">
        <v>0</v>
      </c>
    </row>
    <row r="226" spans="1:17" x14ac:dyDescent="0.35">
      <c r="A226">
        <v>5</v>
      </c>
      <c r="B226" t="s">
        <v>252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 s="1">
        <v>1E-3</v>
      </c>
    </row>
    <row r="227" spans="1:17" x14ac:dyDescent="0.35">
      <c r="A227">
        <v>5</v>
      </c>
      <c r="B227" t="s">
        <v>254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s="1">
        <v>0</v>
      </c>
    </row>
    <row r="228" spans="1:17" x14ac:dyDescent="0.35">
      <c r="A228">
        <v>5</v>
      </c>
      <c r="B228" t="s">
        <v>255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 s="1">
        <v>0</v>
      </c>
    </row>
    <row r="229" spans="1:17" x14ac:dyDescent="0.35">
      <c r="A229">
        <v>5</v>
      </c>
      <c r="B229" t="s">
        <v>253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1">
        <v>0</v>
      </c>
    </row>
    <row r="230" spans="1:17" x14ac:dyDescent="0.35">
      <c r="A230">
        <v>5</v>
      </c>
      <c r="B230" t="s">
        <v>250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 s="1">
        <v>0</v>
      </c>
    </row>
    <row r="231" spans="1:17" x14ac:dyDescent="0.35">
      <c r="A231">
        <v>5</v>
      </c>
      <c r="B231" t="s">
        <v>256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 s="1">
        <v>0</v>
      </c>
    </row>
    <row r="232" spans="1:17" x14ac:dyDescent="0.35">
      <c r="A232">
        <v>5</v>
      </c>
      <c r="B232" t="s">
        <v>257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 s="1">
        <v>0</v>
      </c>
    </row>
    <row r="233" spans="1:17" x14ac:dyDescent="0.35">
      <c r="A233">
        <v>5</v>
      </c>
      <c r="B233" t="s">
        <v>259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 s="1">
        <v>1E-3</v>
      </c>
    </row>
    <row r="234" spans="1:17" x14ac:dyDescent="0.35">
      <c r="A234">
        <v>5</v>
      </c>
      <c r="B234" t="s">
        <v>351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s="1">
        <v>0</v>
      </c>
    </row>
    <row r="235" spans="1:17" x14ac:dyDescent="0.35">
      <c r="A235">
        <v>5</v>
      </c>
      <c r="B235" t="s">
        <v>258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 s="1">
        <v>0</v>
      </c>
    </row>
    <row r="236" spans="1:17" x14ac:dyDescent="0.35">
      <c r="A236">
        <v>5</v>
      </c>
      <c r="B236" t="s">
        <v>275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 s="1">
        <v>0</v>
      </c>
    </row>
    <row r="237" spans="1:17" x14ac:dyDescent="0.35">
      <c r="A237">
        <v>5</v>
      </c>
      <c r="B237" t="s">
        <v>168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 s="1">
        <v>8.9999999999999993E-3</v>
      </c>
    </row>
    <row r="238" spans="1:17" x14ac:dyDescent="0.35">
      <c r="A238">
        <v>5</v>
      </c>
      <c r="B238" t="s">
        <v>81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 s="1">
        <v>0.18099999999999999</v>
      </c>
    </row>
    <row r="239" spans="1:17" x14ac:dyDescent="0.35">
      <c r="A239">
        <v>5</v>
      </c>
      <c r="B239" t="s">
        <v>261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 s="1">
        <v>0</v>
      </c>
    </row>
    <row r="240" spans="1:17" x14ac:dyDescent="0.35">
      <c r="A240">
        <v>5</v>
      </c>
      <c r="B240" t="s">
        <v>98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 s="1">
        <v>0.26100000000000001</v>
      </c>
    </row>
    <row r="241" spans="1:17" x14ac:dyDescent="0.35">
      <c r="A241">
        <v>5</v>
      </c>
      <c r="B241" t="s">
        <v>264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 s="1">
        <v>0</v>
      </c>
    </row>
    <row r="242" spans="1:17" x14ac:dyDescent="0.35">
      <c r="A242">
        <v>5</v>
      </c>
      <c r="B242" t="s">
        <v>263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 s="1">
        <v>0</v>
      </c>
    </row>
    <row r="243" spans="1:17" x14ac:dyDescent="0.35">
      <c r="A243">
        <v>5</v>
      </c>
      <c r="B243" t="s">
        <v>262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 s="1">
        <v>0</v>
      </c>
    </row>
    <row r="244" spans="1:17" x14ac:dyDescent="0.35">
      <c r="A244">
        <v>5</v>
      </c>
      <c r="B244" t="s">
        <v>269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 s="1">
        <v>1E-3</v>
      </c>
    </row>
    <row r="245" spans="1:17" x14ac:dyDescent="0.35">
      <c r="A245">
        <v>5</v>
      </c>
      <c r="B245" t="s">
        <v>265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 s="1">
        <v>0</v>
      </c>
    </row>
    <row r="246" spans="1:17" x14ac:dyDescent="0.35">
      <c r="A246">
        <v>5</v>
      </c>
      <c r="B246" t="s">
        <v>266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 s="1">
        <v>0</v>
      </c>
    </row>
    <row r="247" spans="1:17" x14ac:dyDescent="0.35">
      <c r="A247">
        <v>5</v>
      </c>
      <c r="B247" t="s">
        <v>267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s="1">
        <v>0</v>
      </c>
    </row>
    <row r="248" spans="1:17" x14ac:dyDescent="0.35">
      <c r="A248">
        <v>5</v>
      </c>
      <c r="B248" t="s">
        <v>268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 s="1">
        <v>0</v>
      </c>
    </row>
    <row r="249" spans="1:17" x14ac:dyDescent="0.35">
      <c r="A249">
        <v>5</v>
      </c>
      <c r="B249" t="s">
        <v>271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 s="1">
        <v>1E-3</v>
      </c>
    </row>
    <row r="250" spans="1:17" x14ac:dyDescent="0.35">
      <c r="A250">
        <v>5</v>
      </c>
      <c r="B250" t="s">
        <v>272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 s="1">
        <v>0</v>
      </c>
    </row>
    <row r="251" spans="1:17" x14ac:dyDescent="0.35">
      <c r="A251">
        <v>5</v>
      </c>
      <c r="B251" t="s">
        <v>273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s="1">
        <v>0</v>
      </c>
    </row>
    <row r="252" spans="1:17" x14ac:dyDescent="0.35">
      <c r="A252">
        <v>5</v>
      </c>
      <c r="B252" t="s">
        <v>270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 s="1">
        <v>0</v>
      </c>
    </row>
    <row r="253" spans="1:17" x14ac:dyDescent="0.35">
      <c r="A253">
        <v>5</v>
      </c>
      <c r="B253" t="s">
        <v>274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 s="1">
        <v>1E-3</v>
      </c>
    </row>
    <row r="254" spans="1:17" x14ac:dyDescent="0.35">
      <c r="A254">
        <v>5</v>
      </c>
      <c r="B254" t="s">
        <v>57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 s="1">
        <v>0.01</v>
      </c>
    </row>
    <row r="255" spans="1:17" x14ac:dyDescent="0.35">
      <c r="A255">
        <v>5</v>
      </c>
      <c r="B255" t="s">
        <v>334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0</v>
      </c>
      <c r="Q255" s="1">
        <v>2E-3</v>
      </c>
    </row>
    <row r="256" spans="1:17" x14ac:dyDescent="0.35">
      <c r="A256">
        <v>5</v>
      </c>
      <c r="B256" t="s">
        <v>276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 s="1">
        <v>0</v>
      </c>
    </row>
    <row r="257" spans="1:17" x14ac:dyDescent="0.35">
      <c r="A257">
        <v>5</v>
      </c>
      <c r="B257" t="s">
        <v>277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 s="1">
        <v>1E-3</v>
      </c>
    </row>
    <row r="258" spans="1:17" x14ac:dyDescent="0.35">
      <c r="A258">
        <v>5</v>
      </c>
      <c r="B258" t="s">
        <v>278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 s="1">
        <v>0</v>
      </c>
    </row>
    <row r="259" spans="1:17" x14ac:dyDescent="0.35">
      <c r="A259">
        <v>5</v>
      </c>
      <c r="B259" t="s">
        <v>336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  <c r="Q259" s="1">
        <v>3.0000000000000001E-3</v>
      </c>
    </row>
    <row r="260" spans="1:17" x14ac:dyDescent="0.35">
      <c r="A260">
        <v>5</v>
      </c>
      <c r="B260" t="s">
        <v>279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 s="1">
        <v>0</v>
      </c>
    </row>
    <row r="261" spans="1:17" x14ac:dyDescent="0.35">
      <c r="A261">
        <v>5</v>
      </c>
      <c r="B261" t="s">
        <v>348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 s="1">
        <v>0</v>
      </c>
    </row>
    <row r="262" spans="1:17" x14ac:dyDescent="0.35">
      <c r="A262">
        <v>5</v>
      </c>
      <c r="B262" t="s">
        <v>281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 s="1">
        <v>0</v>
      </c>
    </row>
    <row r="263" spans="1:17" x14ac:dyDescent="0.35">
      <c r="A263">
        <v>5</v>
      </c>
      <c r="B263" t="s">
        <v>160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 s="1">
        <v>1E-3</v>
      </c>
    </row>
    <row r="264" spans="1:17" x14ac:dyDescent="0.35">
      <c r="A264">
        <v>5</v>
      </c>
      <c r="B264" t="s">
        <v>282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 s="1">
        <v>0</v>
      </c>
    </row>
    <row r="265" spans="1:17" x14ac:dyDescent="0.35">
      <c r="A265">
        <v>5</v>
      </c>
      <c r="B265" t="s">
        <v>280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 s="1">
        <v>0</v>
      </c>
    </row>
    <row r="266" spans="1:17" x14ac:dyDescent="0.35">
      <c r="A266">
        <v>5</v>
      </c>
      <c r="B266" t="s">
        <v>283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 s="1">
        <v>0</v>
      </c>
    </row>
    <row r="267" spans="1:17" x14ac:dyDescent="0.35">
      <c r="A267">
        <v>5</v>
      </c>
      <c r="B267" t="s">
        <v>284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 s="1">
        <v>0</v>
      </c>
    </row>
    <row r="268" spans="1:17" x14ac:dyDescent="0.35">
      <c r="A268">
        <v>5</v>
      </c>
      <c r="B268" t="s">
        <v>285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 s="1">
        <v>0</v>
      </c>
    </row>
    <row r="269" spans="1:17" x14ac:dyDescent="0.35">
      <c r="A269">
        <v>5</v>
      </c>
      <c r="B269" t="s">
        <v>165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 s="1">
        <v>3.0000000000000001E-3</v>
      </c>
    </row>
    <row r="270" spans="1:17" x14ac:dyDescent="0.35">
      <c r="A270">
        <v>5</v>
      </c>
      <c r="B270" t="s">
        <v>286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 s="1">
        <v>0</v>
      </c>
    </row>
    <row r="271" spans="1:17" x14ac:dyDescent="0.35">
      <c r="A271">
        <v>5</v>
      </c>
      <c r="B271" t="s">
        <v>93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 s="1">
        <v>0.23899999999999999</v>
      </c>
    </row>
    <row r="272" spans="1:17" x14ac:dyDescent="0.35">
      <c r="A272">
        <v>5</v>
      </c>
      <c r="B272" t="s">
        <v>166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 s="1">
        <v>1E-3</v>
      </c>
    </row>
    <row r="273" spans="1:17" x14ac:dyDescent="0.35">
      <c r="A273">
        <v>5</v>
      </c>
      <c r="B273" t="s">
        <v>86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 s="1">
        <v>0.56799999999999995</v>
      </c>
    </row>
    <row r="274" spans="1:17" x14ac:dyDescent="0.35">
      <c r="A274">
        <v>5</v>
      </c>
      <c r="B274" t="s">
        <v>287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 s="1">
        <v>0</v>
      </c>
    </row>
    <row r="275" spans="1:17" x14ac:dyDescent="0.35">
      <c r="A275">
        <v>5</v>
      </c>
      <c r="B275" t="s">
        <v>288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 s="1">
        <v>0</v>
      </c>
    </row>
    <row r="276" spans="1:17" x14ac:dyDescent="0.35">
      <c r="A276">
        <v>5</v>
      </c>
      <c r="B276" t="s">
        <v>289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 s="1">
        <v>0</v>
      </c>
    </row>
    <row r="277" spans="1:17" x14ac:dyDescent="0.35">
      <c r="A277">
        <v>5</v>
      </c>
      <c r="B277" t="s">
        <v>291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 s="1">
        <v>3.0000000000000001E-3</v>
      </c>
    </row>
    <row r="278" spans="1:17" x14ac:dyDescent="0.35">
      <c r="A278">
        <v>5</v>
      </c>
      <c r="B278" t="s">
        <v>290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s="1">
        <v>0</v>
      </c>
    </row>
    <row r="279" spans="1:17" x14ac:dyDescent="0.35">
      <c r="A279">
        <v>5</v>
      </c>
      <c r="B279" t="s">
        <v>292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 s="1">
        <v>0</v>
      </c>
    </row>
    <row r="280" spans="1:17" x14ac:dyDescent="0.35">
      <c r="A280">
        <v>5</v>
      </c>
      <c r="B280" t="s">
        <v>335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  <c r="Q280" s="1">
        <v>0</v>
      </c>
    </row>
    <row r="281" spans="1:17" x14ac:dyDescent="0.35">
      <c r="A281">
        <v>5</v>
      </c>
      <c r="B281" t="s">
        <v>293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 s="1">
        <v>0</v>
      </c>
    </row>
    <row r="282" spans="1:17" x14ac:dyDescent="0.35">
      <c r="A282">
        <v>5</v>
      </c>
      <c r="B282" t="s">
        <v>39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 s="1">
        <v>0.99399999999999999</v>
      </c>
    </row>
    <row r="283" spans="1:17" x14ac:dyDescent="0.35">
      <c r="A283">
        <v>5</v>
      </c>
      <c r="B283" t="s">
        <v>159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s="1">
        <v>1E-3</v>
      </c>
    </row>
    <row r="284" spans="1:17" x14ac:dyDescent="0.35">
      <c r="A284">
        <v>5</v>
      </c>
      <c r="B284" t="s">
        <v>294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 s="1">
        <v>0</v>
      </c>
    </row>
    <row r="285" spans="1:17" x14ac:dyDescent="0.35">
      <c r="A285">
        <v>5</v>
      </c>
      <c r="B285" t="s">
        <v>295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 s="1">
        <v>0</v>
      </c>
    </row>
    <row r="286" spans="1:17" x14ac:dyDescent="0.35">
      <c r="A286">
        <v>5</v>
      </c>
      <c r="B286" t="s">
        <v>296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s="1">
        <v>0</v>
      </c>
    </row>
    <row r="287" spans="1:17" x14ac:dyDescent="0.35">
      <c r="A287">
        <v>5</v>
      </c>
      <c r="B287" t="s">
        <v>356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s="1">
        <v>7.0000000000000001E-3</v>
      </c>
    </row>
    <row r="288" spans="1:17" x14ac:dyDescent="0.35">
      <c r="A288">
        <v>5</v>
      </c>
      <c r="B288" t="s">
        <v>26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 s="1">
        <v>0.97199999999999998</v>
      </c>
    </row>
    <row r="289" spans="1:17" x14ac:dyDescent="0.35">
      <c r="A289">
        <v>5</v>
      </c>
      <c r="B289" t="s">
        <v>349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 s="1">
        <v>0</v>
      </c>
    </row>
    <row r="290" spans="1:17" x14ac:dyDescent="0.35">
      <c r="A290">
        <v>5</v>
      </c>
      <c r="B290" t="s">
        <v>298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s="1">
        <v>0</v>
      </c>
    </row>
    <row r="291" spans="1:17" x14ac:dyDescent="0.35">
      <c r="A291">
        <v>5</v>
      </c>
      <c r="B291" t="s">
        <v>299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s="1">
        <v>0</v>
      </c>
    </row>
    <row r="292" spans="1:17" x14ac:dyDescent="0.35">
      <c r="A292">
        <v>5</v>
      </c>
      <c r="B292" t="s">
        <v>300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0</v>
      </c>
      <c r="Q292" s="1">
        <v>0</v>
      </c>
    </row>
    <row r="293" spans="1:17" x14ac:dyDescent="0.35">
      <c r="A293">
        <v>5</v>
      </c>
      <c r="B293" t="s">
        <v>301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s="1">
        <v>0</v>
      </c>
    </row>
    <row r="294" spans="1:17" x14ac:dyDescent="0.35">
      <c r="A294">
        <v>5</v>
      </c>
      <c r="B294" t="s">
        <v>302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 s="1">
        <v>0</v>
      </c>
    </row>
    <row r="295" spans="1:17" x14ac:dyDescent="0.35">
      <c r="A295">
        <v>5</v>
      </c>
      <c r="B295" t="s">
        <v>303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s="1">
        <v>0</v>
      </c>
    </row>
    <row r="296" spans="1:17" x14ac:dyDescent="0.35">
      <c r="A296">
        <v>5</v>
      </c>
      <c r="B296" t="s">
        <v>304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 s="1">
        <v>0</v>
      </c>
    </row>
    <row r="297" spans="1:17" x14ac:dyDescent="0.35">
      <c r="A297">
        <v>5</v>
      </c>
      <c r="B297" t="s">
        <v>305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 s="1">
        <v>0</v>
      </c>
    </row>
    <row r="298" spans="1:17" x14ac:dyDescent="0.35">
      <c r="A298">
        <v>5</v>
      </c>
      <c r="B298" t="s">
        <v>306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 s="1">
        <v>0</v>
      </c>
    </row>
    <row r="299" spans="1:17" x14ac:dyDescent="0.35">
      <c r="A299">
        <v>5</v>
      </c>
      <c r="B299" t="s">
        <v>307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 s="1">
        <v>0</v>
      </c>
    </row>
    <row r="300" spans="1:17" x14ac:dyDescent="0.35">
      <c r="A300">
        <v>5</v>
      </c>
      <c r="B300" t="s">
        <v>338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 s="1">
        <v>1.6E-2</v>
      </c>
    </row>
    <row r="301" spans="1:17" x14ac:dyDescent="0.35">
      <c r="A301">
        <v>5</v>
      </c>
      <c r="B301" t="s">
        <v>162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 s="1">
        <v>4.0000000000000001E-3</v>
      </c>
    </row>
    <row r="302" spans="1:17" x14ac:dyDescent="0.35">
      <c r="A302">
        <v>5</v>
      </c>
      <c r="B302" t="s">
        <v>308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 s="1">
        <v>0</v>
      </c>
    </row>
    <row r="303" spans="1:17" x14ac:dyDescent="0.35">
      <c r="A303">
        <v>5</v>
      </c>
      <c r="B303" t="s">
        <v>309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 s="1">
        <v>0</v>
      </c>
    </row>
    <row r="304" spans="1:17" x14ac:dyDescent="0.35">
      <c r="A304">
        <v>5</v>
      </c>
      <c r="B304" t="s">
        <v>310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 s="1">
        <v>0</v>
      </c>
    </row>
    <row r="305" spans="1:17" x14ac:dyDescent="0.35">
      <c r="A305">
        <v>5</v>
      </c>
      <c r="B305" t="s">
        <v>154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 s="1">
        <v>0.373</v>
      </c>
    </row>
    <row r="306" spans="1:17" x14ac:dyDescent="0.35">
      <c r="A306">
        <v>5</v>
      </c>
      <c r="B306" t="s">
        <v>55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 s="1">
        <v>0.89300000000000002</v>
      </c>
    </row>
    <row r="307" spans="1:17" x14ac:dyDescent="0.35">
      <c r="A307">
        <v>5</v>
      </c>
      <c r="B307" t="s">
        <v>60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 s="1">
        <v>0.189</v>
      </c>
    </row>
    <row r="308" spans="1:17" x14ac:dyDescent="0.35">
      <c r="A308">
        <v>5</v>
      </c>
      <c r="B308" t="s">
        <v>311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0</v>
      </c>
      <c r="Q308" s="1">
        <v>0</v>
      </c>
    </row>
    <row r="309" spans="1:17" x14ac:dyDescent="0.35">
      <c r="A309">
        <v>5</v>
      </c>
      <c r="B309" t="s">
        <v>315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 s="1">
        <v>0</v>
      </c>
    </row>
    <row r="310" spans="1:17" x14ac:dyDescent="0.35">
      <c r="A310">
        <v>5</v>
      </c>
      <c r="B310" t="s">
        <v>312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 s="1">
        <v>1E-3</v>
      </c>
    </row>
    <row r="311" spans="1:17" x14ac:dyDescent="0.35">
      <c r="A311">
        <v>5</v>
      </c>
      <c r="B311" t="s">
        <v>314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s="1">
        <v>0</v>
      </c>
    </row>
    <row r="312" spans="1:17" x14ac:dyDescent="0.35">
      <c r="A312">
        <v>5</v>
      </c>
      <c r="B312" t="s">
        <v>313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  <c r="Q312" s="1">
        <v>0</v>
      </c>
    </row>
    <row r="313" spans="1:17" x14ac:dyDescent="0.35">
      <c r="A313">
        <v>5</v>
      </c>
      <c r="B313" t="s">
        <v>319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 s="1">
        <v>1E-3</v>
      </c>
    </row>
    <row r="314" spans="1:17" x14ac:dyDescent="0.35">
      <c r="A314">
        <v>5</v>
      </c>
      <c r="B314" t="s">
        <v>317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 s="1">
        <v>0</v>
      </c>
    </row>
    <row r="315" spans="1:17" x14ac:dyDescent="0.35">
      <c r="A315">
        <v>5</v>
      </c>
      <c r="B315" t="s">
        <v>316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  <c r="Q315" s="1">
        <v>1E-3</v>
      </c>
    </row>
    <row r="316" spans="1:17" x14ac:dyDescent="0.35">
      <c r="A316">
        <v>5</v>
      </c>
      <c r="B316" t="s">
        <v>318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 s="1">
        <v>0</v>
      </c>
    </row>
    <row r="317" spans="1:17" x14ac:dyDescent="0.35">
      <c r="A317">
        <v>5</v>
      </c>
      <c r="B317" t="s">
        <v>322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 s="1">
        <v>1E-3</v>
      </c>
    </row>
    <row r="318" spans="1:17" x14ac:dyDescent="0.35">
      <c r="A318">
        <v>5</v>
      </c>
      <c r="B318" t="s">
        <v>323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 s="1">
        <v>0</v>
      </c>
    </row>
    <row r="319" spans="1:17" x14ac:dyDescent="0.35">
      <c r="A319">
        <v>5</v>
      </c>
      <c r="B319" t="s">
        <v>36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 s="1">
        <v>1E-3</v>
      </c>
    </row>
    <row r="320" spans="1:17" x14ac:dyDescent="0.35">
      <c r="A320">
        <v>5</v>
      </c>
      <c r="B320" t="s">
        <v>71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 s="1">
        <v>0.93700000000000006</v>
      </c>
    </row>
    <row r="321" spans="1:17" x14ac:dyDescent="0.35">
      <c r="A321">
        <v>5</v>
      </c>
      <c r="B321" t="s">
        <v>91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 s="1">
        <v>0.91600000000000004</v>
      </c>
    </row>
    <row r="322" spans="1:17" x14ac:dyDescent="0.35">
      <c r="A322">
        <v>5</v>
      </c>
      <c r="B322" t="s">
        <v>327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 s="1">
        <v>0</v>
      </c>
    </row>
    <row r="323" spans="1:17" x14ac:dyDescent="0.35">
      <c r="A323">
        <v>5</v>
      </c>
      <c r="B323" t="s">
        <v>324</v>
      </c>
      <c r="C323">
        <v>1</v>
      </c>
      <c r="D323">
        <v>4</v>
      </c>
      <c r="E323">
        <v>5</v>
      </c>
      <c r="F323">
        <v>5</v>
      </c>
      <c r="G323">
        <v>5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0</v>
      </c>
      <c r="Q323" s="1">
        <v>2E-3</v>
      </c>
    </row>
    <row r="324" spans="1:17" x14ac:dyDescent="0.35">
      <c r="A324">
        <v>5</v>
      </c>
      <c r="B324" t="s">
        <v>325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 s="1">
        <v>0</v>
      </c>
    </row>
    <row r="325" spans="1:17" x14ac:dyDescent="0.35">
      <c r="A325">
        <v>5</v>
      </c>
      <c r="B325" t="s">
        <v>297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 s="1">
        <v>0</v>
      </c>
    </row>
    <row r="326" spans="1:17" x14ac:dyDescent="0.35">
      <c r="A326">
        <v>5</v>
      </c>
      <c r="B326" t="s">
        <v>167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0</v>
      </c>
      <c r="Q326" s="1">
        <v>1E-3</v>
      </c>
    </row>
    <row r="327" spans="1:17" x14ac:dyDescent="0.35">
      <c r="A327">
        <v>5</v>
      </c>
      <c r="B327" t="s">
        <v>329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 s="1">
        <v>0</v>
      </c>
    </row>
    <row r="328" spans="1:17" x14ac:dyDescent="0.35">
      <c r="A328">
        <v>5</v>
      </c>
      <c r="B328" t="s">
        <v>331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0</v>
      </c>
      <c r="Q328" s="1">
        <v>0</v>
      </c>
    </row>
    <row r="329" spans="1:17" x14ac:dyDescent="0.35">
      <c r="A329">
        <v>5</v>
      </c>
      <c r="B329" t="s">
        <v>328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 s="1">
        <v>0</v>
      </c>
    </row>
    <row r="330" spans="1:17" x14ac:dyDescent="0.35">
      <c r="A330">
        <v>5</v>
      </c>
      <c r="B330" t="s">
        <v>332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 s="1">
        <v>1E-3</v>
      </c>
    </row>
    <row r="331" spans="1:17" x14ac:dyDescent="0.35">
      <c r="A331">
        <v>5</v>
      </c>
      <c r="B331" t="s">
        <v>333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 s="1">
        <v>0</v>
      </c>
    </row>
    <row r="332" spans="1:17" x14ac:dyDescent="0.35">
      <c r="A332">
        <v>5</v>
      </c>
      <c r="B332" t="s">
        <v>92</v>
      </c>
      <c r="C332">
        <v>1</v>
      </c>
      <c r="D332">
        <v>1</v>
      </c>
      <c r="E332">
        <v>4</v>
      </c>
      <c r="F332">
        <v>4</v>
      </c>
      <c r="G332">
        <v>4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1</v>
      </c>
      <c r="O332">
        <v>-1.1000000000000001</v>
      </c>
      <c r="P332">
        <v>-1.1000000000000001</v>
      </c>
      <c r="Q332" s="1">
        <v>5.8000000000000003E-2</v>
      </c>
    </row>
    <row r="333" spans="1:17" x14ac:dyDescent="0.35">
      <c r="A333">
        <v>5</v>
      </c>
      <c r="B333" t="s">
        <v>343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1</v>
      </c>
      <c r="O333">
        <v>-2</v>
      </c>
      <c r="P333">
        <v>-2</v>
      </c>
      <c r="Q333" s="1">
        <v>0</v>
      </c>
    </row>
    <row r="334" spans="1:17" x14ac:dyDescent="0.35">
      <c r="A334">
        <v>5</v>
      </c>
      <c r="B334" t="s">
        <v>163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1</v>
      </c>
      <c r="O334">
        <v>-2</v>
      </c>
      <c r="P334">
        <v>-2</v>
      </c>
      <c r="Q334" s="1">
        <v>2E-3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Q334"/>
  <sheetViews>
    <sheetView showGridLines="0" topLeftCell="A306" workbookViewId="0">
      <selection activeCell="A5" sqref="A5:Q334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385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125</v>
      </c>
      <c r="L4" t="s">
        <v>126</v>
      </c>
      <c r="M4" t="s">
        <v>9</v>
      </c>
      <c r="N4" t="s">
        <v>10</v>
      </c>
      <c r="O4" t="s">
        <v>11</v>
      </c>
      <c r="P4" t="s">
        <v>12</v>
      </c>
      <c r="Q4" t="s">
        <v>13</v>
      </c>
    </row>
    <row r="5" spans="1:17" x14ac:dyDescent="0.35">
      <c r="A5">
        <v>6</v>
      </c>
      <c r="B5" t="s">
        <v>14</v>
      </c>
      <c r="C5">
        <v>6</v>
      </c>
      <c r="D5">
        <v>10</v>
      </c>
      <c r="E5">
        <v>163</v>
      </c>
      <c r="F5">
        <v>27.2</v>
      </c>
      <c r="G5">
        <v>47</v>
      </c>
      <c r="H5">
        <v>8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25.3</v>
      </c>
      <c r="P5">
        <v>25.3</v>
      </c>
      <c r="Q5" s="1">
        <v>1</v>
      </c>
    </row>
    <row r="6" spans="1:17" x14ac:dyDescent="0.35">
      <c r="A6">
        <v>6</v>
      </c>
      <c r="B6" t="s">
        <v>25</v>
      </c>
      <c r="C6">
        <v>12</v>
      </c>
      <c r="D6">
        <v>15</v>
      </c>
      <c r="E6">
        <v>124</v>
      </c>
      <c r="F6">
        <v>10.3</v>
      </c>
      <c r="G6">
        <v>27</v>
      </c>
      <c r="H6">
        <v>2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24.4</v>
      </c>
      <c r="P6">
        <v>24.4</v>
      </c>
      <c r="Q6" s="1">
        <v>1</v>
      </c>
    </row>
    <row r="7" spans="1:17" x14ac:dyDescent="0.35">
      <c r="A7">
        <v>6</v>
      </c>
      <c r="B7" t="s">
        <v>117</v>
      </c>
      <c r="C7">
        <v>7</v>
      </c>
      <c r="D7">
        <v>9</v>
      </c>
      <c r="E7">
        <v>148</v>
      </c>
      <c r="F7">
        <v>21.1</v>
      </c>
      <c r="G7">
        <v>49</v>
      </c>
      <c r="H7">
        <v>6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24.3</v>
      </c>
      <c r="P7">
        <v>24.3</v>
      </c>
      <c r="Q7" s="1">
        <v>0.99</v>
      </c>
    </row>
    <row r="8" spans="1:17" x14ac:dyDescent="0.35">
      <c r="A8">
        <v>6</v>
      </c>
      <c r="B8" t="s">
        <v>89</v>
      </c>
      <c r="C8">
        <v>11</v>
      </c>
      <c r="D8">
        <v>13</v>
      </c>
      <c r="E8">
        <v>115</v>
      </c>
      <c r="F8">
        <v>10.5</v>
      </c>
      <c r="G8">
        <v>27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23</v>
      </c>
      <c r="P8">
        <v>23</v>
      </c>
      <c r="Q8" s="1">
        <v>0.93500000000000005</v>
      </c>
    </row>
    <row r="9" spans="1:17" x14ac:dyDescent="0.35">
      <c r="A9">
        <v>6</v>
      </c>
      <c r="B9" t="s">
        <v>39</v>
      </c>
      <c r="C9">
        <v>7</v>
      </c>
      <c r="D9">
        <v>11</v>
      </c>
      <c r="E9">
        <v>85</v>
      </c>
      <c r="F9">
        <v>12.1</v>
      </c>
      <c r="G9">
        <v>23</v>
      </c>
      <c r="H9">
        <v>2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18</v>
      </c>
      <c r="P9">
        <v>18</v>
      </c>
      <c r="Q9" s="1">
        <v>0.99399999999999999</v>
      </c>
    </row>
    <row r="10" spans="1:17" x14ac:dyDescent="0.35">
      <c r="A10">
        <v>6</v>
      </c>
      <c r="B10" t="s">
        <v>24</v>
      </c>
      <c r="C10">
        <v>2</v>
      </c>
      <c r="D10">
        <v>6</v>
      </c>
      <c r="E10">
        <v>85</v>
      </c>
      <c r="F10">
        <v>42.5</v>
      </c>
      <c r="G10">
        <v>51</v>
      </c>
      <c r="H10">
        <v>6</v>
      </c>
      <c r="I10">
        <v>1</v>
      </c>
      <c r="J10">
        <v>2</v>
      </c>
      <c r="K10">
        <v>18</v>
      </c>
      <c r="L10">
        <v>0</v>
      </c>
      <c r="M10">
        <v>0</v>
      </c>
      <c r="N10">
        <v>1</v>
      </c>
      <c r="O10">
        <v>17.3</v>
      </c>
      <c r="P10">
        <v>17.3</v>
      </c>
      <c r="Q10" s="1">
        <v>0.34799999999999998</v>
      </c>
    </row>
    <row r="11" spans="1:17" x14ac:dyDescent="0.35">
      <c r="A11">
        <v>6</v>
      </c>
      <c r="B11" t="s">
        <v>116</v>
      </c>
      <c r="C11">
        <v>9</v>
      </c>
      <c r="D11">
        <v>12</v>
      </c>
      <c r="E11">
        <v>125</v>
      </c>
      <c r="F11">
        <v>13.9</v>
      </c>
      <c r="G11">
        <v>32</v>
      </c>
      <c r="H11">
        <v>3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17</v>
      </c>
      <c r="P11">
        <v>17</v>
      </c>
      <c r="Q11" s="1">
        <v>0.83499999999999996</v>
      </c>
    </row>
    <row r="12" spans="1:17" x14ac:dyDescent="0.35">
      <c r="A12">
        <v>6</v>
      </c>
      <c r="B12" t="s">
        <v>37</v>
      </c>
      <c r="C12">
        <v>7</v>
      </c>
      <c r="D12">
        <v>9</v>
      </c>
      <c r="E12">
        <v>131</v>
      </c>
      <c r="F12">
        <v>18.7</v>
      </c>
      <c r="G12">
        <v>49</v>
      </c>
      <c r="H12">
        <v>5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16.600000000000001</v>
      </c>
      <c r="P12">
        <v>16.600000000000001</v>
      </c>
      <c r="Q12" s="1">
        <v>1</v>
      </c>
    </row>
    <row r="13" spans="1:17" x14ac:dyDescent="0.35">
      <c r="A13">
        <v>6</v>
      </c>
      <c r="B13" t="s">
        <v>20</v>
      </c>
      <c r="C13">
        <v>9</v>
      </c>
      <c r="D13">
        <v>14</v>
      </c>
      <c r="E13">
        <v>109</v>
      </c>
      <c r="F13">
        <v>12.1</v>
      </c>
      <c r="G13">
        <v>40</v>
      </c>
      <c r="H13">
        <v>3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15.4</v>
      </c>
      <c r="P13">
        <v>15.4</v>
      </c>
      <c r="Q13" s="1">
        <v>0.95899999999999996</v>
      </c>
    </row>
    <row r="14" spans="1:17" x14ac:dyDescent="0.35">
      <c r="A14">
        <v>6</v>
      </c>
      <c r="B14" t="s">
        <v>45</v>
      </c>
      <c r="C14">
        <v>7</v>
      </c>
      <c r="D14">
        <v>7</v>
      </c>
      <c r="E14">
        <v>117</v>
      </c>
      <c r="F14">
        <v>16.7</v>
      </c>
      <c r="G14">
        <v>23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15.2</v>
      </c>
      <c r="P14">
        <v>15.2</v>
      </c>
      <c r="Q14" s="1">
        <v>1</v>
      </c>
    </row>
    <row r="15" spans="1:17" x14ac:dyDescent="0.35">
      <c r="A15">
        <v>6</v>
      </c>
      <c r="B15" t="s">
        <v>18</v>
      </c>
      <c r="C15">
        <v>10</v>
      </c>
      <c r="D15">
        <v>16</v>
      </c>
      <c r="E15">
        <v>100</v>
      </c>
      <c r="F15">
        <v>10</v>
      </c>
      <c r="G15">
        <v>28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15</v>
      </c>
      <c r="P15">
        <v>15</v>
      </c>
      <c r="Q15" s="1">
        <v>1</v>
      </c>
    </row>
    <row r="16" spans="1:17" x14ac:dyDescent="0.35">
      <c r="A16">
        <v>6</v>
      </c>
      <c r="B16" t="s">
        <v>44</v>
      </c>
      <c r="C16">
        <v>7</v>
      </c>
      <c r="D16">
        <v>9</v>
      </c>
      <c r="E16">
        <v>51</v>
      </c>
      <c r="F16">
        <v>7.3</v>
      </c>
      <c r="G16">
        <v>17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14.6</v>
      </c>
      <c r="P16">
        <v>14.6</v>
      </c>
      <c r="Q16" s="1">
        <v>0.995</v>
      </c>
    </row>
    <row r="17" spans="1:17" x14ac:dyDescent="0.35">
      <c r="A17">
        <v>6</v>
      </c>
      <c r="B17" t="s">
        <v>16</v>
      </c>
      <c r="C17">
        <v>5</v>
      </c>
      <c r="D17">
        <v>7</v>
      </c>
      <c r="E17">
        <v>61</v>
      </c>
      <c r="F17">
        <v>12.2</v>
      </c>
      <c r="G17">
        <v>16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14.6</v>
      </c>
      <c r="P17">
        <v>14.6</v>
      </c>
      <c r="Q17" s="1">
        <v>0.78900000000000003</v>
      </c>
    </row>
    <row r="18" spans="1:17" x14ac:dyDescent="0.35">
      <c r="A18">
        <v>6</v>
      </c>
      <c r="B18" t="s">
        <v>17</v>
      </c>
      <c r="C18">
        <v>10</v>
      </c>
      <c r="D18">
        <v>11</v>
      </c>
      <c r="E18">
        <v>89</v>
      </c>
      <c r="F18">
        <v>8.9</v>
      </c>
      <c r="G18">
        <v>36</v>
      </c>
      <c r="H18">
        <v>2</v>
      </c>
      <c r="I18">
        <v>0</v>
      </c>
      <c r="J18">
        <v>1</v>
      </c>
      <c r="K18">
        <v>4</v>
      </c>
      <c r="L18">
        <v>0</v>
      </c>
      <c r="M18">
        <v>0</v>
      </c>
      <c r="N18">
        <v>1</v>
      </c>
      <c r="O18">
        <v>14.3</v>
      </c>
      <c r="P18">
        <v>14.3</v>
      </c>
      <c r="Q18" s="1">
        <v>5.5E-2</v>
      </c>
    </row>
    <row r="19" spans="1:17" x14ac:dyDescent="0.35">
      <c r="A19">
        <v>6</v>
      </c>
      <c r="B19" t="s">
        <v>33</v>
      </c>
      <c r="C19">
        <v>6</v>
      </c>
      <c r="D19">
        <v>8</v>
      </c>
      <c r="E19">
        <v>50</v>
      </c>
      <c r="F19">
        <v>8.3000000000000007</v>
      </c>
      <c r="G19">
        <v>14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1</v>
      </c>
      <c r="O19">
        <v>14.1</v>
      </c>
      <c r="P19">
        <v>14.1</v>
      </c>
      <c r="Q19" s="1">
        <v>0.85899999999999999</v>
      </c>
    </row>
    <row r="20" spans="1:17" x14ac:dyDescent="0.35">
      <c r="A20">
        <v>6</v>
      </c>
      <c r="B20" t="s">
        <v>90</v>
      </c>
      <c r="C20">
        <v>7</v>
      </c>
      <c r="D20">
        <v>7</v>
      </c>
      <c r="E20">
        <v>38</v>
      </c>
      <c r="F20">
        <v>5.4</v>
      </c>
      <c r="G20">
        <v>9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13.3</v>
      </c>
      <c r="P20">
        <v>13.3</v>
      </c>
      <c r="Q20" s="1">
        <v>0.51700000000000002</v>
      </c>
    </row>
    <row r="21" spans="1:17" x14ac:dyDescent="0.35">
      <c r="A21">
        <v>6</v>
      </c>
      <c r="B21" t="s">
        <v>27</v>
      </c>
      <c r="C21">
        <v>7</v>
      </c>
      <c r="D21">
        <v>10</v>
      </c>
      <c r="E21">
        <v>96</v>
      </c>
      <c r="F21">
        <v>13.7</v>
      </c>
      <c r="G21">
        <v>24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13.1</v>
      </c>
      <c r="P21">
        <v>13.1</v>
      </c>
      <c r="Q21" s="1">
        <v>0.98399999999999999</v>
      </c>
    </row>
    <row r="22" spans="1:17" x14ac:dyDescent="0.35">
      <c r="A22">
        <v>6</v>
      </c>
      <c r="B22" t="s">
        <v>83</v>
      </c>
      <c r="C22">
        <v>4</v>
      </c>
      <c r="D22">
        <v>4</v>
      </c>
      <c r="E22">
        <v>36</v>
      </c>
      <c r="F22">
        <v>9</v>
      </c>
      <c r="G22">
        <v>17</v>
      </c>
      <c r="H22">
        <v>0</v>
      </c>
      <c r="I22">
        <v>1</v>
      </c>
      <c r="J22">
        <v>1</v>
      </c>
      <c r="K22">
        <v>14</v>
      </c>
      <c r="L22">
        <v>0</v>
      </c>
      <c r="M22">
        <v>0</v>
      </c>
      <c r="N22">
        <v>1</v>
      </c>
      <c r="O22">
        <v>13</v>
      </c>
      <c r="P22">
        <v>13</v>
      </c>
      <c r="Q22" s="1">
        <v>0.65</v>
      </c>
    </row>
    <row r="23" spans="1:17" x14ac:dyDescent="0.35">
      <c r="A23">
        <v>6</v>
      </c>
      <c r="B23" t="s">
        <v>35</v>
      </c>
      <c r="C23">
        <v>8</v>
      </c>
      <c r="D23">
        <v>12</v>
      </c>
      <c r="E23">
        <v>90</v>
      </c>
      <c r="F23">
        <v>11.3</v>
      </c>
      <c r="G23">
        <v>33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13</v>
      </c>
      <c r="P23">
        <v>13</v>
      </c>
      <c r="Q23" s="1">
        <v>0.97899999999999998</v>
      </c>
    </row>
    <row r="24" spans="1:17" x14ac:dyDescent="0.35">
      <c r="A24">
        <v>6</v>
      </c>
      <c r="B24" t="s">
        <v>71</v>
      </c>
      <c r="C24">
        <v>4</v>
      </c>
      <c r="D24">
        <v>8</v>
      </c>
      <c r="E24">
        <v>108</v>
      </c>
      <c r="F24">
        <v>27</v>
      </c>
      <c r="G24">
        <v>58</v>
      </c>
      <c r="H24">
        <v>5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12.8</v>
      </c>
      <c r="P24">
        <v>12.8</v>
      </c>
      <c r="Q24" s="1">
        <v>0.93700000000000006</v>
      </c>
    </row>
    <row r="25" spans="1:17" x14ac:dyDescent="0.35">
      <c r="A25">
        <v>6</v>
      </c>
      <c r="B25" t="s">
        <v>38</v>
      </c>
      <c r="C25">
        <v>4</v>
      </c>
      <c r="D25">
        <v>6</v>
      </c>
      <c r="E25">
        <v>46</v>
      </c>
      <c r="F25">
        <v>11.5</v>
      </c>
      <c r="G25">
        <v>21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12.6</v>
      </c>
      <c r="P25">
        <v>12.6</v>
      </c>
      <c r="Q25" s="1">
        <v>0.85299999999999998</v>
      </c>
    </row>
    <row r="26" spans="1:17" x14ac:dyDescent="0.35">
      <c r="A26">
        <v>6</v>
      </c>
      <c r="B26" t="s">
        <v>95</v>
      </c>
      <c r="C26">
        <v>3</v>
      </c>
      <c r="D26">
        <v>6</v>
      </c>
      <c r="E26">
        <v>49</v>
      </c>
      <c r="F26">
        <v>16.3</v>
      </c>
      <c r="G26">
        <v>29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12.4</v>
      </c>
      <c r="P26">
        <v>12.4</v>
      </c>
      <c r="Q26" s="1">
        <v>0.91500000000000004</v>
      </c>
    </row>
    <row r="27" spans="1:17" x14ac:dyDescent="0.35">
      <c r="A27">
        <v>6</v>
      </c>
      <c r="B27" t="s">
        <v>91</v>
      </c>
      <c r="C27">
        <v>6</v>
      </c>
      <c r="D27">
        <v>8</v>
      </c>
      <c r="E27">
        <v>94</v>
      </c>
      <c r="F27">
        <v>15.7</v>
      </c>
      <c r="G27">
        <v>36</v>
      </c>
      <c r="H27">
        <v>4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12.4</v>
      </c>
      <c r="P27">
        <v>12.4</v>
      </c>
      <c r="Q27" s="1">
        <v>0.91600000000000004</v>
      </c>
    </row>
    <row r="28" spans="1:17" x14ac:dyDescent="0.35">
      <c r="A28">
        <v>6</v>
      </c>
      <c r="B28" t="s">
        <v>115</v>
      </c>
      <c r="C28">
        <v>2</v>
      </c>
      <c r="D28">
        <v>3</v>
      </c>
      <c r="E28">
        <v>53</v>
      </c>
      <c r="F28">
        <v>26.5</v>
      </c>
      <c r="G28">
        <v>45</v>
      </c>
      <c r="H28">
        <v>3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12.3</v>
      </c>
      <c r="P28">
        <v>12.3</v>
      </c>
      <c r="Q28" s="1">
        <v>0.182</v>
      </c>
    </row>
    <row r="29" spans="1:17" x14ac:dyDescent="0.35">
      <c r="A29">
        <v>6</v>
      </c>
      <c r="B29" t="s">
        <v>52</v>
      </c>
      <c r="C29">
        <v>4</v>
      </c>
      <c r="D29">
        <v>4</v>
      </c>
      <c r="E29">
        <v>42</v>
      </c>
      <c r="F29">
        <v>10.5</v>
      </c>
      <c r="G29">
        <v>16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1</v>
      </c>
      <c r="O29">
        <v>12.2</v>
      </c>
      <c r="P29">
        <v>12.2</v>
      </c>
      <c r="Q29" s="1">
        <v>0.40799999999999997</v>
      </c>
    </row>
    <row r="30" spans="1:17" x14ac:dyDescent="0.35">
      <c r="A30">
        <v>6</v>
      </c>
      <c r="B30" t="s">
        <v>80</v>
      </c>
      <c r="C30">
        <v>6</v>
      </c>
      <c r="D30">
        <v>11</v>
      </c>
      <c r="E30">
        <v>81</v>
      </c>
      <c r="F30">
        <v>13.5</v>
      </c>
      <c r="G30">
        <v>22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11.1</v>
      </c>
      <c r="P30">
        <v>11.1</v>
      </c>
      <c r="Q30" s="1">
        <v>0.93100000000000005</v>
      </c>
    </row>
    <row r="31" spans="1:17" x14ac:dyDescent="0.35">
      <c r="A31">
        <v>6</v>
      </c>
      <c r="B31" t="s">
        <v>58</v>
      </c>
      <c r="C31">
        <v>6</v>
      </c>
      <c r="D31">
        <v>13</v>
      </c>
      <c r="E31">
        <v>80</v>
      </c>
      <c r="F31">
        <v>13.3</v>
      </c>
      <c r="G31">
        <v>31</v>
      </c>
      <c r="H31">
        <v>3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11</v>
      </c>
      <c r="P31">
        <v>11</v>
      </c>
      <c r="Q31" s="1">
        <v>1</v>
      </c>
    </row>
    <row r="32" spans="1:17" x14ac:dyDescent="0.35">
      <c r="A32">
        <v>6</v>
      </c>
      <c r="B32" t="s">
        <v>55</v>
      </c>
      <c r="C32">
        <v>6</v>
      </c>
      <c r="D32">
        <v>7</v>
      </c>
      <c r="E32">
        <v>77</v>
      </c>
      <c r="F32">
        <v>12.8</v>
      </c>
      <c r="G32">
        <v>23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10.7</v>
      </c>
      <c r="P32">
        <v>10.7</v>
      </c>
      <c r="Q32" s="1">
        <v>0.89300000000000002</v>
      </c>
    </row>
    <row r="33" spans="1:17" x14ac:dyDescent="0.35">
      <c r="A33">
        <v>6</v>
      </c>
      <c r="B33" t="s">
        <v>77</v>
      </c>
      <c r="C33">
        <v>5</v>
      </c>
      <c r="D33">
        <v>8</v>
      </c>
      <c r="E33">
        <v>21</v>
      </c>
      <c r="F33">
        <v>4.2</v>
      </c>
      <c r="G33">
        <v>9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>
        <v>10.6</v>
      </c>
      <c r="P33">
        <v>10.6</v>
      </c>
      <c r="Q33" s="1">
        <v>0.57599999999999996</v>
      </c>
    </row>
    <row r="34" spans="1:17" x14ac:dyDescent="0.35">
      <c r="A34">
        <v>6</v>
      </c>
      <c r="B34" t="s">
        <v>30</v>
      </c>
      <c r="C34">
        <v>3</v>
      </c>
      <c r="D34">
        <v>5</v>
      </c>
      <c r="E34">
        <v>28</v>
      </c>
      <c r="F34">
        <v>9.3000000000000007</v>
      </c>
      <c r="G34">
        <v>15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1</v>
      </c>
      <c r="O34">
        <v>10.3</v>
      </c>
      <c r="P34">
        <v>10.3</v>
      </c>
      <c r="Q34" s="1">
        <v>0.89</v>
      </c>
    </row>
    <row r="35" spans="1:17" x14ac:dyDescent="0.35">
      <c r="A35">
        <v>6</v>
      </c>
      <c r="B35" t="s">
        <v>112</v>
      </c>
      <c r="C35">
        <v>8</v>
      </c>
      <c r="D35">
        <v>8</v>
      </c>
      <c r="E35">
        <v>62</v>
      </c>
      <c r="F35">
        <v>7.8</v>
      </c>
      <c r="G35">
        <v>13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10.199999999999999</v>
      </c>
      <c r="P35">
        <v>10.199999999999999</v>
      </c>
      <c r="Q35" s="1">
        <v>6.8000000000000005E-2</v>
      </c>
    </row>
    <row r="36" spans="1:17" x14ac:dyDescent="0.35">
      <c r="A36">
        <v>6</v>
      </c>
      <c r="B36" t="s">
        <v>40</v>
      </c>
      <c r="C36">
        <v>4</v>
      </c>
      <c r="D36">
        <v>6</v>
      </c>
      <c r="E36">
        <v>80</v>
      </c>
      <c r="F36">
        <v>20</v>
      </c>
      <c r="G36">
        <v>28</v>
      </c>
      <c r="H36">
        <v>2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10</v>
      </c>
      <c r="P36">
        <v>10</v>
      </c>
      <c r="Q36" s="1">
        <v>0.90200000000000002</v>
      </c>
    </row>
    <row r="37" spans="1:17" x14ac:dyDescent="0.35">
      <c r="A37">
        <v>6</v>
      </c>
      <c r="B37" t="s">
        <v>15</v>
      </c>
      <c r="C37">
        <v>4</v>
      </c>
      <c r="D37">
        <v>10</v>
      </c>
      <c r="E37">
        <v>76</v>
      </c>
      <c r="F37">
        <v>19</v>
      </c>
      <c r="G37">
        <v>33</v>
      </c>
      <c r="H37">
        <v>3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9.6</v>
      </c>
      <c r="P37">
        <v>9.6</v>
      </c>
      <c r="Q37" s="1">
        <v>0.97699999999999998</v>
      </c>
    </row>
    <row r="38" spans="1:17" x14ac:dyDescent="0.35">
      <c r="A38">
        <v>6</v>
      </c>
      <c r="B38" t="s">
        <v>41</v>
      </c>
      <c r="C38">
        <v>4</v>
      </c>
      <c r="D38">
        <v>4</v>
      </c>
      <c r="E38">
        <v>72</v>
      </c>
      <c r="F38">
        <v>18</v>
      </c>
      <c r="G38">
        <v>28</v>
      </c>
      <c r="H38">
        <v>2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9.1999999999999993</v>
      </c>
      <c r="P38">
        <v>9.1999999999999993</v>
      </c>
      <c r="Q38" s="1">
        <v>0.68899999999999995</v>
      </c>
    </row>
    <row r="39" spans="1:17" x14ac:dyDescent="0.35">
      <c r="A39">
        <v>6</v>
      </c>
      <c r="B39" t="s">
        <v>34</v>
      </c>
      <c r="C39">
        <v>4</v>
      </c>
      <c r="D39">
        <v>9</v>
      </c>
      <c r="E39">
        <v>69</v>
      </c>
      <c r="F39">
        <v>17.3</v>
      </c>
      <c r="G39">
        <v>30</v>
      </c>
      <c r="H39">
        <v>2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8.9</v>
      </c>
      <c r="P39">
        <v>8.9</v>
      </c>
      <c r="Q39" s="1">
        <v>0.98</v>
      </c>
    </row>
    <row r="40" spans="1:17" x14ac:dyDescent="0.35">
      <c r="A40">
        <v>6</v>
      </c>
      <c r="B40" t="s">
        <v>84</v>
      </c>
      <c r="C40">
        <v>4</v>
      </c>
      <c r="D40">
        <v>6</v>
      </c>
      <c r="E40">
        <v>69</v>
      </c>
      <c r="F40">
        <v>17.3</v>
      </c>
      <c r="G40">
        <v>31</v>
      </c>
      <c r="H40">
        <v>3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8.9</v>
      </c>
      <c r="P40">
        <v>8.9</v>
      </c>
      <c r="Q40" s="1">
        <v>2.3E-2</v>
      </c>
    </row>
    <row r="41" spans="1:17" x14ac:dyDescent="0.35">
      <c r="A41">
        <v>6</v>
      </c>
      <c r="B41" t="s">
        <v>98</v>
      </c>
      <c r="C41">
        <v>4</v>
      </c>
      <c r="D41">
        <v>7</v>
      </c>
      <c r="E41">
        <v>60</v>
      </c>
      <c r="F41">
        <v>15</v>
      </c>
      <c r="G41">
        <v>26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8</v>
      </c>
      <c r="P41">
        <v>8</v>
      </c>
      <c r="Q41" s="1">
        <v>0.26100000000000001</v>
      </c>
    </row>
    <row r="42" spans="1:17" x14ac:dyDescent="0.35">
      <c r="A42">
        <v>6</v>
      </c>
      <c r="B42" t="s">
        <v>101</v>
      </c>
      <c r="C42">
        <v>3</v>
      </c>
      <c r="D42">
        <v>6</v>
      </c>
      <c r="E42">
        <v>9</v>
      </c>
      <c r="F42">
        <v>3</v>
      </c>
      <c r="G42">
        <v>5</v>
      </c>
      <c r="H42">
        <v>0</v>
      </c>
      <c r="I42">
        <v>1</v>
      </c>
      <c r="J42">
        <v>2</v>
      </c>
      <c r="K42">
        <v>-5</v>
      </c>
      <c r="L42">
        <v>0</v>
      </c>
      <c r="M42">
        <v>0</v>
      </c>
      <c r="N42">
        <v>1</v>
      </c>
      <c r="O42">
        <v>7.9</v>
      </c>
      <c r="P42">
        <v>7.9</v>
      </c>
      <c r="Q42" s="1">
        <v>0.122</v>
      </c>
    </row>
    <row r="43" spans="1:17" x14ac:dyDescent="0.35">
      <c r="A43">
        <v>6</v>
      </c>
      <c r="B43" t="s">
        <v>85</v>
      </c>
      <c r="C43">
        <v>3</v>
      </c>
      <c r="D43">
        <v>4</v>
      </c>
      <c r="E43">
        <v>62</v>
      </c>
      <c r="F43">
        <v>20.7</v>
      </c>
      <c r="G43">
        <v>26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7.7</v>
      </c>
      <c r="P43">
        <v>7.7</v>
      </c>
      <c r="Q43" s="1">
        <v>6.6000000000000003E-2</v>
      </c>
    </row>
    <row r="44" spans="1:17" x14ac:dyDescent="0.35">
      <c r="A44">
        <v>6</v>
      </c>
      <c r="B44" t="s">
        <v>82</v>
      </c>
      <c r="C44">
        <v>5</v>
      </c>
      <c r="D44">
        <v>8</v>
      </c>
      <c r="E44">
        <v>51</v>
      </c>
      <c r="F44">
        <v>10.199999999999999</v>
      </c>
      <c r="G44">
        <v>24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7.6</v>
      </c>
      <c r="P44">
        <v>7.6</v>
      </c>
      <c r="Q44" s="1">
        <v>0.96599999999999997</v>
      </c>
    </row>
    <row r="45" spans="1:17" x14ac:dyDescent="0.35">
      <c r="A45">
        <v>6</v>
      </c>
      <c r="B45" t="s">
        <v>50</v>
      </c>
      <c r="C45">
        <v>1</v>
      </c>
      <c r="D45">
        <v>3</v>
      </c>
      <c r="E45">
        <v>6</v>
      </c>
      <c r="F45">
        <v>6</v>
      </c>
      <c r="G45">
        <v>6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1</v>
      </c>
      <c r="O45">
        <v>7.1</v>
      </c>
      <c r="P45">
        <v>7.1</v>
      </c>
      <c r="Q45" s="1">
        <v>7.6999999999999999E-2</v>
      </c>
    </row>
    <row r="46" spans="1:17" x14ac:dyDescent="0.35">
      <c r="A46">
        <v>6</v>
      </c>
      <c r="B46" t="s">
        <v>149</v>
      </c>
      <c r="C46">
        <v>2</v>
      </c>
      <c r="D46">
        <v>2</v>
      </c>
      <c r="E46">
        <v>57</v>
      </c>
      <c r="F46">
        <v>28.5</v>
      </c>
      <c r="G46">
        <v>48</v>
      </c>
      <c r="H46">
        <v>3</v>
      </c>
      <c r="I46">
        <v>0</v>
      </c>
      <c r="J46">
        <v>1</v>
      </c>
      <c r="K46">
        <v>4</v>
      </c>
      <c r="L46">
        <v>0</v>
      </c>
      <c r="M46">
        <v>0</v>
      </c>
      <c r="N46">
        <v>1</v>
      </c>
      <c r="O46">
        <v>7.1</v>
      </c>
      <c r="P46">
        <v>7.1</v>
      </c>
      <c r="Q46" s="1">
        <v>1E-3</v>
      </c>
    </row>
    <row r="47" spans="1:17" x14ac:dyDescent="0.35">
      <c r="A47">
        <v>6</v>
      </c>
      <c r="B47" t="s">
        <v>51</v>
      </c>
      <c r="C47">
        <v>5</v>
      </c>
      <c r="D47">
        <v>8</v>
      </c>
      <c r="E47">
        <v>45</v>
      </c>
      <c r="F47">
        <v>9</v>
      </c>
      <c r="G47">
        <v>16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7</v>
      </c>
      <c r="P47">
        <v>7</v>
      </c>
      <c r="Q47" s="1">
        <v>0.434</v>
      </c>
    </row>
    <row r="48" spans="1:17" x14ac:dyDescent="0.35">
      <c r="A48">
        <v>6</v>
      </c>
      <c r="B48" t="s">
        <v>29</v>
      </c>
      <c r="C48">
        <v>5</v>
      </c>
      <c r="D48">
        <v>11</v>
      </c>
      <c r="E48">
        <v>44</v>
      </c>
      <c r="F48">
        <v>8.8000000000000007</v>
      </c>
      <c r="G48">
        <v>22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6.9</v>
      </c>
      <c r="P48">
        <v>6.9</v>
      </c>
      <c r="Q48" s="1">
        <v>0.98299999999999998</v>
      </c>
    </row>
    <row r="49" spans="1:17" x14ac:dyDescent="0.35">
      <c r="A49">
        <v>6</v>
      </c>
      <c r="B49" t="s">
        <v>26</v>
      </c>
      <c r="C49">
        <v>4</v>
      </c>
      <c r="D49">
        <v>10</v>
      </c>
      <c r="E49">
        <v>49</v>
      </c>
      <c r="F49">
        <v>12.3</v>
      </c>
      <c r="G49">
        <v>18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6.9</v>
      </c>
      <c r="P49">
        <v>6.9</v>
      </c>
      <c r="Q49" s="1">
        <v>0.97199999999999998</v>
      </c>
    </row>
    <row r="50" spans="1:17" x14ac:dyDescent="0.35">
      <c r="A50">
        <v>6</v>
      </c>
      <c r="B50" t="s">
        <v>86</v>
      </c>
      <c r="C50">
        <v>4</v>
      </c>
      <c r="D50">
        <v>5</v>
      </c>
      <c r="E50">
        <v>48</v>
      </c>
      <c r="F50">
        <v>12</v>
      </c>
      <c r="G50">
        <v>18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6.8</v>
      </c>
      <c r="P50">
        <v>6.8</v>
      </c>
      <c r="Q50" s="1">
        <v>0.56799999999999995</v>
      </c>
    </row>
    <row r="51" spans="1:17" x14ac:dyDescent="0.35">
      <c r="A51">
        <v>6</v>
      </c>
      <c r="B51" t="s">
        <v>76</v>
      </c>
      <c r="C51">
        <v>4</v>
      </c>
      <c r="D51">
        <v>5</v>
      </c>
      <c r="E51">
        <v>48</v>
      </c>
      <c r="F51">
        <v>12</v>
      </c>
      <c r="G51">
        <v>21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6.8</v>
      </c>
      <c r="P51">
        <v>6.8</v>
      </c>
      <c r="Q51" s="1">
        <v>0.24299999999999999</v>
      </c>
    </row>
    <row r="52" spans="1:17" x14ac:dyDescent="0.35">
      <c r="A52">
        <v>6</v>
      </c>
      <c r="B52" t="s">
        <v>150</v>
      </c>
      <c r="C52">
        <v>1</v>
      </c>
      <c r="D52">
        <v>1</v>
      </c>
      <c r="E52">
        <v>3</v>
      </c>
      <c r="F52">
        <v>3</v>
      </c>
      <c r="G52">
        <v>3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6.8</v>
      </c>
      <c r="P52">
        <v>6.8</v>
      </c>
      <c r="Q52" s="1">
        <v>3.0000000000000001E-3</v>
      </c>
    </row>
    <row r="53" spans="1:17" x14ac:dyDescent="0.35">
      <c r="A53">
        <v>6</v>
      </c>
      <c r="B53" t="s">
        <v>151</v>
      </c>
      <c r="C53">
        <v>1</v>
      </c>
      <c r="D53">
        <v>1</v>
      </c>
      <c r="E53">
        <v>3</v>
      </c>
      <c r="F53">
        <v>3</v>
      </c>
      <c r="G53">
        <v>3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1</v>
      </c>
      <c r="O53">
        <v>6.8</v>
      </c>
      <c r="P53">
        <v>6.8</v>
      </c>
      <c r="Q53" s="1">
        <v>1E-3</v>
      </c>
    </row>
    <row r="54" spans="1:17" x14ac:dyDescent="0.35">
      <c r="A54">
        <v>6</v>
      </c>
      <c r="B54" t="s">
        <v>43</v>
      </c>
      <c r="C54">
        <v>3</v>
      </c>
      <c r="D54">
        <v>3</v>
      </c>
      <c r="E54">
        <v>50</v>
      </c>
      <c r="F54">
        <v>16.7</v>
      </c>
      <c r="G54">
        <v>21</v>
      </c>
      <c r="H54">
        <v>2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6.5</v>
      </c>
      <c r="P54">
        <v>6.5</v>
      </c>
      <c r="Q54" s="1">
        <v>0.121</v>
      </c>
    </row>
    <row r="55" spans="1:17" x14ac:dyDescent="0.35">
      <c r="A55">
        <v>6</v>
      </c>
      <c r="B55" t="s">
        <v>32</v>
      </c>
      <c r="C55">
        <v>2</v>
      </c>
      <c r="D55">
        <v>3</v>
      </c>
      <c r="E55">
        <v>48</v>
      </c>
      <c r="F55">
        <v>24</v>
      </c>
      <c r="G55">
        <v>39</v>
      </c>
      <c r="H55">
        <v>2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5.8</v>
      </c>
      <c r="P55">
        <v>5.8</v>
      </c>
      <c r="Q55" s="1">
        <v>0.17899999999999999</v>
      </c>
    </row>
    <row r="56" spans="1:17" x14ac:dyDescent="0.35">
      <c r="A56">
        <v>6</v>
      </c>
      <c r="B56" t="s">
        <v>152</v>
      </c>
      <c r="C56">
        <v>2</v>
      </c>
      <c r="D56">
        <v>7</v>
      </c>
      <c r="E56">
        <v>47</v>
      </c>
      <c r="F56">
        <v>23.5</v>
      </c>
      <c r="G56">
        <v>26</v>
      </c>
      <c r="H56">
        <v>2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5.7</v>
      </c>
      <c r="P56">
        <v>5.7</v>
      </c>
      <c r="Q56" s="1">
        <v>1.6E-2</v>
      </c>
    </row>
    <row r="57" spans="1:17" x14ac:dyDescent="0.35">
      <c r="A57">
        <v>6</v>
      </c>
      <c r="B57" t="s">
        <v>75</v>
      </c>
      <c r="C57">
        <v>3</v>
      </c>
      <c r="D57">
        <v>4</v>
      </c>
      <c r="E57">
        <v>41</v>
      </c>
      <c r="F57">
        <v>13.7</v>
      </c>
      <c r="G57">
        <v>18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5.6</v>
      </c>
      <c r="P57">
        <v>5.6</v>
      </c>
      <c r="Q57" s="1">
        <v>4.0000000000000001E-3</v>
      </c>
    </row>
    <row r="58" spans="1:17" x14ac:dyDescent="0.35">
      <c r="A58">
        <v>6</v>
      </c>
      <c r="B58" t="s">
        <v>56</v>
      </c>
      <c r="C58">
        <v>4</v>
      </c>
      <c r="D58">
        <v>11</v>
      </c>
      <c r="E58">
        <v>34</v>
      </c>
      <c r="F58">
        <v>8.5</v>
      </c>
      <c r="G58">
        <v>22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5.4</v>
      </c>
      <c r="P58">
        <v>5.4</v>
      </c>
      <c r="Q58" s="1">
        <v>0.88600000000000001</v>
      </c>
    </row>
    <row r="59" spans="1:17" x14ac:dyDescent="0.35">
      <c r="A59">
        <v>6</v>
      </c>
      <c r="B59" t="s">
        <v>153</v>
      </c>
      <c r="C59">
        <v>2</v>
      </c>
      <c r="D59">
        <v>2</v>
      </c>
      <c r="E59">
        <v>43</v>
      </c>
      <c r="F59">
        <v>21.5</v>
      </c>
      <c r="G59">
        <v>23</v>
      </c>
      <c r="H59">
        <v>2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5.3</v>
      </c>
      <c r="P59">
        <v>5.3</v>
      </c>
      <c r="Q59" s="1">
        <v>4.0000000000000001E-3</v>
      </c>
    </row>
    <row r="60" spans="1:17" x14ac:dyDescent="0.35">
      <c r="A60">
        <v>6</v>
      </c>
      <c r="B60" t="s">
        <v>121</v>
      </c>
      <c r="C60">
        <v>2</v>
      </c>
      <c r="D60">
        <v>3</v>
      </c>
      <c r="E60">
        <v>40</v>
      </c>
      <c r="F60">
        <v>20</v>
      </c>
      <c r="G60">
        <v>21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5</v>
      </c>
      <c r="P60">
        <v>5</v>
      </c>
      <c r="Q60" s="1">
        <v>7.0000000000000001E-3</v>
      </c>
    </row>
    <row r="61" spans="1:17" x14ac:dyDescent="0.35">
      <c r="A61">
        <v>6</v>
      </c>
      <c r="B61" t="s">
        <v>154</v>
      </c>
      <c r="C61">
        <v>2</v>
      </c>
      <c r="D61">
        <v>5</v>
      </c>
      <c r="E61">
        <v>37</v>
      </c>
      <c r="F61">
        <v>18.5</v>
      </c>
      <c r="G61">
        <v>34</v>
      </c>
      <c r="H61">
        <v>2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4.7</v>
      </c>
      <c r="P61">
        <v>4.7</v>
      </c>
      <c r="Q61" s="1">
        <v>0.373</v>
      </c>
    </row>
    <row r="62" spans="1:17" x14ac:dyDescent="0.35">
      <c r="A62">
        <v>6</v>
      </c>
      <c r="B62" t="s">
        <v>54</v>
      </c>
      <c r="C62">
        <v>4</v>
      </c>
      <c r="D62">
        <v>7</v>
      </c>
      <c r="E62">
        <v>19</v>
      </c>
      <c r="F62">
        <v>4.8</v>
      </c>
      <c r="G62">
        <v>9</v>
      </c>
      <c r="H62">
        <v>0</v>
      </c>
      <c r="I62">
        <v>0</v>
      </c>
      <c r="J62">
        <v>1</v>
      </c>
      <c r="K62">
        <v>8</v>
      </c>
      <c r="L62">
        <v>0</v>
      </c>
      <c r="M62">
        <v>0</v>
      </c>
      <c r="N62">
        <v>1</v>
      </c>
      <c r="O62">
        <v>4.7</v>
      </c>
      <c r="P62">
        <v>4.7</v>
      </c>
      <c r="Q62" s="1">
        <v>0.38200000000000001</v>
      </c>
    </row>
    <row r="63" spans="1:17" x14ac:dyDescent="0.35">
      <c r="A63">
        <v>6</v>
      </c>
      <c r="B63" t="s">
        <v>19</v>
      </c>
      <c r="C63">
        <v>4</v>
      </c>
      <c r="D63">
        <v>8</v>
      </c>
      <c r="E63">
        <v>30</v>
      </c>
      <c r="F63">
        <v>7.5</v>
      </c>
      <c r="G63">
        <v>10</v>
      </c>
      <c r="H63">
        <v>0</v>
      </c>
      <c r="I63">
        <v>0</v>
      </c>
      <c r="J63">
        <v>1</v>
      </c>
      <c r="K63">
        <v>-4</v>
      </c>
      <c r="L63">
        <v>0</v>
      </c>
      <c r="M63">
        <v>0</v>
      </c>
      <c r="N63">
        <v>1</v>
      </c>
      <c r="O63">
        <v>4.5999999999999996</v>
      </c>
      <c r="P63">
        <v>4.5999999999999996</v>
      </c>
      <c r="Q63" s="1">
        <v>0.96399999999999997</v>
      </c>
    </row>
    <row r="64" spans="1:17" x14ac:dyDescent="0.35">
      <c r="A64">
        <v>6</v>
      </c>
      <c r="B64" t="s">
        <v>63</v>
      </c>
      <c r="C64">
        <v>4</v>
      </c>
      <c r="D64">
        <v>7</v>
      </c>
      <c r="E64">
        <v>30</v>
      </c>
      <c r="F64">
        <v>7.5</v>
      </c>
      <c r="G64">
        <v>9</v>
      </c>
      <c r="H64">
        <v>0</v>
      </c>
      <c r="I64">
        <v>0</v>
      </c>
      <c r="J64">
        <v>3</v>
      </c>
      <c r="K64">
        <v>-4</v>
      </c>
      <c r="L64">
        <v>0</v>
      </c>
      <c r="M64">
        <v>0</v>
      </c>
      <c r="N64">
        <v>1</v>
      </c>
      <c r="O64">
        <v>4.5999999999999996</v>
      </c>
      <c r="P64">
        <v>4.5999999999999996</v>
      </c>
      <c r="Q64" s="1">
        <v>0.22700000000000001</v>
      </c>
    </row>
    <row r="65" spans="1:17" x14ac:dyDescent="0.35">
      <c r="A65">
        <v>6</v>
      </c>
      <c r="B65" t="s">
        <v>22</v>
      </c>
      <c r="C65">
        <v>4</v>
      </c>
      <c r="D65">
        <v>7</v>
      </c>
      <c r="E65">
        <v>26</v>
      </c>
      <c r="F65">
        <v>6.5</v>
      </c>
      <c r="G65">
        <v>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4.5999999999999996</v>
      </c>
      <c r="P65">
        <v>4.5999999999999996</v>
      </c>
      <c r="Q65" s="1">
        <v>0.95099999999999996</v>
      </c>
    </row>
    <row r="66" spans="1:17" x14ac:dyDescent="0.35">
      <c r="A66">
        <v>6</v>
      </c>
      <c r="B66" t="s">
        <v>74</v>
      </c>
      <c r="C66">
        <v>2</v>
      </c>
      <c r="D66">
        <v>4</v>
      </c>
      <c r="E66">
        <v>34</v>
      </c>
      <c r="F66">
        <v>17</v>
      </c>
      <c r="G66">
        <v>32</v>
      </c>
      <c r="H66">
        <v>2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4.4000000000000004</v>
      </c>
      <c r="P66">
        <v>4.4000000000000004</v>
      </c>
      <c r="Q66" s="1">
        <v>0.44900000000000001</v>
      </c>
    </row>
    <row r="67" spans="1:17" x14ac:dyDescent="0.35">
      <c r="A67">
        <v>6</v>
      </c>
      <c r="B67" t="s">
        <v>88</v>
      </c>
      <c r="C67">
        <v>3</v>
      </c>
      <c r="D67">
        <v>3</v>
      </c>
      <c r="E67">
        <v>23</v>
      </c>
      <c r="F67">
        <v>7.7</v>
      </c>
      <c r="G67">
        <v>12</v>
      </c>
      <c r="H67">
        <v>0</v>
      </c>
      <c r="I67">
        <v>0</v>
      </c>
      <c r="J67">
        <v>1</v>
      </c>
      <c r="K67">
        <v>3</v>
      </c>
      <c r="L67">
        <v>0</v>
      </c>
      <c r="M67">
        <v>0</v>
      </c>
      <c r="N67">
        <v>1</v>
      </c>
      <c r="O67">
        <v>4.0999999999999996</v>
      </c>
      <c r="P67">
        <v>4.0999999999999996</v>
      </c>
      <c r="Q67" s="1">
        <v>1.9E-2</v>
      </c>
    </row>
    <row r="68" spans="1:17" x14ac:dyDescent="0.35">
      <c r="A68">
        <v>6</v>
      </c>
      <c r="B68" t="s">
        <v>118</v>
      </c>
      <c r="C68">
        <v>3</v>
      </c>
      <c r="D68">
        <v>6</v>
      </c>
      <c r="E68">
        <v>26</v>
      </c>
      <c r="F68">
        <v>8.6999999999999993</v>
      </c>
      <c r="G68">
        <v>24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4.0999999999999996</v>
      </c>
      <c r="P68">
        <v>4.0999999999999996</v>
      </c>
      <c r="Q68" s="1">
        <v>0.17399999999999999</v>
      </c>
    </row>
    <row r="69" spans="1:17" x14ac:dyDescent="0.35">
      <c r="A69">
        <v>6</v>
      </c>
      <c r="B69" t="s">
        <v>53</v>
      </c>
      <c r="C69">
        <v>3</v>
      </c>
      <c r="D69">
        <v>4</v>
      </c>
      <c r="E69">
        <v>25</v>
      </c>
      <c r="F69">
        <v>8.3000000000000007</v>
      </c>
      <c r="G69">
        <v>10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4</v>
      </c>
      <c r="P69">
        <v>4</v>
      </c>
      <c r="Q69" s="1">
        <v>8.0000000000000002E-3</v>
      </c>
    </row>
    <row r="70" spans="1:17" x14ac:dyDescent="0.35">
      <c r="A70">
        <v>6</v>
      </c>
      <c r="B70" t="s">
        <v>97</v>
      </c>
      <c r="C70">
        <v>3</v>
      </c>
      <c r="D70">
        <v>6</v>
      </c>
      <c r="E70">
        <v>25</v>
      </c>
      <c r="F70">
        <v>8.3000000000000007</v>
      </c>
      <c r="G70">
        <v>14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4</v>
      </c>
      <c r="P70">
        <v>4</v>
      </c>
      <c r="Q70" s="1">
        <v>1.2E-2</v>
      </c>
    </row>
    <row r="71" spans="1:17" x14ac:dyDescent="0.35">
      <c r="A71">
        <v>6</v>
      </c>
      <c r="B71" t="s">
        <v>94</v>
      </c>
      <c r="C71">
        <v>3</v>
      </c>
      <c r="D71">
        <v>10</v>
      </c>
      <c r="E71">
        <v>24</v>
      </c>
      <c r="F71">
        <v>8</v>
      </c>
      <c r="G71">
        <v>11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3.9</v>
      </c>
      <c r="P71">
        <v>3.9</v>
      </c>
      <c r="Q71" s="1">
        <v>0.20399999999999999</v>
      </c>
    </row>
    <row r="72" spans="1:17" x14ac:dyDescent="0.35">
      <c r="A72">
        <v>6</v>
      </c>
      <c r="B72" t="s">
        <v>46</v>
      </c>
      <c r="C72">
        <v>2</v>
      </c>
      <c r="D72">
        <v>5</v>
      </c>
      <c r="E72">
        <v>29</v>
      </c>
      <c r="F72">
        <v>14.5</v>
      </c>
      <c r="G72">
        <v>21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3.9</v>
      </c>
      <c r="P72">
        <v>3.9</v>
      </c>
      <c r="Q72" s="1">
        <v>0.999</v>
      </c>
    </row>
    <row r="73" spans="1:17" x14ac:dyDescent="0.35">
      <c r="A73">
        <v>6</v>
      </c>
      <c r="B73" t="s">
        <v>110</v>
      </c>
      <c r="C73">
        <v>3</v>
      </c>
      <c r="D73">
        <v>4</v>
      </c>
      <c r="E73">
        <v>21</v>
      </c>
      <c r="F73">
        <v>7</v>
      </c>
      <c r="G73">
        <v>12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3.6</v>
      </c>
      <c r="P73">
        <v>3.6</v>
      </c>
      <c r="Q73" s="1">
        <v>3.2000000000000001E-2</v>
      </c>
    </row>
    <row r="74" spans="1:17" x14ac:dyDescent="0.35">
      <c r="A74">
        <v>6</v>
      </c>
      <c r="B74" t="s">
        <v>106</v>
      </c>
      <c r="C74">
        <v>2</v>
      </c>
      <c r="D74">
        <v>4</v>
      </c>
      <c r="E74">
        <v>26</v>
      </c>
      <c r="F74">
        <v>13</v>
      </c>
      <c r="G74">
        <v>17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3.6</v>
      </c>
      <c r="P74">
        <v>3.6</v>
      </c>
      <c r="Q74" s="1">
        <v>7.0000000000000001E-3</v>
      </c>
    </row>
    <row r="75" spans="1:17" x14ac:dyDescent="0.35">
      <c r="A75">
        <v>6</v>
      </c>
      <c r="B75" t="s">
        <v>28</v>
      </c>
      <c r="C75">
        <v>1</v>
      </c>
      <c r="D75">
        <v>1</v>
      </c>
      <c r="E75">
        <v>30</v>
      </c>
      <c r="F75">
        <v>30</v>
      </c>
      <c r="G75">
        <v>30</v>
      </c>
      <c r="H75">
        <v>2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3.5</v>
      </c>
      <c r="P75">
        <v>3.5</v>
      </c>
      <c r="Q75" s="1">
        <v>0.23599999999999999</v>
      </c>
    </row>
    <row r="76" spans="1:17" x14ac:dyDescent="0.35">
      <c r="A76">
        <v>6</v>
      </c>
      <c r="B76" t="s">
        <v>155</v>
      </c>
      <c r="C76">
        <v>3</v>
      </c>
      <c r="D76">
        <v>4</v>
      </c>
      <c r="E76">
        <v>20</v>
      </c>
      <c r="F76">
        <v>6.7</v>
      </c>
      <c r="G76">
        <v>9</v>
      </c>
      <c r="H76">
        <v>0</v>
      </c>
      <c r="I76">
        <v>0</v>
      </c>
      <c r="J76">
        <v>1</v>
      </c>
      <c r="K76">
        <v>-1</v>
      </c>
      <c r="L76">
        <v>0</v>
      </c>
      <c r="M76">
        <v>0</v>
      </c>
      <c r="N76">
        <v>1</v>
      </c>
      <c r="O76">
        <v>3.4</v>
      </c>
      <c r="P76">
        <v>3.4</v>
      </c>
      <c r="Q76" s="1">
        <v>1.4E-2</v>
      </c>
    </row>
    <row r="77" spans="1:17" x14ac:dyDescent="0.35">
      <c r="A77">
        <v>6</v>
      </c>
      <c r="B77" t="s">
        <v>156</v>
      </c>
      <c r="C77">
        <v>2</v>
      </c>
      <c r="D77">
        <v>2</v>
      </c>
      <c r="E77">
        <v>23</v>
      </c>
      <c r="F77">
        <v>11.5</v>
      </c>
      <c r="G77">
        <v>12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3.3</v>
      </c>
      <c r="P77">
        <v>3.3</v>
      </c>
      <c r="Q77" s="1">
        <v>2E-3</v>
      </c>
    </row>
    <row r="78" spans="1:17" x14ac:dyDescent="0.35">
      <c r="A78">
        <v>6</v>
      </c>
      <c r="B78" t="s">
        <v>157</v>
      </c>
      <c r="C78">
        <v>1</v>
      </c>
      <c r="D78">
        <v>2</v>
      </c>
      <c r="E78">
        <v>4</v>
      </c>
      <c r="F78">
        <v>4</v>
      </c>
      <c r="G78">
        <v>4</v>
      </c>
      <c r="H78">
        <v>0</v>
      </c>
      <c r="I78">
        <v>0</v>
      </c>
      <c r="J78">
        <v>2</v>
      </c>
      <c r="K78">
        <v>23</v>
      </c>
      <c r="L78">
        <v>0</v>
      </c>
      <c r="M78">
        <v>0</v>
      </c>
      <c r="N78">
        <v>1</v>
      </c>
      <c r="O78">
        <v>3.2</v>
      </c>
      <c r="P78">
        <v>3.2</v>
      </c>
      <c r="Q78" s="1">
        <v>1.0999999999999999E-2</v>
      </c>
    </row>
    <row r="79" spans="1:17" x14ac:dyDescent="0.35">
      <c r="A79">
        <v>6</v>
      </c>
      <c r="B79" t="s">
        <v>158</v>
      </c>
      <c r="C79">
        <v>3</v>
      </c>
      <c r="D79">
        <v>3</v>
      </c>
      <c r="E79">
        <v>15</v>
      </c>
      <c r="F79">
        <v>5</v>
      </c>
      <c r="G79">
        <v>8</v>
      </c>
      <c r="H79">
        <v>0</v>
      </c>
      <c r="I79">
        <v>0</v>
      </c>
      <c r="J79">
        <v>1</v>
      </c>
      <c r="K79">
        <v>2</v>
      </c>
      <c r="L79">
        <v>0</v>
      </c>
      <c r="M79">
        <v>0</v>
      </c>
      <c r="N79">
        <v>1</v>
      </c>
      <c r="O79">
        <v>3.2</v>
      </c>
      <c r="P79">
        <v>3.2</v>
      </c>
      <c r="Q79" s="1">
        <v>1E-3</v>
      </c>
    </row>
    <row r="80" spans="1:17" x14ac:dyDescent="0.35">
      <c r="A80">
        <v>6</v>
      </c>
      <c r="B80" t="s">
        <v>102</v>
      </c>
      <c r="C80">
        <v>2</v>
      </c>
      <c r="D80">
        <v>4</v>
      </c>
      <c r="E80">
        <v>22</v>
      </c>
      <c r="F80">
        <v>11</v>
      </c>
      <c r="G80">
        <v>12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3.2</v>
      </c>
      <c r="P80">
        <v>3.2</v>
      </c>
      <c r="Q80" s="1">
        <v>0.19800000000000001</v>
      </c>
    </row>
    <row r="81" spans="1:17" x14ac:dyDescent="0.35">
      <c r="A81">
        <v>6</v>
      </c>
      <c r="B81" t="s">
        <v>87</v>
      </c>
      <c r="C81">
        <v>2</v>
      </c>
      <c r="D81">
        <v>3</v>
      </c>
      <c r="E81">
        <v>21</v>
      </c>
      <c r="F81">
        <v>10.5</v>
      </c>
      <c r="G81">
        <v>11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3.1</v>
      </c>
      <c r="P81">
        <v>3.1</v>
      </c>
      <c r="Q81" s="1">
        <v>8.5000000000000006E-2</v>
      </c>
    </row>
    <row r="82" spans="1:17" x14ac:dyDescent="0.35">
      <c r="A82">
        <v>6</v>
      </c>
      <c r="B82" t="s">
        <v>108</v>
      </c>
      <c r="C82">
        <v>2</v>
      </c>
      <c r="D82">
        <v>4</v>
      </c>
      <c r="E82">
        <v>20</v>
      </c>
      <c r="F82">
        <v>10</v>
      </c>
      <c r="G82">
        <v>11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3</v>
      </c>
      <c r="P82">
        <v>3</v>
      </c>
      <c r="Q82" s="1">
        <v>0.88500000000000001</v>
      </c>
    </row>
    <row r="83" spans="1:17" x14ac:dyDescent="0.35">
      <c r="A83">
        <v>6</v>
      </c>
      <c r="B83" t="s">
        <v>66</v>
      </c>
      <c r="C83">
        <v>2</v>
      </c>
      <c r="D83">
        <v>2</v>
      </c>
      <c r="E83">
        <v>20</v>
      </c>
      <c r="F83">
        <v>10</v>
      </c>
      <c r="G83">
        <v>10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3</v>
      </c>
      <c r="P83">
        <v>3</v>
      </c>
      <c r="Q83" s="1">
        <v>1.6E-2</v>
      </c>
    </row>
    <row r="84" spans="1:17" x14ac:dyDescent="0.35">
      <c r="A84">
        <v>6</v>
      </c>
      <c r="B84" t="s">
        <v>109</v>
      </c>
      <c r="C84">
        <v>3</v>
      </c>
      <c r="D84">
        <v>5</v>
      </c>
      <c r="E84">
        <v>14</v>
      </c>
      <c r="F84">
        <v>4.7</v>
      </c>
      <c r="G84">
        <v>13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2.9</v>
      </c>
      <c r="P84">
        <v>2.9</v>
      </c>
      <c r="Q84" s="1">
        <v>0.64900000000000002</v>
      </c>
    </row>
    <row r="85" spans="1:17" x14ac:dyDescent="0.35">
      <c r="A85">
        <v>6</v>
      </c>
      <c r="B85" t="s">
        <v>159</v>
      </c>
      <c r="C85">
        <v>1</v>
      </c>
      <c r="D85">
        <v>2</v>
      </c>
      <c r="E85">
        <v>4</v>
      </c>
      <c r="F85">
        <v>4</v>
      </c>
      <c r="G85">
        <v>4</v>
      </c>
      <c r="H85">
        <v>0</v>
      </c>
      <c r="I85">
        <v>0</v>
      </c>
      <c r="J85">
        <v>1</v>
      </c>
      <c r="K85">
        <v>20</v>
      </c>
      <c r="L85">
        <v>0</v>
      </c>
      <c r="M85">
        <v>0</v>
      </c>
      <c r="N85">
        <v>1</v>
      </c>
      <c r="O85">
        <v>2.9</v>
      </c>
      <c r="P85">
        <v>2.9</v>
      </c>
      <c r="Q85" s="1">
        <v>1E-3</v>
      </c>
    </row>
    <row r="86" spans="1:17" x14ac:dyDescent="0.35">
      <c r="A86">
        <v>6</v>
      </c>
      <c r="B86" t="s">
        <v>42</v>
      </c>
      <c r="C86">
        <v>1</v>
      </c>
      <c r="D86">
        <v>5</v>
      </c>
      <c r="E86">
        <v>20</v>
      </c>
      <c r="F86">
        <v>20</v>
      </c>
      <c r="G86">
        <v>20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2.5</v>
      </c>
      <c r="P86">
        <v>2.5</v>
      </c>
      <c r="Q86" s="1">
        <v>0.94299999999999995</v>
      </c>
    </row>
    <row r="87" spans="1:17" x14ac:dyDescent="0.35">
      <c r="A87">
        <v>6</v>
      </c>
      <c r="B87" t="s">
        <v>160</v>
      </c>
      <c r="C87">
        <v>1</v>
      </c>
      <c r="D87">
        <v>1</v>
      </c>
      <c r="E87">
        <v>5</v>
      </c>
      <c r="F87">
        <v>5</v>
      </c>
      <c r="G87">
        <v>5</v>
      </c>
      <c r="H87">
        <v>0</v>
      </c>
      <c r="I87">
        <v>0</v>
      </c>
      <c r="J87">
        <v>2</v>
      </c>
      <c r="K87">
        <v>15</v>
      </c>
      <c r="L87">
        <v>0</v>
      </c>
      <c r="M87">
        <v>0</v>
      </c>
      <c r="N87">
        <v>1</v>
      </c>
      <c r="O87">
        <v>2.5</v>
      </c>
      <c r="P87">
        <v>2.5</v>
      </c>
      <c r="Q87" s="1">
        <v>1E-3</v>
      </c>
    </row>
    <row r="88" spans="1:17" x14ac:dyDescent="0.35">
      <c r="A88">
        <v>6</v>
      </c>
      <c r="B88" t="s">
        <v>72</v>
      </c>
      <c r="C88">
        <v>2</v>
      </c>
      <c r="D88">
        <v>3</v>
      </c>
      <c r="E88">
        <v>15</v>
      </c>
      <c r="F88">
        <v>7.5</v>
      </c>
      <c r="G88">
        <v>8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2.5</v>
      </c>
      <c r="P88">
        <v>2.5</v>
      </c>
      <c r="Q88" s="1">
        <v>9.9000000000000005E-2</v>
      </c>
    </row>
    <row r="89" spans="1:17" x14ac:dyDescent="0.35">
      <c r="A89">
        <v>6</v>
      </c>
      <c r="B89" t="s">
        <v>161</v>
      </c>
      <c r="C89">
        <v>2</v>
      </c>
      <c r="D89">
        <v>4</v>
      </c>
      <c r="E89">
        <v>12</v>
      </c>
      <c r="F89">
        <v>6</v>
      </c>
      <c r="G89">
        <v>7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2.2000000000000002</v>
      </c>
      <c r="P89">
        <v>2.2000000000000002</v>
      </c>
      <c r="Q89" s="1">
        <v>1E-3</v>
      </c>
    </row>
    <row r="90" spans="1:17" x14ac:dyDescent="0.35">
      <c r="A90">
        <v>6</v>
      </c>
      <c r="B90" t="s">
        <v>162</v>
      </c>
      <c r="C90">
        <v>0</v>
      </c>
      <c r="D90">
        <v>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2</v>
      </c>
      <c r="P90">
        <v>2</v>
      </c>
      <c r="Q90" s="1">
        <v>4.0000000000000001E-3</v>
      </c>
    </row>
    <row r="91" spans="1:17" x14ac:dyDescent="0.35">
      <c r="A91">
        <v>6</v>
      </c>
      <c r="B91" t="s">
        <v>163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18</v>
      </c>
      <c r="L91">
        <v>0</v>
      </c>
      <c r="M91">
        <v>0</v>
      </c>
      <c r="N91">
        <v>1</v>
      </c>
      <c r="O91">
        <v>1.8</v>
      </c>
      <c r="P91">
        <v>1.8</v>
      </c>
      <c r="Q91" s="1">
        <v>2E-3</v>
      </c>
    </row>
    <row r="92" spans="1:17" x14ac:dyDescent="0.35">
      <c r="A92">
        <v>6</v>
      </c>
      <c r="B92" t="s">
        <v>114</v>
      </c>
      <c r="C92">
        <v>1</v>
      </c>
      <c r="D92">
        <v>1</v>
      </c>
      <c r="E92">
        <v>13</v>
      </c>
      <c r="F92">
        <v>13</v>
      </c>
      <c r="G92">
        <v>13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1.8</v>
      </c>
      <c r="P92">
        <v>1.8</v>
      </c>
      <c r="Q92" s="1">
        <v>0.09</v>
      </c>
    </row>
    <row r="93" spans="1:17" x14ac:dyDescent="0.35">
      <c r="A93">
        <v>6</v>
      </c>
      <c r="B93" t="s">
        <v>78</v>
      </c>
      <c r="C93">
        <v>3</v>
      </c>
      <c r="D93">
        <v>4</v>
      </c>
      <c r="E93">
        <v>21</v>
      </c>
      <c r="F93">
        <v>7</v>
      </c>
      <c r="G93">
        <v>9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1</v>
      </c>
      <c r="O93">
        <v>1.6</v>
      </c>
      <c r="P93">
        <v>1.6</v>
      </c>
      <c r="Q93" s="1">
        <v>0.80500000000000005</v>
      </c>
    </row>
    <row r="94" spans="1:17" x14ac:dyDescent="0.35">
      <c r="A94">
        <v>6</v>
      </c>
      <c r="B94" t="s">
        <v>164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2</v>
      </c>
      <c r="K94">
        <v>15</v>
      </c>
      <c r="L94">
        <v>0</v>
      </c>
      <c r="M94">
        <v>0</v>
      </c>
      <c r="N94">
        <v>1</v>
      </c>
      <c r="O94">
        <v>1.5</v>
      </c>
      <c r="P94">
        <v>1.5</v>
      </c>
      <c r="Q94" s="1">
        <v>0</v>
      </c>
    </row>
    <row r="95" spans="1:17" x14ac:dyDescent="0.35">
      <c r="A95">
        <v>6</v>
      </c>
      <c r="B95" t="s">
        <v>165</v>
      </c>
      <c r="C95">
        <v>2</v>
      </c>
      <c r="D95">
        <v>4</v>
      </c>
      <c r="E95">
        <v>-2</v>
      </c>
      <c r="F95">
        <v>-1</v>
      </c>
      <c r="G95">
        <v>0</v>
      </c>
      <c r="H95">
        <v>0</v>
      </c>
      <c r="I95">
        <v>0</v>
      </c>
      <c r="J95">
        <v>1</v>
      </c>
      <c r="K95">
        <v>5</v>
      </c>
      <c r="L95">
        <v>0</v>
      </c>
      <c r="M95">
        <v>0</v>
      </c>
      <c r="N95">
        <v>1</v>
      </c>
      <c r="O95">
        <v>1.3</v>
      </c>
      <c r="P95">
        <v>1.3</v>
      </c>
      <c r="Q95" s="1">
        <v>3.0000000000000001E-3</v>
      </c>
    </row>
    <row r="96" spans="1:17" x14ac:dyDescent="0.35">
      <c r="A96">
        <v>6</v>
      </c>
      <c r="B96" t="s">
        <v>68</v>
      </c>
      <c r="C96">
        <v>1</v>
      </c>
      <c r="D96">
        <v>3</v>
      </c>
      <c r="E96">
        <v>8</v>
      </c>
      <c r="F96">
        <v>8</v>
      </c>
      <c r="G96">
        <v>8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1.3</v>
      </c>
      <c r="P96">
        <v>1.3</v>
      </c>
      <c r="Q96" s="1">
        <v>0.111</v>
      </c>
    </row>
    <row r="97" spans="1:17" x14ac:dyDescent="0.35">
      <c r="A97">
        <v>6</v>
      </c>
      <c r="B97" t="s">
        <v>122</v>
      </c>
      <c r="C97">
        <v>1</v>
      </c>
      <c r="D97">
        <v>3</v>
      </c>
      <c r="E97">
        <v>7</v>
      </c>
      <c r="F97">
        <v>7</v>
      </c>
      <c r="G97">
        <v>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1.2</v>
      </c>
      <c r="P97">
        <v>1.2</v>
      </c>
      <c r="Q97" s="1">
        <v>2.5999999999999999E-2</v>
      </c>
    </row>
    <row r="98" spans="1:17" x14ac:dyDescent="0.35">
      <c r="A98">
        <v>6</v>
      </c>
      <c r="B98" t="s">
        <v>166</v>
      </c>
      <c r="C98">
        <v>1</v>
      </c>
      <c r="D98">
        <v>3</v>
      </c>
      <c r="E98">
        <v>6</v>
      </c>
      <c r="F98">
        <v>6</v>
      </c>
      <c r="G98">
        <v>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1.1000000000000001</v>
      </c>
      <c r="P98">
        <v>1.1000000000000001</v>
      </c>
      <c r="Q98" s="1">
        <v>1E-3</v>
      </c>
    </row>
    <row r="99" spans="1:17" x14ac:dyDescent="0.35">
      <c r="A99">
        <v>6</v>
      </c>
      <c r="B99" t="s">
        <v>167</v>
      </c>
      <c r="C99">
        <v>1</v>
      </c>
      <c r="D99">
        <v>1</v>
      </c>
      <c r="E99">
        <v>6</v>
      </c>
      <c r="F99">
        <v>6</v>
      </c>
      <c r="G99">
        <v>6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1.1000000000000001</v>
      </c>
      <c r="P99">
        <v>1.1000000000000001</v>
      </c>
      <c r="Q99" s="1">
        <v>1E-3</v>
      </c>
    </row>
    <row r="100" spans="1:17" x14ac:dyDescent="0.35">
      <c r="A100">
        <v>6</v>
      </c>
      <c r="B100" t="s">
        <v>49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</v>
      </c>
      <c r="K100">
        <v>11</v>
      </c>
      <c r="L100">
        <v>0</v>
      </c>
      <c r="M100">
        <v>0</v>
      </c>
      <c r="N100">
        <v>1</v>
      </c>
      <c r="O100">
        <v>1.1000000000000001</v>
      </c>
      <c r="P100">
        <v>1.1000000000000001</v>
      </c>
      <c r="Q100" s="1">
        <v>0.98</v>
      </c>
    </row>
    <row r="101" spans="1:17" x14ac:dyDescent="0.35">
      <c r="A101">
        <v>6</v>
      </c>
      <c r="B101" t="s">
        <v>168</v>
      </c>
      <c r="C101">
        <v>1</v>
      </c>
      <c r="D101">
        <v>2</v>
      </c>
      <c r="E101">
        <v>6</v>
      </c>
      <c r="F101">
        <v>6</v>
      </c>
      <c r="G101">
        <v>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1.1000000000000001</v>
      </c>
      <c r="P101">
        <v>1.1000000000000001</v>
      </c>
      <c r="Q101" s="1">
        <v>8.9999999999999993E-3</v>
      </c>
    </row>
    <row r="102" spans="1:17" x14ac:dyDescent="0.35">
      <c r="A102">
        <v>6</v>
      </c>
      <c r="B102" t="s">
        <v>366</v>
      </c>
      <c r="C102">
        <v>1</v>
      </c>
      <c r="D102">
        <v>1</v>
      </c>
      <c r="E102">
        <v>5</v>
      </c>
      <c r="F102">
        <v>5</v>
      </c>
      <c r="G102">
        <v>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1</v>
      </c>
      <c r="Q102" s="1">
        <v>6.0000000000000001E-3</v>
      </c>
    </row>
    <row r="103" spans="1:17" x14ac:dyDescent="0.35">
      <c r="A103">
        <v>6</v>
      </c>
      <c r="B103" t="s">
        <v>169</v>
      </c>
      <c r="C103">
        <v>1</v>
      </c>
      <c r="D103">
        <v>2</v>
      </c>
      <c r="E103">
        <v>5</v>
      </c>
      <c r="F103">
        <v>5</v>
      </c>
      <c r="G103">
        <v>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1</v>
      </c>
      <c r="Q103" s="1">
        <v>1E-3</v>
      </c>
    </row>
    <row r="104" spans="1:17" x14ac:dyDescent="0.35">
      <c r="A104">
        <v>6</v>
      </c>
      <c r="B104" t="s">
        <v>103</v>
      </c>
      <c r="C104">
        <v>1</v>
      </c>
      <c r="D104">
        <v>2</v>
      </c>
      <c r="E104">
        <v>4</v>
      </c>
      <c r="F104">
        <v>4</v>
      </c>
      <c r="G104">
        <v>4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0.9</v>
      </c>
      <c r="P104">
        <v>0.9</v>
      </c>
      <c r="Q104" s="1">
        <v>0</v>
      </c>
    </row>
    <row r="105" spans="1:17" x14ac:dyDescent="0.35">
      <c r="A105">
        <v>6</v>
      </c>
      <c r="B105" t="s">
        <v>170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1">
        <v>0</v>
      </c>
    </row>
    <row r="106" spans="1:17" x14ac:dyDescent="0.35">
      <c r="A106">
        <v>6</v>
      </c>
      <c r="B106" t="s">
        <v>358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s="1">
        <v>0</v>
      </c>
    </row>
    <row r="107" spans="1:17" x14ac:dyDescent="0.35">
      <c r="A107">
        <v>6</v>
      </c>
      <c r="B107" t="s">
        <v>171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 s="1">
        <v>1E-3</v>
      </c>
    </row>
    <row r="108" spans="1:17" x14ac:dyDescent="0.35">
      <c r="A108">
        <v>6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 s="1">
        <v>0</v>
      </c>
    </row>
    <row r="109" spans="1:17" x14ac:dyDescent="0.35">
      <c r="A109">
        <v>6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s="1">
        <v>0</v>
      </c>
    </row>
    <row r="110" spans="1:17" x14ac:dyDescent="0.35">
      <c r="A110">
        <v>6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1">
        <v>0</v>
      </c>
    </row>
    <row r="111" spans="1:17" x14ac:dyDescent="0.35">
      <c r="A111">
        <v>6</v>
      </c>
      <c r="B111" t="s">
        <v>353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1">
        <v>0</v>
      </c>
    </row>
    <row r="112" spans="1:17" x14ac:dyDescent="0.35">
      <c r="A112">
        <v>6</v>
      </c>
      <c r="B112" t="s">
        <v>175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s="1">
        <v>0</v>
      </c>
    </row>
    <row r="113" spans="1:17" x14ac:dyDescent="0.35">
      <c r="A113">
        <v>6</v>
      </c>
      <c r="B113" t="s">
        <v>368</v>
      </c>
      <c r="C113">
        <v>0</v>
      </c>
      <c r="D113">
        <v>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 s="1">
        <v>0</v>
      </c>
    </row>
    <row r="114" spans="1:17" x14ac:dyDescent="0.35">
      <c r="A114">
        <v>6</v>
      </c>
      <c r="B114" t="s">
        <v>176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 s="1">
        <v>0</v>
      </c>
    </row>
    <row r="115" spans="1:17" x14ac:dyDescent="0.35">
      <c r="A115">
        <v>6</v>
      </c>
      <c r="B115" t="s">
        <v>337</v>
      </c>
      <c r="C115">
        <v>0</v>
      </c>
      <c r="D115">
        <v>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 s="1">
        <v>1.7999999999999999E-2</v>
      </c>
    </row>
    <row r="116" spans="1:17" x14ac:dyDescent="0.35">
      <c r="A116">
        <v>6</v>
      </c>
      <c r="B116" t="s">
        <v>177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 s="1">
        <v>8.6999999999999994E-2</v>
      </c>
    </row>
    <row r="117" spans="1:17" x14ac:dyDescent="0.35">
      <c r="A117">
        <v>6</v>
      </c>
      <c r="B117" t="s">
        <v>354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">
        <v>0</v>
      </c>
    </row>
    <row r="118" spans="1:17" x14ac:dyDescent="0.35">
      <c r="A118">
        <v>6</v>
      </c>
      <c r="B118" t="s">
        <v>178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 s="1">
        <v>0</v>
      </c>
    </row>
    <row r="119" spans="1:17" x14ac:dyDescent="0.35">
      <c r="A119">
        <v>6</v>
      </c>
      <c r="B119" t="s">
        <v>179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 s="1">
        <v>0</v>
      </c>
    </row>
    <row r="120" spans="1:17" x14ac:dyDescent="0.35">
      <c r="A120">
        <v>6</v>
      </c>
      <c r="B120" t="s">
        <v>47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 s="1">
        <v>7.0000000000000001E-3</v>
      </c>
    </row>
    <row r="121" spans="1:17" x14ac:dyDescent="0.35">
      <c r="A121">
        <v>6</v>
      </c>
      <c r="B121" t="s">
        <v>100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 s="1">
        <v>2.5000000000000001E-2</v>
      </c>
    </row>
    <row r="122" spans="1:17" x14ac:dyDescent="0.35">
      <c r="A122">
        <v>6</v>
      </c>
      <c r="B122" t="s">
        <v>180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">
        <v>0</v>
      </c>
    </row>
    <row r="123" spans="1:17" x14ac:dyDescent="0.35">
      <c r="A123">
        <v>6</v>
      </c>
      <c r="B123" t="s">
        <v>350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">
        <v>0</v>
      </c>
    </row>
    <row r="124" spans="1:17" x14ac:dyDescent="0.35">
      <c r="A124">
        <v>6</v>
      </c>
      <c r="B124" t="s">
        <v>181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 s="1">
        <v>2.1000000000000001E-2</v>
      </c>
    </row>
    <row r="125" spans="1:17" x14ac:dyDescent="0.35">
      <c r="A125">
        <v>6</v>
      </c>
      <c r="B125" t="s">
        <v>61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1">
        <v>0.81699999999999995</v>
      </c>
    </row>
    <row r="126" spans="1:17" x14ac:dyDescent="0.35">
      <c r="A126">
        <v>6</v>
      </c>
      <c r="B126" t="s">
        <v>339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1">
        <v>0</v>
      </c>
    </row>
    <row r="127" spans="1:17" x14ac:dyDescent="0.35">
      <c r="A127">
        <v>6</v>
      </c>
      <c r="B127" t="s">
        <v>340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">
        <v>0</v>
      </c>
    </row>
    <row r="128" spans="1:17" x14ac:dyDescent="0.35">
      <c r="A128">
        <v>6</v>
      </c>
      <c r="B128" t="s">
        <v>182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">
        <v>0</v>
      </c>
    </row>
    <row r="129" spans="1:17" x14ac:dyDescent="0.35">
      <c r="A129">
        <v>6</v>
      </c>
      <c r="B129" t="s">
        <v>183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6</v>
      </c>
      <c r="B130" t="s">
        <v>184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>
        <v>0</v>
      </c>
    </row>
    <row r="131" spans="1:17" x14ac:dyDescent="0.35">
      <c r="A131">
        <v>6</v>
      </c>
      <c r="B131" t="s">
        <v>185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2.4E-2</v>
      </c>
    </row>
    <row r="132" spans="1:17" x14ac:dyDescent="0.35">
      <c r="A132">
        <v>6</v>
      </c>
      <c r="B132" t="s">
        <v>186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0</v>
      </c>
    </row>
    <row r="133" spans="1:17" x14ac:dyDescent="0.35">
      <c r="A133">
        <v>6</v>
      </c>
      <c r="B133" t="s">
        <v>362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1">
        <v>0</v>
      </c>
    </row>
    <row r="134" spans="1:17" x14ac:dyDescent="0.35">
      <c r="A134">
        <v>6</v>
      </c>
      <c r="B134" t="s">
        <v>104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 s="1">
        <v>2.4E-2</v>
      </c>
    </row>
    <row r="135" spans="1:17" x14ac:dyDescent="0.35">
      <c r="A135">
        <v>6</v>
      </c>
      <c r="B135" t="s">
        <v>187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0</v>
      </c>
    </row>
    <row r="136" spans="1:17" x14ac:dyDescent="0.35">
      <c r="A136">
        <v>6</v>
      </c>
      <c r="B136" t="s">
        <v>369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 s="1">
        <v>0</v>
      </c>
    </row>
    <row r="137" spans="1:17" x14ac:dyDescent="0.35">
      <c r="A137">
        <v>6</v>
      </c>
      <c r="B137" t="s">
        <v>105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 s="1">
        <v>0</v>
      </c>
    </row>
    <row r="138" spans="1:17" x14ac:dyDescent="0.35">
      <c r="A138">
        <v>6</v>
      </c>
      <c r="B138" t="s">
        <v>188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1">
        <v>0</v>
      </c>
    </row>
    <row r="139" spans="1:17" x14ac:dyDescent="0.35">
      <c r="A139">
        <v>6</v>
      </c>
      <c r="B139" t="s">
        <v>189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0</v>
      </c>
    </row>
    <row r="140" spans="1:17" x14ac:dyDescent="0.35">
      <c r="A140">
        <v>6</v>
      </c>
      <c r="B140" t="s">
        <v>96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 s="1">
        <v>4.0000000000000001E-3</v>
      </c>
    </row>
    <row r="141" spans="1:17" x14ac:dyDescent="0.35">
      <c r="A141">
        <v>6</v>
      </c>
      <c r="B141" t="s">
        <v>341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1">
        <v>0</v>
      </c>
    </row>
    <row r="142" spans="1:17" x14ac:dyDescent="0.35">
      <c r="A142">
        <v>6</v>
      </c>
      <c r="B142" t="s">
        <v>190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0</v>
      </c>
    </row>
    <row r="143" spans="1:17" x14ac:dyDescent="0.35">
      <c r="A143">
        <v>6</v>
      </c>
      <c r="B143" t="s">
        <v>191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">
        <v>3.0000000000000001E-3</v>
      </c>
    </row>
    <row r="144" spans="1:17" x14ac:dyDescent="0.35">
      <c r="A144">
        <v>6</v>
      </c>
      <c r="B144" t="s">
        <v>192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 s="1">
        <v>0</v>
      </c>
    </row>
    <row r="145" spans="1:17" x14ac:dyDescent="0.35">
      <c r="A145">
        <v>6</v>
      </c>
      <c r="B145" t="s">
        <v>342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</v>
      </c>
    </row>
    <row r="146" spans="1:17" x14ac:dyDescent="0.35">
      <c r="A146">
        <v>6</v>
      </c>
      <c r="B146" t="s">
        <v>193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 s="1">
        <v>1E-3</v>
      </c>
    </row>
    <row r="147" spans="1:17" x14ac:dyDescent="0.35">
      <c r="A147">
        <v>6</v>
      </c>
      <c r="B147" t="s">
        <v>194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 s="1">
        <v>1E-3</v>
      </c>
    </row>
    <row r="148" spans="1:17" x14ac:dyDescent="0.35">
      <c r="A148">
        <v>6</v>
      </c>
      <c r="B148" t="s">
        <v>195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0</v>
      </c>
    </row>
    <row r="149" spans="1:17" x14ac:dyDescent="0.35">
      <c r="A149">
        <v>6</v>
      </c>
      <c r="B149" t="s">
        <v>196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0</v>
      </c>
    </row>
    <row r="150" spans="1:17" x14ac:dyDescent="0.35">
      <c r="A150">
        <v>6</v>
      </c>
      <c r="B150" t="s">
        <v>197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0</v>
      </c>
    </row>
    <row r="151" spans="1:17" x14ac:dyDescent="0.35">
      <c r="A151">
        <v>6</v>
      </c>
      <c r="B151" t="s">
        <v>357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1">
        <v>0</v>
      </c>
    </row>
    <row r="152" spans="1:17" x14ac:dyDescent="0.35">
      <c r="A152">
        <v>6</v>
      </c>
      <c r="B152" t="s">
        <v>359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v>0</v>
      </c>
    </row>
    <row r="153" spans="1:17" x14ac:dyDescent="0.35">
      <c r="A153">
        <v>6</v>
      </c>
      <c r="B153" t="s">
        <v>198</v>
      </c>
      <c r="C153">
        <v>0</v>
      </c>
      <c r="D153">
        <v>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 s="1">
        <v>2.5000000000000001E-2</v>
      </c>
    </row>
    <row r="154" spans="1:17" x14ac:dyDescent="0.35">
      <c r="A154">
        <v>6</v>
      </c>
      <c r="B154" t="s">
        <v>363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0</v>
      </c>
    </row>
    <row r="155" spans="1:17" x14ac:dyDescent="0.35">
      <c r="A155">
        <v>6</v>
      </c>
      <c r="B155" t="s">
        <v>199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v>0</v>
      </c>
    </row>
    <row r="156" spans="1:17" x14ac:dyDescent="0.35">
      <c r="A156">
        <v>6</v>
      </c>
      <c r="B156" t="s">
        <v>200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</row>
    <row r="157" spans="1:17" x14ac:dyDescent="0.35">
      <c r="A157">
        <v>6</v>
      </c>
      <c r="B157" t="s">
        <v>201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">
        <v>4.1000000000000002E-2</v>
      </c>
    </row>
    <row r="158" spans="1:17" x14ac:dyDescent="0.35">
      <c r="A158">
        <v>6</v>
      </c>
      <c r="B158" t="s">
        <v>202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">
        <v>0</v>
      </c>
    </row>
    <row r="159" spans="1:17" x14ac:dyDescent="0.35">
      <c r="A159">
        <v>6</v>
      </c>
      <c r="B159" t="s">
        <v>355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0</v>
      </c>
    </row>
    <row r="160" spans="1:17" x14ac:dyDescent="0.35">
      <c r="A160">
        <v>6</v>
      </c>
      <c r="B160" t="s">
        <v>203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1">
        <v>0</v>
      </c>
    </row>
    <row r="161" spans="1:17" x14ac:dyDescent="0.35">
      <c r="A161">
        <v>6</v>
      </c>
      <c r="B161" t="s">
        <v>107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 s="1">
        <v>1E-3</v>
      </c>
    </row>
    <row r="162" spans="1:17" x14ac:dyDescent="0.35">
      <c r="A162">
        <v>6</v>
      </c>
      <c r="B162" t="s">
        <v>204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0</v>
      </c>
    </row>
    <row r="163" spans="1:17" x14ac:dyDescent="0.35">
      <c r="A163">
        <v>6</v>
      </c>
      <c r="B163" t="s">
        <v>99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 s="1">
        <v>1.0999999999999999E-2</v>
      </c>
    </row>
    <row r="164" spans="1:17" x14ac:dyDescent="0.35">
      <c r="A164">
        <v>6</v>
      </c>
      <c r="B164" t="s">
        <v>346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</v>
      </c>
    </row>
    <row r="165" spans="1:17" x14ac:dyDescent="0.35">
      <c r="A165">
        <v>6</v>
      </c>
      <c r="B165" t="s">
        <v>205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0</v>
      </c>
    </row>
    <row r="166" spans="1:17" x14ac:dyDescent="0.35">
      <c r="A166">
        <v>6</v>
      </c>
      <c r="B166" t="s">
        <v>345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 s="1">
        <v>2.3E-2</v>
      </c>
    </row>
    <row r="167" spans="1:17" x14ac:dyDescent="0.35">
      <c r="A167">
        <v>6</v>
      </c>
      <c r="B167" t="s">
        <v>206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0</v>
      </c>
    </row>
    <row r="168" spans="1:17" x14ac:dyDescent="0.35">
      <c r="A168">
        <v>6</v>
      </c>
      <c r="B168" t="s">
        <v>21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1">
        <v>0.99399999999999999</v>
      </c>
    </row>
    <row r="169" spans="1:17" x14ac:dyDescent="0.35">
      <c r="A169">
        <v>6</v>
      </c>
      <c r="B169" t="s">
        <v>207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 s="1">
        <v>1E-3</v>
      </c>
    </row>
    <row r="170" spans="1:17" x14ac:dyDescent="0.35">
      <c r="A170">
        <v>6</v>
      </c>
      <c r="B170" t="s">
        <v>343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0</v>
      </c>
    </row>
    <row r="171" spans="1:17" x14ac:dyDescent="0.35">
      <c r="A171">
        <v>6</v>
      </c>
      <c r="B171" t="s">
        <v>208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 s="1">
        <v>0</v>
      </c>
    </row>
    <row r="172" spans="1:17" x14ac:dyDescent="0.35">
      <c r="A172">
        <v>6</v>
      </c>
      <c r="B172" t="s">
        <v>364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1">
        <v>0</v>
      </c>
    </row>
    <row r="173" spans="1:17" x14ac:dyDescent="0.35">
      <c r="A173">
        <v>6</v>
      </c>
      <c r="B173" t="s">
        <v>360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1">
        <v>0</v>
      </c>
    </row>
    <row r="174" spans="1:17" x14ac:dyDescent="0.35">
      <c r="A174">
        <v>6</v>
      </c>
      <c r="B174" t="s">
        <v>347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s="1">
        <v>0</v>
      </c>
    </row>
    <row r="175" spans="1:17" x14ac:dyDescent="0.35">
      <c r="A175">
        <v>6</v>
      </c>
      <c r="B175" t="s">
        <v>209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0</v>
      </c>
    </row>
    <row r="176" spans="1:17" x14ac:dyDescent="0.35">
      <c r="A176">
        <v>6</v>
      </c>
      <c r="B176" t="s">
        <v>210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0</v>
      </c>
    </row>
    <row r="177" spans="1:17" x14ac:dyDescent="0.35">
      <c r="A177">
        <v>6</v>
      </c>
      <c r="B177" t="s">
        <v>211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0</v>
      </c>
    </row>
    <row r="178" spans="1:17" x14ac:dyDescent="0.35">
      <c r="A178">
        <v>6</v>
      </c>
      <c r="B178" t="s">
        <v>212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</v>
      </c>
    </row>
    <row r="179" spans="1:17" x14ac:dyDescent="0.35">
      <c r="A179">
        <v>6</v>
      </c>
      <c r="B179" t="s">
        <v>213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s="1">
        <v>0</v>
      </c>
    </row>
    <row r="180" spans="1:17" x14ac:dyDescent="0.35">
      <c r="A180">
        <v>6</v>
      </c>
      <c r="B180" t="s">
        <v>214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0</v>
      </c>
    </row>
    <row r="181" spans="1:17" x14ac:dyDescent="0.35">
      <c r="A181">
        <v>6</v>
      </c>
      <c r="B181" t="s">
        <v>215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s="1">
        <v>1E-3</v>
      </c>
    </row>
    <row r="182" spans="1:17" x14ac:dyDescent="0.35">
      <c r="A182">
        <v>6</v>
      </c>
      <c r="B182" t="s">
        <v>216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 s="1">
        <v>3.0000000000000001E-3</v>
      </c>
    </row>
    <row r="183" spans="1:17" x14ac:dyDescent="0.35">
      <c r="A183">
        <v>6</v>
      </c>
      <c r="B183" t="s">
        <v>64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s="1">
        <v>0.315</v>
      </c>
    </row>
    <row r="184" spans="1:17" x14ac:dyDescent="0.35">
      <c r="A184">
        <v>6</v>
      </c>
      <c r="B184" t="s">
        <v>217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s="1">
        <v>3.0000000000000001E-3</v>
      </c>
    </row>
    <row r="185" spans="1:17" x14ac:dyDescent="0.35">
      <c r="A185">
        <v>6</v>
      </c>
      <c r="B185" t="s">
        <v>218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s="1">
        <v>0</v>
      </c>
    </row>
    <row r="186" spans="1:17" x14ac:dyDescent="0.35">
      <c r="A186">
        <v>6</v>
      </c>
      <c r="B186" t="s">
        <v>361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">
        <v>0</v>
      </c>
    </row>
    <row r="187" spans="1:17" x14ac:dyDescent="0.35">
      <c r="A187">
        <v>6</v>
      </c>
      <c r="B187" t="s">
        <v>219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6</v>
      </c>
      <c r="B188" t="s">
        <v>220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">
        <v>0</v>
      </c>
    </row>
    <row r="189" spans="1:17" x14ac:dyDescent="0.35">
      <c r="A189">
        <v>6</v>
      </c>
      <c r="B189" t="s">
        <v>79</v>
      </c>
      <c r="C189">
        <v>0</v>
      </c>
      <c r="D189">
        <v>2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 s="1">
        <v>1E-3</v>
      </c>
    </row>
    <row r="190" spans="1:17" x14ac:dyDescent="0.35">
      <c r="A190">
        <v>6</v>
      </c>
      <c r="B190" t="s">
        <v>221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 s="1">
        <v>1E-3</v>
      </c>
    </row>
    <row r="191" spans="1:17" x14ac:dyDescent="0.35">
      <c r="A191">
        <v>6</v>
      </c>
      <c r="B191" t="s">
        <v>222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s="1">
        <v>2.7E-2</v>
      </c>
    </row>
    <row r="192" spans="1:17" x14ac:dyDescent="0.35">
      <c r="A192">
        <v>6</v>
      </c>
      <c r="B192" t="s">
        <v>223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8.9999999999999993E-3</v>
      </c>
    </row>
    <row r="193" spans="1:17" x14ac:dyDescent="0.35">
      <c r="A193">
        <v>6</v>
      </c>
      <c r="B193" t="s">
        <v>224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1">
        <v>0</v>
      </c>
    </row>
    <row r="194" spans="1:17" x14ac:dyDescent="0.35">
      <c r="A194">
        <v>6</v>
      </c>
      <c r="B194" t="s">
        <v>225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0</v>
      </c>
    </row>
    <row r="195" spans="1:17" x14ac:dyDescent="0.35">
      <c r="A195">
        <v>6</v>
      </c>
      <c r="B195" t="s">
        <v>226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s="1">
        <v>0</v>
      </c>
    </row>
    <row r="196" spans="1:17" x14ac:dyDescent="0.35">
      <c r="A196">
        <v>6</v>
      </c>
      <c r="B196" t="s">
        <v>227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 s="1">
        <v>0</v>
      </c>
    </row>
    <row r="197" spans="1:17" x14ac:dyDescent="0.35">
      <c r="A197">
        <v>6</v>
      </c>
      <c r="B197" t="s">
        <v>228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s="1">
        <v>0</v>
      </c>
    </row>
    <row r="198" spans="1:17" x14ac:dyDescent="0.35">
      <c r="A198">
        <v>6</v>
      </c>
      <c r="B198" t="s">
        <v>229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s="1">
        <v>0</v>
      </c>
    </row>
    <row r="199" spans="1:17" x14ac:dyDescent="0.35">
      <c r="A199">
        <v>6</v>
      </c>
      <c r="B199" t="s">
        <v>230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 s="1">
        <v>0</v>
      </c>
    </row>
    <row r="200" spans="1:17" x14ac:dyDescent="0.35">
      <c r="A200">
        <v>6</v>
      </c>
      <c r="B200" t="s">
        <v>231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 s="1">
        <v>0</v>
      </c>
    </row>
    <row r="201" spans="1:17" x14ac:dyDescent="0.35">
      <c r="A201">
        <v>6</v>
      </c>
      <c r="B201" t="s">
        <v>232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s="1">
        <v>0</v>
      </c>
    </row>
    <row r="202" spans="1:17" x14ac:dyDescent="0.35">
      <c r="A202">
        <v>6</v>
      </c>
      <c r="B202" t="s">
        <v>233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s="1">
        <v>0</v>
      </c>
    </row>
    <row r="203" spans="1:17" x14ac:dyDescent="0.35">
      <c r="A203">
        <v>6</v>
      </c>
      <c r="B203" t="s">
        <v>365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 s="1">
        <v>0</v>
      </c>
    </row>
    <row r="204" spans="1:17" x14ac:dyDescent="0.35">
      <c r="A204">
        <v>6</v>
      </c>
      <c r="B204" t="s">
        <v>234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 s="1">
        <v>0</v>
      </c>
    </row>
    <row r="205" spans="1:17" x14ac:dyDescent="0.35">
      <c r="A205">
        <v>6</v>
      </c>
      <c r="B205" t="s">
        <v>235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s="1">
        <v>0</v>
      </c>
    </row>
    <row r="206" spans="1:17" x14ac:dyDescent="0.35">
      <c r="A206">
        <v>6</v>
      </c>
      <c r="B206" t="s">
        <v>236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s="1">
        <v>0</v>
      </c>
    </row>
    <row r="207" spans="1:17" x14ac:dyDescent="0.35">
      <c r="A207">
        <v>6</v>
      </c>
      <c r="B207" t="s">
        <v>237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 s="1">
        <v>0</v>
      </c>
    </row>
    <row r="208" spans="1:17" x14ac:dyDescent="0.35">
      <c r="A208">
        <v>6</v>
      </c>
      <c r="B208" t="s">
        <v>73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 s="1">
        <v>0.91</v>
      </c>
    </row>
    <row r="209" spans="1:17" x14ac:dyDescent="0.35">
      <c r="A209">
        <v>6</v>
      </c>
      <c r="B209" t="s">
        <v>238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 s="1">
        <v>0</v>
      </c>
    </row>
    <row r="210" spans="1:17" x14ac:dyDescent="0.35">
      <c r="A210">
        <v>6</v>
      </c>
      <c r="B210" t="s">
        <v>239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 s="1">
        <v>0</v>
      </c>
    </row>
    <row r="211" spans="1:17" x14ac:dyDescent="0.35">
      <c r="A211">
        <v>6</v>
      </c>
      <c r="B211" t="s">
        <v>240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 s="1">
        <v>0</v>
      </c>
    </row>
    <row r="212" spans="1:17" x14ac:dyDescent="0.35">
      <c r="A212">
        <v>6</v>
      </c>
      <c r="B212" t="s">
        <v>241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s="1">
        <v>0</v>
      </c>
    </row>
    <row r="213" spans="1:17" x14ac:dyDescent="0.35">
      <c r="A213">
        <v>6</v>
      </c>
      <c r="B213" t="s">
        <v>242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s="1">
        <v>0</v>
      </c>
    </row>
    <row r="214" spans="1:17" x14ac:dyDescent="0.35">
      <c r="A214">
        <v>6</v>
      </c>
      <c r="B214" t="s">
        <v>243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s="1">
        <v>0</v>
      </c>
    </row>
    <row r="215" spans="1:17" x14ac:dyDescent="0.35">
      <c r="A215">
        <v>6</v>
      </c>
      <c r="B215" t="s">
        <v>244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 s="1">
        <v>0</v>
      </c>
    </row>
    <row r="216" spans="1:17" x14ac:dyDescent="0.35">
      <c r="A216">
        <v>6</v>
      </c>
      <c r="B216" t="s">
        <v>245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0</v>
      </c>
      <c r="Q216" s="1">
        <v>0</v>
      </c>
    </row>
    <row r="217" spans="1:17" x14ac:dyDescent="0.35">
      <c r="A217">
        <v>6</v>
      </c>
      <c r="B217" t="s">
        <v>246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 s="1">
        <v>0</v>
      </c>
    </row>
    <row r="218" spans="1:17" x14ac:dyDescent="0.35">
      <c r="A218">
        <v>6</v>
      </c>
      <c r="B218" t="s">
        <v>247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 s="1">
        <v>1E-3</v>
      </c>
    </row>
    <row r="219" spans="1:17" x14ac:dyDescent="0.35">
      <c r="A219">
        <v>6</v>
      </c>
      <c r="B219" t="s">
        <v>248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s="1">
        <v>0</v>
      </c>
    </row>
    <row r="220" spans="1:17" x14ac:dyDescent="0.35">
      <c r="A220">
        <v>6</v>
      </c>
      <c r="B220" t="s">
        <v>249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s="1">
        <v>0</v>
      </c>
    </row>
    <row r="221" spans="1:17" x14ac:dyDescent="0.35">
      <c r="A221">
        <v>6</v>
      </c>
      <c r="B221" t="s">
        <v>250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 s="1">
        <v>0</v>
      </c>
    </row>
    <row r="222" spans="1:17" x14ac:dyDescent="0.35">
      <c r="A222">
        <v>6</v>
      </c>
      <c r="B222" t="s">
        <v>251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1">
        <v>0</v>
      </c>
    </row>
    <row r="223" spans="1:17" x14ac:dyDescent="0.35">
      <c r="A223">
        <v>6</v>
      </c>
      <c r="B223" t="s">
        <v>344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 s="1">
        <v>0</v>
      </c>
    </row>
    <row r="224" spans="1:17" x14ac:dyDescent="0.35">
      <c r="A224">
        <v>6</v>
      </c>
      <c r="B224" t="s">
        <v>252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 s="1">
        <v>1E-3</v>
      </c>
    </row>
    <row r="225" spans="1:17" x14ac:dyDescent="0.35">
      <c r="A225">
        <v>6</v>
      </c>
      <c r="B225" t="s">
        <v>253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 s="1">
        <v>0</v>
      </c>
    </row>
    <row r="226" spans="1:17" x14ac:dyDescent="0.35">
      <c r="A226">
        <v>6</v>
      </c>
      <c r="B226" t="s">
        <v>254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 s="1">
        <v>0</v>
      </c>
    </row>
    <row r="227" spans="1:17" x14ac:dyDescent="0.35">
      <c r="A227">
        <v>6</v>
      </c>
      <c r="B227" t="s">
        <v>255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s="1">
        <v>0</v>
      </c>
    </row>
    <row r="228" spans="1:17" x14ac:dyDescent="0.35">
      <c r="A228">
        <v>6</v>
      </c>
      <c r="B228" t="s">
        <v>256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 s="1">
        <v>0</v>
      </c>
    </row>
    <row r="229" spans="1:17" x14ac:dyDescent="0.35">
      <c r="A229">
        <v>6</v>
      </c>
      <c r="B229" t="s">
        <v>257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1">
        <v>0</v>
      </c>
    </row>
    <row r="230" spans="1:17" x14ac:dyDescent="0.35">
      <c r="A230">
        <v>6</v>
      </c>
      <c r="B230" t="s">
        <v>351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 s="1">
        <v>0</v>
      </c>
    </row>
    <row r="231" spans="1:17" x14ac:dyDescent="0.35">
      <c r="A231">
        <v>6</v>
      </c>
      <c r="B231" t="s">
        <v>258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 s="1">
        <v>0</v>
      </c>
    </row>
    <row r="232" spans="1:17" x14ac:dyDescent="0.35">
      <c r="A232">
        <v>6</v>
      </c>
      <c r="B232" t="s">
        <v>259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 s="1">
        <v>1E-3</v>
      </c>
    </row>
    <row r="233" spans="1:17" x14ac:dyDescent="0.35">
      <c r="A233">
        <v>6</v>
      </c>
      <c r="B233" t="s">
        <v>260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 s="1">
        <v>0</v>
      </c>
    </row>
    <row r="234" spans="1:17" x14ac:dyDescent="0.35">
      <c r="A234">
        <v>6</v>
      </c>
      <c r="B234" t="s">
        <v>81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s="1">
        <v>0.18099999999999999</v>
      </c>
    </row>
    <row r="235" spans="1:17" x14ac:dyDescent="0.35">
      <c r="A235">
        <v>6</v>
      </c>
      <c r="B235" t="s">
        <v>111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0</v>
      </c>
      <c r="Q235" s="1">
        <v>8.0000000000000002E-3</v>
      </c>
    </row>
    <row r="236" spans="1:17" x14ac:dyDescent="0.35">
      <c r="A236">
        <v>6</v>
      </c>
      <c r="B236" t="s">
        <v>261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 s="1">
        <v>0</v>
      </c>
    </row>
    <row r="237" spans="1:17" x14ac:dyDescent="0.35">
      <c r="A237">
        <v>6</v>
      </c>
      <c r="B237" t="s">
        <v>262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0</v>
      </c>
      <c r="Q237" s="1">
        <v>0</v>
      </c>
    </row>
    <row r="238" spans="1:17" x14ac:dyDescent="0.35">
      <c r="A238">
        <v>6</v>
      </c>
      <c r="B238" t="s">
        <v>263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 s="1">
        <v>0</v>
      </c>
    </row>
    <row r="239" spans="1:17" x14ac:dyDescent="0.35">
      <c r="A239">
        <v>6</v>
      </c>
      <c r="B239" t="s">
        <v>264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 s="1">
        <v>0</v>
      </c>
    </row>
    <row r="240" spans="1:17" x14ac:dyDescent="0.35">
      <c r="A240">
        <v>6</v>
      </c>
      <c r="B240" t="s">
        <v>265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 s="1">
        <v>0</v>
      </c>
    </row>
    <row r="241" spans="1:17" x14ac:dyDescent="0.35">
      <c r="A241">
        <v>6</v>
      </c>
      <c r="B241" t="s">
        <v>266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 s="1">
        <v>0</v>
      </c>
    </row>
    <row r="242" spans="1:17" x14ac:dyDescent="0.35">
      <c r="A242">
        <v>6</v>
      </c>
      <c r="B242" t="s">
        <v>267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 s="1">
        <v>0</v>
      </c>
    </row>
    <row r="243" spans="1:17" x14ac:dyDescent="0.35">
      <c r="A243">
        <v>6</v>
      </c>
      <c r="B243" t="s">
        <v>268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 s="1">
        <v>0</v>
      </c>
    </row>
    <row r="244" spans="1:17" x14ac:dyDescent="0.35">
      <c r="A244">
        <v>6</v>
      </c>
      <c r="B244" t="s">
        <v>269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 s="1">
        <v>1E-3</v>
      </c>
    </row>
    <row r="245" spans="1:17" x14ac:dyDescent="0.35">
      <c r="A245">
        <v>6</v>
      </c>
      <c r="B245" t="s">
        <v>270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 s="1">
        <v>0</v>
      </c>
    </row>
    <row r="246" spans="1:17" x14ac:dyDescent="0.35">
      <c r="A246">
        <v>6</v>
      </c>
      <c r="B246" t="s">
        <v>67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 s="1">
        <v>0.497</v>
      </c>
    </row>
    <row r="247" spans="1:17" x14ac:dyDescent="0.35">
      <c r="A247">
        <v>6</v>
      </c>
      <c r="B247" t="s">
        <v>271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0</v>
      </c>
      <c r="Q247" s="1">
        <v>1E-3</v>
      </c>
    </row>
    <row r="248" spans="1:17" x14ac:dyDescent="0.35">
      <c r="A248">
        <v>6</v>
      </c>
      <c r="B248" t="s">
        <v>272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0</v>
      </c>
      <c r="P248">
        <v>0</v>
      </c>
      <c r="Q248" s="1">
        <v>0</v>
      </c>
    </row>
    <row r="249" spans="1:17" x14ac:dyDescent="0.35">
      <c r="A249">
        <v>6</v>
      </c>
      <c r="B249" t="s">
        <v>273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 s="1">
        <v>0</v>
      </c>
    </row>
    <row r="250" spans="1:17" x14ac:dyDescent="0.35">
      <c r="A250">
        <v>6</v>
      </c>
      <c r="B250" t="s">
        <v>62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 s="1">
        <v>0.82099999999999995</v>
      </c>
    </row>
    <row r="251" spans="1:17" x14ac:dyDescent="0.35">
      <c r="A251">
        <v>6</v>
      </c>
      <c r="B251" t="s">
        <v>274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s="1">
        <v>1E-3</v>
      </c>
    </row>
    <row r="252" spans="1:17" x14ac:dyDescent="0.35">
      <c r="A252">
        <v>6</v>
      </c>
      <c r="B252" t="s">
        <v>275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 s="1">
        <v>0</v>
      </c>
    </row>
    <row r="253" spans="1:17" x14ac:dyDescent="0.35">
      <c r="A253">
        <v>6</v>
      </c>
      <c r="B253" t="s">
        <v>57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 s="1">
        <v>0.01</v>
      </c>
    </row>
    <row r="254" spans="1:17" x14ac:dyDescent="0.35">
      <c r="A254">
        <v>6</v>
      </c>
      <c r="B254" t="s">
        <v>276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 s="1">
        <v>0</v>
      </c>
    </row>
    <row r="255" spans="1:17" x14ac:dyDescent="0.35">
      <c r="A255">
        <v>6</v>
      </c>
      <c r="B255" t="s">
        <v>113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 s="1">
        <v>0.73199999999999998</v>
      </c>
    </row>
    <row r="256" spans="1:17" x14ac:dyDescent="0.35">
      <c r="A256">
        <v>6</v>
      </c>
      <c r="B256" t="s">
        <v>277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 s="1">
        <v>1E-3</v>
      </c>
    </row>
    <row r="257" spans="1:17" x14ac:dyDescent="0.35">
      <c r="A257">
        <v>6</v>
      </c>
      <c r="B257" t="s">
        <v>23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s="1">
        <v>0.46</v>
      </c>
    </row>
    <row r="258" spans="1:17" x14ac:dyDescent="0.35">
      <c r="A258">
        <v>6</v>
      </c>
      <c r="B258" t="s">
        <v>278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 s="1">
        <v>0</v>
      </c>
    </row>
    <row r="259" spans="1:17" x14ac:dyDescent="0.35">
      <c r="A259">
        <v>6</v>
      </c>
      <c r="B259" t="s">
        <v>279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 s="1">
        <v>0</v>
      </c>
    </row>
    <row r="260" spans="1:17" x14ac:dyDescent="0.35">
      <c r="A260">
        <v>6</v>
      </c>
      <c r="B260" t="s">
        <v>348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 s="1">
        <v>0</v>
      </c>
    </row>
    <row r="261" spans="1:17" x14ac:dyDescent="0.35">
      <c r="A261">
        <v>6</v>
      </c>
      <c r="B261" t="s">
        <v>280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 s="1">
        <v>0</v>
      </c>
    </row>
    <row r="262" spans="1:17" x14ac:dyDescent="0.35">
      <c r="A262">
        <v>6</v>
      </c>
      <c r="B262" t="s">
        <v>281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 s="1">
        <v>0</v>
      </c>
    </row>
    <row r="263" spans="1:17" x14ac:dyDescent="0.35">
      <c r="A263">
        <v>6</v>
      </c>
      <c r="B263" t="s">
        <v>282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s="1">
        <v>0</v>
      </c>
    </row>
    <row r="264" spans="1:17" x14ac:dyDescent="0.35">
      <c r="A264">
        <v>6</v>
      </c>
      <c r="B264" t="s">
        <v>283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 s="1">
        <v>0</v>
      </c>
    </row>
    <row r="265" spans="1:17" x14ac:dyDescent="0.35">
      <c r="A265">
        <v>6</v>
      </c>
      <c r="B265" t="s">
        <v>284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 s="1">
        <v>0</v>
      </c>
    </row>
    <row r="266" spans="1:17" x14ac:dyDescent="0.35">
      <c r="A266">
        <v>6</v>
      </c>
      <c r="B266" t="s">
        <v>285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 s="1">
        <v>0</v>
      </c>
    </row>
    <row r="267" spans="1:17" x14ac:dyDescent="0.35">
      <c r="A267">
        <v>6</v>
      </c>
      <c r="B267" t="s">
        <v>93</v>
      </c>
      <c r="C267">
        <v>0</v>
      </c>
      <c r="D267">
        <v>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0</v>
      </c>
      <c r="Q267" s="1">
        <v>0.23899999999999999</v>
      </c>
    </row>
    <row r="268" spans="1:17" x14ac:dyDescent="0.35">
      <c r="A268">
        <v>6</v>
      </c>
      <c r="B268" t="s">
        <v>286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 s="1">
        <v>0</v>
      </c>
    </row>
    <row r="269" spans="1:17" x14ac:dyDescent="0.35">
      <c r="A269">
        <v>6</v>
      </c>
      <c r="B269" t="s">
        <v>59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  <c r="Q269" s="1">
        <v>0.63700000000000001</v>
      </c>
    </row>
    <row r="270" spans="1:17" x14ac:dyDescent="0.35">
      <c r="A270">
        <v>6</v>
      </c>
      <c r="B270" t="s">
        <v>92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 s="1">
        <v>5.8000000000000003E-2</v>
      </c>
    </row>
    <row r="271" spans="1:17" x14ac:dyDescent="0.35">
      <c r="A271">
        <v>6</v>
      </c>
      <c r="B271" t="s">
        <v>287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 s="1">
        <v>0</v>
      </c>
    </row>
    <row r="272" spans="1:17" x14ac:dyDescent="0.35">
      <c r="A272">
        <v>6</v>
      </c>
      <c r="B272" t="s">
        <v>288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 s="1">
        <v>0</v>
      </c>
    </row>
    <row r="273" spans="1:17" x14ac:dyDescent="0.35">
      <c r="A273">
        <v>6</v>
      </c>
      <c r="B273" t="s">
        <v>289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0</v>
      </c>
      <c r="Q273" s="1">
        <v>0</v>
      </c>
    </row>
    <row r="274" spans="1:17" x14ac:dyDescent="0.35">
      <c r="A274">
        <v>6</v>
      </c>
      <c r="B274" t="s">
        <v>290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 s="1">
        <v>0</v>
      </c>
    </row>
    <row r="275" spans="1:17" x14ac:dyDescent="0.35">
      <c r="A275">
        <v>6</v>
      </c>
      <c r="B275" t="s">
        <v>291</v>
      </c>
      <c r="C275">
        <v>0</v>
      </c>
      <c r="D275">
        <v>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 s="1">
        <v>3.0000000000000001E-3</v>
      </c>
    </row>
    <row r="276" spans="1:17" x14ac:dyDescent="0.35">
      <c r="A276">
        <v>6</v>
      </c>
      <c r="B276" t="s">
        <v>292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 s="1">
        <v>0</v>
      </c>
    </row>
    <row r="277" spans="1:17" x14ac:dyDescent="0.35">
      <c r="A277">
        <v>6</v>
      </c>
      <c r="B277" t="s">
        <v>293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 s="1">
        <v>0</v>
      </c>
    </row>
    <row r="278" spans="1:17" x14ac:dyDescent="0.35">
      <c r="A278">
        <v>6</v>
      </c>
      <c r="B278" t="s">
        <v>294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s="1">
        <v>0</v>
      </c>
    </row>
    <row r="279" spans="1:17" x14ac:dyDescent="0.35">
      <c r="A279">
        <v>6</v>
      </c>
      <c r="B279" t="s">
        <v>295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 s="1">
        <v>0</v>
      </c>
    </row>
    <row r="280" spans="1:17" x14ac:dyDescent="0.35">
      <c r="A280">
        <v>6</v>
      </c>
      <c r="B280" t="s">
        <v>296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 s="1">
        <v>0</v>
      </c>
    </row>
    <row r="281" spans="1:17" x14ac:dyDescent="0.35">
      <c r="A281">
        <v>6</v>
      </c>
      <c r="B281" t="s">
        <v>349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 s="1">
        <v>0</v>
      </c>
    </row>
    <row r="282" spans="1:17" x14ac:dyDescent="0.35">
      <c r="A282">
        <v>6</v>
      </c>
      <c r="B282" t="s">
        <v>48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 s="1">
        <v>1.2E-2</v>
      </c>
    </row>
    <row r="283" spans="1:17" x14ac:dyDescent="0.35">
      <c r="A283">
        <v>6</v>
      </c>
      <c r="B283" t="s">
        <v>356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s="1">
        <v>7.0000000000000001E-3</v>
      </c>
    </row>
    <row r="284" spans="1:17" x14ac:dyDescent="0.35">
      <c r="A284">
        <v>6</v>
      </c>
      <c r="B284" t="s">
        <v>297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 s="1">
        <v>0</v>
      </c>
    </row>
    <row r="285" spans="1:17" x14ac:dyDescent="0.35">
      <c r="A285">
        <v>6</v>
      </c>
      <c r="B285" t="s">
        <v>298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 s="1">
        <v>0</v>
      </c>
    </row>
    <row r="286" spans="1:17" x14ac:dyDescent="0.35">
      <c r="A286">
        <v>6</v>
      </c>
      <c r="B286" t="s">
        <v>299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s="1">
        <v>0</v>
      </c>
    </row>
    <row r="287" spans="1:17" x14ac:dyDescent="0.35">
      <c r="A287">
        <v>6</v>
      </c>
      <c r="B287" t="s">
        <v>300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s="1">
        <v>0</v>
      </c>
    </row>
    <row r="288" spans="1:17" x14ac:dyDescent="0.35">
      <c r="A288">
        <v>6</v>
      </c>
      <c r="B288" t="s">
        <v>301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 s="1">
        <v>0</v>
      </c>
    </row>
    <row r="289" spans="1:17" x14ac:dyDescent="0.35">
      <c r="A289">
        <v>6</v>
      </c>
      <c r="B289" t="s">
        <v>302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 s="1">
        <v>0</v>
      </c>
    </row>
    <row r="290" spans="1:17" x14ac:dyDescent="0.35">
      <c r="A290">
        <v>6</v>
      </c>
      <c r="B290" t="s">
        <v>303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s="1">
        <v>0</v>
      </c>
    </row>
    <row r="291" spans="1:17" x14ac:dyDescent="0.35">
      <c r="A291">
        <v>6</v>
      </c>
      <c r="B291" t="s">
        <v>304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s="1">
        <v>0</v>
      </c>
    </row>
    <row r="292" spans="1:17" x14ac:dyDescent="0.35">
      <c r="A292">
        <v>6</v>
      </c>
      <c r="B292" t="s">
        <v>305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s="1">
        <v>0</v>
      </c>
    </row>
    <row r="293" spans="1:17" x14ac:dyDescent="0.35">
      <c r="A293">
        <v>6</v>
      </c>
      <c r="B293" t="s">
        <v>306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s="1">
        <v>0</v>
      </c>
    </row>
    <row r="294" spans="1:17" x14ac:dyDescent="0.35">
      <c r="A294">
        <v>6</v>
      </c>
      <c r="B294" t="s">
        <v>307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 s="1">
        <v>0</v>
      </c>
    </row>
    <row r="295" spans="1:17" x14ac:dyDescent="0.35">
      <c r="A295">
        <v>6</v>
      </c>
      <c r="B295" t="s">
        <v>338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s="1">
        <v>1.6E-2</v>
      </c>
    </row>
    <row r="296" spans="1:17" x14ac:dyDescent="0.35">
      <c r="A296">
        <v>6</v>
      </c>
      <c r="B296" t="s">
        <v>308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 s="1">
        <v>0</v>
      </c>
    </row>
    <row r="297" spans="1:17" x14ac:dyDescent="0.35">
      <c r="A297">
        <v>6</v>
      </c>
      <c r="B297" t="s">
        <v>309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 s="1">
        <v>0</v>
      </c>
    </row>
    <row r="298" spans="1:17" x14ac:dyDescent="0.35">
      <c r="A298">
        <v>6</v>
      </c>
      <c r="B298" t="s">
        <v>310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 s="1">
        <v>0</v>
      </c>
    </row>
    <row r="299" spans="1:17" x14ac:dyDescent="0.35">
      <c r="A299">
        <v>6</v>
      </c>
      <c r="B299" t="s">
        <v>311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  <c r="Q299" s="1">
        <v>0</v>
      </c>
    </row>
    <row r="300" spans="1:17" x14ac:dyDescent="0.35">
      <c r="A300">
        <v>6</v>
      </c>
      <c r="B300" t="s">
        <v>312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 s="1">
        <v>1E-3</v>
      </c>
    </row>
    <row r="301" spans="1:17" x14ac:dyDescent="0.35">
      <c r="A301">
        <v>6</v>
      </c>
      <c r="B301" t="s">
        <v>70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 s="1">
        <v>0.19800000000000001</v>
      </c>
    </row>
    <row r="302" spans="1:17" x14ac:dyDescent="0.35">
      <c r="A302">
        <v>6</v>
      </c>
      <c r="B302" t="s">
        <v>31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 s="1">
        <v>0.184</v>
      </c>
    </row>
    <row r="303" spans="1:17" x14ac:dyDescent="0.35">
      <c r="A303">
        <v>6</v>
      </c>
      <c r="B303" t="s">
        <v>313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 s="1">
        <v>0</v>
      </c>
    </row>
    <row r="304" spans="1:17" x14ac:dyDescent="0.35">
      <c r="A304">
        <v>6</v>
      </c>
      <c r="B304" t="s">
        <v>314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 s="1">
        <v>0</v>
      </c>
    </row>
    <row r="305" spans="1:17" x14ac:dyDescent="0.35">
      <c r="A305">
        <v>6</v>
      </c>
      <c r="B305" t="s">
        <v>124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0</v>
      </c>
      <c r="Q305" s="1">
        <v>2E-3</v>
      </c>
    </row>
    <row r="306" spans="1:17" x14ac:dyDescent="0.35">
      <c r="A306">
        <v>6</v>
      </c>
      <c r="B306" t="s">
        <v>315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 s="1">
        <v>0</v>
      </c>
    </row>
    <row r="307" spans="1:17" x14ac:dyDescent="0.35">
      <c r="A307">
        <v>6</v>
      </c>
      <c r="B307" t="s">
        <v>60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 s="1">
        <v>0.189</v>
      </c>
    </row>
    <row r="308" spans="1:17" x14ac:dyDescent="0.35">
      <c r="A308">
        <v>6</v>
      </c>
      <c r="B308" t="s">
        <v>316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 s="1">
        <v>1E-3</v>
      </c>
    </row>
    <row r="309" spans="1:17" x14ac:dyDescent="0.35">
      <c r="A309">
        <v>6</v>
      </c>
      <c r="B309" t="s">
        <v>65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  <c r="Q309" s="1">
        <v>3.9E-2</v>
      </c>
    </row>
    <row r="310" spans="1:17" x14ac:dyDescent="0.35">
      <c r="A310">
        <v>6</v>
      </c>
      <c r="B310" t="s">
        <v>317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 s="1">
        <v>0</v>
      </c>
    </row>
    <row r="311" spans="1:17" x14ac:dyDescent="0.35">
      <c r="A311">
        <v>6</v>
      </c>
      <c r="B311" t="s">
        <v>318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s="1">
        <v>0</v>
      </c>
    </row>
    <row r="312" spans="1:17" x14ac:dyDescent="0.35">
      <c r="A312">
        <v>6</v>
      </c>
      <c r="B312" t="s">
        <v>120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  <c r="Q312" s="1">
        <v>2E-3</v>
      </c>
    </row>
    <row r="313" spans="1:17" x14ac:dyDescent="0.35">
      <c r="A313">
        <v>6</v>
      </c>
      <c r="B313" t="s">
        <v>319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 s="1">
        <v>1E-3</v>
      </c>
    </row>
    <row r="314" spans="1:17" x14ac:dyDescent="0.35">
      <c r="A314">
        <v>6</v>
      </c>
      <c r="B314" t="s">
        <v>69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 s="1">
        <v>0.04</v>
      </c>
    </row>
    <row r="315" spans="1:17" x14ac:dyDescent="0.35">
      <c r="A315">
        <v>6</v>
      </c>
      <c r="B315" t="s">
        <v>320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  <c r="Q315" s="1">
        <v>1E-3</v>
      </c>
    </row>
    <row r="316" spans="1:17" x14ac:dyDescent="0.35">
      <c r="A316">
        <v>6</v>
      </c>
      <c r="B316" t="s">
        <v>321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  <c r="Q316" s="1">
        <v>1E-3</v>
      </c>
    </row>
    <row r="317" spans="1:17" x14ac:dyDescent="0.35">
      <c r="A317">
        <v>6</v>
      </c>
      <c r="B317" t="s">
        <v>322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 s="1">
        <v>1E-3</v>
      </c>
    </row>
    <row r="318" spans="1:17" x14ac:dyDescent="0.35">
      <c r="A318">
        <v>6</v>
      </c>
      <c r="B318" t="s">
        <v>119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 s="1">
        <v>0</v>
      </c>
    </row>
    <row r="319" spans="1:17" x14ac:dyDescent="0.35">
      <c r="A319">
        <v>6</v>
      </c>
      <c r="B319" t="s">
        <v>323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  <c r="Q319" s="1">
        <v>0</v>
      </c>
    </row>
    <row r="320" spans="1:17" x14ac:dyDescent="0.35">
      <c r="A320">
        <v>6</v>
      </c>
      <c r="B320" t="s">
        <v>36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 s="1">
        <v>1E-3</v>
      </c>
    </row>
    <row r="321" spans="1:17" x14ac:dyDescent="0.35">
      <c r="A321">
        <v>6</v>
      </c>
      <c r="B321" t="s">
        <v>324</v>
      </c>
      <c r="C321">
        <v>1</v>
      </c>
      <c r="D321">
        <v>1</v>
      </c>
      <c r="E321">
        <v>9</v>
      </c>
      <c r="F321">
        <v>9</v>
      </c>
      <c r="G321">
        <v>9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 s="1">
        <v>2E-3</v>
      </c>
    </row>
    <row r="322" spans="1:17" x14ac:dyDescent="0.35">
      <c r="A322">
        <v>6</v>
      </c>
      <c r="B322" t="s">
        <v>123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  <c r="Q322" s="1">
        <v>1E-3</v>
      </c>
    </row>
    <row r="323" spans="1:17" x14ac:dyDescent="0.35">
      <c r="A323">
        <v>6</v>
      </c>
      <c r="B323" t="s">
        <v>325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 s="1">
        <v>0</v>
      </c>
    </row>
    <row r="324" spans="1:17" x14ac:dyDescent="0.35">
      <c r="A324">
        <v>6</v>
      </c>
      <c r="B324" t="s">
        <v>326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 s="1">
        <v>1E-3</v>
      </c>
    </row>
    <row r="325" spans="1:17" x14ac:dyDescent="0.35">
      <c r="A325">
        <v>6</v>
      </c>
      <c r="B325" t="s">
        <v>327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 s="1">
        <v>0</v>
      </c>
    </row>
    <row r="326" spans="1:17" x14ac:dyDescent="0.35">
      <c r="A326">
        <v>6</v>
      </c>
      <c r="B326" t="s">
        <v>328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 s="1">
        <v>0</v>
      </c>
    </row>
    <row r="327" spans="1:17" x14ac:dyDescent="0.35">
      <c r="A327">
        <v>6</v>
      </c>
      <c r="B327" t="s">
        <v>329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 s="1">
        <v>0</v>
      </c>
    </row>
    <row r="328" spans="1:17" x14ac:dyDescent="0.35">
      <c r="A328">
        <v>6</v>
      </c>
      <c r="B328" t="s">
        <v>330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0</v>
      </c>
      <c r="Q328" s="1">
        <v>2E-3</v>
      </c>
    </row>
    <row r="329" spans="1:17" x14ac:dyDescent="0.35">
      <c r="A329">
        <v>6</v>
      </c>
      <c r="B329" t="s">
        <v>331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 s="1">
        <v>0</v>
      </c>
    </row>
    <row r="330" spans="1:17" x14ac:dyDescent="0.35">
      <c r="A330">
        <v>6</v>
      </c>
      <c r="B330" t="s">
        <v>332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 s="1">
        <v>1E-3</v>
      </c>
    </row>
    <row r="331" spans="1:17" x14ac:dyDescent="0.35">
      <c r="A331">
        <v>6</v>
      </c>
      <c r="B331" t="s">
        <v>333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 s="1">
        <v>0</v>
      </c>
    </row>
    <row r="332" spans="1:17" x14ac:dyDescent="0.35">
      <c r="A332">
        <v>6</v>
      </c>
      <c r="B332" t="s">
        <v>334</v>
      </c>
      <c r="C332">
        <v>1</v>
      </c>
      <c r="D332">
        <v>2</v>
      </c>
      <c r="E332">
        <v>6</v>
      </c>
      <c r="F332">
        <v>6</v>
      </c>
      <c r="G332">
        <v>6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1</v>
      </c>
      <c r="O332">
        <v>-0.9</v>
      </c>
      <c r="P332">
        <v>-0.9</v>
      </c>
      <c r="Q332" s="1">
        <v>2E-3</v>
      </c>
    </row>
    <row r="333" spans="1:17" x14ac:dyDescent="0.35">
      <c r="A333">
        <v>6</v>
      </c>
      <c r="B333" t="s">
        <v>335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1</v>
      </c>
      <c r="O333">
        <v>-2</v>
      </c>
      <c r="P333">
        <v>-2</v>
      </c>
      <c r="Q333" s="1">
        <v>0</v>
      </c>
    </row>
    <row r="334" spans="1:17" x14ac:dyDescent="0.35">
      <c r="A334">
        <v>6</v>
      </c>
      <c r="B334" t="s">
        <v>336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1</v>
      </c>
      <c r="O334">
        <v>-2</v>
      </c>
      <c r="P334">
        <v>-2</v>
      </c>
      <c r="Q334" s="1">
        <v>3.0000000000000001E-3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Q332"/>
  <sheetViews>
    <sheetView showGridLines="0" topLeftCell="A304" workbookViewId="0">
      <selection activeCell="A5" sqref="A5:Q332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385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125</v>
      </c>
      <c r="L4" t="s">
        <v>126</v>
      </c>
      <c r="M4" t="s">
        <v>9</v>
      </c>
      <c r="N4" t="s">
        <v>10</v>
      </c>
      <c r="O4" t="s">
        <v>11</v>
      </c>
      <c r="P4" t="s">
        <v>12</v>
      </c>
      <c r="Q4" t="s">
        <v>13</v>
      </c>
    </row>
    <row r="5" spans="1:17" x14ac:dyDescent="0.35">
      <c r="A5">
        <v>7</v>
      </c>
      <c r="B5" t="s">
        <v>30</v>
      </c>
      <c r="C5">
        <v>7</v>
      </c>
      <c r="D5">
        <v>10</v>
      </c>
      <c r="E5">
        <v>123</v>
      </c>
      <c r="F5">
        <v>17.600000000000001</v>
      </c>
      <c r="G5">
        <v>60</v>
      </c>
      <c r="H5">
        <v>5</v>
      </c>
      <c r="I5">
        <v>2</v>
      </c>
      <c r="J5">
        <v>0</v>
      </c>
      <c r="K5">
        <v>0</v>
      </c>
      <c r="L5">
        <v>0</v>
      </c>
      <c r="M5">
        <v>0</v>
      </c>
      <c r="N5">
        <v>1</v>
      </c>
      <c r="O5">
        <v>27.8</v>
      </c>
      <c r="P5">
        <v>27.8</v>
      </c>
      <c r="Q5" s="1">
        <v>0.89</v>
      </c>
    </row>
    <row r="6" spans="1:17" x14ac:dyDescent="0.35">
      <c r="A6">
        <v>7</v>
      </c>
      <c r="B6" t="s">
        <v>37</v>
      </c>
      <c r="C6">
        <v>10</v>
      </c>
      <c r="D6">
        <v>15</v>
      </c>
      <c r="E6">
        <v>137</v>
      </c>
      <c r="F6">
        <v>13.7</v>
      </c>
      <c r="G6">
        <v>42</v>
      </c>
      <c r="H6">
        <v>5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24.7</v>
      </c>
      <c r="P6">
        <v>24.7</v>
      </c>
      <c r="Q6" s="1">
        <v>1</v>
      </c>
    </row>
    <row r="7" spans="1:17" x14ac:dyDescent="0.35">
      <c r="A7">
        <v>7</v>
      </c>
      <c r="B7" t="s">
        <v>77</v>
      </c>
      <c r="C7">
        <v>5</v>
      </c>
      <c r="D7">
        <v>6</v>
      </c>
      <c r="E7">
        <v>125</v>
      </c>
      <c r="F7">
        <v>25</v>
      </c>
      <c r="G7">
        <v>59</v>
      </c>
      <c r="H7">
        <v>7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21</v>
      </c>
      <c r="P7">
        <v>21</v>
      </c>
      <c r="Q7" s="1">
        <v>0.57599999999999996</v>
      </c>
    </row>
    <row r="8" spans="1:17" x14ac:dyDescent="0.35">
      <c r="A8">
        <v>7</v>
      </c>
      <c r="B8" t="s">
        <v>14</v>
      </c>
      <c r="C8">
        <v>11</v>
      </c>
      <c r="D8">
        <v>15</v>
      </c>
      <c r="E8">
        <v>88</v>
      </c>
      <c r="F8">
        <v>8</v>
      </c>
      <c r="G8">
        <v>27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20.3</v>
      </c>
      <c r="P8">
        <v>20.3</v>
      </c>
      <c r="Q8" s="1">
        <v>1</v>
      </c>
    </row>
    <row r="9" spans="1:17" x14ac:dyDescent="0.35">
      <c r="A9">
        <v>7</v>
      </c>
      <c r="B9" t="s">
        <v>22</v>
      </c>
      <c r="C9">
        <v>8</v>
      </c>
      <c r="D9">
        <v>12</v>
      </c>
      <c r="E9">
        <v>154</v>
      </c>
      <c r="F9">
        <v>19.3</v>
      </c>
      <c r="G9">
        <v>36</v>
      </c>
      <c r="H9">
        <v>8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19.399999999999999</v>
      </c>
      <c r="P9">
        <v>19.399999999999999</v>
      </c>
      <c r="Q9" s="1">
        <v>0.95099999999999996</v>
      </c>
    </row>
    <row r="10" spans="1:17" x14ac:dyDescent="0.35">
      <c r="A10">
        <v>7</v>
      </c>
      <c r="B10" t="s">
        <v>26</v>
      </c>
      <c r="C10">
        <v>6</v>
      </c>
      <c r="D10">
        <v>8</v>
      </c>
      <c r="E10">
        <v>82</v>
      </c>
      <c r="F10">
        <v>13.7</v>
      </c>
      <c r="G10">
        <v>40</v>
      </c>
      <c r="H10">
        <v>3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17.2</v>
      </c>
      <c r="P10">
        <v>17.2</v>
      </c>
      <c r="Q10" s="1">
        <v>0.97199999999999998</v>
      </c>
    </row>
    <row r="11" spans="1:17" x14ac:dyDescent="0.35">
      <c r="A11">
        <v>7</v>
      </c>
      <c r="B11" t="s">
        <v>25</v>
      </c>
      <c r="C11">
        <v>13</v>
      </c>
      <c r="D11">
        <v>19</v>
      </c>
      <c r="E11">
        <v>102</v>
      </c>
      <c r="F11">
        <v>7.8</v>
      </c>
      <c r="G11">
        <v>15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16.7</v>
      </c>
      <c r="P11">
        <v>16.7</v>
      </c>
      <c r="Q11" s="1">
        <v>1</v>
      </c>
    </row>
    <row r="12" spans="1:17" x14ac:dyDescent="0.35">
      <c r="A12">
        <v>7</v>
      </c>
      <c r="B12" t="s">
        <v>38</v>
      </c>
      <c r="C12">
        <v>6</v>
      </c>
      <c r="D12">
        <v>6</v>
      </c>
      <c r="E12">
        <v>76</v>
      </c>
      <c r="F12">
        <v>12.7</v>
      </c>
      <c r="G12">
        <v>33</v>
      </c>
      <c r="H12">
        <v>2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16.600000000000001</v>
      </c>
      <c r="P12">
        <v>16.600000000000001</v>
      </c>
      <c r="Q12" s="1">
        <v>0.85299999999999998</v>
      </c>
    </row>
    <row r="13" spans="1:17" x14ac:dyDescent="0.35">
      <c r="A13">
        <v>7</v>
      </c>
      <c r="B13" t="s">
        <v>95</v>
      </c>
      <c r="C13">
        <v>6</v>
      </c>
      <c r="D13">
        <v>6</v>
      </c>
      <c r="E13">
        <v>90</v>
      </c>
      <c r="F13">
        <v>15</v>
      </c>
      <c r="G13">
        <v>44</v>
      </c>
      <c r="H13">
        <v>3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16</v>
      </c>
      <c r="P13">
        <v>16</v>
      </c>
      <c r="Q13" s="1">
        <v>0.91500000000000004</v>
      </c>
    </row>
    <row r="14" spans="1:17" x14ac:dyDescent="0.35">
      <c r="A14">
        <v>7</v>
      </c>
      <c r="B14" t="s">
        <v>65</v>
      </c>
      <c r="C14">
        <v>3</v>
      </c>
      <c r="D14">
        <v>5</v>
      </c>
      <c r="E14">
        <v>84</v>
      </c>
      <c r="F14">
        <v>28</v>
      </c>
      <c r="G14">
        <v>46</v>
      </c>
      <c r="H14">
        <v>4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15.9</v>
      </c>
      <c r="P14">
        <v>15.9</v>
      </c>
      <c r="Q14" s="1">
        <v>3.9E-2</v>
      </c>
    </row>
    <row r="15" spans="1:17" x14ac:dyDescent="0.35">
      <c r="A15">
        <v>7</v>
      </c>
      <c r="B15" t="s">
        <v>98</v>
      </c>
      <c r="C15">
        <v>5</v>
      </c>
      <c r="D15">
        <v>7</v>
      </c>
      <c r="E15">
        <v>133</v>
      </c>
      <c r="F15">
        <v>26.6</v>
      </c>
      <c r="G15">
        <v>60</v>
      </c>
      <c r="H15">
        <v>6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15.8</v>
      </c>
      <c r="P15">
        <v>15.8</v>
      </c>
      <c r="Q15" s="1">
        <v>0.26100000000000001</v>
      </c>
    </row>
    <row r="16" spans="1:17" x14ac:dyDescent="0.35">
      <c r="A16">
        <v>7</v>
      </c>
      <c r="B16" t="s">
        <v>20</v>
      </c>
      <c r="C16">
        <v>2</v>
      </c>
      <c r="D16">
        <v>5</v>
      </c>
      <c r="E16">
        <v>83</v>
      </c>
      <c r="F16">
        <v>41.5</v>
      </c>
      <c r="G16">
        <v>75</v>
      </c>
      <c r="H16">
        <v>4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15.3</v>
      </c>
      <c r="P16">
        <v>15.3</v>
      </c>
      <c r="Q16" s="1">
        <v>0.95899999999999996</v>
      </c>
    </row>
    <row r="17" spans="1:17" x14ac:dyDescent="0.35">
      <c r="A17">
        <v>7</v>
      </c>
      <c r="B17" t="s">
        <v>18</v>
      </c>
      <c r="C17">
        <v>6</v>
      </c>
      <c r="D17">
        <v>12</v>
      </c>
      <c r="E17">
        <v>58</v>
      </c>
      <c r="F17">
        <v>9.6999999999999993</v>
      </c>
      <c r="G17">
        <v>25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14.8</v>
      </c>
      <c r="P17">
        <v>14.8</v>
      </c>
      <c r="Q17" s="1">
        <v>1</v>
      </c>
    </row>
    <row r="18" spans="1:17" x14ac:dyDescent="0.35">
      <c r="A18">
        <v>7</v>
      </c>
      <c r="B18" t="s">
        <v>41</v>
      </c>
      <c r="C18">
        <v>5</v>
      </c>
      <c r="D18">
        <v>6</v>
      </c>
      <c r="E18">
        <v>60</v>
      </c>
      <c r="F18">
        <v>12</v>
      </c>
      <c r="G18">
        <v>37</v>
      </c>
      <c r="H18">
        <v>2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14.5</v>
      </c>
      <c r="P18">
        <v>14.5</v>
      </c>
      <c r="Q18" s="1">
        <v>0.68899999999999995</v>
      </c>
    </row>
    <row r="19" spans="1:17" x14ac:dyDescent="0.35">
      <c r="A19">
        <v>7</v>
      </c>
      <c r="B19" t="s">
        <v>16</v>
      </c>
      <c r="C19">
        <v>7</v>
      </c>
      <c r="D19">
        <v>13</v>
      </c>
      <c r="E19">
        <v>50</v>
      </c>
      <c r="F19">
        <v>7.1</v>
      </c>
      <c r="G19">
        <v>15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14.5</v>
      </c>
      <c r="P19">
        <v>14.5</v>
      </c>
      <c r="Q19" s="1">
        <v>0.78900000000000003</v>
      </c>
    </row>
    <row r="20" spans="1:17" x14ac:dyDescent="0.35">
      <c r="A20">
        <v>7</v>
      </c>
      <c r="B20" t="s">
        <v>86</v>
      </c>
      <c r="C20">
        <v>4</v>
      </c>
      <c r="D20">
        <v>7</v>
      </c>
      <c r="E20">
        <v>63</v>
      </c>
      <c r="F20">
        <v>15.8</v>
      </c>
      <c r="G20">
        <v>28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14.3</v>
      </c>
      <c r="P20">
        <v>14.3</v>
      </c>
      <c r="Q20" s="1">
        <v>0.56799999999999995</v>
      </c>
    </row>
    <row r="21" spans="1:17" x14ac:dyDescent="0.35">
      <c r="A21">
        <v>7</v>
      </c>
      <c r="B21" t="s">
        <v>153</v>
      </c>
      <c r="C21">
        <v>4</v>
      </c>
      <c r="D21">
        <v>5</v>
      </c>
      <c r="E21">
        <v>61</v>
      </c>
      <c r="F21">
        <v>15.3</v>
      </c>
      <c r="G21">
        <v>31</v>
      </c>
      <c r="H21">
        <v>2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14.1</v>
      </c>
      <c r="P21">
        <v>14.1</v>
      </c>
      <c r="Q21" s="1">
        <v>4.0000000000000001E-3</v>
      </c>
    </row>
    <row r="22" spans="1:17" x14ac:dyDescent="0.35">
      <c r="A22">
        <v>7</v>
      </c>
      <c r="B22" t="s">
        <v>17</v>
      </c>
      <c r="C22">
        <v>6</v>
      </c>
      <c r="D22">
        <v>7</v>
      </c>
      <c r="E22">
        <v>63</v>
      </c>
      <c r="F22">
        <v>10.5</v>
      </c>
      <c r="G22">
        <v>33</v>
      </c>
      <c r="H22">
        <v>2</v>
      </c>
      <c r="I22">
        <v>1</v>
      </c>
      <c r="J22">
        <v>0</v>
      </c>
      <c r="K22">
        <v>0</v>
      </c>
      <c r="L22">
        <v>0</v>
      </c>
      <c r="M22">
        <v>1</v>
      </c>
      <c r="N22">
        <v>1</v>
      </c>
      <c r="O22">
        <v>13.3</v>
      </c>
      <c r="P22">
        <v>13.3</v>
      </c>
      <c r="Q22" s="1">
        <v>5.5E-2</v>
      </c>
    </row>
    <row r="23" spans="1:17" x14ac:dyDescent="0.35">
      <c r="A23">
        <v>7</v>
      </c>
      <c r="B23" t="s">
        <v>62</v>
      </c>
      <c r="C23">
        <v>5</v>
      </c>
      <c r="D23">
        <v>8</v>
      </c>
      <c r="E23">
        <v>107</v>
      </c>
      <c r="F23">
        <v>21.4</v>
      </c>
      <c r="G23">
        <v>31</v>
      </c>
      <c r="H23">
        <v>4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13.2</v>
      </c>
      <c r="P23">
        <v>13.2</v>
      </c>
      <c r="Q23" s="1">
        <v>0.82099999999999995</v>
      </c>
    </row>
    <row r="24" spans="1:17" x14ac:dyDescent="0.35">
      <c r="A24">
        <v>7</v>
      </c>
      <c r="B24" t="s">
        <v>80</v>
      </c>
      <c r="C24">
        <v>6</v>
      </c>
      <c r="D24">
        <v>9</v>
      </c>
      <c r="E24">
        <v>90</v>
      </c>
      <c r="F24">
        <v>15</v>
      </c>
      <c r="G24">
        <v>31</v>
      </c>
      <c r="H24">
        <v>3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12</v>
      </c>
      <c r="P24">
        <v>12</v>
      </c>
      <c r="Q24" s="1">
        <v>0.93100000000000005</v>
      </c>
    </row>
    <row r="25" spans="1:17" x14ac:dyDescent="0.35">
      <c r="A25">
        <v>7</v>
      </c>
      <c r="B25" t="s">
        <v>51</v>
      </c>
      <c r="C25">
        <v>3</v>
      </c>
      <c r="D25">
        <v>7</v>
      </c>
      <c r="E25">
        <v>42</v>
      </c>
      <c r="F25">
        <v>14</v>
      </c>
      <c r="G25">
        <v>17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11.7</v>
      </c>
      <c r="P25">
        <v>11.7</v>
      </c>
      <c r="Q25" s="1">
        <v>0.434</v>
      </c>
    </row>
    <row r="26" spans="1:17" x14ac:dyDescent="0.35">
      <c r="A26">
        <v>7</v>
      </c>
      <c r="B26" t="s">
        <v>61</v>
      </c>
      <c r="C26">
        <v>5</v>
      </c>
      <c r="D26">
        <v>6</v>
      </c>
      <c r="E26">
        <v>79</v>
      </c>
      <c r="F26">
        <v>15.8</v>
      </c>
      <c r="G26">
        <v>39</v>
      </c>
      <c r="H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10.4</v>
      </c>
      <c r="P26">
        <v>10.4</v>
      </c>
      <c r="Q26" s="1">
        <v>0.81699999999999995</v>
      </c>
    </row>
    <row r="27" spans="1:17" x14ac:dyDescent="0.35">
      <c r="A27">
        <v>7</v>
      </c>
      <c r="B27" t="s">
        <v>23</v>
      </c>
      <c r="C27">
        <v>2</v>
      </c>
      <c r="D27">
        <v>5</v>
      </c>
      <c r="E27">
        <v>30</v>
      </c>
      <c r="F27">
        <v>15</v>
      </c>
      <c r="G27">
        <v>16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10</v>
      </c>
      <c r="P27">
        <v>10</v>
      </c>
      <c r="Q27" s="1">
        <v>0.46</v>
      </c>
    </row>
    <row r="28" spans="1:17" x14ac:dyDescent="0.35">
      <c r="A28">
        <v>7</v>
      </c>
      <c r="B28" t="s">
        <v>28</v>
      </c>
      <c r="C28">
        <v>1</v>
      </c>
      <c r="D28">
        <v>2</v>
      </c>
      <c r="E28">
        <v>31</v>
      </c>
      <c r="F28">
        <v>31</v>
      </c>
      <c r="G28">
        <v>31</v>
      </c>
      <c r="H28">
        <v>2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9.6</v>
      </c>
      <c r="P28">
        <v>9.6</v>
      </c>
      <c r="Q28" s="1">
        <v>0.23599999999999999</v>
      </c>
    </row>
    <row r="29" spans="1:17" x14ac:dyDescent="0.35">
      <c r="A29">
        <v>7</v>
      </c>
      <c r="B29" t="s">
        <v>55</v>
      </c>
      <c r="C29">
        <v>6</v>
      </c>
      <c r="D29">
        <v>12</v>
      </c>
      <c r="E29">
        <v>66</v>
      </c>
      <c r="F29">
        <v>11</v>
      </c>
      <c r="G29">
        <v>33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9.6</v>
      </c>
      <c r="P29">
        <v>9.6</v>
      </c>
      <c r="Q29" s="1">
        <v>0.89300000000000002</v>
      </c>
    </row>
    <row r="30" spans="1:17" x14ac:dyDescent="0.35">
      <c r="A30">
        <v>7</v>
      </c>
      <c r="B30" t="s">
        <v>67</v>
      </c>
      <c r="C30">
        <v>3</v>
      </c>
      <c r="D30">
        <v>4</v>
      </c>
      <c r="E30">
        <v>21</v>
      </c>
      <c r="F30">
        <v>7</v>
      </c>
      <c r="G30">
        <v>12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9.6</v>
      </c>
      <c r="P30">
        <v>9.6</v>
      </c>
      <c r="Q30" s="1">
        <v>0.497</v>
      </c>
    </row>
    <row r="31" spans="1:17" x14ac:dyDescent="0.35">
      <c r="A31">
        <v>7</v>
      </c>
      <c r="B31" t="s">
        <v>33</v>
      </c>
      <c r="C31">
        <v>4</v>
      </c>
      <c r="D31">
        <v>6</v>
      </c>
      <c r="E31">
        <v>75</v>
      </c>
      <c r="F31">
        <v>18.8</v>
      </c>
      <c r="G31">
        <v>46</v>
      </c>
      <c r="H31">
        <v>4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9.5</v>
      </c>
      <c r="P31">
        <v>9.5</v>
      </c>
      <c r="Q31" s="1">
        <v>0.85899999999999999</v>
      </c>
    </row>
    <row r="32" spans="1:17" x14ac:dyDescent="0.35">
      <c r="A32">
        <v>7</v>
      </c>
      <c r="B32" t="s">
        <v>64</v>
      </c>
      <c r="C32">
        <v>4</v>
      </c>
      <c r="D32">
        <v>6</v>
      </c>
      <c r="E32">
        <v>54</v>
      </c>
      <c r="F32">
        <v>13.5</v>
      </c>
      <c r="G32">
        <v>19</v>
      </c>
      <c r="H32">
        <v>0</v>
      </c>
      <c r="I32">
        <v>0</v>
      </c>
      <c r="J32">
        <v>1</v>
      </c>
      <c r="K32">
        <v>20</v>
      </c>
      <c r="L32">
        <v>0</v>
      </c>
      <c r="M32">
        <v>0</v>
      </c>
      <c r="N32">
        <v>1</v>
      </c>
      <c r="O32">
        <v>9.4</v>
      </c>
      <c r="P32">
        <v>9.4</v>
      </c>
      <c r="Q32" s="1">
        <v>0.315</v>
      </c>
    </row>
    <row r="33" spans="1:17" x14ac:dyDescent="0.35">
      <c r="A33">
        <v>7</v>
      </c>
      <c r="B33" t="s">
        <v>82</v>
      </c>
      <c r="C33">
        <v>8</v>
      </c>
      <c r="D33">
        <v>9</v>
      </c>
      <c r="E33">
        <v>54</v>
      </c>
      <c r="F33">
        <v>6.8</v>
      </c>
      <c r="G33">
        <v>15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9.4</v>
      </c>
      <c r="P33">
        <v>9.4</v>
      </c>
      <c r="Q33" s="1">
        <v>0.96599999999999997</v>
      </c>
    </row>
    <row r="34" spans="1:17" x14ac:dyDescent="0.35">
      <c r="A34">
        <v>7</v>
      </c>
      <c r="B34" t="s">
        <v>44</v>
      </c>
      <c r="C34">
        <v>6</v>
      </c>
      <c r="D34">
        <v>6</v>
      </c>
      <c r="E34">
        <v>63</v>
      </c>
      <c r="F34">
        <v>10.5</v>
      </c>
      <c r="G34">
        <v>16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9.3000000000000007</v>
      </c>
      <c r="P34">
        <v>9.3000000000000007</v>
      </c>
      <c r="Q34" s="1">
        <v>0.995</v>
      </c>
    </row>
    <row r="35" spans="1:17" x14ac:dyDescent="0.35">
      <c r="A35">
        <v>7</v>
      </c>
      <c r="B35" t="s">
        <v>46</v>
      </c>
      <c r="C35">
        <v>7</v>
      </c>
      <c r="D35">
        <v>12</v>
      </c>
      <c r="E35">
        <v>57</v>
      </c>
      <c r="F35">
        <v>8.1</v>
      </c>
      <c r="G35">
        <v>15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9.1999999999999993</v>
      </c>
      <c r="P35">
        <v>9.1999999999999993</v>
      </c>
      <c r="Q35" s="1">
        <v>0.999</v>
      </c>
    </row>
    <row r="36" spans="1:17" x14ac:dyDescent="0.35">
      <c r="A36">
        <v>7</v>
      </c>
      <c r="B36" t="s">
        <v>27</v>
      </c>
      <c r="C36">
        <v>7</v>
      </c>
      <c r="D36">
        <v>15</v>
      </c>
      <c r="E36">
        <v>57</v>
      </c>
      <c r="F36">
        <v>8.1</v>
      </c>
      <c r="G36">
        <v>14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9.1999999999999993</v>
      </c>
      <c r="P36">
        <v>9.1999999999999993</v>
      </c>
      <c r="Q36" s="1">
        <v>0.98399999999999999</v>
      </c>
    </row>
    <row r="37" spans="1:17" x14ac:dyDescent="0.35">
      <c r="A37">
        <v>7</v>
      </c>
      <c r="B37" t="s">
        <v>109</v>
      </c>
      <c r="C37">
        <v>5</v>
      </c>
      <c r="D37">
        <v>5</v>
      </c>
      <c r="E37">
        <v>64</v>
      </c>
      <c r="F37">
        <v>12.8</v>
      </c>
      <c r="G37">
        <v>18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8.9</v>
      </c>
      <c r="P37">
        <v>8.9</v>
      </c>
      <c r="Q37" s="1">
        <v>0.64900000000000002</v>
      </c>
    </row>
    <row r="38" spans="1:17" x14ac:dyDescent="0.35">
      <c r="A38">
        <v>7</v>
      </c>
      <c r="B38" t="s">
        <v>155</v>
      </c>
      <c r="C38">
        <v>4</v>
      </c>
      <c r="D38">
        <v>5</v>
      </c>
      <c r="E38">
        <v>64</v>
      </c>
      <c r="F38">
        <v>16</v>
      </c>
      <c r="G38">
        <v>27</v>
      </c>
      <c r="H38">
        <v>1</v>
      </c>
      <c r="I38">
        <v>0</v>
      </c>
      <c r="J38">
        <v>1</v>
      </c>
      <c r="K38">
        <v>5</v>
      </c>
      <c r="L38">
        <v>0</v>
      </c>
      <c r="M38">
        <v>0</v>
      </c>
      <c r="N38">
        <v>1</v>
      </c>
      <c r="O38">
        <v>8.9</v>
      </c>
      <c r="P38">
        <v>8.9</v>
      </c>
      <c r="Q38" s="1">
        <v>1.4E-2</v>
      </c>
    </row>
    <row r="39" spans="1:17" x14ac:dyDescent="0.35">
      <c r="A39">
        <v>7</v>
      </c>
      <c r="B39" t="s">
        <v>110</v>
      </c>
      <c r="C39">
        <v>2</v>
      </c>
      <c r="D39">
        <v>5</v>
      </c>
      <c r="E39">
        <v>75</v>
      </c>
      <c r="F39">
        <v>37.5</v>
      </c>
      <c r="G39">
        <v>42</v>
      </c>
      <c r="H39">
        <v>5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8.5</v>
      </c>
      <c r="P39">
        <v>8.5</v>
      </c>
      <c r="Q39" s="1">
        <v>3.2000000000000001E-2</v>
      </c>
    </row>
    <row r="40" spans="1:17" x14ac:dyDescent="0.35">
      <c r="A40">
        <v>7</v>
      </c>
      <c r="B40" t="s">
        <v>116</v>
      </c>
      <c r="C40">
        <v>6</v>
      </c>
      <c r="D40">
        <v>7</v>
      </c>
      <c r="E40">
        <v>54</v>
      </c>
      <c r="F40">
        <v>9</v>
      </c>
      <c r="G40">
        <v>15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8.4</v>
      </c>
      <c r="P40">
        <v>8.4</v>
      </c>
      <c r="Q40" s="1">
        <v>0.83499999999999996</v>
      </c>
    </row>
    <row r="41" spans="1:17" x14ac:dyDescent="0.35">
      <c r="A41">
        <v>7</v>
      </c>
      <c r="B41" t="s">
        <v>15</v>
      </c>
      <c r="C41">
        <v>5</v>
      </c>
      <c r="D41">
        <v>6</v>
      </c>
      <c r="E41">
        <v>57</v>
      </c>
      <c r="F41">
        <v>11.4</v>
      </c>
      <c r="G41">
        <v>25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8.1999999999999993</v>
      </c>
      <c r="P41">
        <v>8.1999999999999993</v>
      </c>
      <c r="Q41" s="1">
        <v>0.97699999999999998</v>
      </c>
    </row>
    <row r="42" spans="1:17" x14ac:dyDescent="0.35">
      <c r="A42">
        <v>7</v>
      </c>
      <c r="B42" t="s">
        <v>106</v>
      </c>
      <c r="C42">
        <v>5</v>
      </c>
      <c r="D42">
        <v>9</v>
      </c>
      <c r="E42">
        <v>54</v>
      </c>
      <c r="F42">
        <v>10.8</v>
      </c>
      <c r="G42">
        <v>18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7.9</v>
      </c>
      <c r="P42">
        <v>7.9</v>
      </c>
      <c r="Q42" s="1">
        <v>7.0000000000000001E-3</v>
      </c>
    </row>
    <row r="43" spans="1:17" x14ac:dyDescent="0.35">
      <c r="A43">
        <v>7</v>
      </c>
      <c r="B43" t="s">
        <v>54</v>
      </c>
      <c r="C43">
        <v>4</v>
      </c>
      <c r="D43">
        <v>7</v>
      </c>
      <c r="E43">
        <v>59</v>
      </c>
      <c r="F43">
        <v>14.8</v>
      </c>
      <c r="G43">
        <v>30</v>
      </c>
      <c r="H43">
        <v>2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7.9</v>
      </c>
      <c r="P43">
        <v>7.9</v>
      </c>
      <c r="Q43" s="1">
        <v>0.38200000000000001</v>
      </c>
    </row>
    <row r="44" spans="1:17" x14ac:dyDescent="0.35">
      <c r="A44">
        <v>7</v>
      </c>
      <c r="B44" t="s">
        <v>121</v>
      </c>
      <c r="C44">
        <v>1</v>
      </c>
      <c r="D44">
        <v>1</v>
      </c>
      <c r="E44">
        <v>12</v>
      </c>
      <c r="F44">
        <v>12</v>
      </c>
      <c r="G44">
        <v>12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7.7</v>
      </c>
      <c r="P44">
        <v>7.7</v>
      </c>
      <c r="Q44" s="1">
        <v>7.0000000000000001E-3</v>
      </c>
    </row>
    <row r="45" spans="1:17" x14ac:dyDescent="0.35">
      <c r="A45">
        <v>7</v>
      </c>
      <c r="B45" t="s">
        <v>39</v>
      </c>
      <c r="C45">
        <v>4</v>
      </c>
      <c r="D45">
        <v>9</v>
      </c>
      <c r="E45">
        <v>55</v>
      </c>
      <c r="F45">
        <v>13.8</v>
      </c>
      <c r="G45">
        <v>26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7.5</v>
      </c>
      <c r="P45">
        <v>7.5</v>
      </c>
      <c r="Q45" s="1">
        <v>0.99399999999999999</v>
      </c>
    </row>
    <row r="46" spans="1:17" x14ac:dyDescent="0.35">
      <c r="A46">
        <v>7</v>
      </c>
      <c r="B46" t="s">
        <v>74</v>
      </c>
      <c r="C46">
        <v>5</v>
      </c>
      <c r="D46">
        <v>7</v>
      </c>
      <c r="E46">
        <v>49</v>
      </c>
      <c r="F46">
        <v>9.8000000000000007</v>
      </c>
      <c r="G46">
        <v>20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7.4</v>
      </c>
      <c r="P46">
        <v>7.4</v>
      </c>
      <c r="Q46" s="1">
        <v>0.44900000000000001</v>
      </c>
    </row>
    <row r="47" spans="1:17" x14ac:dyDescent="0.35">
      <c r="A47">
        <v>7</v>
      </c>
      <c r="B47" t="s">
        <v>76</v>
      </c>
      <c r="C47">
        <v>5</v>
      </c>
      <c r="D47">
        <v>6</v>
      </c>
      <c r="E47">
        <v>47</v>
      </c>
      <c r="F47">
        <v>9.4</v>
      </c>
      <c r="G47">
        <v>18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7.2</v>
      </c>
      <c r="P47">
        <v>7.2</v>
      </c>
      <c r="Q47" s="1">
        <v>0.24299999999999999</v>
      </c>
    </row>
    <row r="48" spans="1:17" x14ac:dyDescent="0.35">
      <c r="A48">
        <v>7</v>
      </c>
      <c r="B48" t="s">
        <v>29</v>
      </c>
      <c r="C48">
        <v>4</v>
      </c>
      <c r="D48">
        <v>5</v>
      </c>
      <c r="E48">
        <v>49</v>
      </c>
      <c r="F48">
        <v>12.3</v>
      </c>
      <c r="G48">
        <v>25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6.9</v>
      </c>
      <c r="P48">
        <v>6.9</v>
      </c>
      <c r="Q48" s="1">
        <v>0.98299999999999998</v>
      </c>
    </row>
    <row r="49" spans="1:17" x14ac:dyDescent="0.35">
      <c r="A49">
        <v>7</v>
      </c>
      <c r="B49" t="s">
        <v>59</v>
      </c>
      <c r="C49">
        <v>5</v>
      </c>
      <c r="D49">
        <v>8</v>
      </c>
      <c r="E49">
        <v>43</v>
      </c>
      <c r="F49">
        <v>8.6</v>
      </c>
      <c r="G49">
        <v>10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6.8</v>
      </c>
      <c r="P49">
        <v>6.8</v>
      </c>
      <c r="Q49" s="1">
        <v>0.63700000000000001</v>
      </c>
    </row>
    <row r="50" spans="1:17" x14ac:dyDescent="0.35">
      <c r="A50">
        <v>7</v>
      </c>
      <c r="B50" t="s">
        <v>97</v>
      </c>
      <c r="C50">
        <v>3</v>
      </c>
      <c r="D50">
        <v>3</v>
      </c>
      <c r="E50">
        <v>53</v>
      </c>
      <c r="F50">
        <v>17.7</v>
      </c>
      <c r="G50">
        <v>32</v>
      </c>
      <c r="H50">
        <v>2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6.8</v>
      </c>
      <c r="P50">
        <v>6.8</v>
      </c>
      <c r="Q50" s="1">
        <v>1.2E-2</v>
      </c>
    </row>
    <row r="51" spans="1:17" x14ac:dyDescent="0.35">
      <c r="A51">
        <v>7</v>
      </c>
      <c r="B51" t="s">
        <v>56</v>
      </c>
      <c r="C51">
        <v>3</v>
      </c>
      <c r="D51">
        <v>7</v>
      </c>
      <c r="E51">
        <v>49</v>
      </c>
      <c r="F51">
        <v>16.3</v>
      </c>
      <c r="G51">
        <v>21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6.4</v>
      </c>
      <c r="P51">
        <v>6.4</v>
      </c>
      <c r="Q51" s="1">
        <v>0.88600000000000001</v>
      </c>
    </row>
    <row r="52" spans="1:17" x14ac:dyDescent="0.35">
      <c r="A52">
        <v>7</v>
      </c>
      <c r="B52" t="s">
        <v>117</v>
      </c>
      <c r="C52">
        <v>2</v>
      </c>
      <c r="D52">
        <v>7</v>
      </c>
      <c r="E52">
        <v>29</v>
      </c>
      <c r="F52">
        <v>14.5</v>
      </c>
      <c r="G52">
        <v>24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5.9</v>
      </c>
      <c r="P52">
        <v>5.9</v>
      </c>
      <c r="Q52" s="1">
        <v>0.99</v>
      </c>
    </row>
    <row r="53" spans="1:17" x14ac:dyDescent="0.35">
      <c r="A53">
        <v>7</v>
      </c>
      <c r="B53" t="s">
        <v>120</v>
      </c>
      <c r="C53">
        <v>2</v>
      </c>
      <c r="D53">
        <v>3</v>
      </c>
      <c r="E53">
        <v>48</v>
      </c>
      <c r="F53">
        <v>24</v>
      </c>
      <c r="G53">
        <v>29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5.8</v>
      </c>
      <c r="P53">
        <v>5.8</v>
      </c>
      <c r="Q53" s="1">
        <v>2E-3</v>
      </c>
    </row>
    <row r="54" spans="1:17" x14ac:dyDescent="0.35">
      <c r="A54">
        <v>7</v>
      </c>
      <c r="B54" t="s">
        <v>91</v>
      </c>
      <c r="C54">
        <v>4</v>
      </c>
      <c r="D54">
        <v>5</v>
      </c>
      <c r="E54">
        <v>38</v>
      </c>
      <c r="F54">
        <v>9.5</v>
      </c>
      <c r="G54">
        <v>15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5.8</v>
      </c>
      <c r="P54">
        <v>5.8</v>
      </c>
      <c r="Q54" s="1">
        <v>0.91600000000000004</v>
      </c>
    </row>
    <row r="55" spans="1:17" x14ac:dyDescent="0.35">
      <c r="A55">
        <v>7</v>
      </c>
      <c r="B55" t="s">
        <v>114</v>
      </c>
      <c r="C55">
        <v>4</v>
      </c>
      <c r="D55">
        <v>4</v>
      </c>
      <c r="E55">
        <v>35</v>
      </c>
      <c r="F55">
        <v>8.8000000000000007</v>
      </c>
      <c r="G55">
        <v>13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5.5</v>
      </c>
      <c r="P55">
        <v>5.5</v>
      </c>
      <c r="Q55" s="1">
        <v>0.09</v>
      </c>
    </row>
    <row r="56" spans="1:17" x14ac:dyDescent="0.35">
      <c r="A56">
        <v>7</v>
      </c>
      <c r="B56" t="s">
        <v>124</v>
      </c>
      <c r="C56">
        <v>4</v>
      </c>
      <c r="D56">
        <v>6</v>
      </c>
      <c r="E56">
        <v>36</v>
      </c>
      <c r="F56">
        <v>9</v>
      </c>
      <c r="G56">
        <v>14</v>
      </c>
      <c r="H56">
        <v>0</v>
      </c>
      <c r="I56">
        <v>0</v>
      </c>
      <c r="J56">
        <v>1</v>
      </c>
      <c r="K56">
        <v>-1</v>
      </c>
      <c r="L56">
        <v>0</v>
      </c>
      <c r="M56">
        <v>0</v>
      </c>
      <c r="N56">
        <v>1</v>
      </c>
      <c r="O56">
        <v>5.5</v>
      </c>
      <c r="P56">
        <v>5.5</v>
      </c>
      <c r="Q56" s="1">
        <v>2E-3</v>
      </c>
    </row>
    <row r="57" spans="1:17" x14ac:dyDescent="0.35">
      <c r="A57">
        <v>7</v>
      </c>
      <c r="B57" t="s">
        <v>32</v>
      </c>
      <c r="C57">
        <v>4</v>
      </c>
      <c r="D57">
        <v>5</v>
      </c>
      <c r="E57">
        <v>32</v>
      </c>
      <c r="F57">
        <v>8</v>
      </c>
      <c r="G57">
        <v>11</v>
      </c>
      <c r="H57">
        <v>0</v>
      </c>
      <c r="I57">
        <v>0</v>
      </c>
      <c r="J57">
        <v>1</v>
      </c>
      <c r="K57">
        <v>2</v>
      </c>
      <c r="L57">
        <v>0</v>
      </c>
      <c r="M57">
        <v>0</v>
      </c>
      <c r="N57">
        <v>1</v>
      </c>
      <c r="O57">
        <v>5.4</v>
      </c>
      <c r="P57">
        <v>5.4</v>
      </c>
      <c r="Q57" s="1">
        <v>0.17899999999999999</v>
      </c>
    </row>
    <row r="58" spans="1:17" x14ac:dyDescent="0.35">
      <c r="A58">
        <v>7</v>
      </c>
      <c r="B58" t="s">
        <v>43</v>
      </c>
      <c r="C58">
        <v>2</v>
      </c>
      <c r="D58">
        <v>3</v>
      </c>
      <c r="E58">
        <v>43</v>
      </c>
      <c r="F58">
        <v>21.5</v>
      </c>
      <c r="G58">
        <v>22</v>
      </c>
      <c r="H58">
        <v>2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5.3</v>
      </c>
      <c r="P58">
        <v>5.3</v>
      </c>
      <c r="Q58" s="1">
        <v>0.121</v>
      </c>
    </row>
    <row r="59" spans="1:17" x14ac:dyDescent="0.35">
      <c r="A59">
        <v>7</v>
      </c>
      <c r="B59" t="s">
        <v>24</v>
      </c>
      <c r="C59">
        <v>4</v>
      </c>
      <c r="D59">
        <v>8</v>
      </c>
      <c r="E59">
        <v>28</v>
      </c>
      <c r="F59">
        <v>7</v>
      </c>
      <c r="G59">
        <v>12</v>
      </c>
      <c r="H59">
        <v>0</v>
      </c>
      <c r="I59">
        <v>0</v>
      </c>
      <c r="J59">
        <v>1</v>
      </c>
      <c r="K59">
        <v>4</v>
      </c>
      <c r="L59">
        <v>0</v>
      </c>
      <c r="M59">
        <v>0</v>
      </c>
      <c r="N59">
        <v>1</v>
      </c>
      <c r="O59">
        <v>5.2</v>
      </c>
      <c r="P59">
        <v>5.2</v>
      </c>
      <c r="Q59" s="1">
        <v>0.34799999999999998</v>
      </c>
    </row>
    <row r="60" spans="1:17" x14ac:dyDescent="0.35">
      <c r="A60">
        <v>7</v>
      </c>
      <c r="B60" t="s">
        <v>103</v>
      </c>
      <c r="C60">
        <v>1</v>
      </c>
      <c r="D60">
        <v>1</v>
      </c>
      <c r="E60">
        <v>46</v>
      </c>
      <c r="F60">
        <v>46</v>
      </c>
      <c r="G60">
        <v>46</v>
      </c>
      <c r="H60">
        <v>3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5.0999999999999996</v>
      </c>
      <c r="P60">
        <v>5.0999999999999996</v>
      </c>
      <c r="Q60" s="1">
        <v>0</v>
      </c>
    </row>
    <row r="61" spans="1:17" x14ac:dyDescent="0.35">
      <c r="A61">
        <v>7</v>
      </c>
      <c r="B61" t="s">
        <v>72</v>
      </c>
      <c r="C61">
        <v>2</v>
      </c>
      <c r="D61">
        <v>3</v>
      </c>
      <c r="E61">
        <v>36</v>
      </c>
      <c r="F61">
        <v>18</v>
      </c>
      <c r="G61">
        <v>20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4.5999999999999996</v>
      </c>
      <c r="P61">
        <v>4.5999999999999996</v>
      </c>
      <c r="Q61" s="1">
        <v>9.9000000000000005E-2</v>
      </c>
    </row>
    <row r="62" spans="1:17" x14ac:dyDescent="0.35">
      <c r="A62">
        <v>7</v>
      </c>
      <c r="B62" t="s">
        <v>52</v>
      </c>
      <c r="C62">
        <v>4</v>
      </c>
      <c r="D62">
        <v>8</v>
      </c>
      <c r="E62">
        <v>25</v>
      </c>
      <c r="F62">
        <v>6.3</v>
      </c>
      <c r="G62">
        <v>18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4.5</v>
      </c>
      <c r="P62">
        <v>4.5</v>
      </c>
      <c r="Q62" s="1">
        <v>0.40799999999999997</v>
      </c>
    </row>
    <row r="63" spans="1:17" x14ac:dyDescent="0.35">
      <c r="A63">
        <v>7</v>
      </c>
      <c r="B63" t="s">
        <v>161</v>
      </c>
      <c r="C63">
        <v>2</v>
      </c>
      <c r="D63">
        <v>3</v>
      </c>
      <c r="E63">
        <v>19</v>
      </c>
      <c r="F63">
        <v>9.5</v>
      </c>
      <c r="G63">
        <v>13</v>
      </c>
      <c r="H63">
        <v>0</v>
      </c>
      <c r="I63">
        <v>0</v>
      </c>
      <c r="J63">
        <v>2</v>
      </c>
      <c r="K63">
        <v>14</v>
      </c>
      <c r="L63">
        <v>0</v>
      </c>
      <c r="M63">
        <v>0</v>
      </c>
      <c r="N63">
        <v>1</v>
      </c>
      <c r="O63">
        <v>4.3</v>
      </c>
      <c r="P63">
        <v>4.3</v>
      </c>
      <c r="Q63" s="1">
        <v>1E-3</v>
      </c>
    </row>
    <row r="64" spans="1:17" x14ac:dyDescent="0.35">
      <c r="A64">
        <v>7</v>
      </c>
      <c r="B64" t="s">
        <v>113</v>
      </c>
      <c r="C64">
        <v>3</v>
      </c>
      <c r="D64">
        <v>5</v>
      </c>
      <c r="E64">
        <v>27</v>
      </c>
      <c r="F64">
        <v>9</v>
      </c>
      <c r="G64">
        <v>23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4.2</v>
      </c>
      <c r="P64">
        <v>4.2</v>
      </c>
      <c r="Q64" s="1">
        <v>0.73199999999999998</v>
      </c>
    </row>
    <row r="65" spans="1:17" x14ac:dyDescent="0.35">
      <c r="A65">
        <v>7</v>
      </c>
      <c r="B65" t="s">
        <v>85</v>
      </c>
      <c r="C65">
        <v>3</v>
      </c>
      <c r="D65">
        <v>5</v>
      </c>
      <c r="E65">
        <v>26</v>
      </c>
      <c r="F65">
        <v>8.6999999999999993</v>
      </c>
      <c r="G65">
        <v>11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4.0999999999999996</v>
      </c>
      <c r="P65">
        <v>4.0999999999999996</v>
      </c>
      <c r="Q65" s="1">
        <v>6.6000000000000003E-2</v>
      </c>
    </row>
    <row r="66" spans="1:17" x14ac:dyDescent="0.35">
      <c r="A66">
        <v>7</v>
      </c>
      <c r="B66" t="s">
        <v>63</v>
      </c>
      <c r="C66">
        <v>2</v>
      </c>
      <c r="D66">
        <v>4</v>
      </c>
      <c r="E66">
        <v>2</v>
      </c>
      <c r="F66">
        <v>1</v>
      </c>
      <c r="G66">
        <v>4</v>
      </c>
      <c r="H66">
        <v>0</v>
      </c>
      <c r="I66">
        <v>0</v>
      </c>
      <c r="J66">
        <v>4</v>
      </c>
      <c r="K66">
        <v>24</v>
      </c>
      <c r="L66">
        <v>0</v>
      </c>
      <c r="M66">
        <v>0</v>
      </c>
      <c r="N66">
        <v>1</v>
      </c>
      <c r="O66">
        <v>3.6</v>
      </c>
      <c r="P66">
        <v>3.6</v>
      </c>
      <c r="Q66" s="1">
        <v>0.22700000000000001</v>
      </c>
    </row>
    <row r="67" spans="1:17" x14ac:dyDescent="0.35">
      <c r="A67">
        <v>7</v>
      </c>
      <c r="B67" t="s">
        <v>71</v>
      </c>
      <c r="C67">
        <v>2</v>
      </c>
      <c r="D67">
        <v>8</v>
      </c>
      <c r="E67">
        <v>22</v>
      </c>
      <c r="F67">
        <v>11</v>
      </c>
      <c r="G67">
        <v>13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3.2</v>
      </c>
      <c r="P67">
        <v>3.2</v>
      </c>
      <c r="Q67" s="1">
        <v>0.93700000000000006</v>
      </c>
    </row>
    <row r="68" spans="1:17" x14ac:dyDescent="0.35">
      <c r="A68">
        <v>7</v>
      </c>
      <c r="B68" t="s">
        <v>345</v>
      </c>
      <c r="C68">
        <v>2</v>
      </c>
      <c r="D68">
        <v>3</v>
      </c>
      <c r="E68">
        <v>22</v>
      </c>
      <c r="F68">
        <v>11</v>
      </c>
      <c r="G68">
        <v>17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3.2</v>
      </c>
      <c r="P68">
        <v>3.2</v>
      </c>
      <c r="Q68" s="1">
        <v>2.3E-2</v>
      </c>
    </row>
    <row r="69" spans="1:17" x14ac:dyDescent="0.35">
      <c r="A69">
        <v>7</v>
      </c>
      <c r="B69" t="s">
        <v>157</v>
      </c>
      <c r="C69">
        <v>2</v>
      </c>
      <c r="D69">
        <v>3</v>
      </c>
      <c r="E69">
        <v>20</v>
      </c>
      <c r="F69">
        <v>10</v>
      </c>
      <c r="G69">
        <v>11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3</v>
      </c>
      <c r="P69">
        <v>3</v>
      </c>
      <c r="Q69" s="1">
        <v>1.0999999999999999E-2</v>
      </c>
    </row>
    <row r="70" spans="1:17" x14ac:dyDescent="0.35">
      <c r="A70">
        <v>7</v>
      </c>
      <c r="B70" t="s">
        <v>88</v>
      </c>
      <c r="C70">
        <v>2</v>
      </c>
      <c r="D70">
        <v>2</v>
      </c>
      <c r="E70">
        <v>20</v>
      </c>
      <c r="F70">
        <v>10</v>
      </c>
      <c r="G70">
        <v>11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3</v>
      </c>
      <c r="P70">
        <v>3</v>
      </c>
      <c r="Q70" s="1">
        <v>1.9E-2</v>
      </c>
    </row>
    <row r="71" spans="1:17" x14ac:dyDescent="0.35">
      <c r="A71">
        <v>7</v>
      </c>
      <c r="B71" t="s">
        <v>216</v>
      </c>
      <c r="C71">
        <v>1</v>
      </c>
      <c r="D71">
        <v>2</v>
      </c>
      <c r="E71">
        <v>10</v>
      </c>
      <c r="F71">
        <v>10</v>
      </c>
      <c r="G71">
        <v>10</v>
      </c>
      <c r="H71">
        <v>0</v>
      </c>
      <c r="I71">
        <v>0</v>
      </c>
      <c r="J71">
        <v>3</v>
      </c>
      <c r="K71">
        <v>14</v>
      </c>
      <c r="L71">
        <v>0</v>
      </c>
      <c r="M71">
        <v>0</v>
      </c>
      <c r="N71">
        <v>1</v>
      </c>
      <c r="O71">
        <v>2.9</v>
      </c>
      <c r="P71">
        <v>2.9</v>
      </c>
      <c r="Q71" s="1">
        <v>3.0000000000000001E-3</v>
      </c>
    </row>
    <row r="72" spans="1:17" x14ac:dyDescent="0.35">
      <c r="A72">
        <v>7</v>
      </c>
      <c r="B72" t="s">
        <v>223</v>
      </c>
      <c r="C72">
        <v>1</v>
      </c>
      <c r="D72">
        <v>1</v>
      </c>
      <c r="E72">
        <v>17</v>
      </c>
      <c r="F72">
        <v>17</v>
      </c>
      <c r="G72">
        <v>17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1</v>
      </c>
      <c r="O72">
        <v>2.9</v>
      </c>
      <c r="P72">
        <v>2.9</v>
      </c>
      <c r="Q72" s="1">
        <v>8.9999999999999993E-3</v>
      </c>
    </row>
    <row r="73" spans="1:17" x14ac:dyDescent="0.35">
      <c r="A73">
        <v>7</v>
      </c>
      <c r="B73" t="s">
        <v>149</v>
      </c>
      <c r="C73">
        <v>2</v>
      </c>
      <c r="D73">
        <v>3</v>
      </c>
      <c r="E73">
        <v>16</v>
      </c>
      <c r="F73">
        <v>8</v>
      </c>
      <c r="G73">
        <v>12</v>
      </c>
      <c r="H73">
        <v>0</v>
      </c>
      <c r="I73">
        <v>0</v>
      </c>
      <c r="J73">
        <v>1</v>
      </c>
      <c r="K73">
        <v>2</v>
      </c>
      <c r="L73">
        <v>0</v>
      </c>
      <c r="M73">
        <v>0</v>
      </c>
      <c r="N73">
        <v>1</v>
      </c>
      <c r="O73">
        <v>2.8</v>
      </c>
      <c r="P73">
        <v>2.8</v>
      </c>
      <c r="Q73" s="1">
        <v>1E-3</v>
      </c>
    </row>
    <row r="74" spans="1:17" x14ac:dyDescent="0.35">
      <c r="A74">
        <v>7</v>
      </c>
      <c r="B74" t="s">
        <v>159</v>
      </c>
      <c r="C74">
        <v>1</v>
      </c>
      <c r="D74">
        <v>2</v>
      </c>
      <c r="E74">
        <v>6</v>
      </c>
      <c r="F74">
        <v>6</v>
      </c>
      <c r="G74">
        <v>6</v>
      </c>
      <c r="H74">
        <v>0</v>
      </c>
      <c r="I74">
        <v>0</v>
      </c>
      <c r="J74">
        <v>1</v>
      </c>
      <c r="K74">
        <v>17</v>
      </c>
      <c r="L74">
        <v>0</v>
      </c>
      <c r="M74">
        <v>0</v>
      </c>
      <c r="N74">
        <v>1</v>
      </c>
      <c r="O74">
        <v>2.8</v>
      </c>
      <c r="P74">
        <v>2.8</v>
      </c>
      <c r="Q74" s="1">
        <v>1E-3</v>
      </c>
    </row>
    <row r="75" spans="1:17" x14ac:dyDescent="0.35">
      <c r="A75">
        <v>7</v>
      </c>
      <c r="B75" t="s">
        <v>289</v>
      </c>
      <c r="C75">
        <v>2</v>
      </c>
      <c r="D75">
        <v>2</v>
      </c>
      <c r="E75">
        <v>17</v>
      </c>
      <c r="F75">
        <v>8.5</v>
      </c>
      <c r="G75">
        <v>13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2.7</v>
      </c>
      <c r="P75">
        <v>2.7</v>
      </c>
      <c r="Q75" s="1">
        <v>0</v>
      </c>
    </row>
    <row r="76" spans="1:17" x14ac:dyDescent="0.35">
      <c r="A76">
        <v>7</v>
      </c>
      <c r="B76" t="s">
        <v>112</v>
      </c>
      <c r="C76">
        <v>1</v>
      </c>
      <c r="D76">
        <v>2</v>
      </c>
      <c r="E76">
        <v>22</v>
      </c>
      <c r="F76">
        <v>22</v>
      </c>
      <c r="G76">
        <v>22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2.7</v>
      </c>
      <c r="P76">
        <v>2.7</v>
      </c>
      <c r="Q76" s="1">
        <v>6.8000000000000005E-2</v>
      </c>
    </row>
    <row r="77" spans="1:17" x14ac:dyDescent="0.35">
      <c r="A77">
        <v>7</v>
      </c>
      <c r="B77" t="s">
        <v>84</v>
      </c>
      <c r="C77">
        <v>1</v>
      </c>
      <c r="D77">
        <v>2</v>
      </c>
      <c r="E77">
        <v>22</v>
      </c>
      <c r="F77">
        <v>22</v>
      </c>
      <c r="G77">
        <v>22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2.7</v>
      </c>
      <c r="P77">
        <v>2.7</v>
      </c>
      <c r="Q77" s="1">
        <v>2.3E-2</v>
      </c>
    </row>
    <row r="78" spans="1:17" x14ac:dyDescent="0.35">
      <c r="A78">
        <v>7</v>
      </c>
      <c r="B78" t="s">
        <v>102</v>
      </c>
      <c r="C78">
        <v>2</v>
      </c>
      <c r="D78">
        <v>3</v>
      </c>
      <c r="E78">
        <v>15</v>
      </c>
      <c r="F78">
        <v>7.5</v>
      </c>
      <c r="G78">
        <v>11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2.5</v>
      </c>
      <c r="P78">
        <v>2.5</v>
      </c>
      <c r="Q78" s="1">
        <v>0.19800000000000001</v>
      </c>
    </row>
    <row r="79" spans="1:17" x14ac:dyDescent="0.35">
      <c r="A79">
        <v>7</v>
      </c>
      <c r="B79" t="s">
        <v>93</v>
      </c>
      <c r="C79">
        <v>1</v>
      </c>
      <c r="D79">
        <v>2</v>
      </c>
      <c r="E79">
        <v>20</v>
      </c>
      <c r="F79">
        <v>20</v>
      </c>
      <c r="G79">
        <v>20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2.5</v>
      </c>
      <c r="P79">
        <v>2.5</v>
      </c>
      <c r="Q79" s="1">
        <v>0.23899999999999999</v>
      </c>
    </row>
    <row r="80" spans="1:17" x14ac:dyDescent="0.35">
      <c r="A80">
        <v>7</v>
      </c>
      <c r="B80" t="s">
        <v>104</v>
      </c>
      <c r="C80">
        <v>2</v>
      </c>
      <c r="D80">
        <v>3</v>
      </c>
      <c r="E80">
        <v>14</v>
      </c>
      <c r="F80">
        <v>7</v>
      </c>
      <c r="G80">
        <v>9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2.4</v>
      </c>
      <c r="P80">
        <v>2.4</v>
      </c>
      <c r="Q80" s="1">
        <v>2.4E-2</v>
      </c>
    </row>
    <row r="81" spans="1:17" x14ac:dyDescent="0.35">
      <c r="A81">
        <v>7</v>
      </c>
      <c r="B81" t="s">
        <v>105</v>
      </c>
      <c r="C81">
        <v>1</v>
      </c>
      <c r="D81">
        <v>1</v>
      </c>
      <c r="E81">
        <v>19</v>
      </c>
      <c r="F81">
        <v>19</v>
      </c>
      <c r="G81">
        <v>19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2.4</v>
      </c>
      <c r="P81">
        <v>2.4</v>
      </c>
      <c r="Q81" s="1">
        <v>0</v>
      </c>
    </row>
    <row r="82" spans="1:17" x14ac:dyDescent="0.35">
      <c r="A82">
        <v>7</v>
      </c>
      <c r="B82" t="s">
        <v>99</v>
      </c>
      <c r="C82">
        <v>2</v>
      </c>
      <c r="D82">
        <v>4</v>
      </c>
      <c r="E82">
        <v>13</v>
      </c>
      <c r="F82">
        <v>6.5</v>
      </c>
      <c r="G82">
        <v>8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2.2999999999999998</v>
      </c>
      <c r="P82">
        <v>2.2999999999999998</v>
      </c>
      <c r="Q82" s="1">
        <v>1.0999999999999999E-2</v>
      </c>
    </row>
    <row r="83" spans="1:17" x14ac:dyDescent="0.35">
      <c r="A83">
        <v>7</v>
      </c>
      <c r="B83" t="s">
        <v>119</v>
      </c>
      <c r="C83">
        <v>1</v>
      </c>
      <c r="D83">
        <v>1</v>
      </c>
      <c r="E83">
        <v>16</v>
      </c>
      <c r="F83">
        <v>16</v>
      </c>
      <c r="G83">
        <v>16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2.1</v>
      </c>
      <c r="P83">
        <v>2.1</v>
      </c>
      <c r="Q83" s="1">
        <v>0</v>
      </c>
    </row>
    <row r="84" spans="1:17" x14ac:dyDescent="0.35">
      <c r="A84">
        <v>7</v>
      </c>
      <c r="B84" t="s">
        <v>101</v>
      </c>
      <c r="C84">
        <v>1</v>
      </c>
      <c r="D84">
        <v>1</v>
      </c>
      <c r="E84">
        <v>13</v>
      </c>
      <c r="F84">
        <v>13</v>
      </c>
      <c r="G84">
        <v>13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1.8</v>
      </c>
      <c r="P84">
        <v>1.8</v>
      </c>
      <c r="Q84" s="1">
        <v>0.122</v>
      </c>
    </row>
    <row r="85" spans="1:17" x14ac:dyDescent="0.35">
      <c r="A85">
        <v>7</v>
      </c>
      <c r="B85" t="s">
        <v>207</v>
      </c>
      <c r="C85">
        <v>1</v>
      </c>
      <c r="D85">
        <v>1</v>
      </c>
      <c r="E85">
        <v>11</v>
      </c>
      <c r="F85">
        <v>11</v>
      </c>
      <c r="G85">
        <v>11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1.6</v>
      </c>
      <c r="P85">
        <v>1.6</v>
      </c>
      <c r="Q85" s="1">
        <v>1E-3</v>
      </c>
    </row>
    <row r="86" spans="1:17" x14ac:dyDescent="0.35">
      <c r="A86">
        <v>7</v>
      </c>
      <c r="B86" t="s">
        <v>150</v>
      </c>
      <c r="C86">
        <v>1</v>
      </c>
      <c r="D86">
        <v>1</v>
      </c>
      <c r="E86">
        <v>10</v>
      </c>
      <c r="F86">
        <v>10</v>
      </c>
      <c r="G86">
        <v>10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1.5</v>
      </c>
      <c r="P86">
        <v>1.5</v>
      </c>
      <c r="Q86" s="1">
        <v>3.0000000000000001E-3</v>
      </c>
    </row>
    <row r="87" spans="1:17" x14ac:dyDescent="0.35">
      <c r="A87">
        <v>7</v>
      </c>
      <c r="B87" t="s">
        <v>122</v>
      </c>
      <c r="C87">
        <v>1</v>
      </c>
      <c r="D87">
        <v>1</v>
      </c>
      <c r="E87">
        <v>8</v>
      </c>
      <c r="F87">
        <v>8</v>
      </c>
      <c r="G87">
        <v>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1.3</v>
      </c>
      <c r="P87">
        <v>1.3</v>
      </c>
      <c r="Q87" s="1">
        <v>2.5999999999999999E-2</v>
      </c>
    </row>
    <row r="88" spans="1:17" x14ac:dyDescent="0.35">
      <c r="A88">
        <v>7</v>
      </c>
      <c r="B88" t="s">
        <v>48</v>
      </c>
      <c r="C88">
        <v>1</v>
      </c>
      <c r="D88">
        <v>1</v>
      </c>
      <c r="E88">
        <v>7</v>
      </c>
      <c r="F88">
        <v>7</v>
      </c>
      <c r="G88">
        <v>7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1.2</v>
      </c>
      <c r="P88">
        <v>1.2</v>
      </c>
      <c r="Q88" s="1">
        <v>1.2E-2</v>
      </c>
    </row>
    <row r="89" spans="1:17" x14ac:dyDescent="0.35">
      <c r="A89">
        <v>7</v>
      </c>
      <c r="B89" t="s">
        <v>193</v>
      </c>
      <c r="C89">
        <v>1</v>
      </c>
      <c r="D89">
        <v>1</v>
      </c>
      <c r="E89">
        <v>7</v>
      </c>
      <c r="F89">
        <v>7</v>
      </c>
      <c r="G89">
        <v>7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1.2</v>
      </c>
      <c r="P89">
        <v>1.2</v>
      </c>
      <c r="Q89" s="1">
        <v>1E-3</v>
      </c>
    </row>
    <row r="90" spans="1:17" x14ac:dyDescent="0.35">
      <c r="A90">
        <v>7</v>
      </c>
      <c r="B90" t="s">
        <v>66</v>
      </c>
      <c r="C90">
        <v>1</v>
      </c>
      <c r="D90">
        <v>2</v>
      </c>
      <c r="E90">
        <v>7</v>
      </c>
      <c r="F90">
        <v>7</v>
      </c>
      <c r="G90">
        <v>7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1.2</v>
      </c>
      <c r="P90">
        <v>1.2</v>
      </c>
      <c r="Q90" s="1">
        <v>1.6E-2</v>
      </c>
    </row>
    <row r="91" spans="1:17" x14ac:dyDescent="0.35">
      <c r="A91">
        <v>7</v>
      </c>
      <c r="B91" t="s">
        <v>78</v>
      </c>
      <c r="C91">
        <v>1</v>
      </c>
      <c r="D91">
        <v>5</v>
      </c>
      <c r="E91">
        <v>6</v>
      </c>
      <c r="F91">
        <v>6</v>
      </c>
      <c r="G91">
        <v>6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1.1000000000000001</v>
      </c>
      <c r="P91">
        <v>1.1000000000000001</v>
      </c>
      <c r="Q91" s="1">
        <v>0.80500000000000005</v>
      </c>
    </row>
    <row r="92" spans="1:17" x14ac:dyDescent="0.35">
      <c r="A92">
        <v>7</v>
      </c>
      <c r="B92" t="s">
        <v>337</v>
      </c>
      <c r="C92">
        <v>1</v>
      </c>
      <c r="D92">
        <v>3</v>
      </c>
      <c r="E92">
        <v>6</v>
      </c>
      <c r="F92">
        <v>6</v>
      </c>
      <c r="G92">
        <v>6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1.1000000000000001</v>
      </c>
      <c r="P92">
        <v>1.1000000000000001</v>
      </c>
      <c r="Q92" s="1">
        <v>1.7999999999999999E-2</v>
      </c>
    </row>
    <row r="93" spans="1:17" x14ac:dyDescent="0.35">
      <c r="A93">
        <v>7</v>
      </c>
      <c r="B93" t="s">
        <v>198</v>
      </c>
      <c r="C93">
        <v>1</v>
      </c>
      <c r="D93">
        <v>2</v>
      </c>
      <c r="E93">
        <v>5</v>
      </c>
      <c r="F93">
        <v>5</v>
      </c>
      <c r="G93">
        <v>5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1</v>
      </c>
      <c r="Q93" s="1">
        <v>2.5000000000000001E-2</v>
      </c>
    </row>
    <row r="94" spans="1:17" x14ac:dyDescent="0.35">
      <c r="A94">
        <v>7</v>
      </c>
      <c r="B94" t="s">
        <v>19</v>
      </c>
      <c r="C94">
        <v>1</v>
      </c>
      <c r="D94">
        <v>4</v>
      </c>
      <c r="E94">
        <v>5</v>
      </c>
      <c r="F94">
        <v>5</v>
      </c>
      <c r="G94">
        <v>5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1</v>
      </c>
      <c r="O94">
        <v>1</v>
      </c>
      <c r="P94">
        <v>1</v>
      </c>
      <c r="Q94" s="1">
        <v>0.96399999999999997</v>
      </c>
    </row>
    <row r="95" spans="1:17" x14ac:dyDescent="0.35">
      <c r="A95">
        <v>7</v>
      </c>
      <c r="B95" t="s">
        <v>321</v>
      </c>
      <c r="C95">
        <v>1</v>
      </c>
      <c r="D95">
        <v>1</v>
      </c>
      <c r="E95">
        <v>5</v>
      </c>
      <c r="F95">
        <v>5</v>
      </c>
      <c r="G95">
        <v>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1</v>
      </c>
      <c r="P95">
        <v>1</v>
      </c>
      <c r="Q95" s="1">
        <v>1E-3</v>
      </c>
    </row>
    <row r="96" spans="1:17" x14ac:dyDescent="0.35">
      <c r="A96">
        <v>7</v>
      </c>
      <c r="B96" t="s">
        <v>152</v>
      </c>
      <c r="C96">
        <v>1</v>
      </c>
      <c r="D96">
        <v>2</v>
      </c>
      <c r="E96">
        <v>5</v>
      </c>
      <c r="F96">
        <v>5</v>
      </c>
      <c r="G96">
        <v>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1</v>
      </c>
      <c r="P96">
        <v>1</v>
      </c>
      <c r="Q96" s="1">
        <v>1.6E-2</v>
      </c>
    </row>
    <row r="97" spans="1:17" x14ac:dyDescent="0.35">
      <c r="A97">
        <v>7</v>
      </c>
      <c r="B97" t="s">
        <v>165</v>
      </c>
      <c r="C97">
        <v>3</v>
      </c>
      <c r="D97">
        <v>3</v>
      </c>
      <c r="E97">
        <v>14</v>
      </c>
      <c r="F97">
        <v>4.7</v>
      </c>
      <c r="G97">
        <v>9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1</v>
      </c>
      <c r="O97">
        <v>0.9</v>
      </c>
      <c r="P97">
        <v>0.9</v>
      </c>
      <c r="Q97" s="1">
        <v>3.0000000000000001E-3</v>
      </c>
    </row>
    <row r="98" spans="1:17" x14ac:dyDescent="0.35">
      <c r="A98">
        <v>7</v>
      </c>
      <c r="B98" t="s">
        <v>338</v>
      </c>
      <c r="C98">
        <v>1</v>
      </c>
      <c r="D98">
        <v>1</v>
      </c>
      <c r="E98">
        <v>3</v>
      </c>
      <c r="F98">
        <v>3</v>
      </c>
      <c r="G98">
        <v>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0.8</v>
      </c>
      <c r="P98">
        <v>0.8</v>
      </c>
      <c r="Q98" s="1">
        <v>1.6E-2</v>
      </c>
    </row>
    <row r="99" spans="1:17" x14ac:dyDescent="0.35">
      <c r="A99">
        <v>7</v>
      </c>
      <c r="B99" t="s">
        <v>277</v>
      </c>
      <c r="C99">
        <v>1</v>
      </c>
      <c r="D99">
        <v>2</v>
      </c>
      <c r="E99">
        <v>3</v>
      </c>
      <c r="F99">
        <v>3</v>
      </c>
      <c r="G99">
        <v>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0.8</v>
      </c>
      <c r="P99">
        <v>0.8</v>
      </c>
      <c r="Q99" s="1">
        <v>1E-3</v>
      </c>
    </row>
    <row r="100" spans="1:17" x14ac:dyDescent="0.35">
      <c r="A100">
        <v>7</v>
      </c>
      <c r="B100" t="s">
        <v>156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7</v>
      </c>
      <c r="L100">
        <v>0</v>
      </c>
      <c r="M100">
        <v>0</v>
      </c>
      <c r="N100">
        <v>1</v>
      </c>
      <c r="O100">
        <v>0.7</v>
      </c>
      <c r="P100">
        <v>0.7</v>
      </c>
      <c r="Q100" s="1">
        <v>2E-3</v>
      </c>
    </row>
    <row r="101" spans="1:17" x14ac:dyDescent="0.35">
      <c r="A101">
        <v>7</v>
      </c>
      <c r="B101" t="s">
        <v>168</v>
      </c>
      <c r="C101">
        <v>1</v>
      </c>
      <c r="D101">
        <v>1</v>
      </c>
      <c r="E101">
        <v>2</v>
      </c>
      <c r="F101">
        <v>2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0.7</v>
      </c>
      <c r="P101">
        <v>0.7</v>
      </c>
      <c r="Q101" s="1">
        <v>8.9999999999999993E-3</v>
      </c>
    </row>
    <row r="102" spans="1:17" x14ac:dyDescent="0.35">
      <c r="A102">
        <v>7</v>
      </c>
      <c r="B102" t="s">
        <v>160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0.5</v>
      </c>
      <c r="P102">
        <v>0.5</v>
      </c>
      <c r="Q102" s="1">
        <v>1E-3</v>
      </c>
    </row>
    <row r="103" spans="1:17" x14ac:dyDescent="0.35">
      <c r="A103">
        <v>7</v>
      </c>
      <c r="B103" t="s">
        <v>57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0.1</v>
      </c>
      <c r="P103">
        <v>0.1</v>
      </c>
      <c r="Q103" s="1">
        <v>0.01</v>
      </c>
    </row>
    <row r="104" spans="1:17" x14ac:dyDescent="0.35">
      <c r="A104">
        <v>7</v>
      </c>
      <c r="B104" t="s">
        <v>40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s="1">
        <v>0.90200000000000002</v>
      </c>
    </row>
    <row r="105" spans="1:17" x14ac:dyDescent="0.35">
      <c r="A105">
        <v>7</v>
      </c>
      <c r="B105" t="s">
        <v>175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1">
        <v>0</v>
      </c>
    </row>
    <row r="106" spans="1:17" x14ac:dyDescent="0.35">
      <c r="A106">
        <v>7</v>
      </c>
      <c r="B106" t="s">
        <v>353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s="1">
        <v>0</v>
      </c>
    </row>
    <row r="107" spans="1:17" x14ac:dyDescent="0.35">
      <c r="A107">
        <v>7</v>
      </c>
      <c r="B107" t="s">
        <v>173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s="1">
        <v>0</v>
      </c>
    </row>
    <row r="108" spans="1:17" x14ac:dyDescent="0.35">
      <c r="A108">
        <v>7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1">
        <v>0</v>
      </c>
    </row>
    <row r="109" spans="1:17" x14ac:dyDescent="0.35">
      <c r="A109">
        <v>7</v>
      </c>
      <c r="B109" t="s">
        <v>171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 s="1">
        <v>1E-3</v>
      </c>
    </row>
    <row r="110" spans="1:17" x14ac:dyDescent="0.35">
      <c r="A110">
        <v>7</v>
      </c>
      <c r="B110" t="s">
        <v>170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1">
        <v>0</v>
      </c>
    </row>
    <row r="111" spans="1:17" x14ac:dyDescent="0.35">
      <c r="A111">
        <v>7</v>
      </c>
      <c r="B111" t="s">
        <v>358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1">
        <v>0</v>
      </c>
    </row>
    <row r="112" spans="1:17" x14ac:dyDescent="0.35">
      <c r="A112">
        <v>7</v>
      </c>
      <c r="B112" t="s">
        <v>174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s="1">
        <v>0</v>
      </c>
    </row>
    <row r="113" spans="1:17" x14ac:dyDescent="0.35">
      <c r="A113">
        <v>7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 s="1">
        <v>8.6999999999999994E-2</v>
      </c>
    </row>
    <row r="114" spans="1:17" x14ac:dyDescent="0.35">
      <c r="A114">
        <v>7</v>
      </c>
      <c r="B114" t="s">
        <v>354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1">
        <v>0</v>
      </c>
    </row>
    <row r="115" spans="1:17" x14ac:dyDescent="0.35">
      <c r="A115">
        <v>7</v>
      </c>
      <c r="B115" t="s">
        <v>178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 s="1">
        <v>0</v>
      </c>
    </row>
    <row r="116" spans="1:17" x14ac:dyDescent="0.35">
      <c r="A116">
        <v>7</v>
      </c>
      <c r="B116" t="s">
        <v>179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 s="1">
        <v>0</v>
      </c>
    </row>
    <row r="117" spans="1:17" x14ac:dyDescent="0.35">
      <c r="A117">
        <v>7</v>
      </c>
      <c r="B117" t="s">
        <v>47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">
        <v>7.0000000000000001E-3</v>
      </c>
    </row>
    <row r="118" spans="1:17" x14ac:dyDescent="0.35">
      <c r="A118">
        <v>7</v>
      </c>
      <c r="B118" t="s">
        <v>100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 s="1">
        <v>2.5000000000000001E-2</v>
      </c>
    </row>
    <row r="119" spans="1:17" x14ac:dyDescent="0.35">
      <c r="A119">
        <v>7</v>
      </c>
      <c r="B119" t="s">
        <v>180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s="1">
        <v>0</v>
      </c>
    </row>
    <row r="120" spans="1:17" x14ac:dyDescent="0.35">
      <c r="A120">
        <v>7</v>
      </c>
      <c r="B120" t="s">
        <v>176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 s="1">
        <v>0</v>
      </c>
    </row>
    <row r="121" spans="1:17" x14ac:dyDescent="0.35">
      <c r="A121">
        <v>7</v>
      </c>
      <c r="B121" t="s">
        <v>350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">
        <v>0</v>
      </c>
    </row>
    <row r="122" spans="1:17" x14ac:dyDescent="0.35">
      <c r="A122">
        <v>7</v>
      </c>
      <c r="B122" t="s">
        <v>181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">
        <v>2.1000000000000001E-2</v>
      </c>
    </row>
    <row r="123" spans="1:17" x14ac:dyDescent="0.35">
      <c r="A123">
        <v>7</v>
      </c>
      <c r="B123" t="s">
        <v>339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">
        <v>0</v>
      </c>
    </row>
    <row r="124" spans="1:17" x14ac:dyDescent="0.35">
      <c r="A124">
        <v>7</v>
      </c>
      <c r="B124" t="s">
        <v>340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1">
        <v>0</v>
      </c>
    </row>
    <row r="125" spans="1:17" x14ac:dyDescent="0.35">
      <c r="A125">
        <v>7</v>
      </c>
      <c r="B125" t="s">
        <v>182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1">
        <v>0</v>
      </c>
    </row>
    <row r="126" spans="1:17" x14ac:dyDescent="0.35">
      <c r="A126">
        <v>7</v>
      </c>
      <c r="B126" t="s">
        <v>183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1">
        <v>0</v>
      </c>
    </row>
    <row r="127" spans="1:17" x14ac:dyDescent="0.35">
      <c r="A127">
        <v>7</v>
      </c>
      <c r="B127" t="s">
        <v>184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">
        <v>0</v>
      </c>
    </row>
    <row r="128" spans="1:17" x14ac:dyDescent="0.35">
      <c r="A128">
        <v>7</v>
      </c>
      <c r="B128" t="s">
        <v>185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 s="1">
        <v>2.4E-2</v>
      </c>
    </row>
    <row r="129" spans="1:17" x14ac:dyDescent="0.35">
      <c r="A129">
        <v>7</v>
      </c>
      <c r="B129" t="s">
        <v>186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7</v>
      </c>
      <c r="B130" t="s">
        <v>362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>
        <v>0</v>
      </c>
    </row>
    <row r="131" spans="1:17" x14ac:dyDescent="0.35">
      <c r="A131">
        <v>7</v>
      </c>
      <c r="B131" t="s">
        <v>187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</v>
      </c>
    </row>
    <row r="132" spans="1:17" x14ac:dyDescent="0.35">
      <c r="A132">
        <v>7</v>
      </c>
      <c r="B132" t="s">
        <v>49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0.98</v>
      </c>
    </row>
    <row r="133" spans="1:17" x14ac:dyDescent="0.35">
      <c r="A133">
        <v>7</v>
      </c>
      <c r="B133" t="s">
        <v>369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 s="1">
        <v>0</v>
      </c>
    </row>
    <row r="134" spans="1:17" x14ac:dyDescent="0.35">
      <c r="A134">
        <v>7</v>
      </c>
      <c r="B134" t="s">
        <v>34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">
        <v>0.98</v>
      </c>
    </row>
    <row r="135" spans="1:17" x14ac:dyDescent="0.35">
      <c r="A135">
        <v>7</v>
      </c>
      <c r="B135" t="s">
        <v>96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 s="1">
        <v>4.0000000000000001E-3</v>
      </c>
    </row>
    <row r="136" spans="1:17" x14ac:dyDescent="0.35">
      <c r="A136">
        <v>7</v>
      </c>
      <c r="B136" t="s">
        <v>58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s="1">
        <v>1</v>
      </c>
    </row>
    <row r="137" spans="1:17" x14ac:dyDescent="0.35">
      <c r="A137">
        <v>7</v>
      </c>
      <c r="B137" t="s">
        <v>53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1">
        <v>8.0000000000000002E-3</v>
      </c>
    </row>
    <row r="138" spans="1:17" x14ac:dyDescent="0.35">
      <c r="A138">
        <v>7</v>
      </c>
      <c r="B138" t="s">
        <v>341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1">
        <v>0</v>
      </c>
    </row>
    <row r="139" spans="1:17" x14ac:dyDescent="0.35">
      <c r="A139">
        <v>7</v>
      </c>
      <c r="B139" t="s">
        <v>190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0</v>
      </c>
    </row>
    <row r="140" spans="1:17" x14ac:dyDescent="0.35">
      <c r="A140">
        <v>7</v>
      </c>
      <c r="B140" t="s">
        <v>191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1">
        <v>3.0000000000000001E-3</v>
      </c>
    </row>
    <row r="141" spans="1:17" x14ac:dyDescent="0.35">
      <c r="A141">
        <v>7</v>
      </c>
      <c r="B141" t="s">
        <v>188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1">
        <v>0</v>
      </c>
    </row>
    <row r="142" spans="1:17" x14ac:dyDescent="0.35">
      <c r="A142">
        <v>7</v>
      </c>
      <c r="B142" t="s">
        <v>192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0</v>
      </c>
    </row>
    <row r="143" spans="1:17" x14ac:dyDescent="0.35">
      <c r="A143">
        <v>7</v>
      </c>
      <c r="B143" t="s">
        <v>342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">
        <v>0</v>
      </c>
    </row>
    <row r="144" spans="1:17" x14ac:dyDescent="0.35">
      <c r="A144">
        <v>7</v>
      </c>
      <c r="B144" t="s">
        <v>194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 s="1">
        <v>1E-3</v>
      </c>
    </row>
    <row r="145" spans="1:17" x14ac:dyDescent="0.35">
      <c r="A145">
        <v>7</v>
      </c>
      <c r="B145" t="s">
        <v>189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</v>
      </c>
    </row>
    <row r="146" spans="1:17" x14ac:dyDescent="0.35">
      <c r="A146">
        <v>7</v>
      </c>
      <c r="B146" t="s">
        <v>195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 s="1">
        <v>0</v>
      </c>
    </row>
    <row r="147" spans="1:17" x14ac:dyDescent="0.35">
      <c r="A147">
        <v>7</v>
      </c>
      <c r="B147" t="s">
        <v>196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0</v>
      </c>
    </row>
    <row r="148" spans="1:17" x14ac:dyDescent="0.35">
      <c r="A148">
        <v>7</v>
      </c>
      <c r="B148" t="s">
        <v>197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0</v>
      </c>
    </row>
    <row r="149" spans="1:17" x14ac:dyDescent="0.35">
      <c r="A149">
        <v>7</v>
      </c>
      <c r="B149" t="s">
        <v>357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0</v>
      </c>
    </row>
    <row r="150" spans="1:17" x14ac:dyDescent="0.35">
      <c r="A150">
        <v>7</v>
      </c>
      <c r="B150" t="s">
        <v>359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0</v>
      </c>
    </row>
    <row r="151" spans="1:17" x14ac:dyDescent="0.35">
      <c r="A151">
        <v>7</v>
      </c>
      <c r="B151" t="s">
        <v>201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1">
        <v>4.1000000000000002E-2</v>
      </c>
    </row>
    <row r="152" spans="1:17" x14ac:dyDescent="0.35">
      <c r="A152">
        <v>7</v>
      </c>
      <c r="B152" t="s">
        <v>199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v>0</v>
      </c>
    </row>
    <row r="153" spans="1:17" x14ac:dyDescent="0.35">
      <c r="A153">
        <v>7</v>
      </c>
      <c r="B153" t="s">
        <v>200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0</v>
      </c>
    </row>
    <row r="154" spans="1:17" x14ac:dyDescent="0.35">
      <c r="A154">
        <v>7</v>
      </c>
      <c r="B154" t="s">
        <v>202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0</v>
      </c>
    </row>
    <row r="155" spans="1:17" x14ac:dyDescent="0.35">
      <c r="A155">
        <v>7</v>
      </c>
      <c r="B155" t="s">
        <v>355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v>0</v>
      </c>
    </row>
    <row r="156" spans="1:17" x14ac:dyDescent="0.35">
      <c r="A156">
        <v>7</v>
      </c>
      <c r="B156" t="s">
        <v>169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 s="1">
        <v>1E-3</v>
      </c>
    </row>
    <row r="157" spans="1:17" x14ac:dyDescent="0.35">
      <c r="A157">
        <v>7</v>
      </c>
      <c r="B157" t="s">
        <v>203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">
        <v>0</v>
      </c>
    </row>
    <row r="158" spans="1:17" x14ac:dyDescent="0.35">
      <c r="A158">
        <v>7</v>
      </c>
      <c r="B158" t="s">
        <v>363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">
        <v>0</v>
      </c>
    </row>
    <row r="159" spans="1:17" x14ac:dyDescent="0.35">
      <c r="A159">
        <v>7</v>
      </c>
      <c r="B159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1E-3</v>
      </c>
    </row>
    <row r="160" spans="1:17" x14ac:dyDescent="0.35">
      <c r="A160">
        <v>7</v>
      </c>
      <c r="B160" t="s">
        <v>204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1">
        <v>0</v>
      </c>
    </row>
    <row r="161" spans="1:17" x14ac:dyDescent="0.35">
      <c r="A161">
        <v>7</v>
      </c>
      <c r="B161" t="s">
        <v>346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0</v>
      </c>
    </row>
    <row r="162" spans="1:17" x14ac:dyDescent="0.35">
      <c r="A162">
        <v>7</v>
      </c>
      <c r="B162" t="s">
        <v>205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0</v>
      </c>
    </row>
    <row r="163" spans="1:17" x14ac:dyDescent="0.35">
      <c r="A163">
        <v>7</v>
      </c>
      <c r="B163" t="s">
        <v>107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 s="1">
        <v>1E-3</v>
      </c>
    </row>
    <row r="164" spans="1:17" x14ac:dyDescent="0.35">
      <c r="A164">
        <v>7</v>
      </c>
      <c r="B164" t="s">
        <v>206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</v>
      </c>
    </row>
    <row r="165" spans="1:17" x14ac:dyDescent="0.35">
      <c r="A165">
        <v>7</v>
      </c>
      <c r="B165" t="s">
        <v>21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0.99399999999999999</v>
      </c>
    </row>
    <row r="166" spans="1:17" x14ac:dyDescent="0.35">
      <c r="A166">
        <v>7</v>
      </c>
      <c r="B166" t="s">
        <v>108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0.88500000000000001</v>
      </c>
    </row>
    <row r="167" spans="1:17" x14ac:dyDescent="0.35">
      <c r="A167">
        <v>7</v>
      </c>
      <c r="B167" t="s">
        <v>45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1</v>
      </c>
    </row>
    <row r="168" spans="1:17" x14ac:dyDescent="0.35">
      <c r="A168">
        <v>7</v>
      </c>
      <c r="B168" t="s">
        <v>343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1">
        <v>0</v>
      </c>
    </row>
    <row r="169" spans="1:17" x14ac:dyDescent="0.35">
      <c r="A169">
        <v>7</v>
      </c>
      <c r="B169" t="s">
        <v>208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1">
        <v>0</v>
      </c>
    </row>
    <row r="170" spans="1:17" x14ac:dyDescent="0.35">
      <c r="A170">
        <v>7</v>
      </c>
      <c r="B170" t="s">
        <v>364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0</v>
      </c>
    </row>
    <row r="171" spans="1:17" x14ac:dyDescent="0.35">
      <c r="A171">
        <v>7</v>
      </c>
      <c r="B171" t="s">
        <v>360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0</v>
      </c>
    </row>
    <row r="172" spans="1:17" x14ac:dyDescent="0.35">
      <c r="A172">
        <v>7</v>
      </c>
      <c r="B172" t="s">
        <v>347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1">
        <v>0</v>
      </c>
    </row>
    <row r="173" spans="1:17" x14ac:dyDescent="0.35">
      <c r="A173">
        <v>7</v>
      </c>
      <c r="B173" t="s">
        <v>209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1">
        <v>0</v>
      </c>
    </row>
    <row r="174" spans="1:17" x14ac:dyDescent="0.35">
      <c r="A174">
        <v>7</v>
      </c>
      <c r="B174" t="s">
        <v>210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 s="1">
        <v>0</v>
      </c>
    </row>
    <row r="175" spans="1:17" x14ac:dyDescent="0.35">
      <c r="A175">
        <v>7</v>
      </c>
      <c r="B175" t="s">
        <v>211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0</v>
      </c>
    </row>
    <row r="176" spans="1:17" x14ac:dyDescent="0.35">
      <c r="A176">
        <v>7</v>
      </c>
      <c r="B176" t="s">
        <v>212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0</v>
      </c>
    </row>
    <row r="177" spans="1:17" x14ac:dyDescent="0.35">
      <c r="A177">
        <v>7</v>
      </c>
      <c r="B177" t="s">
        <v>218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0</v>
      </c>
    </row>
    <row r="178" spans="1:17" x14ac:dyDescent="0.35">
      <c r="A178">
        <v>7</v>
      </c>
      <c r="B178" t="s">
        <v>219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</v>
      </c>
    </row>
    <row r="179" spans="1:17" x14ac:dyDescent="0.35">
      <c r="A179">
        <v>7</v>
      </c>
      <c r="B179" t="s">
        <v>214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s="1">
        <v>0</v>
      </c>
    </row>
    <row r="180" spans="1:17" x14ac:dyDescent="0.35">
      <c r="A180">
        <v>7</v>
      </c>
      <c r="B180" t="s">
        <v>215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1E-3</v>
      </c>
    </row>
    <row r="181" spans="1:17" x14ac:dyDescent="0.35">
      <c r="A181">
        <v>7</v>
      </c>
      <c r="B181" t="s">
        <v>151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s="1">
        <v>1E-3</v>
      </c>
    </row>
    <row r="182" spans="1:17" x14ac:dyDescent="0.35">
      <c r="A182">
        <v>7</v>
      </c>
      <c r="B182" t="s">
        <v>164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s="1">
        <v>0</v>
      </c>
    </row>
    <row r="183" spans="1:17" x14ac:dyDescent="0.35">
      <c r="A183">
        <v>7</v>
      </c>
      <c r="B183" t="s">
        <v>217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s="1">
        <v>3.0000000000000001E-3</v>
      </c>
    </row>
    <row r="184" spans="1:17" x14ac:dyDescent="0.35">
      <c r="A184">
        <v>7</v>
      </c>
      <c r="B184" t="s">
        <v>361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s="1">
        <v>0</v>
      </c>
    </row>
    <row r="185" spans="1:17" x14ac:dyDescent="0.35">
      <c r="A185">
        <v>7</v>
      </c>
      <c r="B185" t="s">
        <v>213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s="1">
        <v>0</v>
      </c>
    </row>
    <row r="186" spans="1:17" x14ac:dyDescent="0.35">
      <c r="A186">
        <v>7</v>
      </c>
      <c r="B186" t="s">
        <v>73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">
        <v>0.91</v>
      </c>
    </row>
    <row r="187" spans="1:17" x14ac:dyDescent="0.35">
      <c r="A187">
        <v>7</v>
      </c>
      <c r="B187" t="s">
        <v>220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7</v>
      </c>
      <c r="B188" t="s">
        <v>221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 s="1">
        <v>1E-3</v>
      </c>
    </row>
    <row r="189" spans="1:17" x14ac:dyDescent="0.35">
      <c r="A189">
        <v>7</v>
      </c>
      <c r="B189" t="s">
        <v>222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2.7E-2</v>
      </c>
    </row>
    <row r="190" spans="1:17" x14ac:dyDescent="0.35">
      <c r="A190">
        <v>7</v>
      </c>
      <c r="B190" t="s">
        <v>226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1">
        <v>0</v>
      </c>
    </row>
    <row r="191" spans="1:17" x14ac:dyDescent="0.35">
      <c r="A191">
        <v>7</v>
      </c>
      <c r="B191" t="s">
        <v>224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s="1">
        <v>0</v>
      </c>
    </row>
    <row r="192" spans="1:17" x14ac:dyDescent="0.35">
      <c r="A192">
        <v>7</v>
      </c>
      <c r="B192" t="s">
        <v>227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0</v>
      </c>
    </row>
    <row r="193" spans="1:17" x14ac:dyDescent="0.35">
      <c r="A193">
        <v>7</v>
      </c>
      <c r="B193" t="s">
        <v>228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1">
        <v>0</v>
      </c>
    </row>
    <row r="194" spans="1:17" x14ac:dyDescent="0.35">
      <c r="A194">
        <v>7</v>
      </c>
      <c r="B194" t="s">
        <v>225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0</v>
      </c>
    </row>
    <row r="195" spans="1:17" x14ac:dyDescent="0.35">
      <c r="A195">
        <v>7</v>
      </c>
      <c r="B195" t="s">
        <v>229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s="1">
        <v>0</v>
      </c>
    </row>
    <row r="196" spans="1:17" x14ac:dyDescent="0.35">
      <c r="A196">
        <v>7</v>
      </c>
      <c r="B196" t="s">
        <v>230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s="1">
        <v>0</v>
      </c>
    </row>
    <row r="197" spans="1:17" x14ac:dyDescent="0.35">
      <c r="A197">
        <v>7</v>
      </c>
      <c r="B197" t="s">
        <v>231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s="1">
        <v>0</v>
      </c>
    </row>
    <row r="198" spans="1:17" x14ac:dyDescent="0.35">
      <c r="A198">
        <v>7</v>
      </c>
      <c r="B198" t="s">
        <v>232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s="1">
        <v>0</v>
      </c>
    </row>
    <row r="199" spans="1:17" x14ac:dyDescent="0.35">
      <c r="A199">
        <v>7</v>
      </c>
      <c r="B199" t="s">
        <v>233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 s="1">
        <v>0</v>
      </c>
    </row>
    <row r="200" spans="1:17" x14ac:dyDescent="0.35">
      <c r="A200">
        <v>7</v>
      </c>
      <c r="B200" t="s">
        <v>365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 s="1">
        <v>0</v>
      </c>
    </row>
    <row r="201" spans="1:17" x14ac:dyDescent="0.35">
      <c r="A201">
        <v>7</v>
      </c>
      <c r="B201" t="s">
        <v>234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s="1">
        <v>0</v>
      </c>
    </row>
    <row r="202" spans="1:17" x14ac:dyDescent="0.35">
      <c r="A202">
        <v>7</v>
      </c>
      <c r="B202" t="s">
        <v>235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s="1">
        <v>0</v>
      </c>
    </row>
    <row r="203" spans="1:17" x14ac:dyDescent="0.35">
      <c r="A203">
        <v>7</v>
      </c>
      <c r="B203" t="s">
        <v>236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 s="1">
        <v>0</v>
      </c>
    </row>
    <row r="204" spans="1:17" x14ac:dyDescent="0.35">
      <c r="A204">
        <v>7</v>
      </c>
      <c r="B204" t="s">
        <v>237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 s="1">
        <v>0</v>
      </c>
    </row>
    <row r="205" spans="1:17" x14ac:dyDescent="0.35">
      <c r="A205">
        <v>7</v>
      </c>
      <c r="B205" t="s">
        <v>248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s="1">
        <v>0</v>
      </c>
    </row>
    <row r="206" spans="1:17" x14ac:dyDescent="0.35">
      <c r="A206">
        <v>7</v>
      </c>
      <c r="B206" t="s">
        <v>249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s="1">
        <v>0</v>
      </c>
    </row>
    <row r="207" spans="1:17" x14ac:dyDescent="0.35">
      <c r="A207">
        <v>7</v>
      </c>
      <c r="B207" t="s">
        <v>238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 s="1">
        <v>0</v>
      </c>
    </row>
    <row r="208" spans="1:17" x14ac:dyDescent="0.35">
      <c r="A208">
        <v>7</v>
      </c>
      <c r="B208" t="s">
        <v>239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 s="1">
        <v>0</v>
      </c>
    </row>
    <row r="209" spans="1:17" x14ac:dyDescent="0.35">
      <c r="A209">
        <v>7</v>
      </c>
      <c r="B209" t="s">
        <v>240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 s="1">
        <v>0</v>
      </c>
    </row>
    <row r="210" spans="1:17" x14ac:dyDescent="0.35">
      <c r="A210">
        <v>7</v>
      </c>
      <c r="B210" t="s">
        <v>241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 s="1">
        <v>0</v>
      </c>
    </row>
    <row r="211" spans="1:17" x14ac:dyDescent="0.35">
      <c r="A211">
        <v>7</v>
      </c>
      <c r="B211" t="s">
        <v>242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 s="1">
        <v>0</v>
      </c>
    </row>
    <row r="212" spans="1:17" x14ac:dyDescent="0.35">
      <c r="A212">
        <v>7</v>
      </c>
      <c r="B212" t="s">
        <v>243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s="1">
        <v>0</v>
      </c>
    </row>
    <row r="213" spans="1:17" x14ac:dyDescent="0.35">
      <c r="A213">
        <v>7</v>
      </c>
      <c r="B213" t="s">
        <v>244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s="1">
        <v>0</v>
      </c>
    </row>
    <row r="214" spans="1:17" x14ac:dyDescent="0.35">
      <c r="A214">
        <v>7</v>
      </c>
      <c r="B214" t="s">
        <v>245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s="1">
        <v>0</v>
      </c>
    </row>
    <row r="215" spans="1:17" x14ac:dyDescent="0.35">
      <c r="A215">
        <v>7</v>
      </c>
      <c r="B215" t="s">
        <v>246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 s="1">
        <v>0</v>
      </c>
    </row>
    <row r="216" spans="1:17" x14ac:dyDescent="0.35">
      <c r="A216">
        <v>7</v>
      </c>
      <c r="B216" t="s">
        <v>247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0</v>
      </c>
      <c r="Q216" s="1">
        <v>1E-3</v>
      </c>
    </row>
    <row r="217" spans="1:17" x14ac:dyDescent="0.35">
      <c r="A217">
        <v>7</v>
      </c>
      <c r="B217" t="s">
        <v>250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 s="1">
        <v>0</v>
      </c>
    </row>
    <row r="218" spans="1:17" x14ac:dyDescent="0.35">
      <c r="A218">
        <v>7</v>
      </c>
      <c r="B218" t="s">
        <v>251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s="1">
        <v>0</v>
      </c>
    </row>
    <row r="219" spans="1:17" x14ac:dyDescent="0.35">
      <c r="A219">
        <v>7</v>
      </c>
      <c r="B219" t="s">
        <v>255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s="1">
        <v>0</v>
      </c>
    </row>
    <row r="220" spans="1:17" x14ac:dyDescent="0.35">
      <c r="A220">
        <v>7</v>
      </c>
      <c r="B220" t="s">
        <v>163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s="1">
        <v>2E-3</v>
      </c>
    </row>
    <row r="221" spans="1:17" x14ac:dyDescent="0.35">
      <c r="A221">
        <v>7</v>
      </c>
      <c r="B221" t="s">
        <v>254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s="1">
        <v>0</v>
      </c>
    </row>
    <row r="222" spans="1:17" x14ac:dyDescent="0.35">
      <c r="A222">
        <v>7</v>
      </c>
      <c r="B222" t="s">
        <v>252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1">
        <v>1E-3</v>
      </c>
    </row>
    <row r="223" spans="1:17" x14ac:dyDescent="0.35">
      <c r="A223">
        <v>7</v>
      </c>
      <c r="B223" t="s">
        <v>344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 s="1">
        <v>0</v>
      </c>
    </row>
    <row r="224" spans="1:17" x14ac:dyDescent="0.35">
      <c r="A224">
        <v>7</v>
      </c>
      <c r="B224" t="s">
        <v>256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 s="1">
        <v>0</v>
      </c>
    </row>
    <row r="225" spans="1:17" x14ac:dyDescent="0.35">
      <c r="A225">
        <v>7</v>
      </c>
      <c r="B225" t="s">
        <v>257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 s="1">
        <v>0</v>
      </c>
    </row>
    <row r="226" spans="1:17" x14ac:dyDescent="0.35">
      <c r="A226">
        <v>7</v>
      </c>
      <c r="B226" t="s">
        <v>253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 s="1">
        <v>0</v>
      </c>
    </row>
    <row r="227" spans="1:17" x14ac:dyDescent="0.35">
      <c r="A227">
        <v>7</v>
      </c>
      <c r="B227" t="s">
        <v>351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s="1">
        <v>0</v>
      </c>
    </row>
    <row r="228" spans="1:17" x14ac:dyDescent="0.35">
      <c r="A228">
        <v>7</v>
      </c>
      <c r="B228" t="s">
        <v>258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 s="1">
        <v>0</v>
      </c>
    </row>
    <row r="229" spans="1:17" x14ac:dyDescent="0.35">
      <c r="A229">
        <v>7</v>
      </c>
      <c r="B229" t="s">
        <v>259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1">
        <v>1E-3</v>
      </c>
    </row>
    <row r="230" spans="1:17" x14ac:dyDescent="0.35">
      <c r="A230">
        <v>7</v>
      </c>
      <c r="B230" t="s">
        <v>79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0</v>
      </c>
      <c r="Q230" s="1">
        <v>1E-3</v>
      </c>
    </row>
    <row r="231" spans="1:17" x14ac:dyDescent="0.35">
      <c r="A231">
        <v>7</v>
      </c>
      <c r="B231" t="s">
        <v>261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 s="1">
        <v>0</v>
      </c>
    </row>
    <row r="232" spans="1:17" x14ac:dyDescent="0.35">
      <c r="A232">
        <v>7</v>
      </c>
      <c r="B232" t="s">
        <v>81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 s="1">
        <v>0.18099999999999999</v>
      </c>
    </row>
    <row r="233" spans="1:17" x14ac:dyDescent="0.35">
      <c r="A233">
        <v>7</v>
      </c>
      <c r="B233" t="s">
        <v>111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 s="1">
        <v>8.0000000000000002E-3</v>
      </c>
    </row>
    <row r="234" spans="1:17" x14ac:dyDescent="0.35">
      <c r="A234">
        <v>7</v>
      </c>
      <c r="B234" t="s">
        <v>264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s="1">
        <v>0</v>
      </c>
    </row>
    <row r="235" spans="1:17" x14ac:dyDescent="0.35">
      <c r="A235">
        <v>7</v>
      </c>
      <c r="B235" t="s">
        <v>263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 s="1">
        <v>0</v>
      </c>
    </row>
    <row r="236" spans="1:17" x14ac:dyDescent="0.35">
      <c r="A236">
        <v>7</v>
      </c>
      <c r="B236" t="s">
        <v>262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 s="1">
        <v>0</v>
      </c>
    </row>
    <row r="237" spans="1:17" x14ac:dyDescent="0.35">
      <c r="A237">
        <v>7</v>
      </c>
      <c r="B237" t="s">
        <v>269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0</v>
      </c>
      <c r="Q237" s="1">
        <v>1E-3</v>
      </c>
    </row>
    <row r="238" spans="1:17" x14ac:dyDescent="0.35">
      <c r="A238">
        <v>7</v>
      </c>
      <c r="B238" t="s">
        <v>265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 s="1">
        <v>0</v>
      </c>
    </row>
    <row r="239" spans="1:17" x14ac:dyDescent="0.35">
      <c r="A239">
        <v>7</v>
      </c>
      <c r="B239" t="s">
        <v>266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 s="1">
        <v>0</v>
      </c>
    </row>
    <row r="240" spans="1:17" x14ac:dyDescent="0.35">
      <c r="A240">
        <v>7</v>
      </c>
      <c r="B240" t="s">
        <v>267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 s="1">
        <v>0</v>
      </c>
    </row>
    <row r="241" spans="1:17" x14ac:dyDescent="0.35">
      <c r="A241">
        <v>7</v>
      </c>
      <c r="B241" t="s">
        <v>268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 s="1">
        <v>0</v>
      </c>
    </row>
    <row r="242" spans="1:17" x14ac:dyDescent="0.35">
      <c r="A242">
        <v>7</v>
      </c>
      <c r="B242" t="s">
        <v>87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 s="1">
        <v>8.5000000000000006E-2</v>
      </c>
    </row>
    <row r="243" spans="1:17" x14ac:dyDescent="0.35">
      <c r="A243">
        <v>7</v>
      </c>
      <c r="B243" t="s">
        <v>271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 s="1">
        <v>1E-3</v>
      </c>
    </row>
    <row r="244" spans="1:17" x14ac:dyDescent="0.35">
      <c r="A244">
        <v>7</v>
      </c>
      <c r="B244" t="s">
        <v>272</v>
      </c>
      <c r="C244">
        <v>0</v>
      </c>
      <c r="D244">
        <v>2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 s="1">
        <v>0</v>
      </c>
    </row>
    <row r="245" spans="1:17" x14ac:dyDescent="0.35">
      <c r="A245">
        <v>7</v>
      </c>
      <c r="B245" t="s">
        <v>270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 s="1">
        <v>0</v>
      </c>
    </row>
    <row r="246" spans="1:17" x14ac:dyDescent="0.35">
      <c r="A246">
        <v>7</v>
      </c>
      <c r="B246" t="s">
        <v>273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 s="1">
        <v>0</v>
      </c>
    </row>
    <row r="247" spans="1:17" x14ac:dyDescent="0.35">
      <c r="A247">
        <v>7</v>
      </c>
      <c r="B247" t="s">
        <v>274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s="1">
        <v>1E-3</v>
      </c>
    </row>
    <row r="248" spans="1:17" x14ac:dyDescent="0.35">
      <c r="A248">
        <v>7</v>
      </c>
      <c r="B248" t="s">
        <v>279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 s="1">
        <v>0</v>
      </c>
    </row>
    <row r="249" spans="1:17" x14ac:dyDescent="0.35">
      <c r="A249">
        <v>7</v>
      </c>
      <c r="B249" t="s">
        <v>334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 s="1">
        <v>2E-3</v>
      </c>
    </row>
    <row r="250" spans="1:17" x14ac:dyDescent="0.35">
      <c r="A250">
        <v>7</v>
      </c>
      <c r="B250" t="s">
        <v>276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 s="1">
        <v>0</v>
      </c>
    </row>
    <row r="251" spans="1:17" x14ac:dyDescent="0.35">
      <c r="A251">
        <v>7</v>
      </c>
      <c r="B251" t="s">
        <v>278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s="1">
        <v>0</v>
      </c>
    </row>
    <row r="252" spans="1:17" x14ac:dyDescent="0.35">
      <c r="A252">
        <v>7</v>
      </c>
      <c r="B252" t="s">
        <v>336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 s="1">
        <v>3.0000000000000001E-3</v>
      </c>
    </row>
    <row r="253" spans="1:17" x14ac:dyDescent="0.35">
      <c r="A253">
        <v>7</v>
      </c>
      <c r="B253" t="s">
        <v>348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 s="1">
        <v>0</v>
      </c>
    </row>
    <row r="254" spans="1:17" x14ac:dyDescent="0.35">
      <c r="A254">
        <v>7</v>
      </c>
      <c r="B254" t="s">
        <v>115</v>
      </c>
      <c r="C254">
        <v>0</v>
      </c>
      <c r="D254">
        <v>6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 s="1">
        <v>0.182</v>
      </c>
    </row>
    <row r="255" spans="1:17" x14ac:dyDescent="0.35">
      <c r="A255">
        <v>7</v>
      </c>
      <c r="B255" t="s">
        <v>260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 s="1">
        <v>0</v>
      </c>
    </row>
    <row r="256" spans="1:17" x14ac:dyDescent="0.35">
      <c r="A256">
        <v>7</v>
      </c>
      <c r="B256" t="s">
        <v>275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 s="1">
        <v>0</v>
      </c>
    </row>
    <row r="257" spans="1:17" x14ac:dyDescent="0.35">
      <c r="A257">
        <v>7</v>
      </c>
      <c r="B257" t="s">
        <v>281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s="1">
        <v>0</v>
      </c>
    </row>
    <row r="258" spans="1:17" x14ac:dyDescent="0.35">
      <c r="A258">
        <v>7</v>
      </c>
      <c r="B258" t="s">
        <v>283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 s="1">
        <v>0</v>
      </c>
    </row>
    <row r="259" spans="1:17" x14ac:dyDescent="0.35">
      <c r="A259">
        <v>7</v>
      </c>
      <c r="B259" t="s">
        <v>284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 s="1">
        <v>0</v>
      </c>
    </row>
    <row r="260" spans="1:17" x14ac:dyDescent="0.35">
      <c r="A260">
        <v>7</v>
      </c>
      <c r="B260" t="s">
        <v>285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 s="1">
        <v>0</v>
      </c>
    </row>
    <row r="261" spans="1:17" x14ac:dyDescent="0.35">
      <c r="A261">
        <v>7</v>
      </c>
      <c r="B261" t="s">
        <v>280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 s="1">
        <v>0</v>
      </c>
    </row>
    <row r="262" spans="1:17" x14ac:dyDescent="0.35">
      <c r="A262">
        <v>7</v>
      </c>
      <c r="B262" t="s">
        <v>282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 s="1">
        <v>0</v>
      </c>
    </row>
    <row r="263" spans="1:17" x14ac:dyDescent="0.35">
      <c r="A263">
        <v>7</v>
      </c>
      <c r="B263" t="s">
        <v>166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 s="1">
        <v>1E-3</v>
      </c>
    </row>
    <row r="264" spans="1:17" x14ac:dyDescent="0.35">
      <c r="A264">
        <v>7</v>
      </c>
      <c r="B264" t="s">
        <v>286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 s="1">
        <v>0</v>
      </c>
    </row>
    <row r="265" spans="1:17" x14ac:dyDescent="0.35">
      <c r="A265">
        <v>7</v>
      </c>
      <c r="B265" t="s">
        <v>35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 s="1">
        <v>0.97899999999999998</v>
      </c>
    </row>
    <row r="266" spans="1:17" x14ac:dyDescent="0.35">
      <c r="A266">
        <v>7</v>
      </c>
      <c r="B266" t="s">
        <v>287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 s="1">
        <v>0</v>
      </c>
    </row>
    <row r="267" spans="1:17" x14ac:dyDescent="0.35">
      <c r="A267">
        <v>7</v>
      </c>
      <c r="B267" t="s">
        <v>288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 s="1">
        <v>0</v>
      </c>
    </row>
    <row r="268" spans="1:17" x14ac:dyDescent="0.35">
      <c r="A268">
        <v>7</v>
      </c>
      <c r="B268" t="s">
        <v>291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 s="1">
        <v>3.0000000000000001E-3</v>
      </c>
    </row>
    <row r="269" spans="1:17" x14ac:dyDescent="0.35">
      <c r="A269">
        <v>7</v>
      </c>
      <c r="B269" t="s">
        <v>290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 s="1">
        <v>0</v>
      </c>
    </row>
    <row r="270" spans="1:17" x14ac:dyDescent="0.35">
      <c r="A270">
        <v>7</v>
      </c>
      <c r="B270" t="s">
        <v>292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 s="1">
        <v>0</v>
      </c>
    </row>
    <row r="271" spans="1:17" x14ac:dyDescent="0.35">
      <c r="A271">
        <v>7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 s="1">
        <v>0</v>
      </c>
    </row>
    <row r="272" spans="1:17" x14ac:dyDescent="0.35">
      <c r="A272">
        <v>7</v>
      </c>
      <c r="B272" t="s">
        <v>293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 s="1">
        <v>0</v>
      </c>
    </row>
    <row r="273" spans="1:17" x14ac:dyDescent="0.35">
      <c r="A273">
        <v>7</v>
      </c>
      <c r="B273" t="s">
        <v>42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 s="1">
        <v>0.94299999999999995</v>
      </c>
    </row>
    <row r="274" spans="1:17" x14ac:dyDescent="0.35">
      <c r="A274">
        <v>7</v>
      </c>
      <c r="B274" t="s">
        <v>50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 s="1">
        <v>7.6999999999999999E-2</v>
      </c>
    </row>
    <row r="275" spans="1:17" x14ac:dyDescent="0.35">
      <c r="A275">
        <v>7</v>
      </c>
      <c r="B275" t="s">
        <v>294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 s="1">
        <v>0</v>
      </c>
    </row>
    <row r="276" spans="1:17" x14ac:dyDescent="0.35">
      <c r="A276">
        <v>7</v>
      </c>
      <c r="B276" t="s">
        <v>295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 s="1">
        <v>0</v>
      </c>
    </row>
    <row r="277" spans="1:17" x14ac:dyDescent="0.35">
      <c r="A277">
        <v>7</v>
      </c>
      <c r="B277" t="s">
        <v>296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 s="1">
        <v>0</v>
      </c>
    </row>
    <row r="278" spans="1:17" x14ac:dyDescent="0.35">
      <c r="A278">
        <v>7</v>
      </c>
      <c r="B278" t="s">
        <v>356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s="1">
        <v>7.0000000000000001E-3</v>
      </c>
    </row>
    <row r="279" spans="1:17" x14ac:dyDescent="0.35">
      <c r="A279">
        <v>7</v>
      </c>
      <c r="B279" t="s">
        <v>349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 s="1">
        <v>0</v>
      </c>
    </row>
    <row r="280" spans="1:17" x14ac:dyDescent="0.35">
      <c r="A280">
        <v>7</v>
      </c>
      <c r="B280" t="s">
        <v>83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 s="1">
        <v>0.65</v>
      </c>
    </row>
    <row r="281" spans="1:17" x14ac:dyDescent="0.35">
      <c r="A281">
        <v>7</v>
      </c>
      <c r="B281" t="s">
        <v>320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0</v>
      </c>
      <c r="Q281" s="1">
        <v>1E-3</v>
      </c>
    </row>
    <row r="282" spans="1:17" x14ac:dyDescent="0.35">
      <c r="A282">
        <v>7</v>
      </c>
      <c r="B282" t="s">
        <v>298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 s="1">
        <v>0</v>
      </c>
    </row>
    <row r="283" spans="1:17" x14ac:dyDescent="0.35">
      <c r="A283">
        <v>7</v>
      </c>
      <c r="B283" t="s">
        <v>299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s="1">
        <v>0</v>
      </c>
    </row>
    <row r="284" spans="1:17" x14ac:dyDescent="0.35">
      <c r="A284">
        <v>7</v>
      </c>
      <c r="B284" t="s">
        <v>300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 s="1">
        <v>0</v>
      </c>
    </row>
    <row r="285" spans="1:17" x14ac:dyDescent="0.35">
      <c r="A285">
        <v>7</v>
      </c>
      <c r="B285" t="s">
        <v>301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 s="1">
        <v>0</v>
      </c>
    </row>
    <row r="286" spans="1:17" x14ac:dyDescent="0.35">
      <c r="A286">
        <v>7</v>
      </c>
      <c r="B286" t="s">
        <v>302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s="1">
        <v>0</v>
      </c>
    </row>
    <row r="287" spans="1:17" x14ac:dyDescent="0.35">
      <c r="A287">
        <v>7</v>
      </c>
      <c r="B287" t="s">
        <v>303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s="1">
        <v>0</v>
      </c>
    </row>
    <row r="288" spans="1:17" x14ac:dyDescent="0.35">
      <c r="A288">
        <v>7</v>
      </c>
      <c r="B288" t="s">
        <v>304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 s="1">
        <v>0</v>
      </c>
    </row>
    <row r="289" spans="1:17" x14ac:dyDescent="0.35">
      <c r="A289">
        <v>7</v>
      </c>
      <c r="B289" t="s">
        <v>305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 s="1">
        <v>0</v>
      </c>
    </row>
    <row r="290" spans="1:17" x14ac:dyDescent="0.35">
      <c r="A290">
        <v>7</v>
      </c>
      <c r="B290" t="s">
        <v>306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s="1">
        <v>0</v>
      </c>
    </row>
    <row r="291" spans="1:17" x14ac:dyDescent="0.35">
      <c r="A291">
        <v>7</v>
      </c>
      <c r="B291" t="s">
        <v>307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s="1">
        <v>0</v>
      </c>
    </row>
    <row r="292" spans="1:17" x14ac:dyDescent="0.35">
      <c r="A292">
        <v>7</v>
      </c>
      <c r="B292" t="s">
        <v>162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s="1">
        <v>4.0000000000000001E-3</v>
      </c>
    </row>
    <row r="293" spans="1:17" x14ac:dyDescent="0.35">
      <c r="A293">
        <v>7</v>
      </c>
      <c r="B293" t="s">
        <v>308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s="1">
        <v>0</v>
      </c>
    </row>
    <row r="294" spans="1:17" x14ac:dyDescent="0.35">
      <c r="A294">
        <v>7</v>
      </c>
      <c r="B294" t="s">
        <v>309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 s="1">
        <v>0</v>
      </c>
    </row>
    <row r="295" spans="1:17" x14ac:dyDescent="0.35">
      <c r="A295">
        <v>7</v>
      </c>
      <c r="B295" t="s">
        <v>310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s="1">
        <v>0</v>
      </c>
    </row>
    <row r="296" spans="1:17" x14ac:dyDescent="0.35">
      <c r="A296">
        <v>7</v>
      </c>
      <c r="B296" t="s">
        <v>297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 s="1">
        <v>0</v>
      </c>
    </row>
    <row r="297" spans="1:17" x14ac:dyDescent="0.35">
      <c r="A297">
        <v>7</v>
      </c>
      <c r="B297" t="s">
        <v>75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0</v>
      </c>
      <c r="Q297" s="1">
        <v>4.0000000000000001E-3</v>
      </c>
    </row>
    <row r="298" spans="1:17" x14ac:dyDescent="0.35">
      <c r="A298">
        <v>7</v>
      </c>
      <c r="B298" t="s">
        <v>154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 s="1">
        <v>0.373</v>
      </c>
    </row>
    <row r="299" spans="1:17" x14ac:dyDescent="0.35">
      <c r="A299">
        <v>7</v>
      </c>
      <c r="B299" t="s">
        <v>60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 s="1">
        <v>0.189</v>
      </c>
    </row>
    <row r="300" spans="1:17" x14ac:dyDescent="0.35">
      <c r="A300">
        <v>7</v>
      </c>
      <c r="B300" t="s">
        <v>70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 s="1">
        <v>0.19800000000000001</v>
      </c>
    </row>
    <row r="301" spans="1:17" x14ac:dyDescent="0.35">
      <c r="A301">
        <v>7</v>
      </c>
      <c r="B301" t="s">
        <v>31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 s="1">
        <v>0.184</v>
      </c>
    </row>
    <row r="302" spans="1:17" x14ac:dyDescent="0.35">
      <c r="A302">
        <v>7</v>
      </c>
      <c r="B302" t="s">
        <v>311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0</v>
      </c>
      <c r="Q302" s="1">
        <v>0</v>
      </c>
    </row>
    <row r="303" spans="1:17" x14ac:dyDescent="0.35">
      <c r="A303">
        <v>7</v>
      </c>
      <c r="B303" t="s">
        <v>315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 s="1">
        <v>0</v>
      </c>
    </row>
    <row r="304" spans="1:17" x14ac:dyDescent="0.35">
      <c r="A304">
        <v>7</v>
      </c>
      <c r="B304" t="s">
        <v>312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 s="1">
        <v>1E-3</v>
      </c>
    </row>
    <row r="305" spans="1:17" x14ac:dyDescent="0.35">
      <c r="A305">
        <v>7</v>
      </c>
      <c r="B305" t="s">
        <v>314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 s="1">
        <v>0</v>
      </c>
    </row>
    <row r="306" spans="1:17" x14ac:dyDescent="0.35">
      <c r="A306">
        <v>7</v>
      </c>
      <c r="B306" t="s">
        <v>313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 s="1">
        <v>0</v>
      </c>
    </row>
    <row r="307" spans="1:17" x14ac:dyDescent="0.35">
      <c r="A307">
        <v>7</v>
      </c>
      <c r="B307" t="s">
        <v>317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 s="1">
        <v>0</v>
      </c>
    </row>
    <row r="308" spans="1:17" x14ac:dyDescent="0.35">
      <c r="A308">
        <v>7</v>
      </c>
      <c r="B308" t="s">
        <v>316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 s="1">
        <v>1E-3</v>
      </c>
    </row>
    <row r="309" spans="1:17" x14ac:dyDescent="0.35">
      <c r="A309">
        <v>7</v>
      </c>
      <c r="B309" t="s">
        <v>319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 s="1">
        <v>1E-3</v>
      </c>
    </row>
    <row r="310" spans="1:17" x14ac:dyDescent="0.35">
      <c r="A310">
        <v>7</v>
      </c>
      <c r="B310" t="s">
        <v>68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 s="1">
        <v>0.111</v>
      </c>
    </row>
    <row r="311" spans="1:17" x14ac:dyDescent="0.35">
      <c r="A311">
        <v>7</v>
      </c>
      <c r="B311" t="s">
        <v>94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s="1">
        <v>0.20399999999999999</v>
      </c>
    </row>
    <row r="312" spans="1:17" x14ac:dyDescent="0.35">
      <c r="A312">
        <v>7</v>
      </c>
      <c r="B312" t="s">
        <v>318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 s="1">
        <v>0</v>
      </c>
    </row>
    <row r="313" spans="1:17" x14ac:dyDescent="0.35">
      <c r="A313">
        <v>7</v>
      </c>
      <c r="B313" t="s">
        <v>118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 s="1">
        <v>0.17399999999999999</v>
      </c>
    </row>
    <row r="314" spans="1:17" x14ac:dyDescent="0.35">
      <c r="A314">
        <v>7</v>
      </c>
      <c r="B314" t="s">
        <v>69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 s="1">
        <v>0.04</v>
      </c>
    </row>
    <row r="315" spans="1:17" x14ac:dyDescent="0.35">
      <c r="A315">
        <v>7</v>
      </c>
      <c r="B315" t="s">
        <v>322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 s="1">
        <v>1E-3</v>
      </c>
    </row>
    <row r="316" spans="1:17" x14ac:dyDescent="0.35">
      <c r="A316">
        <v>7</v>
      </c>
      <c r="B316" t="s">
        <v>323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 s="1">
        <v>0</v>
      </c>
    </row>
    <row r="317" spans="1:17" x14ac:dyDescent="0.35">
      <c r="A317">
        <v>7</v>
      </c>
      <c r="B317" t="s">
        <v>36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 s="1">
        <v>1E-3</v>
      </c>
    </row>
    <row r="318" spans="1:17" x14ac:dyDescent="0.35">
      <c r="A318">
        <v>7</v>
      </c>
      <c r="B318" t="s">
        <v>324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 s="1">
        <v>2E-3</v>
      </c>
    </row>
    <row r="319" spans="1:17" x14ac:dyDescent="0.35">
      <c r="A319">
        <v>7</v>
      </c>
      <c r="B319" t="s">
        <v>123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  <c r="Q319" s="1">
        <v>1E-3</v>
      </c>
    </row>
    <row r="320" spans="1:17" x14ac:dyDescent="0.35">
      <c r="A320">
        <v>7</v>
      </c>
      <c r="B320" t="s">
        <v>327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  <c r="Q320" s="1">
        <v>0</v>
      </c>
    </row>
    <row r="321" spans="1:17" x14ac:dyDescent="0.35">
      <c r="A321">
        <v>7</v>
      </c>
      <c r="B321" t="s">
        <v>326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 s="1">
        <v>1E-3</v>
      </c>
    </row>
    <row r="322" spans="1:17" x14ac:dyDescent="0.35">
      <c r="A322">
        <v>7</v>
      </c>
      <c r="B322" t="s">
        <v>325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 s="1">
        <v>0</v>
      </c>
    </row>
    <row r="323" spans="1:17" x14ac:dyDescent="0.35">
      <c r="A323">
        <v>7</v>
      </c>
      <c r="B323" t="s">
        <v>89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 s="1">
        <v>0.93500000000000005</v>
      </c>
    </row>
    <row r="324" spans="1:17" x14ac:dyDescent="0.35">
      <c r="A324">
        <v>7</v>
      </c>
      <c r="B324" t="s">
        <v>329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 s="1">
        <v>0</v>
      </c>
    </row>
    <row r="325" spans="1:17" x14ac:dyDescent="0.35">
      <c r="A325">
        <v>7</v>
      </c>
      <c r="B325" t="s">
        <v>167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 s="1">
        <v>1E-3</v>
      </c>
    </row>
    <row r="326" spans="1:17" x14ac:dyDescent="0.35">
      <c r="A326">
        <v>7</v>
      </c>
      <c r="B326" t="s">
        <v>328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 s="1">
        <v>0</v>
      </c>
    </row>
    <row r="327" spans="1:17" x14ac:dyDescent="0.35">
      <c r="A327">
        <v>7</v>
      </c>
      <c r="B327" t="s">
        <v>90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 s="1">
        <v>0.51700000000000002</v>
      </c>
    </row>
    <row r="328" spans="1:17" x14ac:dyDescent="0.35">
      <c r="A328">
        <v>7</v>
      </c>
      <c r="B328" t="s">
        <v>331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 s="1">
        <v>0</v>
      </c>
    </row>
    <row r="329" spans="1:17" x14ac:dyDescent="0.35">
      <c r="A329">
        <v>7</v>
      </c>
      <c r="B329" t="s">
        <v>332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 s="1">
        <v>1E-3</v>
      </c>
    </row>
    <row r="330" spans="1:17" x14ac:dyDescent="0.35">
      <c r="A330">
        <v>7</v>
      </c>
      <c r="B330" t="s">
        <v>333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 s="1">
        <v>0</v>
      </c>
    </row>
    <row r="331" spans="1:17" x14ac:dyDescent="0.35">
      <c r="A331">
        <v>7</v>
      </c>
      <c r="B331" t="s">
        <v>92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  <c r="K331">
        <v>-11</v>
      </c>
      <c r="L331">
        <v>0</v>
      </c>
      <c r="M331">
        <v>0</v>
      </c>
      <c r="N331">
        <v>1</v>
      </c>
      <c r="O331">
        <v>-1.1000000000000001</v>
      </c>
      <c r="P331">
        <v>-1.1000000000000001</v>
      </c>
      <c r="Q331" s="1">
        <v>5.8000000000000003E-2</v>
      </c>
    </row>
    <row r="332" spans="1:17" x14ac:dyDescent="0.35">
      <c r="A332">
        <v>7</v>
      </c>
      <c r="B332" t="s">
        <v>330</v>
      </c>
      <c r="C332">
        <v>1</v>
      </c>
      <c r="D332">
        <v>1</v>
      </c>
      <c r="E332">
        <v>3</v>
      </c>
      <c r="F332">
        <v>3</v>
      </c>
      <c r="G332">
        <v>3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1</v>
      </c>
      <c r="O332">
        <v>-1.2</v>
      </c>
      <c r="P332">
        <v>-1.2</v>
      </c>
      <c r="Q332" s="1">
        <v>2E-3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Q332"/>
  <sheetViews>
    <sheetView showGridLines="0" topLeftCell="A304" workbookViewId="0">
      <selection activeCell="A5" sqref="A5:Q332"/>
    </sheetView>
  </sheetViews>
  <sheetFormatPr defaultRowHeight="14.5" x14ac:dyDescent="0.35"/>
  <cols>
    <col min="1" max="1" width="7.54296875" bestFit="1" customWidth="1"/>
    <col min="2" max="2" width="28.54296875" bestFit="1" customWidth="1"/>
    <col min="3" max="3" width="6.54296875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385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125</v>
      </c>
      <c r="L4" t="s">
        <v>126</v>
      </c>
      <c r="M4" t="s">
        <v>9</v>
      </c>
      <c r="N4" t="s">
        <v>10</v>
      </c>
      <c r="O4" t="s">
        <v>11</v>
      </c>
      <c r="P4" t="s">
        <v>12</v>
      </c>
      <c r="Q4" t="s">
        <v>13</v>
      </c>
    </row>
    <row r="5" spans="1:17" x14ac:dyDescent="0.35">
      <c r="A5">
        <v>8</v>
      </c>
      <c r="B5" t="s">
        <v>45</v>
      </c>
      <c r="C5">
        <v>12</v>
      </c>
      <c r="D5">
        <v>14</v>
      </c>
      <c r="E5">
        <v>158</v>
      </c>
      <c r="F5">
        <v>13.2</v>
      </c>
      <c r="G5">
        <v>26</v>
      </c>
      <c r="H5">
        <v>4</v>
      </c>
      <c r="I5">
        <v>2</v>
      </c>
      <c r="J5">
        <v>1</v>
      </c>
      <c r="K5">
        <v>12</v>
      </c>
      <c r="L5">
        <v>0</v>
      </c>
      <c r="M5">
        <v>0</v>
      </c>
      <c r="N5">
        <v>1</v>
      </c>
      <c r="O5">
        <v>35</v>
      </c>
      <c r="P5">
        <v>35</v>
      </c>
      <c r="Q5" s="1">
        <v>1</v>
      </c>
    </row>
    <row r="6" spans="1:17" x14ac:dyDescent="0.35">
      <c r="A6">
        <v>8</v>
      </c>
      <c r="B6" t="s">
        <v>42</v>
      </c>
      <c r="C6">
        <v>4</v>
      </c>
      <c r="D6">
        <v>6</v>
      </c>
      <c r="E6">
        <v>128</v>
      </c>
      <c r="F6">
        <v>32</v>
      </c>
      <c r="G6">
        <v>61</v>
      </c>
      <c r="H6">
        <v>7</v>
      </c>
      <c r="I6">
        <v>3</v>
      </c>
      <c r="J6">
        <v>0</v>
      </c>
      <c r="K6">
        <v>0</v>
      </c>
      <c r="L6">
        <v>0</v>
      </c>
      <c r="M6">
        <v>0</v>
      </c>
      <c r="N6">
        <v>1</v>
      </c>
      <c r="O6">
        <v>32.799999999999997</v>
      </c>
      <c r="P6">
        <v>32.799999999999997</v>
      </c>
      <c r="Q6" s="1">
        <v>0.94299999999999995</v>
      </c>
    </row>
    <row r="7" spans="1:17" x14ac:dyDescent="0.35">
      <c r="A7">
        <v>8</v>
      </c>
      <c r="B7" t="s">
        <v>37</v>
      </c>
      <c r="C7">
        <v>8</v>
      </c>
      <c r="D7">
        <v>8</v>
      </c>
      <c r="E7">
        <v>130</v>
      </c>
      <c r="F7">
        <v>16.3</v>
      </c>
      <c r="G7">
        <v>25</v>
      </c>
      <c r="H7">
        <v>3</v>
      </c>
      <c r="I7">
        <v>2</v>
      </c>
      <c r="J7">
        <v>0</v>
      </c>
      <c r="K7">
        <v>0</v>
      </c>
      <c r="L7">
        <v>0</v>
      </c>
      <c r="M7">
        <v>0</v>
      </c>
      <c r="N7">
        <v>1</v>
      </c>
      <c r="O7">
        <v>29</v>
      </c>
      <c r="P7">
        <v>29</v>
      </c>
      <c r="Q7" s="1">
        <v>1</v>
      </c>
    </row>
    <row r="8" spans="1:17" x14ac:dyDescent="0.35">
      <c r="A8">
        <v>8</v>
      </c>
      <c r="B8" t="s">
        <v>24</v>
      </c>
      <c r="C8">
        <v>3</v>
      </c>
      <c r="D8">
        <v>3</v>
      </c>
      <c r="E8">
        <v>153</v>
      </c>
      <c r="F8">
        <v>51</v>
      </c>
      <c r="G8">
        <v>58</v>
      </c>
      <c r="H8">
        <v>11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22.8</v>
      </c>
      <c r="P8">
        <v>22.8</v>
      </c>
      <c r="Q8" s="1">
        <v>0.34799999999999998</v>
      </c>
    </row>
    <row r="9" spans="1:17" x14ac:dyDescent="0.35">
      <c r="A9">
        <v>8</v>
      </c>
      <c r="B9" t="s">
        <v>44</v>
      </c>
      <c r="C9">
        <v>7</v>
      </c>
      <c r="D9">
        <v>12</v>
      </c>
      <c r="E9">
        <v>121</v>
      </c>
      <c r="F9">
        <v>17.3</v>
      </c>
      <c r="G9">
        <v>31</v>
      </c>
      <c r="H9">
        <v>3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21.6</v>
      </c>
      <c r="P9">
        <v>21.6</v>
      </c>
      <c r="Q9" s="1">
        <v>0.995</v>
      </c>
    </row>
    <row r="10" spans="1:17" x14ac:dyDescent="0.35">
      <c r="A10">
        <v>8</v>
      </c>
      <c r="B10" t="s">
        <v>14</v>
      </c>
      <c r="C10">
        <v>8</v>
      </c>
      <c r="D10">
        <v>13</v>
      </c>
      <c r="E10">
        <v>112</v>
      </c>
      <c r="F10">
        <v>14</v>
      </c>
      <c r="G10">
        <v>42</v>
      </c>
      <c r="H10">
        <v>4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21.2</v>
      </c>
      <c r="P10">
        <v>21.2</v>
      </c>
      <c r="Q10" s="1">
        <v>1</v>
      </c>
    </row>
    <row r="11" spans="1:17" x14ac:dyDescent="0.35">
      <c r="A11">
        <v>8</v>
      </c>
      <c r="B11" t="s">
        <v>59</v>
      </c>
      <c r="C11">
        <v>8</v>
      </c>
      <c r="D11">
        <v>10</v>
      </c>
      <c r="E11">
        <v>108</v>
      </c>
      <c r="F11">
        <v>13.5</v>
      </c>
      <c r="G11">
        <v>23</v>
      </c>
      <c r="H11">
        <v>2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20.8</v>
      </c>
      <c r="P11">
        <v>20.8</v>
      </c>
      <c r="Q11" s="1">
        <v>0.63700000000000001</v>
      </c>
    </row>
    <row r="12" spans="1:17" x14ac:dyDescent="0.35">
      <c r="A12">
        <v>8</v>
      </c>
      <c r="B12" t="s">
        <v>58</v>
      </c>
      <c r="C12">
        <v>10</v>
      </c>
      <c r="D12">
        <v>12</v>
      </c>
      <c r="E12">
        <v>100</v>
      </c>
      <c r="F12">
        <v>10</v>
      </c>
      <c r="G12">
        <v>20</v>
      </c>
      <c r="H12">
        <v>1</v>
      </c>
      <c r="I12">
        <v>1</v>
      </c>
      <c r="J12">
        <v>2</v>
      </c>
      <c r="K12">
        <v>-8</v>
      </c>
      <c r="L12">
        <v>0</v>
      </c>
      <c r="M12">
        <v>0</v>
      </c>
      <c r="N12">
        <v>1</v>
      </c>
      <c r="O12">
        <v>20.2</v>
      </c>
      <c r="P12">
        <v>20.2</v>
      </c>
      <c r="Q12" s="1">
        <v>1</v>
      </c>
    </row>
    <row r="13" spans="1:17" x14ac:dyDescent="0.35">
      <c r="A13">
        <v>8</v>
      </c>
      <c r="B13" t="s">
        <v>29</v>
      </c>
      <c r="C13">
        <v>7</v>
      </c>
      <c r="D13">
        <v>7</v>
      </c>
      <c r="E13">
        <v>99</v>
      </c>
      <c r="F13">
        <v>14.1</v>
      </c>
      <c r="G13">
        <v>38</v>
      </c>
      <c r="H13">
        <v>2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19.399999999999999</v>
      </c>
      <c r="P13">
        <v>19.399999999999999</v>
      </c>
      <c r="Q13" s="1">
        <v>0.98299999999999998</v>
      </c>
    </row>
    <row r="14" spans="1:17" x14ac:dyDescent="0.35">
      <c r="A14">
        <v>8</v>
      </c>
      <c r="B14" t="s">
        <v>78</v>
      </c>
      <c r="C14">
        <v>9</v>
      </c>
      <c r="D14">
        <v>12</v>
      </c>
      <c r="E14">
        <v>87</v>
      </c>
      <c r="F14">
        <v>9.6999999999999993</v>
      </c>
      <c r="G14">
        <v>16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19.2</v>
      </c>
      <c r="P14">
        <v>19.2</v>
      </c>
      <c r="Q14" s="1">
        <v>0.80500000000000005</v>
      </c>
    </row>
    <row r="15" spans="1:17" x14ac:dyDescent="0.35">
      <c r="A15">
        <v>8</v>
      </c>
      <c r="B15" t="s">
        <v>123</v>
      </c>
      <c r="C15">
        <v>7</v>
      </c>
      <c r="D15">
        <v>7</v>
      </c>
      <c r="E15">
        <v>95</v>
      </c>
      <c r="F15">
        <v>13.6</v>
      </c>
      <c r="G15">
        <v>26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19</v>
      </c>
      <c r="P15">
        <v>19</v>
      </c>
      <c r="Q15" s="1">
        <v>1E-3</v>
      </c>
    </row>
    <row r="16" spans="1:17" x14ac:dyDescent="0.35">
      <c r="A16">
        <v>8</v>
      </c>
      <c r="B16" t="s">
        <v>91</v>
      </c>
      <c r="C16">
        <v>8</v>
      </c>
      <c r="D16">
        <v>9</v>
      </c>
      <c r="E16">
        <v>81</v>
      </c>
      <c r="F16">
        <v>10.1</v>
      </c>
      <c r="G16">
        <v>17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18.100000000000001</v>
      </c>
      <c r="P16">
        <v>18.100000000000001</v>
      </c>
      <c r="Q16" s="1">
        <v>0.91600000000000004</v>
      </c>
    </row>
    <row r="17" spans="1:17" x14ac:dyDescent="0.35">
      <c r="A17">
        <v>8</v>
      </c>
      <c r="B17" t="s">
        <v>30</v>
      </c>
      <c r="C17">
        <v>7</v>
      </c>
      <c r="D17">
        <v>8</v>
      </c>
      <c r="E17">
        <v>82</v>
      </c>
      <c r="F17">
        <v>11.7</v>
      </c>
      <c r="G17">
        <v>20</v>
      </c>
      <c r="H17">
        <v>2</v>
      </c>
      <c r="I17">
        <v>1</v>
      </c>
      <c r="J17">
        <v>1</v>
      </c>
      <c r="K17">
        <v>2</v>
      </c>
      <c r="L17">
        <v>0</v>
      </c>
      <c r="M17">
        <v>0</v>
      </c>
      <c r="N17">
        <v>1</v>
      </c>
      <c r="O17">
        <v>17.899999999999999</v>
      </c>
      <c r="P17">
        <v>17.899999999999999</v>
      </c>
      <c r="Q17" s="1">
        <v>0.89</v>
      </c>
    </row>
    <row r="18" spans="1:17" x14ac:dyDescent="0.35">
      <c r="A18">
        <v>8</v>
      </c>
      <c r="B18" t="s">
        <v>55</v>
      </c>
      <c r="C18">
        <v>5</v>
      </c>
      <c r="D18">
        <v>7</v>
      </c>
      <c r="E18">
        <v>54</v>
      </c>
      <c r="F18">
        <v>10.8</v>
      </c>
      <c r="G18">
        <v>31</v>
      </c>
      <c r="H18">
        <v>2</v>
      </c>
      <c r="I18">
        <v>1</v>
      </c>
      <c r="J18">
        <v>1</v>
      </c>
      <c r="K18">
        <v>14</v>
      </c>
      <c r="L18">
        <v>0</v>
      </c>
      <c r="M18">
        <v>0</v>
      </c>
      <c r="N18">
        <v>1</v>
      </c>
      <c r="O18">
        <v>15.3</v>
      </c>
      <c r="P18">
        <v>15.3</v>
      </c>
      <c r="Q18" s="1">
        <v>0.89300000000000002</v>
      </c>
    </row>
    <row r="19" spans="1:17" x14ac:dyDescent="0.35">
      <c r="A19">
        <v>8</v>
      </c>
      <c r="B19" t="s">
        <v>80</v>
      </c>
      <c r="C19">
        <v>5</v>
      </c>
      <c r="D19">
        <v>12</v>
      </c>
      <c r="E19">
        <v>63</v>
      </c>
      <c r="F19">
        <v>12.6</v>
      </c>
      <c r="G19">
        <v>26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14.8</v>
      </c>
      <c r="P19">
        <v>14.8</v>
      </c>
      <c r="Q19" s="1">
        <v>0.93100000000000005</v>
      </c>
    </row>
    <row r="20" spans="1:17" x14ac:dyDescent="0.35">
      <c r="A20">
        <v>8</v>
      </c>
      <c r="B20" t="s">
        <v>35</v>
      </c>
      <c r="C20">
        <v>7</v>
      </c>
      <c r="D20">
        <v>13</v>
      </c>
      <c r="E20">
        <v>100</v>
      </c>
      <c r="F20">
        <v>14.3</v>
      </c>
      <c r="G20">
        <v>29</v>
      </c>
      <c r="H20">
        <v>1</v>
      </c>
      <c r="I20">
        <v>0</v>
      </c>
      <c r="J20">
        <v>1</v>
      </c>
      <c r="K20">
        <v>6</v>
      </c>
      <c r="L20">
        <v>0</v>
      </c>
      <c r="M20">
        <v>0</v>
      </c>
      <c r="N20">
        <v>1</v>
      </c>
      <c r="O20">
        <v>14.1</v>
      </c>
      <c r="P20">
        <v>14.1</v>
      </c>
      <c r="Q20" s="1">
        <v>0.97899999999999998</v>
      </c>
    </row>
    <row r="21" spans="1:17" x14ac:dyDescent="0.35">
      <c r="A21">
        <v>8</v>
      </c>
      <c r="B21" t="s">
        <v>20</v>
      </c>
      <c r="C21">
        <v>8</v>
      </c>
      <c r="D21">
        <v>13</v>
      </c>
      <c r="E21">
        <v>40</v>
      </c>
      <c r="F21">
        <v>5</v>
      </c>
      <c r="G21">
        <v>10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14</v>
      </c>
      <c r="P21">
        <v>14</v>
      </c>
      <c r="Q21" s="1">
        <v>0.95899999999999996</v>
      </c>
    </row>
    <row r="22" spans="1:17" x14ac:dyDescent="0.35">
      <c r="A22">
        <v>8</v>
      </c>
      <c r="B22" t="s">
        <v>76</v>
      </c>
      <c r="C22">
        <v>8</v>
      </c>
      <c r="D22">
        <v>10</v>
      </c>
      <c r="E22">
        <v>99</v>
      </c>
      <c r="F22">
        <v>12.4</v>
      </c>
      <c r="G22">
        <v>32</v>
      </c>
      <c r="H22">
        <v>3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13.9</v>
      </c>
      <c r="P22">
        <v>13.9</v>
      </c>
      <c r="Q22" s="1">
        <v>0.24299999999999999</v>
      </c>
    </row>
    <row r="23" spans="1:17" x14ac:dyDescent="0.35">
      <c r="A23">
        <v>8</v>
      </c>
      <c r="B23" t="s">
        <v>25</v>
      </c>
      <c r="C23">
        <v>6</v>
      </c>
      <c r="D23">
        <v>9</v>
      </c>
      <c r="E23">
        <v>108</v>
      </c>
      <c r="F23">
        <v>18</v>
      </c>
      <c r="G23">
        <v>44</v>
      </c>
      <c r="H23">
        <v>4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13.8</v>
      </c>
      <c r="P23">
        <v>13.8</v>
      </c>
      <c r="Q23" s="1">
        <v>1</v>
      </c>
    </row>
    <row r="24" spans="1:17" x14ac:dyDescent="0.35">
      <c r="A24">
        <v>8</v>
      </c>
      <c r="B24" t="s">
        <v>15</v>
      </c>
      <c r="C24">
        <v>5</v>
      </c>
      <c r="D24">
        <v>9</v>
      </c>
      <c r="E24">
        <v>109</v>
      </c>
      <c r="F24">
        <v>21.8</v>
      </c>
      <c r="G24">
        <v>31</v>
      </c>
      <c r="H24">
        <v>4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13.4</v>
      </c>
      <c r="P24">
        <v>13.4</v>
      </c>
      <c r="Q24" s="1">
        <v>0.97699999999999998</v>
      </c>
    </row>
    <row r="25" spans="1:17" x14ac:dyDescent="0.35">
      <c r="A25">
        <v>8</v>
      </c>
      <c r="B25" t="s">
        <v>83</v>
      </c>
      <c r="C25">
        <v>3</v>
      </c>
      <c r="D25">
        <v>4</v>
      </c>
      <c r="E25">
        <v>49</v>
      </c>
      <c r="F25">
        <v>16.3</v>
      </c>
      <c r="G25">
        <v>25</v>
      </c>
      <c r="H25">
        <v>1</v>
      </c>
      <c r="I25">
        <v>1</v>
      </c>
      <c r="J25">
        <v>1</v>
      </c>
      <c r="K25">
        <v>3</v>
      </c>
      <c r="L25">
        <v>0</v>
      </c>
      <c r="M25">
        <v>0</v>
      </c>
      <c r="N25">
        <v>1</v>
      </c>
      <c r="O25">
        <v>12.7</v>
      </c>
      <c r="P25">
        <v>12.7</v>
      </c>
      <c r="Q25" s="1">
        <v>0.65</v>
      </c>
    </row>
    <row r="26" spans="1:17" x14ac:dyDescent="0.35">
      <c r="A26">
        <v>8</v>
      </c>
      <c r="B26" t="s">
        <v>61</v>
      </c>
      <c r="C26">
        <v>8</v>
      </c>
      <c r="D26">
        <v>14</v>
      </c>
      <c r="E26">
        <v>85</v>
      </c>
      <c r="F26">
        <v>10.6</v>
      </c>
      <c r="G26">
        <v>16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12.5</v>
      </c>
      <c r="P26">
        <v>12.5</v>
      </c>
      <c r="Q26" s="1">
        <v>0.81699999999999995</v>
      </c>
    </row>
    <row r="27" spans="1:17" x14ac:dyDescent="0.35">
      <c r="A27">
        <v>8</v>
      </c>
      <c r="B27" t="s">
        <v>56</v>
      </c>
      <c r="C27">
        <v>6</v>
      </c>
      <c r="D27">
        <v>9</v>
      </c>
      <c r="E27">
        <v>33</v>
      </c>
      <c r="F27">
        <v>5.5</v>
      </c>
      <c r="G27">
        <v>9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12.3</v>
      </c>
      <c r="P27">
        <v>12.3</v>
      </c>
      <c r="Q27" s="1">
        <v>0.88600000000000001</v>
      </c>
    </row>
    <row r="28" spans="1:17" x14ac:dyDescent="0.35">
      <c r="A28">
        <v>8</v>
      </c>
      <c r="B28" t="s">
        <v>114</v>
      </c>
      <c r="C28">
        <v>6</v>
      </c>
      <c r="D28">
        <v>6</v>
      </c>
      <c r="E28">
        <v>92</v>
      </c>
      <c r="F28">
        <v>15.3</v>
      </c>
      <c r="G28">
        <v>30</v>
      </c>
      <c r="H28">
        <v>3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12.2</v>
      </c>
      <c r="P28">
        <v>12.2</v>
      </c>
      <c r="Q28" s="1">
        <v>0.09</v>
      </c>
    </row>
    <row r="29" spans="1:17" x14ac:dyDescent="0.35">
      <c r="A29">
        <v>8</v>
      </c>
      <c r="B29" t="s">
        <v>90</v>
      </c>
      <c r="C29">
        <v>3</v>
      </c>
      <c r="D29">
        <v>3</v>
      </c>
      <c r="E29">
        <v>40</v>
      </c>
      <c r="F29">
        <v>13.3</v>
      </c>
      <c r="G29">
        <v>22</v>
      </c>
      <c r="H29">
        <v>1</v>
      </c>
      <c r="I29">
        <v>1</v>
      </c>
      <c r="J29">
        <v>1</v>
      </c>
      <c r="K29">
        <v>6</v>
      </c>
      <c r="L29">
        <v>0</v>
      </c>
      <c r="M29">
        <v>0</v>
      </c>
      <c r="N29">
        <v>1</v>
      </c>
      <c r="O29">
        <v>12.1</v>
      </c>
      <c r="P29">
        <v>12.1</v>
      </c>
      <c r="Q29" s="1">
        <v>0.51700000000000002</v>
      </c>
    </row>
    <row r="30" spans="1:17" x14ac:dyDescent="0.35">
      <c r="A30">
        <v>8</v>
      </c>
      <c r="B30" t="s">
        <v>109</v>
      </c>
      <c r="C30">
        <v>2</v>
      </c>
      <c r="D30">
        <v>6</v>
      </c>
      <c r="E30">
        <v>50</v>
      </c>
      <c r="F30">
        <v>25</v>
      </c>
      <c r="G30">
        <v>39</v>
      </c>
      <c r="H30">
        <v>2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12</v>
      </c>
      <c r="P30">
        <v>12</v>
      </c>
      <c r="Q30" s="1">
        <v>0.64900000000000002</v>
      </c>
    </row>
    <row r="31" spans="1:17" x14ac:dyDescent="0.35">
      <c r="A31">
        <v>8</v>
      </c>
      <c r="B31" t="s">
        <v>71</v>
      </c>
      <c r="C31">
        <v>6</v>
      </c>
      <c r="D31">
        <v>11</v>
      </c>
      <c r="E31">
        <v>89</v>
      </c>
      <c r="F31">
        <v>14.8</v>
      </c>
      <c r="G31">
        <v>24</v>
      </c>
      <c r="H31">
        <v>3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11.9</v>
      </c>
      <c r="P31">
        <v>11.9</v>
      </c>
      <c r="Q31" s="1">
        <v>0.93700000000000006</v>
      </c>
    </row>
    <row r="32" spans="1:17" x14ac:dyDescent="0.35">
      <c r="A32">
        <v>8</v>
      </c>
      <c r="B32" t="s">
        <v>18</v>
      </c>
      <c r="C32">
        <v>9</v>
      </c>
      <c r="D32">
        <v>12</v>
      </c>
      <c r="E32">
        <v>70</v>
      </c>
      <c r="F32">
        <v>7.8</v>
      </c>
      <c r="G32">
        <v>17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11.5</v>
      </c>
      <c r="P32">
        <v>11.5</v>
      </c>
      <c r="Q32" s="1">
        <v>1</v>
      </c>
    </row>
    <row r="33" spans="1:17" x14ac:dyDescent="0.35">
      <c r="A33">
        <v>8</v>
      </c>
      <c r="B33" t="s">
        <v>26</v>
      </c>
      <c r="C33">
        <v>3</v>
      </c>
      <c r="D33">
        <v>6</v>
      </c>
      <c r="E33">
        <v>39</v>
      </c>
      <c r="F33">
        <v>13</v>
      </c>
      <c r="G33">
        <v>24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>
        <v>11.4</v>
      </c>
      <c r="P33">
        <v>11.4</v>
      </c>
      <c r="Q33" s="1">
        <v>0.97199999999999998</v>
      </c>
    </row>
    <row r="34" spans="1:17" x14ac:dyDescent="0.35">
      <c r="A34">
        <v>8</v>
      </c>
      <c r="B34" t="s">
        <v>19</v>
      </c>
      <c r="C34">
        <v>6</v>
      </c>
      <c r="D34">
        <v>10</v>
      </c>
      <c r="E34">
        <v>83</v>
      </c>
      <c r="F34">
        <v>13.8</v>
      </c>
      <c r="G34">
        <v>27</v>
      </c>
      <c r="H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11.3</v>
      </c>
      <c r="P34">
        <v>11.3</v>
      </c>
      <c r="Q34" s="1">
        <v>0.96399999999999997</v>
      </c>
    </row>
    <row r="35" spans="1:17" x14ac:dyDescent="0.35">
      <c r="A35">
        <v>8</v>
      </c>
      <c r="B35" t="s">
        <v>89</v>
      </c>
      <c r="C35">
        <v>8</v>
      </c>
      <c r="D35">
        <v>11</v>
      </c>
      <c r="E35">
        <v>72</v>
      </c>
      <c r="F35">
        <v>9</v>
      </c>
      <c r="G35">
        <v>31</v>
      </c>
      <c r="H35">
        <v>2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11.2</v>
      </c>
      <c r="P35">
        <v>11.2</v>
      </c>
      <c r="Q35" s="1">
        <v>0.93500000000000005</v>
      </c>
    </row>
    <row r="36" spans="1:17" x14ac:dyDescent="0.35">
      <c r="A36">
        <v>8</v>
      </c>
      <c r="B36" t="s">
        <v>86</v>
      </c>
      <c r="C36">
        <v>3</v>
      </c>
      <c r="D36">
        <v>4</v>
      </c>
      <c r="E36">
        <v>36</v>
      </c>
      <c r="F36">
        <v>12</v>
      </c>
      <c r="G36">
        <v>19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  <c r="O36">
        <v>11.1</v>
      </c>
      <c r="P36">
        <v>11.1</v>
      </c>
      <c r="Q36" s="1">
        <v>0.56799999999999995</v>
      </c>
    </row>
    <row r="37" spans="1:17" x14ac:dyDescent="0.35">
      <c r="A37">
        <v>8</v>
      </c>
      <c r="B37" t="s">
        <v>17</v>
      </c>
      <c r="C37">
        <v>3</v>
      </c>
      <c r="D37">
        <v>4</v>
      </c>
      <c r="E37">
        <v>36</v>
      </c>
      <c r="F37">
        <v>12</v>
      </c>
      <c r="G37">
        <v>24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11.1</v>
      </c>
      <c r="P37">
        <v>11.1</v>
      </c>
      <c r="Q37" s="1">
        <v>5.5E-2</v>
      </c>
    </row>
    <row r="38" spans="1:17" x14ac:dyDescent="0.35">
      <c r="A38">
        <v>8</v>
      </c>
      <c r="B38" t="s">
        <v>39</v>
      </c>
      <c r="C38">
        <v>8</v>
      </c>
      <c r="D38">
        <v>10</v>
      </c>
      <c r="E38">
        <v>69</v>
      </c>
      <c r="F38">
        <v>8.6</v>
      </c>
      <c r="G38">
        <v>26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10.9</v>
      </c>
      <c r="P38">
        <v>10.9</v>
      </c>
      <c r="Q38" s="1">
        <v>0.99399999999999999</v>
      </c>
    </row>
    <row r="39" spans="1:17" x14ac:dyDescent="0.35">
      <c r="A39">
        <v>8</v>
      </c>
      <c r="B39" t="s">
        <v>77</v>
      </c>
      <c r="C39">
        <v>7</v>
      </c>
      <c r="D39">
        <v>9</v>
      </c>
      <c r="E39">
        <v>72</v>
      </c>
      <c r="F39">
        <v>10.3</v>
      </c>
      <c r="G39">
        <v>17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10.7</v>
      </c>
      <c r="P39">
        <v>10.7</v>
      </c>
      <c r="Q39" s="1">
        <v>0.57599999999999996</v>
      </c>
    </row>
    <row r="40" spans="1:17" x14ac:dyDescent="0.35">
      <c r="A40">
        <v>8</v>
      </c>
      <c r="B40" t="s">
        <v>67</v>
      </c>
      <c r="C40">
        <v>4</v>
      </c>
      <c r="D40">
        <v>6</v>
      </c>
      <c r="E40">
        <v>83</v>
      </c>
      <c r="F40">
        <v>20.8</v>
      </c>
      <c r="G40">
        <v>34</v>
      </c>
      <c r="H40">
        <v>4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10.3</v>
      </c>
      <c r="P40">
        <v>10.3</v>
      </c>
      <c r="Q40" s="1">
        <v>0.497</v>
      </c>
    </row>
    <row r="41" spans="1:17" x14ac:dyDescent="0.35">
      <c r="A41">
        <v>8</v>
      </c>
      <c r="B41" t="s">
        <v>38</v>
      </c>
      <c r="C41">
        <v>2</v>
      </c>
      <c r="D41">
        <v>3</v>
      </c>
      <c r="E41">
        <v>29</v>
      </c>
      <c r="F41">
        <v>14.5</v>
      </c>
      <c r="G41">
        <v>23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1</v>
      </c>
      <c r="O41">
        <v>9.9</v>
      </c>
      <c r="P41">
        <v>9.9</v>
      </c>
      <c r="Q41" s="1">
        <v>0.85299999999999998</v>
      </c>
    </row>
    <row r="42" spans="1:17" x14ac:dyDescent="0.35">
      <c r="A42">
        <v>8</v>
      </c>
      <c r="B42" t="s">
        <v>23</v>
      </c>
      <c r="C42">
        <v>4</v>
      </c>
      <c r="D42">
        <v>9</v>
      </c>
      <c r="E42">
        <v>18</v>
      </c>
      <c r="F42">
        <v>4.5</v>
      </c>
      <c r="G42">
        <v>10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9.8000000000000007</v>
      </c>
      <c r="P42">
        <v>9.8000000000000007</v>
      </c>
      <c r="Q42" s="1">
        <v>0.46</v>
      </c>
    </row>
    <row r="43" spans="1:17" x14ac:dyDescent="0.35">
      <c r="A43">
        <v>8</v>
      </c>
      <c r="B43" t="s">
        <v>53</v>
      </c>
      <c r="C43">
        <v>1</v>
      </c>
      <c r="D43">
        <v>2</v>
      </c>
      <c r="E43">
        <v>33</v>
      </c>
      <c r="F43">
        <v>33</v>
      </c>
      <c r="G43">
        <v>33</v>
      </c>
      <c r="H43">
        <v>2</v>
      </c>
      <c r="I43">
        <v>1</v>
      </c>
      <c r="J43">
        <v>0</v>
      </c>
      <c r="K43">
        <v>0</v>
      </c>
      <c r="L43">
        <v>0</v>
      </c>
      <c r="M43">
        <v>0</v>
      </c>
      <c r="N43">
        <v>1</v>
      </c>
      <c r="O43">
        <v>9.8000000000000007</v>
      </c>
      <c r="P43">
        <v>9.8000000000000007</v>
      </c>
      <c r="Q43" s="1">
        <v>8.0000000000000002E-3</v>
      </c>
    </row>
    <row r="44" spans="1:17" x14ac:dyDescent="0.35">
      <c r="A44">
        <v>8</v>
      </c>
      <c r="B44" t="s">
        <v>153</v>
      </c>
      <c r="C44">
        <v>2</v>
      </c>
      <c r="D44">
        <v>2</v>
      </c>
      <c r="E44">
        <v>23</v>
      </c>
      <c r="F44">
        <v>11.5</v>
      </c>
      <c r="G44">
        <v>15</v>
      </c>
      <c r="H44">
        <v>0</v>
      </c>
      <c r="I44">
        <v>0</v>
      </c>
      <c r="J44">
        <v>1</v>
      </c>
      <c r="K44">
        <v>3</v>
      </c>
      <c r="L44">
        <v>1</v>
      </c>
      <c r="M44">
        <v>0</v>
      </c>
      <c r="N44">
        <v>1</v>
      </c>
      <c r="O44">
        <v>9.6</v>
      </c>
      <c r="P44">
        <v>9.6</v>
      </c>
      <c r="Q44" s="1">
        <v>4.0000000000000001E-3</v>
      </c>
    </row>
    <row r="45" spans="1:17" x14ac:dyDescent="0.35">
      <c r="A45">
        <v>8</v>
      </c>
      <c r="B45" t="s">
        <v>108</v>
      </c>
      <c r="C45">
        <v>5</v>
      </c>
      <c r="D45">
        <v>6</v>
      </c>
      <c r="E45">
        <v>69</v>
      </c>
      <c r="F45">
        <v>13.8</v>
      </c>
      <c r="G45">
        <v>33</v>
      </c>
      <c r="H45">
        <v>2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9.4</v>
      </c>
      <c r="P45">
        <v>9.4</v>
      </c>
      <c r="Q45" s="1">
        <v>0.88500000000000001</v>
      </c>
    </row>
    <row r="46" spans="1:17" x14ac:dyDescent="0.35">
      <c r="A46">
        <v>8</v>
      </c>
      <c r="B46" t="s">
        <v>34</v>
      </c>
      <c r="C46">
        <v>5</v>
      </c>
      <c r="D46">
        <v>14</v>
      </c>
      <c r="E46">
        <v>67</v>
      </c>
      <c r="F46">
        <v>13.4</v>
      </c>
      <c r="G46">
        <v>43</v>
      </c>
      <c r="H46">
        <v>3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9.1999999999999993</v>
      </c>
      <c r="P46">
        <v>9.1999999999999993</v>
      </c>
      <c r="Q46" s="1">
        <v>0.98</v>
      </c>
    </row>
    <row r="47" spans="1:17" x14ac:dyDescent="0.35">
      <c r="A47">
        <v>8</v>
      </c>
      <c r="B47" t="s">
        <v>105</v>
      </c>
      <c r="C47">
        <v>3</v>
      </c>
      <c r="D47">
        <v>3</v>
      </c>
      <c r="E47">
        <v>75</v>
      </c>
      <c r="F47">
        <v>25</v>
      </c>
      <c r="G47">
        <v>52</v>
      </c>
      <c r="H47">
        <v>4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9</v>
      </c>
      <c r="P47">
        <v>9</v>
      </c>
      <c r="Q47" s="1">
        <v>0</v>
      </c>
    </row>
    <row r="48" spans="1:17" x14ac:dyDescent="0.35">
      <c r="A48">
        <v>8</v>
      </c>
      <c r="B48" t="s">
        <v>51</v>
      </c>
      <c r="C48">
        <v>4</v>
      </c>
      <c r="D48">
        <v>7</v>
      </c>
      <c r="E48">
        <v>68</v>
      </c>
      <c r="F48">
        <v>17</v>
      </c>
      <c r="G48">
        <v>31</v>
      </c>
      <c r="H48">
        <v>2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8.8000000000000007</v>
      </c>
      <c r="P48">
        <v>8.8000000000000007</v>
      </c>
      <c r="Q48" s="1">
        <v>0.434</v>
      </c>
    </row>
    <row r="49" spans="1:17" x14ac:dyDescent="0.35">
      <c r="A49">
        <v>8</v>
      </c>
      <c r="B49" t="s">
        <v>62</v>
      </c>
      <c r="C49">
        <v>1</v>
      </c>
      <c r="D49">
        <v>5</v>
      </c>
      <c r="E49">
        <v>22</v>
      </c>
      <c r="F49">
        <v>22</v>
      </c>
      <c r="G49">
        <v>22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>
        <v>8.6999999999999993</v>
      </c>
      <c r="P49">
        <v>8.6999999999999993</v>
      </c>
      <c r="Q49" s="1">
        <v>0.82099999999999995</v>
      </c>
    </row>
    <row r="50" spans="1:17" x14ac:dyDescent="0.35">
      <c r="A50">
        <v>8</v>
      </c>
      <c r="B50" t="s">
        <v>269</v>
      </c>
      <c r="C50">
        <v>1</v>
      </c>
      <c r="D50">
        <v>1</v>
      </c>
      <c r="E50">
        <v>20</v>
      </c>
      <c r="F50">
        <v>20</v>
      </c>
      <c r="G50">
        <v>20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  <c r="O50">
        <v>8.5</v>
      </c>
      <c r="P50">
        <v>8.5</v>
      </c>
      <c r="Q50" s="1">
        <v>1E-3</v>
      </c>
    </row>
    <row r="51" spans="1:17" x14ac:dyDescent="0.35">
      <c r="A51">
        <v>8</v>
      </c>
      <c r="B51" t="s">
        <v>103</v>
      </c>
      <c r="C51">
        <v>2</v>
      </c>
      <c r="D51">
        <v>2</v>
      </c>
      <c r="E51">
        <v>14</v>
      </c>
      <c r="F51">
        <v>7</v>
      </c>
      <c r="G51">
        <v>8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8.4</v>
      </c>
      <c r="P51">
        <v>8.4</v>
      </c>
      <c r="Q51" s="1">
        <v>0</v>
      </c>
    </row>
    <row r="52" spans="1:17" x14ac:dyDescent="0.35">
      <c r="A52">
        <v>8</v>
      </c>
      <c r="B52" t="s">
        <v>87</v>
      </c>
      <c r="C52">
        <v>4</v>
      </c>
      <c r="D52">
        <v>5</v>
      </c>
      <c r="E52">
        <v>62</v>
      </c>
      <c r="F52">
        <v>15.5</v>
      </c>
      <c r="G52">
        <v>40</v>
      </c>
      <c r="H52">
        <v>3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8.1999999999999993</v>
      </c>
      <c r="P52">
        <v>8.1999999999999993</v>
      </c>
      <c r="Q52" s="1">
        <v>8.5000000000000006E-2</v>
      </c>
    </row>
    <row r="53" spans="1:17" x14ac:dyDescent="0.35">
      <c r="A53">
        <v>8</v>
      </c>
      <c r="B53" t="s">
        <v>116</v>
      </c>
      <c r="C53">
        <v>5</v>
      </c>
      <c r="D53">
        <v>7</v>
      </c>
      <c r="E53">
        <v>55</v>
      </c>
      <c r="F53">
        <v>11</v>
      </c>
      <c r="G53">
        <v>21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8</v>
      </c>
      <c r="P53">
        <v>8</v>
      </c>
      <c r="Q53" s="1">
        <v>0.83499999999999996</v>
      </c>
    </row>
    <row r="54" spans="1:17" x14ac:dyDescent="0.35">
      <c r="A54">
        <v>8</v>
      </c>
      <c r="B54" t="s">
        <v>85</v>
      </c>
      <c r="C54">
        <v>4</v>
      </c>
      <c r="D54">
        <v>6</v>
      </c>
      <c r="E54">
        <v>58</v>
      </c>
      <c r="F54">
        <v>14.5</v>
      </c>
      <c r="G54">
        <v>29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7.8</v>
      </c>
      <c r="P54">
        <v>7.8</v>
      </c>
      <c r="Q54" s="1">
        <v>6.6000000000000003E-2</v>
      </c>
    </row>
    <row r="55" spans="1:17" x14ac:dyDescent="0.35">
      <c r="A55">
        <v>8</v>
      </c>
      <c r="B55" t="s">
        <v>41</v>
      </c>
      <c r="C55">
        <v>4</v>
      </c>
      <c r="D55">
        <v>5</v>
      </c>
      <c r="E55">
        <v>56</v>
      </c>
      <c r="F55">
        <v>14</v>
      </c>
      <c r="G55">
        <v>39</v>
      </c>
      <c r="H55">
        <v>2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7.6</v>
      </c>
      <c r="P55">
        <v>7.6</v>
      </c>
      <c r="Q55" s="1">
        <v>0.68899999999999995</v>
      </c>
    </row>
    <row r="56" spans="1:17" x14ac:dyDescent="0.35">
      <c r="A56">
        <v>8</v>
      </c>
      <c r="B56" t="s">
        <v>93</v>
      </c>
      <c r="C56">
        <v>5</v>
      </c>
      <c r="D56">
        <v>6</v>
      </c>
      <c r="E56">
        <v>50</v>
      </c>
      <c r="F56">
        <v>10</v>
      </c>
      <c r="G56">
        <v>18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7.5</v>
      </c>
      <c r="P56">
        <v>7.5</v>
      </c>
      <c r="Q56" s="1">
        <v>0.23899999999999999</v>
      </c>
    </row>
    <row r="57" spans="1:17" x14ac:dyDescent="0.35">
      <c r="A57">
        <v>8</v>
      </c>
      <c r="B57" t="s">
        <v>82</v>
      </c>
      <c r="C57">
        <v>4</v>
      </c>
      <c r="D57">
        <v>6</v>
      </c>
      <c r="E57">
        <v>55</v>
      </c>
      <c r="F57">
        <v>13.8</v>
      </c>
      <c r="G57">
        <v>18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7.5</v>
      </c>
      <c r="P57">
        <v>7.5</v>
      </c>
      <c r="Q57" s="1">
        <v>0.96599999999999997</v>
      </c>
    </row>
    <row r="58" spans="1:17" x14ac:dyDescent="0.35">
      <c r="A58">
        <v>8</v>
      </c>
      <c r="B58" t="s">
        <v>290</v>
      </c>
      <c r="C58">
        <v>1</v>
      </c>
      <c r="D58">
        <v>2</v>
      </c>
      <c r="E58">
        <v>9</v>
      </c>
      <c r="F58">
        <v>9</v>
      </c>
      <c r="G58">
        <v>9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1</v>
      </c>
      <c r="O58">
        <v>7.4</v>
      </c>
      <c r="P58">
        <v>7.4</v>
      </c>
      <c r="Q58" s="1">
        <v>0</v>
      </c>
    </row>
    <row r="59" spans="1:17" x14ac:dyDescent="0.35">
      <c r="A59">
        <v>8</v>
      </c>
      <c r="B59" t="s">
        <v>338</v>
      </c>
      <c r="C59">
        <v>1</v>
      </c>
      <c r="D59">
        <v>2</v>
      </c>
      <c r="E59">
        <v>8</v>
      </c>
      <c r="F59">
        <v>8</v>
      </c>
      <c r="G59">
        <v>8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1</v>
      </c>
      <c r="O59">
        <v>7.3</v>
      </c>
      <c r="P59">
        <v>7.3</v>
      </c>
      <c r="Q59" s="1">
        <v>1.6E-2</v>
      </c>
    </row>
    <row r="60" spans="1:17" x14ac:dyDescent="0.35">
      <c r="A60">
        <v>8</v>
      </c>
      <c r="B60" t="s">
        <v>154</v>
      </c>
      <c r="C60">
        <v>3</v>
      </c>
      <c r="D60">
        <v>5</v>
      </c>
      <c r="E60">
        <v>57</v>
      </c>
      <c r="F60">
        <v>19</v>
      </c>
      <c r="G60">
        <v>31</v>
      </c>
      <c r="H60">
        <v>3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7.2</v>
      </c>
      <c r="P60">
        <v>7.2</v>
      </c>
      <c r="Q60" s="1">
        <v>0.373</v>
      </c>
    </row>
    <row r="61" spans="1:17" x14ac:dyDescent="0.35">
      <c r="A61">
        <v>8</v>
      </c>
      <c r="B61" t="s">
        <v>27</v>
      </c>
      <c r="C61">
        <v>5</v>
      </c>
      <c r="D61">
        <v>9</v>
      </c>
      <c r="E61">
        <v>46</v>
      </c>
      <c r="F61">
        <v>9.1999999999999993</v>
      </c>
      <c r="G61">
        <v>15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7.1</v>
      </c>
      <c r="P61">
        <v>7.1</v>
      </c>
      <c r="Q61" s="1">
        <v>0.98399999999999999</v>
      </c>
    </row>
    <row r="62" spans="1:17" x14ac:dyDescent="0.35">
      <c r="A62">
        <v>8</v>
      </c>
      <c r="B62" t="s">
        <v>70</v>
      </c>
      <c r="C62">
        <v>1</v>
      </c>
      <c r="D62">
        <v>1</v>
      </c>
      <c r="E62">
        <v>3</v>
      </c>
      <c r="F62">
        <v>3</v>
      </c>
      <c r="G62">
        <v>3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1</v>
      </c>
      <c r="O62">
        <v>6.8</v>
      </c>
      <c r="P62">
        <v>6.8</v>
      </c>
      <c r="Q62" s="1">
        <v>0.19800000000000001</v>
      </c>
    </row>
    <row r="63" spans="1:17" x14ac:dyDescent="0.35">
      <c r="A63">
        <v>8</v>
      </c>
      <c r="B63" t="s">
        <v>151</v>
      </c>
      <c r="C63">
        <v>1</v>
      </c>
      <c r="D63">
        <v>1</v>
      </c>
      <c r="E63">
        <v>2</v>
      </c>
      <c r="F63">
        <v>2</v>
      </c>
      <c r="G63">
        <v>2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1</v>
      </c>
      <c r="O63">
        <v>6.7</v>
      </c>
      <c r="P63">
        <v>6.7</v>
      </c>
      <c r="Q63" s="1">
        <v>1E-3</v>
      </c>
    </row>
    <row r="64" spans="1:17" x14ac:dyDescent="0.35">
      <c r="A64">
        <v>8</v>
      </c>
      <c r="B64" t="s">
        <v>95</v>
      </c>
      <c r="C64">
        <v>4</v>
      </c>
      <c r="D64">
        <v>5</v>
      </c>
      <c r="E64">
        <v>46</v>
      </c>
      <c r="F64">
        <v>11.5</v>
      </c>
      <c r="G64">
        <v>29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6.6</v>
      </c>
      <c r="P64">
        <v>6.6</v>
      </c>
      <c r="Q64" s="1">
        <v>0.91500000000000004</v>
      </c>
    </row>
    <row r="65" spans="1:17" x14ac:dyDescent="0.35">
      <c r="A65">
        <v>8</v>
      </c>
      <c r="B65" t="s">
        <v>120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1</v>
      </c>
      <c r="O65">
        <v>6.6</v>
      </c>
      <c r="P65">
        <v>6.6</v>
      </c>
      <c r="Q65" s="1">
        <v>2E-3</v>
      </c>
    </row>
    <row r="66" spans="1:17" x14ac:dyDescent="0.35">
      <c r="A66">
        <v>8</v>
      </c>
      <c r="B66" t="s">
        <v>72</v>
      </c>
      <c r="C66">
        <v>2</v>
      </c>
      <c r="D66">
        <v>2</v>
      </c>
      <c r="E66">
        <v>34</v>
      </c>
      <c r="F66">
        <v>17</v>
      </c>
      <c r="G66">
        <v>29</v>
      </c>
      <c r="H66">
        <v>1</v>
      </c>
      <c r="I66">
        <v>0</v>
      </c>
      <c r="J66">
        <v>1</v>
      </c>
      <c r="K66">
        <v>18</v>
      </c>
      <c r="L66">
        <v>0</v>
      </c>
      <c r="M66">
        <v>0</v>
      </c>
      <c r="N66">
        <v>1</v>
      </c>
      <c r="O66">
        <v>6.2</v>
      </c>
      <c r="P66">
        <v>6.2</v>
      </c>
      <c r="Q66" s="1">
        <v>9.9000000000000005E-2</v>
      </c>
    </row>
    <row r="67" spans="1:17" x14ac:dyDescent="0.35">
      <c r="A67">
        <v>8</v>
      </c>
      <c r="B67" t="s">
        <v>68</v>
      </c>
      <c r="C67">
        <v>3</v>
      </c>
      <c r="D67">
        <v>6</v>
      </c>
      <c r="E67">
        <v>45</v>
      </c>
      <c r="F67">
        <v>15</v>
      </c>
      <c r="G67">
        <v>29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6</v>
      </c>
      <c r="P67">
        <v>6</v>
      </c>
      <c r="Q67" s="1">
        <v>0.111</v>
      </c>
    </row>
    <row r="68" spans="1:17" x14ac:dyDescent="0.35">
      <c r="A68">
        <v>8</v>
      </c>
      <c r="B68" t="s">
        <v>28</v>
      </c>
      <c r="C68">
        <v>2</v>
      </c>
      <c r="D68">
        <v>4</v>
      </c>
      <c r="E68">
        <v>21</v>
      </c>
      <c r="F68">
        <v>10.5</v>
      </c>
      <c r="G68">
        <v>20</v>
      </c>
      <c r="H68">
        <v>1</v>
      </c>
      <c r="I68">
        <v>0</v>
      </c>
      <c r="J68">
        <v>2</v>
      </c>
      <c r="K68">
        <v>8</v>
      </c>
      <c r="L68">
        <v>0</v>
      </c>
      <c r="M68">
        <v>0</v>
      </c>
      <c r="N68">
        <v>1</v>
      </c>
      <c r="O68">
        <v>5.9</v>
      </c>
      <c r="P68">
        <v>5.9</v>
      </c>
      <c r="Q68" s="1">
        <v>0.23599999999999999</v>
      </c>
    </row>
    <row r="69" spans="1:17" x14ac:dyDescent="0.35">
      <c r="A69">
        <v>8</v>
      </c>
      <c r="B69" t="s">
        <v>22</v>
      </c>
      <c r="C69">
        <v>3</v>
      </c>
      <c r="D69">
        <v>7</v>
      </c>
      <c r="E69">
        <v>43</v>
      </c>
      <c r="F69">
        <v>14.3</v>
      </c>
      <c r="G69">
        <v>22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5.8</v>
      </c>
      <c r="P69">
        <v>5.8</v>
      </c>
      <c r="Q69" s="1">
        <v>0.95099999999999996</v>
      </c>
    </row>
    <row r="70" spans="1:17" x14ac:dyDescent="0.35">
      <c r="A70">
        <v>8</v>
      </c>
      <c r="B70" t="s">
        <v>97</v>
      </c>
      <c r="C70">
        <v>3</v>
      </c>
      <c r="D70">
        <v>5</v>
      </c>
      <c r="E70">
        <v>41</v>
      </c>
      <c r="F70">
        <v>13.7</v>
      </c>
      <c r="G70">
        <v>19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5.6</v>
      </c>
      <c r="P70">
        <v>5.6</v>
      </c>
      <c r="Q70" s="1">
        <v>1.2E-2</v>
      </c>
    </row>
    <row r="71" spans="1:17" x14ac:dyDescent="0.35">
      <c r="A71">
        <v>8</v>
      </c>
      <c r="B71" t="s">
        <v>64</v>
      </c>
      <c r="C71">
        <v>5</v>
      </c>
      <c r="D71">
        <v>7</v>
      </c>
      <c r="E71">
        <v>25</v>
      </c>
      <c r="F71">
        <v>5</v>
      </c>
      <c r="G71">
        <v>13</v>
      </c>
      <c r="H71">
        <v>0</v>
      </c>
      <c r="I71">
        <v>0</v>
      </c>
      <c r="J71">
        <v>1</v>
      </c>
      <c r="K71">
        <v>4</v>
      </c>
      <c r="L71">
        <v>0</v>
      </c>
      <c r="M71">
        <v>0</v>
      </c>
      <c r="N71">
        <v>1</v>
      </c>
      <c r="O71">
        <v>5.4</v>
      </c>
      <c r="P71">
        <v>5.4</v>
      </c>
      <c r="Q71" s="1">
        <v>0.315</v>
      </c>
    </row>
    <row r="72" spans="1:17" x14ac:dyDescent="0.35">
      <c r="A72">
        <v>8</v>
      </c>
      <c r="B72" t="s">
        <v>157</v>
      </c>
      <c r="C72">
        <v>2</v>
      </c>
      <c r="D72">
        <v>2</v>
      </c>
      <c r="E72">
        <v>43</v>
      </c>
      <c r="F72">
        <v>21.5</v>
      </c>
      <c r="G72">
        <v>41</v>
      </c>
      <c r="H72">
        <v>3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5.3</v>
      </c>
      <c r="P72">
        <v>5.3</v>
      </c>
      <c r="Q72" s="1">
        <v>1.0999999999999999E-2</v>
      </c>
    </row>
    <row r="73" spans="1:17" x14ac:dyDescent="0.35">
      <c r="A73">
        <v>8</v>
      </c>
      <c r="B73" t="s">
        <v>69</v>
      </c>
      <c r="C73">
        <v>2</v>
      </c>
      <c r="D73">
        <v>3</v>
      </c>
      <c r="E73">
        <v>42</v>
      </c>
      <c r="F73">
        <v>21</v>
      </c>
      <c r="G73">
        <v>27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5.2</v>
      </c>
      <c r="P73">
        <v>5.2</v>
      </c>
      <c r="Q73" s="1">
        <v>0.04</v>
      </c>
    </row>
    <row r="74" spans="1:17" x14ac:dyDescent="0.35">
      <c r="A74">
        <v>8</v>
      </c>
      <c r="B74" t="s">
        <v>40</v>
      </c>
      <c r="C74">
        <v>4</v>
      </c>
      <c r="D74">
        <v>6</v>
      </c>
      <c r="E74">
        <v>30</v>
      </c>
      <c r="F74">
        <v>7.5</v>
      </c>
      <c r="G74">
        <v>15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5</v>
      </c>
      <c r="P74">
        <v>5</v>
      </c>
      <c r="Q74" s="1">
        <v>0.90200000000000002</v>
      </c>
    </row>
    <row r="75" spans="1:17" x14ac:dyDescent="0.35">
      <c r="A75">
        <v>8</v>
      </c>
      <c r="B75" t="s">
        <v>32</v>
      </c>
      <c r="C75">
        <v>1</v>
      </c>
      <c r="D75">
        <v>4</v>
      </c>
      <c r="E75">
        <v>41</v>
      </c>
      <c r="F75">
        <v>41</v>
      </c>
      <c r="G75">
        <v>41</v>
      </c>
      <c r="H75">
        <v>3</v>
      </c>
      <c r="I75">
        <v>0</v>
      </c>
      <c r="J75">
        <v>1</v>
      </c>
      <c r="K75">
        <v>3</v>
      </c>
      <c r="L75">
        <v>0</v>
      </c>
      <c r="M75">
        <v>0</v>
      </c>
      <c r="N75">
        <v>1</v>
      </c>
      <c r="O75">
        <v>4.9000000000000004</v>
      </c>
      <c r="P75">
        <v>4.9000000000000004</v>
      </c>
      <c r="Q75" s="1">
        <v>0.17899999999999999</v>
      </c>
    </row>
    <row r="76" spans="1:17" x14ac:dyDescent="0.35">
      <c r="A76">
        <v>8</v>
      </c>
      <c r="B76" t="s">
        <v>113</v>
      </c>
      <c r="C76">
        <v>3</v>
      </c>
      <c r="D76">
        <v>8</v>
      </c>
      <c r="E76">
        <v>33</v>
      </c>
      <c r="F76">
        <v>11</v>
      </c>
      <c r="G76">
        <v>17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4.8</v>
      </c>
      <c r="P76">
        <v>4.8</v>
      </c>
      <c r="Q76" s="1">
        <v>0.73199999999999998</v>
      </c>
    </row>
    <row r="77" spans="1:17" x14ac:dyDescent="0.35">
      <c r="A77">
        <v>8</v>
      </c>
      <c r="B77" t="s">
        <v>73</v>
      </c>
      <c r="C77">
        <v>3</v>
      </c>
      <c r="D77">
        <v>4</v>
      </c>
      <c r="E77">
        <v>16</v>
      </c>
      <c r="F77">
        <v>5.3</v>
      </c>
      <c r="G77">
        <v>9</v>
      </c>
      <c r="H77">
        <v>0</v>
      </c>
      <c r="I77">
        <v>0</v>
      </c>
      <c r="J77">
        <v>3</v>
      </c>
      <c r="K77">
        <v>15</v>
      </c>
      <c r="L77">
        <v>0</v>
      </c>
      <c r="M77">
        <v>0</v>
      </c>
      <c r="N77">
        <v>1</v>
      </c>
      <c r="O77">
        <v>4.5999999999999996</v>
      </c>
      <c r="P77">
        <v>4.5999999999999996</v>
      </c>
      <c r="Q77" s="1">
        <v>0.91</v>
      </c>
    </row>
    <row r="78" spans="1:17" x14ac:dyDescent="0.35">
      <c r="A78">
        <v>8</v>
      </c>
      <c r="B78" t="s">
        <v>33</v>
      </c>
      <c r="C78">
        <v>5</v>
      </c>
      <c r="D78">
        <v>7</v>
      </c>
      <c r="E78">
        <v>19</v>
      </c>
      <c r="F78">
        <v>3.8</v>
      </c>
      <c r="G78">
        <v>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4.4000000000000004</v>
      </c>
      <c r="P78">
        <v>4.4000000000000004</v>
      </c>
      <c r="Q78" s="1">
        <v>0.85899999999999999</v>
      </c>
    </row>
    <row r="79" spans="1:17" x14ac:dyDescent="0.35">
      <c r="A79">
        <v>8</v>
      </c>
      <c r="B79" t="s">
        <v>52</v>
      </c>
      <c r="C79">
        <v>4</v>
      </c>
      <c r="D79">
        <v>4</v>
      </c>
      <c r="E79">
        <v>22</v>
      </c>
      <c r="F79">
        <v>5.5</v>
      </c>
      <c r="G79">
        <v>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4.2</v>
      </c>
      <c r="P79">
        <v>4.2</v>
      </c>
      <c r="Q79" s="1">
        <v>0.40799999999999997</v>
      </c>
    </row>
    <row r="80" spans="1:17" x14ac:dyDescent="0.35">
      <c r="A80">
        <v>8</v>
      </c>
      <c r="B80" t="s">
        <v>117</v>
      </c>
      <c r="C80">
        <v>4</v>
      </c>
      <c r="D80">
        <v>10</v>
      </c>
      <c r="E80">
        <v>21</v>
      </c>
      <c r="F80">
        <v>5.3</v>
      </c>
      <c r="G80">
        <v>9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4.0999999999999996</v>
      </c>
      <c r="P80">
        <v>4.0999999999999996</v>
      </c>
      <c r="Q80" s="1">
        <v>0.99</v>
      </c>
    </row>
    <row r="81" spans="1:17" x14ac:dyDescent="0.35">
      <c r="A81">
        <v>8</v>
      </c>
      <c r="B81" t="s">
        <v>54</v>
      </c>
      <c r="C81">
        <v>2</v>
      </c>
      <c r="D81">
        <v>5</v>
      </c>
      <c r="E81">
        <v>30</v>
      </c>
      <c r="F81">
        <v>15</v>
      </c>
      <c r="G81">
        <v>21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4</v>
      </c>
      <c r="P81">
        <v>4</v>
      </c>
      <c r="Q81" s="1">
        <v>0.38200000000000001</v>
      </c>
    </row>
    <row r="82" spans="1:17" x14ac:dyDescent="0.35">
      <c r="A82">
        <v>8</v>
      </c>
      <c r="B82" t="s">
        <v>334</v>
      </c>
      <c r="C82">
        <v>3</v>
      </c>
      <c r="D82">
        <v>3</v>
      </c>
      <c r="E82">
        <v>24</v>
      </c>
      <c r="F82">
        <v>8</v>
      </c>
      <c r="G82">
        <v>10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3.9</v>
      </c>
      <c r="P82">
        <v>3.9</v>
      </c>
      <c r="Q82" s="1">
        <v>2E-3</v>
      </c>
    </row>
    <row r="83" spans="1:17" x14ac:dyDescent="0.35">
      <c r="A83">
        <v>8</v>
      </c>
      <c r="B83" t="s">
        <v>57</v>
      </c>
      <c r="C83">
        <v>2</v>
      </c>
      <c r="D83">
        <v>2</v>
      </c>
      <c r="E83">
        <v>19</v>
      </c>
      <c r="F83">
        <v>9.5</v>
      </c>
      <c r="G83">
        <v>12</v>
      </c>
      <c r="H83">
        <v>0</v>
      </c>
      <c r="I83">
        <v>0</v>
      </c>
      <c r="J83">
        <v>2</v>
      </c>
      <c r="K83">
        <v>10</v>
      </c>
      <c r="L83">
        <v>0</v>
      </c>
      <c r="M83">
        <v>0</v>
      </c>
      <c r="N83">
        <v>1</v>
      </c>
      <c r="O83">
        <v>3.9</v>
      </c>
      <c r="P83">
        <v>3.9</v>
      </c>
      <c r="Q83" s="1">
        <v>0.01</v>
      </c>
    </row>
    <row r="84" spans="1:17" x14ac:dyDescent="0.35">
      <c r="A84">
        <v>8</v>
      </c>
      <c r="B84" t="s">
        <v>98</v>
      </c>
      <c r="C84">
        <v>3</v>
      </c>
      <c r="D84">
        <v>4</v>
      </c>
      <c r="E84">
        <v>24</v>
      </c>
      <c r="F84">
        <v>8</v>
      </c>
      <c r="G84">
        <v>9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3.9</v>
      </c>
      <c r="P84">
        <v>3.9</v>
      </c>
      <c r="Q84" s="1">
        <v>0.26100000000000001</v>
      </c>
    </row>
    <row r="85" spans="1:17" x14ac:dyDescent="0.35">
      <c r="A85">
        <v>8</v>
      </c>
      <c r="B85" t="s">
        <v>198</v>
      </c>
      <c r="C85">
        <v>3</v>
      </c>
      <c r="D85">
        <v>5</v>
      </c>
      <c r="E85">
        <v>24</v>
      </c>
      <c r="F85">
        <v>8</v>
      </c>
      <c r="G85">
        <v>11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3.9</v>
      </c>
      <c r="P85">
        <v>3.9</v>
      </c>
      <c r="Q85" s="1">
        <v>2.5000000000000001E-2</v>
      </c>
    </row>
    <row r="86" spans="1:17" x14ac:dyDescent="0.35">
      <c r="A86">
        <v>8</v>
      </c>
      <c r="B86" t="s">
        <v>223</v>
      </c>
      <c r="C86">
        <v>2</v>
      </c>
      <c r="D86">
        <v>4</v>
      </c>
      <c r="E86">
        <v>28</v>
      </c>
      <c r="F86">
        <v>14</v>
      </c>
      <c r="G86">
        <v>17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3.8</v>
      </c>
      <c r="P86">
        <v>3.8</v>
      </c>
      <c r="Q86" s="1">
        <v>8.9999999999999993E-3</v>
      </c>
    </row>
    <row r="87" spans="1:17" x14ac:dyDescent="0.35">
      <c r="A87">
        <v>8</v>
      </c>
      <c r="B87" t="s">
        <v>75</v>
      </c>
      <c r="C87">
        <v>2</v>
      </c>
      <c r="D87">
        <v>3</v>
      </c>
      <c r="E87">
        <v>27</v>
      </c>
      <c r="F87">
        <v>13.5</v>
      </c>
      <c r="G87">
        <v>20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3.7</v>
      </c>
      <c r="P87">
        <v>3.7</v>
      </c>
      <c r="Q87" s="1">
        <v>4.0000000000000001E-3</v>
      </c>
    </row>
    <row r="88" spans="1:17" x14ac:dyDescent="0.35">
      <c r="A88">
        <v>8</v>
      </c>
      <c r="B88" t="s">
        <v>152</v>
      </c>
      <c r="C88">
        <v>3</v>
      </c>
      <c r="D88">
        <v>6</v>
      </c>
      <c r="E88">
        <v>22</v>
      </c>
      <c r="F88">
        <v>7.3</v>
      </c>
      <c r="G88">
        <v>15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3.7</v>
      </c>
      <c r="P88">
        <v>3.7</v>
      </c>
      <c r="Q88" s="1">
        <v>1.6E-2</v>
      </c>
    </row>
    <row r="89" spans="1:17" x14ac:dyDescent="0.35">
      <c r="A89">
        <v>8</v>
      </c>
      <c r="B89" t="s">
        <v>181</v>
      </c>
      <c r="C89">
        <v>2</v>
      </c>
      <c r="D89">
        <v>2</v>
      </c>
      <c r="E89">
        <v>24</v>
      </c>
      <c r="F89">
        <v>12</v>
      </c>
      <c r="G89">
        <v>21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3.4</v>
      </c>
      <c r="P89">
        <v>3.4</v>
      </c>
      <c r="Q89" s="1">
        <v>2.1000000000000001E-2</v>
      </c>
    </row>
    <row r="90" spans="1:17" x14ac:dyDescent="0.35">
      <c r="A90">
        <v>8</v>
      </c>
      <c r="B90" t="s">
        <v>118</v>
      </c>
      <c r="C90">
        <v>2</v>
      </c>
      <c r="D90">
        <v>4</v>
      </c>
      <c r="E90">
        <v>23</v>
      </c>
      <c r="F90">
        <v>11.5</v>
      </c>
      <c r="G90">
        <v>20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3.3</v>
      </c>
      <c r="P90">
        <v>3.3</v>
      </c>
      <c r="Q90" s="1">
        <v>0.17399999999999999</v>
      </c>
    </row>
    <row r="91" spans="1:17" x14ac:dyDescent="0.35">
      <c r="A91">
        <v>8</v>
      </c>
      <c r="B91" t="s">
        <v>88</v>
      </c>
      <c r="C91">
        <v>2</v>
      </c>
      <c r="D91">
        <v>4</v>
      </c>
      <c r="E91">
        <v>24</v>
      </c>
      <c r="F91">
        <v>12</v>
      </c>
      <c r="G91">
        <v>14</v>
      </c>
      <c r="H91">
        <v>0</v>
      </c>
      <c r="I91">
        <v>0</v>
      </c>
      <c r="J91">
        <v>1</v>
      </c>
      <c r="K91">
        <v>-2</v>
      </c>
      <c r="L91">
        <v>0</v>
      </c>
      <c r="M91">
        <v>0</v>
      </c>
      <c r="N91">
        <v>1</v>
      </c>
      <c r="O91">
        <v>3.2</v>
      </c>
      <c r="P91">
        <v>3.2</v>
      </c>
      <c r="Q91" s="1">
        <v>1.9E-2</v>
      </c>
    </row>
    <row r="92" spans="1:17" x14ac:dyDescent="0.35">
      <c r="A92">
        <v>8</v>
      </c>
      <c r="B92" t="s">
        <v>63</v>
      </c>
      <c r="C92">
        <v>2</v>
      </c>
      <c r="D92">
        <v>3</v>
      </c>
      <c r="E92">
        <v>10</v>
      </c>
      <c r="F92">
        <v>5</v>
      </c>
      <c r="G92">
        <v>6</v>
      </c>
      <c r="H92">
        <v>0</v>
      </c>
      <c r="I92">
        <v>0</v>
      </c>
      <c r="J92">
        <v>2</v>
      </c>
      <c r="K92">
        <v>11</v>
      </c>
      <c r="L92">
        <v>0</v>
      </c>
      <c r="M92">
        <v>0</v>
      </c>
      <c r="N92">
        <v>1</v>
      </c>
      <c r="O92">
        <v>3.1</v>
      </c>
      <c r="P92">
        <v>3.1</v>
      </c>
      <c r="Q92" s="1">
        <v>0.22700000000000001</v>
      </c>
    </row>
    <row r="93" spans="1:17" x14ac:dyDescent="0.35">
      <c r="A93">
        <v>8</v>
      </c>
      <c r="B93" t="s">
        <v>94</v>
      </c>
      <c r="C93">
        <v>2</v>
      </c>
      <c r="D93">
        <v>3</v>
      </c>
      <c r="E93">
        <v>20</v>
      </c>
      <c r="F93">
        <v>10</v>
      </c>
      <c r="G93">
        <v>14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3</v>
      </c>
      <c r="P93">
        <v>3</v>
      </c>
      <c r="Q93" s="1">
        <v>0.20399999999999999</v>
      </c>
    </row>
    <row r="94" spans="1:17" x14ac:dyDescent="0.35">
      <c r="A94">
        <v>8</v>
      </c>
      <c r="B94" t="s">
        <v>104</v>
      </c>
      <c r="C94">
        <v>2</v>
      </c>
      <c r="D94">
        <v>4</v>
      </c>
      <c r="E94">
        <v>19</v>
      </c>
      <c r="F94">
        <v>9.5</v>
      </c>
      <c r="G94">
        <v>18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2.9</v>
      </c>
      <c r="P94">
        <v>2.9</v>
      </c>
      <c r="Q94" s="1">
        <v>2.4E-2</v>
      </c>
    </row>
    <row r="95" spans="1:17" x14ac:dyDescent="0.35">
      <c r="A95">
        <v>8</v>
      </c>
      <c r="B95" t="s">
        <v>115</v>
      </c>
      <c r="C95">
        <v>2</v>
      </c>
      <c r="D95">
        <v>3</v>
      </c>
      <c r="E95">
        <v>16</v>
      </c>
      <c r="F95">
        <v>8</v>
      </c>
      <c r="G95">
        <v>22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2.6</v>
      </c>
      <c r="P95">
        <v>2.6</v>
      </c>
      <c r="Q95" s="1">
        <v>0.182</v>
      </c>
    </row>
    <row r="96" spans="1:17" x14ac:dyDescent="0.35">
      <c r="A96">
        <v>8</v>
      </c>
      <c r="B96" t="s">
        <v>16</v>
      </c>
      <c r="C96">
        <v>1</v>
      </c>
      <c r="D96">
        <v>1</v>
      </c>
      <c r="E96">
        <v>19</v>
      </c>
      <c r="F96">
        <v>19</v>
      </c>
      <c r="G96">
        <v>19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2.4</v>
      </c>
      <c r="P96">
        <v>2.4</v>
      </c>
      <c r="Q96" s="1">
        <v>0.78900000000000003</v>
      </c>
    </row>
    <row r="97" spans="1:17" x14ac:dyDescent="0.35">
      <c r="A97">
        <v>8</v>
      </c>
      <c r="B97" t="s">
        <v>185</v>
      </c>
      <c r="C97">
        <v>1</v>
      </c>
      <c r="D97">
        <v>2</v>
      </c>
      <c r="E97">
        <v>15</v>
      </c>
      <c r="F97">
        <v>15</v>
      </c>
      <c r="G97">
        <v>15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2</v>
      </c>
      <c r="P97">
        <v>2</v>
      </c>
      <c r="Q97" s="1">
        <v>2.4E-2</v>
      </c>
    </row>
    <row r="98" spans="1:17" x14ac:dyDescent="0.35">
      <c r="A98">
        <v>8</v>
      </c>
      <c r="B98" t="s">
        <v>122</v>
      </c>
      <c r="C98">
        <v>1</v>
      </c>
      <c r="D98">
        <v>2</v>
      </c>
      <c r="E98">
        <v>14</v>
      </c>
      <c r="F98">
        <v>14</v>
      </c>
      <c r="G98">
        <v>14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1.9</v>
      </c>
      <c r="P98">
        <v>1.9</v>
      </c>
      <c r="Q98" s="1">
        <v>2.5999999999999999E-2</v>
      </c>
    </row>
    <row r="99" spans="1:17" x14ac:dyDescent="0.35">
      <c r="A99">
        <v>8</v>
      </c>
      <c r="B99" t="s">
        <v>47</v>
      </c>
      <c r="C99">
        <v>1</v>
      </c>
      <c r="D99">
        <v>2</v>
      </c>
      <c r="E99">
        <v>13</v>
      </c>
      <c r="F99">
        <v>13</v>
      </c>
      <c r="G99">
        <v>13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1.8</v>
      </c>
      <c r="P99">
        <v>1.8</v>
      </c>
      <c r="Q99" s="1">
        <v>7.0000000000000001E-3</v>
      </c>
    </row>
    <row r="100" spans="1:17" x14ac:dyDescent="0.35">
      <c r="A100">
        <v>8</v>
      </c>
      <c r="B100" t="s">
        <v>66</v>
      </c>
      <c r="C100">
        <v>2</v>
      </c>
      <c r="D100">
        <v>3</v>
      </c>
      <c r="E100">
        <v>8</v>
      </c>
      <c r="F100">
        <v>4</v>
      </c>
      <c r="G100">
        <v>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1.8</v>
      </c>
      <c r="P100">
        <v>1.8</v>
      </c>
      <c r="Q100" s="1">
        <v>1.6E-2</v>
      </c>
    </row>
    <row r="101" spans="1:17" x14ac:dyDescent="0.35">
      <c r="A101">
        <v>8</v>
      </c>
      <c r="B101" t="s">
        <v>155</v>
      </c>
      <c r="C101">
        <v>1</v>
      </c>
      <c r="D101">
        <v>3</v>
      </c>
      <c r="E101">
        <v>10</v>
      </c>
      <c r="F101">
        <v>10</v>
      </c>
      <c r="G101">
        <v>10</v>
      </c>
      <c r="H101">
        <v>0</v>
      </c>
      <c r="I101">
        <v>0</v>
      </c>
      <c r="J101">
        <v>1</v>
      </c>
      <c r="K101">
        <v>2</v>
      </c>
      <c r="L101">
        <v>0</v>
      </c>
      <c r="M101">
        <v>0</v>
      </c>
      <c r="N101">
        <v>1</v>
      </c>
      <c r="O101">
        <v>1.7</v>
      </c>
      <c r="P101">
        <v>1.7</v>
      </c>
      <c r="Q101" s="1">
        <v>1.4E-2</v>
      </c>
    </row>
    <row r="102" spans="1:17" x14ac:dyDescent="0.35">
      <c r="A102">
        <v>8</v>
      </c>
      <c r="B102" t="s">
        <v>65</v>
      </c>
      <c r="C102">
        <v>2</v>
      </c>
      <c r="D102">
        <v>4</v>
      </c>
      <c r="E102">
        <v>27</v>
      </c>
      <c r="F102">
        <v>13.5</v>
      </c>
      <c r="G102">
        <v>14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1</v>
      </c>
      <c r="O102">
        <v>1.7</v>
      </c>
      <c r="P102">
        <v>1.7</v>
      </c>
      <c r="Q102" s="1">
        <v>3.9E-2</v>
      </c>
    </row>
    <row r="103" spans="1:17" x14ac:dyDescent="0.35">
      <c r="A103">
        <v>8</v>
      </c>
      <c r="B103" t="s">
        <v>112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2</v>
      </c>
      <c r="K103">
        <v>17</v>
      </c>
      <c r="L103">
        <v>0</v>
      </c>
      <c r="M103">
        <v>0</v>
      </c>
      <c r="N103">
        <v>1</v>
      </c>
      <c r="O103">
        <v>1.7</v>
      </c>
      <c r="P103">
        <v>1.7</v>
      </c>
      <c r="Q103" s="1">
        <v>6.8000000000000005E-2</v>
      </c>
    </row>
    <row r="104" spans="1:17" x14ac:dyDescent="0.35">
      <c r="A104">
        <v>8</v>
      </c>
      <c r="B104" t="s">
        <v>161</v>
      </c>
      <c r="C104">
        <v>1</v>
      </c>
      <c r="D104">
        <v>3</v>
      </c>
      <c r="E104">
        <v>11</v>
      </c>
      <c r="F104">
        <v>11</v>
      </c>
      <c r="G104">
        <v>11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1.6</v>
      </c>
      <c r="P104">
        <v>1.6</v>
      </c>
      <c r="Q104" s="1">
        <v>1E-3</v>
      </c>
    </row>
    <row r="105" spans="1:17" x14ac:dyDescent="0.35">
      <c r="A105">
        <v>8</v>
      </c>
      <c r="B105" t="s">
        <v>46</v>
      </c>
      <c r="C105">
        <v>1</v>
      </c>
      <c r="D105">
        <v>7</v>
      </c>
      <c r="E105">
        <v>11</v>
      </c>
      <c r="F105">
        <v>11</v>
      </c>
      <c r="G105">
        <v>11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1.6</v>
      </c>
      <c r="P105">
        <v>1.6</v>
      </c>
      <c r="Q105" s="1">
        <v>0.999</v>
      </c>
    </row>
    <row r="106" spans="1:17" x14ac:dyDescent="0.35">
      <c r="A106">
        <v>8</v>
      </c>
      <c r="B106" t="s">
        <v>216</v>
      </c>
      <c r="C106">
        <v>2</v>
      </c>
      <c r="D106">
        <v>2</v>
      </c>
      <c r="E106">
        <v>4</v>
      </c>
      <c r="F106">
        <v>2</v>
      </c>
      <c r="G106">
        <v>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1.4</v>
      </c>
      <c r="P106">
        <v>1.4</v>
      </c>
      <c r="Q106" s="1">
        <v>3.0000000000000001E-3</v>
      </c>
    </row>
    <row r="107" spans="1:17" x14ac:dyDescent="0.35">
      <c r="A107">
        <v>8</v>
      </c>
      <c r="B107" t="s">
        <v>291</v>
      </c>
      <c r="C107">
        <v>1</v>
      </c>
      <c r="D107">
        <v>1</v>
      </c>
      <c r="E107">
        <v>9</v>
      </c>
      <c r="F107">
        <v>9</v>
      </c>
      <c r="G107">
        <v>9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1.4</v>
      </c>
      <c r="P107">
        <v>1.4</v>
      </c>
      <c r="Q107" s="1">
        <v>3.0000000000000001E-3</v>
      </c>
    </row>
    <row r="108" spans="1:17" x14ac:dyDescent="0.35">
      <c r="A108">
        <v>8</v>
      </c>
      <c r="B108" t="s">
        <v>272</v>
      </c>
      <c r="C108">
        <v>1</v>
      </c>
      <c r="D108">
        <v>3</v>
      </c>
      <c r="E108">
        <v>9</v>
      </c>
      <c r="F108">
        <v>9</v>
      </c>
      <c r="G108">
        <v>9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1.4</v>
      </c>
      <c r="P108">
        <v>1.4</v>
      </c>
      <c r="Q108" s="1">
        <v>0</v>
      </c>
    </row>
    <row r="109" spans="1:17" x14ac:dyDescent="0.35">
      <c r="A109">
        <v>8</v>
      </c>
      <c r="B109" t="s">
        <v>102</v>
      </c>
      <c r="C109">
        <v>1</v>
      </c>
      <c r="D109">
        <v>3</v>
      </c>
      <c r="E109">
        <v>8</v>
      </c>
      <c r="F109">
        <v>8</v>
      </c>
      <c r="G109">
        <v>8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1.3</v>
      </c>
      <c r="P109">
        <v>1.3</v>
      </c>
      <c r="Q109" s="1">
        <v>0.19800000000000001</v>
      </c>
    </row>
    <row r="110" spans="1:17" x14ac:dyDescent="0.35">
      <c r="A110">
        <v>8</v>
      </c>
      <c r="B110" t="s">
        <v>169</v>
      </c>
      <c r="C110">
        <v>1</v>
      </c>
      <c r="D110">
        <v>2</v>
      </c>
      <c r="E110">
        <v>5</v>
      </c>
      <c r="F110">
        <v>5</v>
      </c>
      <c r="G110">
        <v>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1</v>
      </c>
      <c r="Q110" s="1">
        <v>1E-3</v>
      </c>
    </row>
    <row r="111" spans="1:17" x14ac:dyDescent="0.35">
      <c r="A111">
        <v>8</v>
      </c>
      <c r="B111" t="s">
        <v>160</v>
      </c>
      <c r="C111">
        <v>1</v>
      </c>
      <c r="D111">
        <v>2</v>
      </c>
      <c r="E111">
        <v>4</v>
      </c>
      <c r="F111">
        <v>4</v>
      </c>
      <c r="G111">
        <v>4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0.9</v>
      </c>
      <c r="P111">
        <v>0.9</v>
      </c>
      <c r="Q111" s="1">
        <v>1E-3</v>
      </c>
    </row>
    <row r="112" spans="1:17" x14ac:dyDescent="0.35">
      <c r="A112">
        <v>8</v>
      </c>
      <c r="B112" t="s">
        <v>337</v>
      </c>
      <c r="C112">
        <v>2</v>
      </c>
      <c r="D112">
        <v>2</v>
      </c>
      <c r="E112">
        <v>13</v>
      </c>
      <c r="F112">
        <v>6.5</v>
      </c>
      <c r="G112">
        <v>12</v>
      </c>
      <c r="H112">
        <v>0</v>
      </c>
      <c r="I112">
        <v>0</v>
      </c>
      <c r="J112">
        <v>1</v>
      </c>
      <c r="K112">
        <v>3</v>
      </c>
      <c r="L112">
        <v>0</v>
      </c>
      <c r="M112">
        <v>1</v>
      </c>
      <c r="N112">
        <v>1</v>
      </c>
      <c r="O112">
        <v>0.6</v>
      </c>
      <c r="P112">
        <v>0.6</v>
      </c>
      <c r="Q112" s="1">
        <v>1.7999999999999999E-2</v>
      </c>
    </row>
    <row r="113" spans="1:17" x14ac:dyDescent="0.35">
      <c r="A113">
        <v>8</v>
      </c>
      <c r="B113" t="s">
        <v>101</v>
      </c>
      <c r="C113">
        <v>1</v>
      </c>
      <c r="D113">
        <v>1</v>
      </c>
      <c r="E113">
        <v>4</v>
      </c>
      <c r="F113">
        <v>4</v>
      </c>
      <c r="G113">
        <v>4</v>
      </c>
      <c r="H113">
        <v>0</v>
      </c>
      <c r="I113">
        <v>0</v>
      </c>
      <c r="J113">
        <v>1</v>
      </c>
      <c r="K113">
        <v>-3</v>
      </c>
      <c r="L113">
        <v>0</v>
      </c>
      <c r="M113">
        <v>0</v>
      </c>
      <c r="N113">
        <v>1</v>
      </c>
      <c r="O113">
        <v>0.6</v>
      </c>
      <c r="P113">
        <v>0.6</v>
      </c>
      <c r="Q113" s="1">
        <v>0.122</v>
      </c>
    </row>
    <row r="114" spans="1:17" x14ac:dyDescent="0.35">
      <c r="A114">
        <v>8</v>
      </c>
      <c r="B114" t="s">
        <v>92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0.5</v>
      </c>
      <c r="P114">
        <v>0.5</v>
      </c>
      <c r="Q114" s="1">
        <v>5.8000000000000003E-2</v>
      </c>
    </row>
    <row r="115" spans="1:17" x14ac:dyDescent="0.35">
      <c r="A115">
        <v>8</v>
      </c>
      <c r="B115" t="s">
        <v>84</v>
      </c>
      <c r="C115">
        <v>1</v>
      </c>
      <c r="D115">
        <v>2</v>
      </c>
      <c r="E115">
        <v>-1</v>
      </c>
      <c r="F115">
        <v>-1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0.4</v>
      </c>
      <c r="P115">
        <v>0.4</v>
      </c>
      <c r="Q115" s="1">
        <v>2.3E-2</v>
      </c>
    </row>
    <row r="116" spans="1:17" x14ac:dyDescent="0.35">
      <c r="A116">
        <v>8</v>
      </c>
      <c r="B116" t="s">
        <v>163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3</v>
      </c>
      <c r="L116">
        <v>0</v>
      </c>
      <c r="M116">
        <v>0</v>
      </c>
      <c r="N116">
        <v>1</v>
      </c>
      <c r="O116">
        <v>0.3</v>
      </c>
      <c r="P116">
        <v>0.3</v>
      </c>
      <c r="Q116" s="1">
        <v>2E-3</v>
      </c>
    </row>
    <row r="117" spans="1:17" x14ac:dyDescent="0.35">
      <c r="A117">
        <v>8</v>
      </c>
      <c r="B117" t="s">
        <v>173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">
        <v>0</v>
      </c>
    </row>
    <row r="118" spans="1:17" x14ac:dyDescent="0.35">
      <c r="A118">
        <v>8</v>
      </c>
      <c r="B118" t="s">
        <v>172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 s="1">
        <v>0</v>
      </c>
    </row>
    <row r="119" spans="1:17" x14ac:dyDescent="0.35">
      <c r="A119">
        <v>8</v>
      </c>
      <c r="B119" t="s">
        <v>171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 s="1">
        <v>1E-3</v>
      </c>
    </row>
    <row r="120" spans="1:17" x14ac:dyDescent="0.35">
      <c r="A120">
        <v>8</v>
      </c>
      <c r="B120" t="s">
        <v>170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1">
        <v>0</v>
      </c>
    </row>
    <row r="121" spans="1:17" x14ac:dyDescent="0.35">
      <c r="A121">
        <v>8</v>
      </c>
      <c r="B121" t="s">
        <v>358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">
        <v>0</v>
      </c>
    </row>
    <row r="122" spans="1:17" x14ac:dyDescent="0.35">
      <c r="A122">
        <v>8</v>
      </c>
      <c r="B122" t="s">
        <v>174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 s="1">
        <v>0</v>
      </c>
    </row>
    <row r="123" spans="1:17" x14ac:dyDescent="0.35">
      <c r="A123">
        <v>8</v>
      </c>
      <c r="B123" t="s">
        <v>353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">
        <v>0</v>
      </c>
    </row>
    <row r="124" spans="1:17" x14ac:dyDescent="0.35">
      <c r="A124">
        <v>8</v>
      </c>
      <c r="B124" t="s">
        <v>175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1">
        <v>0</v>
      </c>
    </row>
    <row r="125" spans="1:17" x14ac:dyDescent="0.35">
      <c r="A125">
        <v>8</v>
      </c>
      <c r="B125" t="s">
        <v>197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1">
        <v>0</v>
      </c>
    </row>
    <row r="126" spans="1:17" x14ac:dyDescent="0.35">
      <c r="A126">
        <v>8</v>
      </c>
      <c r="B126" t="s">
        <v>176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 s="1">
        <v>0</v>
      </c>
    </row>
    <row r="127" spans="1:17" x14ac:dyDescent="0.35">
      <c r="A127">
        <v>8</v>
      </c>
      <c r="B127" t="s">
        <v>177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">
        <v>8.6999999999999994E-2</v>
      </c>
    </row>
    <row r="128" spans="1:17" x14ac:dyDescent="0.35">
      <c r="A128">
        <v>8</v>
      </c>
      <c r="B128" t="s">
        <v>354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">
        <v>0</v>
      </c>
    </row>
    <row r="129" spans="1:17" x14ac:dyDescent="0.35">
      <c r="A129">
        <v>8</v>
      </c>
      <c r="B129" t="s">
        <v>178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8</v>
      </c>
      <c r="B130" t="s">
        <v>179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>
        <v>0</v>
      </c>
    </row>
    <row r="131" spans="1:17" x14ac:dyDescent="0.35">
      <c r="A131">
        <v>8</v>
      </c>
      <c r="B131" t="s">
        <v>100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 s="1">
        <v>2.5000000000000001E-2</v>
      </c>
    </row>
    <row r="132" spans="1:17" x14ac:dyDescent="0.35">
      <c r="A132">
        <v>8</v>
      </c>
      <c r="B132" t="s">
        <v>180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0</v>
      </c>
    </row>
    <row r="133" spans="1:17" x14ac:dyDescent="0.35">
      <c r="A133">
        <v>8</v>
      </c>
      <c r="B133" t="s">
        <v>350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1">
        <v>0</v>
      </c>
    </row>
    <row r="134" spans="1:17" x14ac:dyDescent="0.35">
      <c r="A134">
        <v>8</v>
      </c>
      <c r="B134" t="s">
        <v>339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">
        <v>0</v>
      </c>
    </row>
    <row r="135" spans="1:17" x14ac:dyDescent="0.35">
      <c r="A135">
        <v>8</v>
      </c>
      <c r="B135" t="s">
        <v>340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 s="1">
        <v>0</v>
      </c>
    </row>
    <row r="136" spans="1:17" x14ac:dyDescent="0.35">
      <c r="A136">
        <v>8</v>
      </c>
      <c r="B136" t="s">
        <v>182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s="1">
        <v>0</v>
      </c>
    </row>
    <row r="137" spans="1:17" x14ac:dyDescent="0.35">
      <c r="A137">
        <v>8</v>
      </c>
      <c r="B137" t="s">
        <v>183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 s="1">
        <v>0</v>
      </c>
    </row>
    <row r="138" spans="1:17" x14ac:dyDescent="0.35">
      <c r="A138">
        <v>8</v>
      </c>
      <c r="B138" t="s">
        <v>184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1">
        <v>0</v>
      </c>
    </row>
    <row r="139" spans="1:17" x14ac:dyDescent="0.35">
      <c r="A139">
        <v>8</v>
      </c>
      <c r="B139" t="s">
        <v>186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0</v>
      </c>
    </row>
    <row r="140" spans="1:17" x14ac:dyDescent="0.35">
      <c r="A140">
        <v>8</v>
      </c>
      <c r="B140" t="s">
        <v>362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1">
        <v>0</v>
      </c>
    </row>
    <row r="141" spans="1:17" x14ac:dyDescent="0.35">
      <c r="A141">
        <v>8</v>
      </c>
      <c r="B141" t="s">
        <v>187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1">
        <v>0</v>
      </c>
    </row>
    <row r="142" spans="1:17" x14ac:dyDescent="0.35">
      <c r="A142">
        <v>8</v>
      </c>
      <c r="B142" t="s">
        <v>49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0.98</v>
      </c>
    </row>
    <row r="143" spans="1:17" x14ac:dyDescent="0.35">
      <c r="A143">
        <v>8</v>
      </c>
      <c r="B143" t="s">
        <v>369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 s="1">
        <v>0</v>
      </c>
    </row>
    <row r="144" spans="1:17" x14ac:dyDescent="0.35">
      <c r="A144">
        <v>8</v>
      </c>
      <c r="B144" t="s">
        <v>203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 s="1">
        <v>0</v>
      </c>
    </row>
    <row r="145" spans="1:17" x14ac:dyDescent="0.35">
      <c r="A145">
        <v>8</v>
      </c>
      <c r="B145" t="s">
        <v>189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</v>
      </c>
    </row>
    <row r="146" spans="1:17" x14ac:dyDescent="0.35">
      <c r="A146">
        <v>8</v>
      </c>
      <c r="B146" t="s">
        <v>96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4.0000000000000001E-3</v>
      </c>
    </row>
    <row r="147" spans="1:17" x14ac:dyDescent="0.35">
      <c r="A147">
        <v>8</v>
      </c>
      <c r="B147" t="s">
        <v>341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0</v>
      </c>
    </row>
    <row r="148" spans="1:17" x14ac:dyDescent="0.35">
      <c r="A148">
        <v>8</v>
      </c>
      <c r="B148" t="s">
        <v>190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0</v>
      </c>
    </row>
    <row r="149" spans="1:17" x14ac:dyDescent="0.35">
      <c r="A149">
        <v>8</v>
      </c>
      <c r="B149" t="s">
        <v>191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3.0000000000000001E-3</v>
      </c>
    </row>
    <row r="150" spans="1:17" x14ac:dyDescent="0.35">
      <c r="A150">
        <v>8</v>
      </c>
      <c r="B150" t="s">
        <v>188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0</v>
      </c>
    </row>
    <row r="151" spans="1:17" x14ac:dyDescent="0.35">
      <c r="A151">
        <v>8</v>
      </c>
      <c r="B151" t="s">
        <v>192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1">
        <v>0</v>
      </c>
    </row>
    <row r="152" spans="1:17" x14ac:dyDescent="0.35">
      <c r="A152">
        <v>8</v>
      </c>
      <c r="B152" t="s">
        <v>342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v>0</v>
      </c>
    </row>
    <row r="153" spans="1:17" x14ac:dyDescent="0.35">
      <c r="A153">
        <v>8</v>
      </c>
      <c r="B153" t="s">
        <v>193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 s="1">
        <v>1E-3</v>
      </c>
    </row>
    <row r="154" spans="1:17" x14ac:dyDescent="0.35">
      <c r="A154">
        <v>8</v>
      </c>
      <c r="B154" t="s">
        <v>106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 s="1">
        <v>7.0000000000000001E-3</v>
      </c>
    </row>
    <row r="155" spans="1:17" x14ac:dyDescent="0.35">
      <c r="A155">
        <v>8</v>
      </c>
      <c r="B155" t="s">
        <v>194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 s="1">
        <v>1E-3</v>
      </c>
    </row>
    <row r="156" spans="1:17" x14ac:dyDescent="0.35">
      <c r="A156">
        <v>8</v>
      </c>
      <c r="B156" t="s">
        <v>196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</row>
    <row r="157" spans="1:17" x14ac:dyDescent="0.35">
      <c r="A157">
        <v>8</v>
      </c>
      <c r="B157" t="s">
        <v>357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">
        <v>0</v>
      </c>
    </row>
    <row r="158" spans="1:17" x14ac:dyDescent="0.35">
      <c r="A158">
        <v>8</v>
      </c>
      <c r="B158" t="s">
        <v>359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">
        <v>0</v>
      </c>
    </row>
    <row r="159" spans="1:17" x14ac:dyDescent="0.35">
      <c r="A159">
        <v>8</v>
      </c>
      <c r="B159" t="s">
        <v>200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0</v>
      </c>
    </row>
    <row r="160" spans="1:17" x14ac:dyDescent="0.35">
      <c r="A160">
        <v>8</v>
      </c>
      <c r="B160" t="s">
        <v>363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1">
        <v>0</v>
      </c>
    </row>
    <row r="161" spans="1:17" x14ac:dyDescent="0.35">
      <c r="A161">
        <v>8</v>
      </c>
      <c r="B161" t="s">
        <v>199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0</v>
      </c>
    </row>
    <row r="162" spans="1:17" x14ac:dyDescent="0.35">
      <c r="A162">
        <v>8</v>
      </c>
      <c r="B162" t="s">
        <v>201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4.1000000000000002E-2</v>
      </c>
    </row>
    <row r="163" spans="1:17" x14ac:dyDescent="0.35">
      <c r="A163">
        <v>8</v>
      </c>
      <c r="B163" t="s">
        <v>202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0</v>
      </c>
    </row>
    <row r="164" spans="1:17" x14ac:dyDescent="0.35">
      <c r="A164">
        <v>8</v>
      </c>
      <c r="B164" t="s">
        <v>355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</v>
      </c>
    </row>
    <row r="165" spans="1:17" x14ac:dyDescent="0.35">
      <c r="A165">
        <v>8</v>
      </c>
      <c r="B165" t="s">
        <v>150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 s="1">
        <v>3.0000000000000001E-3</v>
      </c>
    </row>
    <row r="166" spans="1:17" x14ac:dyDescent="0.35">
      <c r="A166">
        <v>8</v>
      </c>
      <c r="B166" t="s">
        <v>195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</v>
      </c>
    </row>
    <row r="167" spans="1:17" x14ac:dyDescent="0.35">
      <c r="A167">
        <v>8</v>
      </c>
      <c r="B167" t="s">
        <v>345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 s="1">
        <v>2.3E-2</v>
      </c>
    </row>
    <row r="168" spans="1:17" x14ac:dyDescent="0.35">
      <c r="A168">
        <v>8</v>
      </c>
      <c r="B168" t="s">
        <v>204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1">
        <v>0</v>
      </c>
    </row>
    <row r="169" spans="1:17" x14ac:dyDescent="0.35">
      <c r="A169">
        <v>8</v>
      </c>
      <c r="B169" t="s">
        <v>99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 s="1">
        <v>1.0999999999999999E-2</v>
      </c>
    </row>
    <row r="170" spans="1:17" x14ac:dyDescent="0.35">
      <c r="A170">
        <v>8</v>
      </c>
      <c r="B170" t="s">
        <v>346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0</v>
      </c>
    </row>
    <row r="171" spans="1:17" x14ac:dyDescent="0.35">
      <c r="A171">
        <v>8</v>
      </c>
      <c r="B171" t="s">
        <v>205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0</v>
      </c>
    </row>
    <row r="172" spans="1:17" x14ac:dyDescent="0.35">
      <c r="A172">
        <v>8</v>
      </c>
      <c r="B172" t="s">
        <v>107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 s="1">
        <v>1E-3</v>
      </c>
    </row>
    <row r="173" spans="1:17" x14ac:dyDescent="0.35">
      <c r="A173">
        <v>8</v>
      </c>
      <c r="B173" t="s">
        <v>206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1">
        <v>0</v>
      </c>
    </row>
    <row r="174" spans="1:17" x14ac:dyDescent="0.35">
      <c r="A174">
        <v>8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s="1">
        <v>0.99399999999999999</v>
      </c>
    </row>
    <row r="175" spans="1:17" x14ac:dyDescent="0.35">
      <c r="A175">
        <v>8</v>
      </c>
      <c r="B175" t="s">
        <v>158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1E-3</v>
      </c>
    </row>
    <row r="176" spans="1:17" x14ac:dyDescent="0.35">
      <c r="A176">
        <v>8</v>
      </c>
      <c r="B176" t="s">
        <v>207</v>
      </c>
      <c r="C176">
        <v>0</v>
      </c>
      <c r="D176">
        <v>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 s="1">
        <v>1E-3</v>
      </c>
    </row>
    <row r="177" spans="1:17" x14ac:dyDescent="0.35">
      <c r="A177">
        <v>8</v>
      </c>
      <c r="B177" t="s">
        <v>343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0</v>
      </c>
      <c r="Q177" s="1">
        <v>0</v>
      </c>
    </row>
    <row r="178" spans="1:17" x14ac:dyDescent="0.35">
      <c r="A178">
        <v>8</v>
      </c>
      <c r="B178" t="s">
        <v>364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</v>
      </c>
    </row>
    <row r="179" spans="1:17" x14ac:dyDescent="0.35">
      <c r="A179">
        <v>8</v>
      </c>
      <c r="B179" t="s">
        <v>208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s="1">
        <v>0</v>
      </c>
    </row>
    <row r="180" spans="1:17" x14ac:dyDescent="0.35">
      <c r="A180">
        <v>8</v>
      </c>
      <c r="B180" t="s">
        <v>360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0</v>
      </c>
    </row>
    <row r="181" spans="1:17" x14ac:dyDescent="0.35">
      <c r="A181">
        <v>8</v>
      </c>
      <c r="B181" t="s">
        <v>347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s="1">
        <v>0</v>
      </c>
    </row>
    <row r="182" spans="1:17" x14ac:dyDescent="0.35">
      <c r="A182">
        <v>8</v>
      </c>
      <c r="B182" t="s">
        <v>209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s="1">
        <v>0</v>
      </c>
    </row>
    <row r="183" spans="1:17" x14ac:dyDescent="0.35">
      <c r="A183">
        <v>8</v>
      </c>
      <c r="B183" t="s">
        <v>210</v>
      </c>
      <c r="C183">
        <v>0</v>
      </c>
      <c r="D183">
        <v>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 s="1">
        <v>0</v>
      </c>
    </row>
    <row r="184" spans="1:17" x14ac:dyDescent="0.35">
      <c r="A184">
        <v>8</v>
      </c>
      <c r="B184" t="s">
        <v>211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s="1">
        <v>0</v>
      </c>
    </row>
    <row r="185" spans="1:17" x14ac:dyDescent="0.35">
      <c r="A185">
        <v>8</v>
      </c>
      <c r="B185" t="s">
        <v>212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s="1">
        <v>0</v>
      </c>
    </row>
    <row r="186" spans="1:17" x14ac:dyDescent="0.35">
      <c r="A186">
        <v>8</v>
      </c>
      <c r="B186" t="s">
        <v>361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">
        <v>0</v>
      </c>
    </row>
    <row r="187" spans="1:17" x14ac:dyDescent="0.35">
      <c r="A187">
        <v>8</v>
      </c>
      <c r="B187" t="s">
        <v>214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8</v>
      </c>
      <c r="B188" t="s">
        <v>149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 s="1">
        <v>1E-3</v>
      </c>
    </row>
    <row r="189" spans="1:17" x14ac:dyDescent="0.35">
      <c r="A189">
        <v>8</v>
      </c>
      <c r="B189" t="s">
        <v>215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1E-3</v>
      </c>
    </row>
    <row r="190" spans="1:17" x14ac:dyDescent="0.35">
      <c r="A190">
        <v>8</v>
      </c>
      <c r="B190" t="s">
        <v>164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 s="1">
        <v>0</v>
      </c>
    </row>
    <row r="191" spans="1:17" x14ac:dyDescent="0.35">
      <c r="A191">
        <v>8</v>
      </c>
      <c r="B191" t="s">
        <v>217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s="1">
        <v>3.0000000000000001E-3</v>
      </c>
    </row>
    <row r="192" spans="1:17" x14ac:dyDescent="0.35">
      <c r="A192">
        <v>8</v>
      </c>
      <c r="B192" t="s">
        <v>110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 s="1">
        <v>3.2000000000000001E-2</v>
      </c>
    </row>
    <row r="193" spans="1:17" x14ac:dyDescent="0.35">
      <c r="A193">
        <v>8</v>
      </c>
      <c r="B193" t="s">
        <v>218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1">
        <v>0</v>
      </c>
    </row>
    <row r="194" spans="1:17" x14ac:dyDescent="0.35">
      <c r="A194">
        <v>8</v>
      </c>
      <c r="B194" t="s">
        <v>213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0</v>
      </c>
    </row>
    <row r="195" spans="1:17" x14ac:dyDescent="0.35">
      <c r="A195">
        <v>8</v>
      </c>
      <c r="B195" t="s">
        <v>219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s="1">
        <v>0</v>
      </c>
    </row>
    <row r="196" spans="1:17" x14ac:dyDescent="0.35">
      <c r="A196">
        <v>8</v>
      </c>
      <c r="B196" t="s">
        <v>220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s="1">
        <v>0</v>
      </c>
    </row>
    <row r="197" spans="1:17" x14ac:dyDescent="0.35">
      <c r="A197">
        <v>8</v>
      </c>
      <c r="B197" t="s">
        <v>226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s="1">
        <v>0</v>
      </c>
    </row>
    <row r="198" spans="1:17" x14ac:dyDescent="0.35">
      <c r="A198">
        <v>8</v>
      </c>
      <c r="B198" t="s">
        <v>79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s="1">
        <v>1E-3</v>
      </c>
    </row>
    <row r="199" spans="1:17" x14ac:dyDescent="0.35">
      <c r="A199">
        <v>8</v>
      </c>
      <c r="B199" t="s">
        <v>221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 s="1">
        <v>1E-3</v>
      </c>
    </row>
    <row r="200" spans="1:17" x14ac:dyDescent="0.35">
      <c r="A200">
        <v>8</v>
      </c>
      <c r="B200" t="s">
        <v>222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 s="1">
        <v>2.7E-2</v>
      </c>
    </row>
    <row r="201" spans="1:17" x14ac:dyDescent="0.35">
      <c r="A201">
        <v>8</v>
      </c>
      <c r="B201" t="s">
        <v>224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s="1">
        <v>0</v>
      </c>
    </row>
    <row r="202" spans="1:17" x14ac:dyDescent="0.35">
      <c r="A202">
        <v>8</v>
      </c>
      <c r="B202" t="s">
        <v>227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s="1">
        <v>0</v>
      </c>
    </row>
    <row r="203" spans="1:17" x14ac:dyDescent="0.35">
      <c r="A203">
        <v>8</v>
      </c>
      <c r="B203" t="s">
        <v>228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 s="1">
        <v>0</v>
      </c>
    </row>
    <row r="204" spans="1:17" x14ac:dyDescent="0.35">
      <c r="A204">
        <v>8</v>
      </c>
      <c r="B204" t="s">
        <v>225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 s="1">
        <v>0</v>
      </c>
    </row>
    <row r="205" spans="1:17" x14ac:dyDescent="0.35">
      <c r="A205">
        <v>8</v>
      </c>
      <c r="B205" t="s">
        <v>229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s="1">
        <v>0</v>
      </c>
    </row>
    <row r="206" spans="1:17" x14ac:dyDescent="0.35">
      <c r="A206">
        <v>8</v>
      </c>
      <c r="B206" t="s">
        <v>230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s="1">
        <v>0</v>
      </c>
    </row>
    <row r="207" spans="1:17" x14ac:dyDescent="0.35">
      <c r="A207">
        <v>8</v>
      </c>
      <c r="B207" t="s">
        <v>231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 s="1">
        <v>0</v>
      </c>
    </row>
    <row r="208" spans="1:17" x14ac:dyDescent="0.35">
      <c r="A208">
        <v>8</v>
      </c>
      <c r="B208" t="s">
        <v>232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 s="1">
        <v>0</v>
      </c>
    </row>
    <row r="209" spans="1:17" x14ac:dyDescent="0.35">
      <c r="A209">
        <v>8</v>
      </c>
      <c r="B209" t="s">
        <v>233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 s="1">
        <v>0</v>
      </c>
    </row>
    <row r="210" spans="1:17" x14ac:dyDescent="0.35">
      <c r="A210">
        <v>8</v>
      </c>
      <c r="B210" t="s">
        <v>365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 s="1">
        <v>0</v>
      </c>
    </row>
    <row r="211" spans="1:17" x14ac:dyDescent="0.35">
      <c r="A211">
        <v>8</v>
      </c>
      <c r="B211" t="s">
        <v>234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 s="1">
        <v>0</v>
      </c>
    </row>
    <row r="212" spans="1:17" x14ac:dyDescent="0.35">
      <c r="A212">
        <v>8</v>
      </c>
      <c r="B212" t="s">
        <v>235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s="1">
        <v>0</v>
      </c>
    </row>
    <row r="213" spans="1:17" x14ac:dyDescent="0.35">
      <c r="A213">
        <v>8</v>
      </c>
      <c r="B213" t="s">
        <v>236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s="1">
        <v>0</v>
      </c>
    </row>
    <row r="214" spans="1:17" x14ac:dyDescent="0.35">
      <c r="A214">
        <v>8</v>
      </c>
      <c r="B214" t="s">
        <v>237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s="1">
        <v>0</v>
      </c>
    </row>
    <row r="215" spans="1:17" x14ac:dyDescent="0.35">
      <c r="A215">
        <v>8</v>
      </c>
      <c r="B215" t="s">
        <v>238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 s="1">
        <v>0</v>
      </c>
    </row>
    <row r="216" spans="1:17" x14ac:dyDescent="0.35">
      <c r="A216">
        <v>8</v>
      </c>
      <c r="B216" t="s">
        <v>239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 s="1">
        <v>0</v>
      </c>
    </row>
    <row r="217" spans="1:17" x14ac:dyDescent="0.35">
      <c r="A217">
        <v>8</v>
      </c>
      <c r="B217" t="s">
        <v>240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 s="1">
        <v>0</v>
      </c>
    </row>
    <row r="218" spans="1:17" x14ac:dyDescent="0.35">
      <c r="A218">
        <v>8</v>
      </c>
      <c r="B218" t="s">
        <v>241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s="1">
        <v>0</v>
      </c>
    </row>
    <row r="219" spans="1:17" x14ac:dyDescent="0.35">
      <c r="A219">
        <v>8</v>
      </c>
      <c r="B219" t="s">
        <v>242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s="1">
        <v>0</v>
      </c>
    </row>
    <row r="220" spans="1:17" x14ac:dyDescent="0.35">
      <c r="A220">
        <v>8</v>
      </c>
      <c r="B220" t="s">
        <v>243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s="1">
        <v>0</v>
      </c>
    </row>
    <row r="221" spans="1:17" x14ac:dyDescent="0.35">
      <c r="A221">
        <v>8</v>
      </c>
      <c r="B221" t="s">
        <v>244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s="1">
        <v>0</v>
      </c>
    </row>
    <row r="222" spans="1:17" x14ac:dyDescent="0.35">
      <c r="A222">
        <v>8</v>
      </c>
      <c r="B222" t="s">
        <v>245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1">
        <v>0</v>
      </c>
    </row>
    <row r="223" spans="1:17" x14ac:dyDescent="0.35">
      <c r="A223">
        <v>8</v>
      </c>
      <c r="B223" t="s">
        <v>246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 s="1">
        <v>0</v>
      </c>
    </row>
    <row r="224" spans="1:17" x14ac:dyDescent="0.35">
      <c r="A224">
        <v>8</v>
      </c>
      <c r="B224" t="s">
        <v>247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0</v>
      </c>
      <c r="Q224" s="1">
        <v>1E-3</v>
      </c>
    </row>
    <row r="225" spans="1:17" x14ac:dyDescent="0.35">
      <c r="A225">
        <v>8</v>
      </c>
      <c r="B225" t="s">
        <v>248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 s="1">
        <v>0</v>
      </c>
    </row>
    <row r="226" spans="1:17" x14ac:dyDescent="0.35">
      <c r="A226">
        <v>8</v>
      </c>
      <c r="B226" t="s">
        <v>250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 s="1">
        <v>0</v>
      </c>
    </row>
    <row r="227" spans="1:17" x14ac:dyDescent="0.35">
      <c r="A227">
        <v>8</v>
      </c>
      <c r="B227" t="s">
        <v>249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s="1">
        <v>0</v>
      </c>
    </row>
    <row r="228" spans="1:17" x14ac:dyDescent="0.35">
      <c r="A228">
        <v>8</v>
      </c>
      <c r="B228" t="s">
        <v>255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 s="1">
        <v>0</v>
      </c>
    </row>
    <row r="229" spans="1:17" x14ac:dyDescent="0.35">
      <c r="A229">
        <v>8</v>
      </c>
      <c r="B229" t="s">
        <v>254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1">
        <v>0</v>
      </c>
    </row>
    <row r="230" spans="1:17" x14ac:dyDescent="0.35">
      <c r="A230">
        <v>8</v>
      </c>
      <c r="B230" t="s">
        <v>252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0</v>
      </c>
      <c r="Q230" s="1">
        <v>1E-3</v>
      </c>
    </row>
    <row r="231" spans="1:17" x14ac:dyDescent="0.35">
      <c r="A231">
        <v>8</v>
      </c>
      <c r="B231" t="s">
        <v>344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 s="1">
        <v>0</v>
      </c>
    </row>
    <row r="232" spans="1:17" x14ac:dyDescent="0.35">
      <c r="A232">
        <v>8</v>
      </c>
      <c r="B232" t="s">
        <v>251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 s="1">
        <v>0</v>
      </c>
    </row>
    <row r="233" spans="1:17" x14ac:dyDescent="0.35">
      <c r="A233">
        <v>8</v>
      </c>
      <c r="B233" t="s">
        <v>253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 s="1">
        <v>0</v>
      </c>
    </row>
    <row r="234" spans="1:17" x14ac:dyDescent="0.35">
      <c r="A234">
        <v>8</v>
      </c>
      <c r="B234" t="s">
        <v>256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s="1">
        <v>0</v>
      </c>
    </row>
    <row r="235" spans="1:17" x14ac:dyDescent="0.35">
      <c r="A235">
        <v>8</v>
      </c>
      <c r="B235" t="s">
        <v>257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 s="1">
        <v>0</v>
      </c>
    </row>
    <row r="236" spans="1:17" x14ac:dyDescent="0.35">
      <c r="A236">
        <v>8</v>
      </c>
      <c r="B236" t="s">
        <v>351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 s="1">
        <v>0</v>
      </c>
    </row>
    <row r="237" spans="1:17" x14ac:dyDescent="0.35">
      <c r="A237">
        <v>8</v>
      </c>
      <c r="B237" t="s">
        <v>258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 s="1">
        <v>0</v>
      </c>
    </row>
    <row r="238" spans="1:17" x14ac:dyDescent="0.35">
      <c r="A238">
        <v>8</v>
      </c>
      <c r="B238" t="s">
        <v>259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 s="1">
        <v>1E-3</v>
      </c>
    </row>
    <row r="239" spans="1:17" x14ac:dyDescent="0.35">
      <c r="A239">
        <v>8</v>
      </c>
      <c r="B239" t="s">
        <v>168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 s="1">
        <v>8.9999999999999993E-3</v>
      </c>
    </row>
    <row r="240" spans="1:17" x14ac:dyDescent="0.35">
      <c r="A240">
        <v>8</v>
      </c>
      <c r="B240" t="s">
        <v>81</v>
      </c>
      <c r="C240">
        <v>0</v>
      </c>
      <c r="D240">
        <v>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 s="1">
        <v>0.18099999999999999</v>
      </c>
    </row>
    <row r="241" spans="1:17" x14ac:dyDescent="0.35">
      <c r="A241">
        <v>8</v>
      </c>
      <c r="B241" t="s">
        <v>111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 s="1">
        <v>8.0000000000000002E-3</v>
      </c>
    </row>
    <row r="242" spans="1:17" x14ac:dyDescent="0.35">
      <c r="A242">
        <v>8</v>
      </c>
      <c r="B242" t="s">
        <v>261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 s="1">
        <v>0</v>
      </c>
    </row>
    <row r="243" spans="1:17" x14ac:dyDescent="0.35">
      <c r="A243">
        <v>8</v>
      </c>
      <c r="B243" t="s">
        <v>268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 s="1">
        <v>0</v>
      </c>
    </row>
    <row r="244" spans="1:17" x14ac:dyDescent="0.35">
      <c r="A244">
        <v>8</v>
      </c>
      <c r="B244" t="s">
        <v>263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s="1">
        <v>0</v>
      </c>
    </row>
    <row r="245" spans="1:17" x14ac:dyDescent="0.35">
      <c r="A245">
        <v>8</v>
      </c>
      <c r="B245" t="s">
        <v>267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 s="1">
        <v>0</v>
      </c>
    </row>
    <row r="246" spans="1:17" x14ac:dyDescent="0.35">
      <c r="A246">
        <v>8</v>
      </c>
      <c r="B246" t="s">
        <v>262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 s="1">
        <v>0</v>
      </c>
    </row>
    <row r="247" spans="1:17" x14ac:dyDescent="0.35">
      <c r="A247">
        <v>8</v>
      </c>
      <c r="B247" t="s">
        <v>265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s="1">
        <v>0</v>
      </c>
    </row>
    <row r="248" spans="1:17" x14ac:dyDescent="0.35">
      <c r="A248">
        <v>8</v>
      </c>
      <c r="B248" t="s">
        <v>266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 s="1">
        <v>0</v>
      </c>
    </row>
    <row r="249" spans="1:17" x14ac:dyDescent="0.35">
      <c r="A249">
        <v>8</v>
      </c>
      <c r="B249" t="s">
        <v>271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 s="1">
        <v>1E-3</v>
      </c>
    </row>
    <row r="250" spans="1:17" x14ac:dyDescent="0.35">
      <c r="A250">
        <v>8</v>
      </c>
      <c r="B250" t="s">
        <v>274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 s="1">
        <v>1E-3</v>
      </c>
    </row>
    <row r="251" spans="1:17" x14ac:dyDescent="0.35">
      <c r="A251">
        <v>8</v>
      </c>
      <c r="B251" t="s">
        <v>270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s="1">
        <v>0</v>
      </c>
    </row>
    <row r="252" spans="1:17" x14ac:dyDescent="0.35">
      <c r="A252">
        <v>8</v>
      </c>
      <c r="B252" t="s">
        <v>273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 s="1">
        <v>0</v>
      </c>
    </row>
    <row r="253" spans="1:17" x14ac:dyDescent="0.35">
      <c r="A253">
        <v>8</v>
      </c>
      <c r="B253" t="s">
        <v>260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 s="1">
        <v>0</v>
      </c>
    </row>
    <row r="254" spans="1:17" x14ac:dyDescent="0.35">
      <c r="A254">
        <v>8</v>
      </c>
      <c r="B254" t="s">
        <v>279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 s="1">
        <v>0</v>
      </c>
    </row>
    <row r="255" spans="1:17" x14ac:dyDescent="0.35">
      <c r="A255">
        <v>8</v>
      </c>
      <c r="B255" t="s">
        <v>276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 s="1">
        <v>0</v>
      </c>
    </row>
    <row r="256" spans="1:17" x14ac:dyDescent="0.35">
      <c r="A256">
        <v>8</v>
      </c>
      <c r="B256" t="s">
        <v>277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0</v>
      </c>
      <c r="Q256" s="1">
        <v>1E-3</v>
      </c>
    </row>
    <row r="257" spans="1:17" x14ac:dyDescent="0.35">
      <c r="A257">
        <v>8</v>
      </c>
      <c r="B257" t="s">
        <v>278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s="1">
        <v>0</v>
      </c>
    </row>
    <row r="258" spans="1:17" x14ac:dyDescent="0.35">
      <c r="A258">
        <v>8</v>
      </c>
      <c r="B258" t="s">
        <v>336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  <c r="Q258" s="1">
        <v>3.0000000000000001E-3</v>
      </c>
    </row>
    <row r="259" spans="1:17" x14ac:dyDescent="0.35">
      <c r="A259">
        <v>8</v>
      </c>
      <c r="B259" t="s">
        <v>348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 s="1">
        <v>0</v>
      </c>
    </row>
    <row r="260" spans="1:17" x14ac:dyDescent="0.35">
      <c r="A260">
        <v>8</v>
      </c>
      <c r="B260" t="s">
        <v>275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 s="1">
        <v>0</v>
      </c>
    </row>
    <row r="261" spans="1:17" x14ac:dyDescent="0.35">
      <c r="A261">
        <v>8</v>
      </c>
      <c r="B261" t="s">
        <v>281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0</v>
      </c>
      <c r="Q261" s="1">
        <v>0</v>
      </c>
    </row>
    <row r="262" spans="1:17" x14ac:dyDescent="0.35">
      <c r="A262">
        <v>8</v>
      </c>
      <c r="B262" t="s">
        <v>280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 s="1">
        <v>0</v>
      </c>
    </row>
    <row r="263" spans="1:17" x14ac:dyDescent="0.35">
      <c r="A263">
        <v>8</v>
      </c>
      <c r="B263" t="s">
        <v>283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s="1">
        <v>0</v>
      </c>
    </row>
    <row r="264" spans="1:17" x14ac:dyDescent="0.35">
      <c r="A264">
        <v>8</v>
      </c>
      <c r="B264" t="s">
        <v>284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 s="1">
        <v>0</v>
      </c>
    </row>
    <row r="265" spans="1:17" x14ac:dyDescent="0.35">
      <c r="A265">
        <v>8</v>
      </c>
      <c r="B265" t="s">
        <v>285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 s="1">
        <v>0</v>
      </c>
    </row>
    <row r="266" spans="1:17" x14ac:dyDescent="0.35">
      <c r="A266">
        <v>8</v>
      </c>
      <c r="B266" t="s">
        <v>282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 s="1">
        <v>0</v>
      </c>
    </row>
    <row r="267" spans="1:17" x14ac:dyDescent="0.35">
      <c r="A267">
        <v>8</v>
      </c>
      <c r="B267" t="s">
        <v>165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0</v>
      </c>
      <c r="Q267" s="1">
        <v>3.0000000000000001E-3</v>
      </c>
    </row>
    <row r="268" spans="1:17" x14ac:dyDescent="0.35">
      <c r="A268">
        <v>8</v>
      </c>
      <c r="B268" t="s">
        <v>166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0</v>
      </c>
      <c r="Q268" s="1">
        <v>1E-3</v>
      </c>
    </row>
    <row r="269" spans="1:17" x14ac:dyDescent="0.35">
      <c r="A269">
        <v>8</v>
      </c>
      <c r="B269" t="s">
        <v>286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 s="1">
        <v>0</v>
      </c>
    </row>
    <row r="270" spans="1:17" x14ac:dyDescent="0.35">
      <c r="A270">
        <v>8</v>
      </c>
      <c r="B270" t="s">
        <v>289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 s="1">
        <v>0</v>
      </c>
    </row>
    <row r="271" spans="1:17" x14ac:dyDescent="0.35">
      <c r="A271">
        <v>8</v>
      </c>
      <c r="B271" t="s">
        <v>288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 s="1">
        <v>0</v>
      </c>
    </row>
    <row r="272" spans="1:17" x14ac:dyDescent="0.35">
      <c r="A272">
        <v>8</v>
      </c>
      <c r="B272" t="s">
        <v>287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 s="1">
        <v>0</v>
      </c>
    </row>
    <row r="273" spans="1:17" x14ac:dyDescent="0.35">
      <c r="A273">
        <v>8</v>
      </c>
      <c r="B273" t="s">
        <v>292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 s="1">
        <v>0</v>
      </c>
    </row>
    <row r="274" spans="1:17" x14ac:dyDescent="0.35">
      <c r="A274">
        <v>8</v>
      </c>
      <c r="B274" t="s">
        <v>335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 s="1">
        <v>0</v>
      </c>
    </row>
    <row r="275" spans="1:17" x14ac:dyDescent="0.35">
      <c r="A275">
        <v>8</v>
      </c>
      <c r="B275" t="s">
        <v>293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 s="1">
        <v>0</v>
      </c>
    </row>
    <row r="276" spans="1:17" x14ac:dyDescent="0.35">
      <c r="A276">
        <v>8</v>
      </c>
      <c r="B276" t="s">
        <v>50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 s="1">
        <v>7.6999999999999999E-2</v>
      </c>
    </row>
    <row r="277" spans="1:17" x14ac:dyDescent="0.35">
      <c r="A277">
        <v>8</v>
      </c>
      <c r="B277" t="s">
        <v>294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 s="1">
        <v>0</v>
      </c>
    </row>
    <row r="278" spans="1:17" x14ac:dyDescent="0.35">
      <c r="A278">
        <v>8</v>
      </c>
      <c r="B278" t="s">
        <v>295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s="1">
        <v>0</v>
      </c>
    </row>
    <row r="279" spans="1:17" x14ac:dyDescent="0.35">
      <c r="A279">
        <v>8</v>
      </c>
      <c r="B279" t="s">
        <v>296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 s="1">
        <v>0</v>
      </c>
    </row>
    <row r="280" spans="1:17" x14ac:dyDescent="0.35">
      <c r="A280">
        <v>8</v>
      </c>
      <c r="B280" t="s">
        <v>356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 s="1">
        <v>7.0000000000000001E-3</v>
      </c>
    </row>
    <row r="281" spans="1:17" x14ac:dyDescent="0.35">
      <c r="A281">
        <v>8</v>
      </c>
      <c r="B281" t="s">
        <v>349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 s="1">
        <v>0</v>
      </c>
    </row>
    <row r="282" spans="1:17" x14ac:dyDescent="0.35">
      <c r="A282">
        <v>8</v>
      </c>
      <c r="B282" t="s">
        <v>48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 s="1">
        <v>1.2E-2</v>
      </c>
    </row>
    <row r="283" spans="1:17" x14ac:dyDescent="0.35">
      <c r="A283">
        <v>8</v>
      </c>
      <c r="B283" t="s">
        <v>74</v>
      </c>
      <c r="C283">
        <v>0</v>
      </c>
      <c r="D283">
        <v>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0</v>
      </c>
      <c r="Q283" s="1">
        <v>0.44900000000000001</v>
      </c>
    </row>
    <row r="284" spans="1:17" x14ac:dyDescent="0.35">
      <c r="A284">
        <v>8</v>
      </c>
      <c r="B284" t="s">
        <v>321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 s="1">
        <v>1E-3</v>
      </c>
    </row>
    <row r="285" spans="1:17" x14ac:dyDescent="0.35">
      <c r="A285">
        <v>8</v>
      </c>
      <c r="B285" t="s">
        <v>298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 s="1">
        <v>0</v>
      </c>
    </row>
    <row r="286" spans="1:17" x14ac:dyDescent="0.35">
      <c r="A286">
        <v>8</v>
      </c>
      <c r="B286" t="s">
        <v>299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s="1">
        <v>0</v>
      </c>
    </row>
    <row r="287" spans="1:17" x14ac:dyDescent="0.35">
      <c r="A287">
        <v>8</v>
      </c>
      <c r="B287" t="s">
        <v>300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s="1">
        <v>0</v>
      </c>
    </row>
    <row r="288" spans="1:17" x14ac:dyDescent="0.35">
      <c r="A288">
        <v>8</v>
      </c>
      <c r="B288" t="s">
        <v>301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 s="1">
        <v>0</v>
      </c>
    </row>
    <row r="289" spans="1:17" x14ac:dyDescent="0.35">
      <c r="A289">
        <v>8</v>
      </c>
      <c r="B289" t="s">
        <v>302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 s="1">
        <v>0</v>
      </c>
    </row>
    <row r="290" spans="1:17" x14ac:dyDescent="0.35">
      <c r="A290">
        <v>8</v>
      </c>
      <c r="B290" t="s">
        <v>303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s="1">
        <v>0</v>
      </c>
    </row>
    <row r="291" spans="1:17" x14ac:dyDescent="0.35">
      <c r="A291">
        <v>8</v>
      </c>
      <c r="B291" t="s">
        <v>304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s="1">
        <v>0</v>
      </c>
    </row>
    <row r="292" spans="1:17" x14ac:dyDescent="0.35">
      <c r="A292">
        <v>8</v>
      </c>
      <c r="B292" t="s">
        <v>305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s="1">
        <v>0</v>
      </c>
    </row>
    <row r="293" spans="1:17" x14ac:dyDescent="0.35">
      <c r="A293">
        <v>8</v>
      </c>
      <c r="B293" t="s">
        <v>306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s="1">
        <v>0</v>
      </c>
    </row>
    <row r="294" spans="1:17" x14ac:dyDescent="0.35">
      <c r="A294">
        <v>8</v>
      </c>
      <c r="B294" t="s">
        <v>307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 s="1">
        <v>0</v>
      </c>
    </row>
    <row r="295" spans="1:17" x14ac:dyDescent="0.35">
      <c r="A295">
        <v>8</v>
      </c>
      <c r="B295" t="s">
        <v>162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s="1">
        <v>4.0000000000000001E-3</v>
      </c>
    </row>
    <row r="296" spans="1:17" x14ac:dyDescent="0.35">
      <c r="A296">
        <v>8</v>
      </c>
      <c r="B296" t="s">
        <v>308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 s="1">
        <v>0</v>
      </c>
    </row>
    <row r="297" spans="1:17" x14ac:dyDescent="0.35">
      <c r="A297">
        <v>8</v>
      </c>
      <c r="B297" t="s">
        <v>309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 s="1">
        <v>0</v>
      </c>
    </row>
    <row r="298" spans="1:17" x14ac:dyDescent="0.35">
      <c r="A298">
        <v>8</v>
      </c>
      <c r="B298" t="s">
        <v>310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 s="1">
        <v>0</v>
      </c>
    </row>
    <row r="299" spans="1:17" x14ac:dyDescent="0.35">
      <c r="A299">
        <v>8</v>
      </c>
      <c r="B299" t="s">
        <v>60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 s="1">
        <v>0.189</v>
      </c>
    </row>
    <row r="300" spans="1:17" x14ac:dyDescent="0.35">
      <c r="A300">
        <v>8</v>
      </c>
      <c r="B300" t="s">
        <v>31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 s="1">
        <v>0.184</v>
      </c>
    </row>
    <row r="301" spans="1:17" x14ac:dyDescent="0.35">
      <c r="A301">
        <v>8</v>
      </c>
      <c r="B301" t="s">
        <v>315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 s="1">
        <v>0</v>
      </c>
    </row>
    <row r="302" spans="1:17" x14ac:dyDescent="0.35">
      <c r="A302">
        <v>8</v>
      </c>
      <c r="B302" t="s">
        <v>312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 s="1">
        <v>1E-3</v>
      </c>
    </row>
    <row r="303" spans="1:17" x14ac:dyDescent="0.35">
      <c r="A303">
        <v>8</v>
      </c>
      <c r="B303" t="s">
        <v>156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  <c r="Q303" s="1">
        <v>2E-3</v>
      </c>
    </row>
    <row r="304" spans="1:17" x14ac:dyDescent="0.35">
      <c r="A304">
        <v>8</v>
      </c>
      <c r="B304" t="s">
        <v>124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 s="1">
        <v>2E-3</v>
      </c>
    </row>
    <row r="305" spans="1:17" x14ac:dyDescent="0.35">
      <c r="A305">
        <v>8</v>
      </c>
      <c r="B305" t="s">
        <v>314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 s="1">
        <v>0</v>
      </c>
    </row>
    <row r="306" spans="1:17" x14ac:dyDescent="0.35">
      <c r="A306">
        <v>8</v>
      </c>
      <c r="B306" t="s">
        <v>313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 s="1">
        <v>0</v>
      </c>
    </row>
    <row r="307" spans="1:17" x14ac:dyDescent="0.35">
      <c r="A307">
        <v>8</v>
      </c>
      <c r="B307" t="s">
        <v>319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 s="1">
        <v>1E-3</v>
      </c>
    </row>
    <row r="308" spans="1:17" x14ac:dyDescent="0.35">
      <c r="A308">
        <v>8</v>
      </c>
      <c r="B308" t="s">
        <v>317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 s="1">
        <v>0</v>
      </c>
    </row>
    <row r="309" spans="1:17" x14ac:dyDescent="0.35">
      <c r="A309">
        <v>8</v>
      </c>
      <c r="B309" t="s">
        <v>316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 s="1">
        <v>1E-3</v>
      </c>
    </row>
    <row r="310" spans="1:17" x14ac:dyDescent="0.35">
      <c r="A310">
        <v>8</v>
      </c>
      <c r="B310" t="s">
        <v>318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0</v>
      </c>
      <c r="Q310" s="1">
        <v>0</v>
      </c>
    </row>
    <row r="311" spans="1:17" x14ac:dyDescent="0.35">
      <c r="A311">
        <v>8</v>
      </c>
      <c r="B311" t="s">
        <v>320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s="1">
        <v>1E-3</v>
      </c>
    </row>
    <row r="312" spans="1:17" x14ac:dyDescent="0.35">
      <c r="A312">
        <v>8</v>
      </c>
      <c r="B312" t="s">
        <v>322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 s="1">
        <v>1E-3</v>
      </c>
    </row>
    <row r="313" spans="1:17" x14ac:dyDescent="0.35">
      <c r="A313">
        <v>8</v>
      </c>
      <c r="B313" t="s">
        <v>119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 s="1">
        <v>0</v>
      </c>
    </row>
    <row r="314" spans="1:17" x14ac:dyDescent="0.35">
      <c r="A314">
        <v>8</v>
      </c>
      <c r="B314" t="s">
        <v>323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 s="1">
        <v>0</v>
      </c>
    </row>
    <row r="315" spans="1:17" x14ac:dyDescent="0.35">
      <c r="A315">
        <v>8</v>
      </c>
      <c r="B315" t="s">
        <v>36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 s="1">
        <v>1E-3</v>
      </c>
    </row>
    <row r="316" spans="1:17" x14ac:dyDescent="0.35">
      <c r="A316">
        <v>8</v>
      </c>
      <c r="B316" t="s">
        <v>121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  <c r="Q316" s="1">
        <v>7.0000000000000001E-3</v>
      </c>
    </row>
    <row r="317" spans="1:17" x14ac:dyDescent="0.35">
      <c r="A317">
        <v>8</v>
      </c>
      <c r="B317" t="s">
        <v>324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  <c r="Q317" s="1">
        <v>2E-3</v>
      </c>
    </row>
    <row r="318" spans="1:17" x14ac:dyDescent="0.35">
      <c r="A318">
        <v>8</v>
      </c>
      <c r="B318" t="s">
        <v>326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 s="1">
        <v>1E-3</v>
      </c>
    </row>
    <row r="319" spans="1:17" x14ac:dyDescent="0.35">
      <c r="A319">
        <v>8</v>
      </c>
      <c r="B319" t="s">
        <v>327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 s="1">
        <v>0</v>
      </c>
    </row>
    <row r="320" spans="1:17" x14ac:dyDescent="0.35">
      <c r="A320">
        <v>8</v>
      </c>
      <c r="B320" t="s">
        <v>325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 s="1">
        <v>0</v>
      </c>
    </row>
    <row r="321" spans="1:17" x14ac:dyDescent="0.35">
      <c r="A321">
        <v>8</v>
      </c>
      <c r="B321" t="s">
        <v>297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 s="1">
        <v>0</v>
      </c>
    </row>
    <row r="322" spans="1:17" x14ac:dyDescent="0.35">
      <c r="A322">
        <v>8</v>
      </c>
      <c r="B322" t="s">
        <v>167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  <c r="Q322" s="1">
        <v>1E-3</v>
      </c>
    </row>
    <row r="323" spans="1:17" x14ac:dyDescent="0.35">
      <c r="A323">
        <v>8</v>
      </c>
      <c r="B323" t="s">
        <v>330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 s="1">
        <v>2E-3</v>
      </c>
    </row>
    <row r="324" spans="1:17" x14ac:dyDescent="0.35">
      <c r="A324">
        <v>8</v>
      </c>
      <c r="B324" t="s">
        <v>329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 s="1">
        <v>0</v>
      </c>
    </row>
    <row r="325" spans="1:17" x14ac:dyDescent="0.35">
      <c r="A325">
        <v>8</v>
      </c>
      <c r="B325" t="s">
        <v>331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 s="1">
        <v>0</v>
      </c>
    </row>
    <row r="326" spans="1:17" x14ac:dyDescent="0.35">
      <c r="A326">
        <v>8</v>
      </c>
      <c r="B326" t="s">
        <v>328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 s="1">
        <v>0</v>
      </c>
    </row>
    <row r="327" spans="1:17" x14ac:dyDescent="0.35">
      <c r="A327">
        <v>8</v>
      </c>
      <c r="B327" t="s">
        <v>332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 s="1">
        <v>1E-3</v>
      </c>
    </row>
    <row r="328" spans="1:17" x14ac:dyDescent="0.35">
      <c r="A328">
        <v>8</v>
      </c>
      <c r="B328" t="s">
        <v>333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 s="1">
        <v>0</v>
      </c>
    </row>
    <row r="329" spans="1:17" x14ac:dyDescent="0.35">
      <c r="A329">
        <v>8</v>
      </c>
      <c r="B329" t="s">
        <v>43</v>
      </c>
      <c r="C329">
        <v>1</v>
      </c>
      <c r="D329">
        <v>1</v>
      </c>
      <c r="E329">
        <v>13</v>
      </c>
      <c r="F329">
        <v>13</v>
      </c>
      <c r="G329">
        <v>13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1</v>
      </c>
      <c r="O329">
        <v>-0.2</v>
      </c>
      <c r="P329">
        <v>-0.2</v>
      </c>
      <c r="Q329" s="1">
        <v>0.121</v>
      </c>
    </row>
    <row r="330" spans="1:17" x14ac:dyDescent="0.35">
      <c r="A330">
        <v>8</v>
      </c>
      <c r="B330" t="s">
        <v>311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  <c r="K330">
        <v>-2</v>
      </c>
      <c r="L330">
        <v>0</v>
      </c>
      <c r="M330">
        <v>0</v>
      </c>
      <c r="N330">
        <v>1</v>
      </c>
      <c r="O330">
        <v>-0.2</v>
      </c>
      <c r="P330">
        <v>-0.2</v>
      </c>
      <c r="Q330" s="1">
        <v>0</v>
      </c>
    </row>
    <row r="331" spans="1:17" x14ac:dyDescent="0.35">
      <c r="A331">
        <v>8</v>
      </c>
      <c r="B331" t="s">
        <v>159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  <c r="K331">
        <v>-5</v>
      </c>
      <c r="L331">
        <v>0</v>
      </c>
      <c r="M331">
        <v>0</v>
      </c>
      <c r="N331">
        <v>1</v>
      </c>
      <c r="O331">
        <v>-0.5</v>
      </c>
      <c r="P331">
        <v>-0.5</v>
      </c>
      <c r="Q331" s="1">
        <v>1E-3</v>
      </c>
    </row>
    <row r="332" spans="1:17" x14ac:dyDescent="0.35">
      <c r="A332">
        <v>8</v>
      </c>
      <c r="B332" t="s">
        <v>264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-5</v>
      </c>
      <c r="L332">
        <v>0</v>
      </c>
      <c r="M332">
        <v>0</v>
      </c>
      <c r="N332">
        <v>1</v>
      </c>
      <c r="O332">
        <v>-0.5</v>
      </c>
      <c r="P332">
        <v>-0.5</v>
      </c>
      <c r="Q332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Weekly</vt:lpstr>
      <vt:lpstr>wk 1</vt:lpstr>
      <vt:lpstr>wk 2</vt:lpstr>
      <vt:lpstr>wk 3</vt:lpstr>
      <vt:lpstr>wk 4</vt:lpstr>
      <vt:lpstr>wk 5</vt:lpstr>
      <vt:lpstr>wk 6</vt:lpstr>
      <vt:lpstr>wk 7</vt:lpstr>
      <vt:lpstr>wk 8</vt:lpstr>
      <vt:lpstr>wk 9</vt:lpstr>
      <vt:lpstr>wk 10</vt:lpstr>
      <vt:lpstr>wk 11</vt:lpstr>
      <vt:lpstr>wk 12</vt:lpstr>
      <vt:lpstr>wk 13</vt:lpstr>
      <vt:lpstr>wk 14</vt:lpstr>
      <vt:lpstr>wk 15</vt:lpstr>
      <vt:lpstr>wk 16</vt:lpstr>
      <vt:lpstr>wk 17</vt:lpstr>
      <vt:lpstr>wk 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Hamiltom</dc:creator>
  <cp:lastModifiedBy>Bryan Hamiltom</cp:lastModifiedBy>
  <dcterms:created xsi:type="dcterms:W3CDTF">2023-09-29T16:38:04Z</dcterms:created>
  <dcterms:modified xsi:type="dcterms:W3CDTF">2024-01-30T18:29:55Z</dcterms:modified>
</cp:coreProperties>
</file>