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codeName="ThisWorkbook" autoCompressPictures="0"/>
  <bookViews>
    <workbookView xWindow="0" yWindow="0" windowWidth="27460" windowHeight="17540" tabRatio="747" activeTab="1"/>
  </bookViews>
  <sheets>
    <sheet name="SPONSOR BUDCAT" sheetId="6" r:id="rId1"/>
    <sheet name="PROPOSAL INFO" sheetId="23" r:id="rId2"/>
    <sheet name="SPONSOR WORKSHEET" sheetId="5" r:id="rId3"/>
  </sheets>
  <externalReferences>
    <externalReference r:id="rId4"/>
  </externalReferences>
  <definedNames>
    <definedName name="GADLIST">#REF!</definedName>
    <definedName name="GADyears">'SPONSOR WORKSHEET'!$A$103:$A$109</definedName>
    <definedName name="_xlnm.Print_Area" localSheetId="0">'SPONSOR BUDCAT'!$A$1:$M$20</definedName>
    <definedName name="_xlnm.Print_Area" localSheetId="2">'SPONSOR WORKSHEET'!$A$1:$O$62</definedName>
    <definedName name="YesNoList">'SPONSOR WORKSHEET'!$A$111:$A$112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3" l="1"/>
  <c r="B6" i="23"/>
  <c r="A6" i="23"/>
  <c r="I6" i="5"/>
  <c r="J6" i="5"/>
  <c r="K6" i="5"/>
  <c r="L4" i="5"/>
  <c r="L6" i="5"/>
  <c r="M4" i="5"/>
  <c r="M6" i="5"/>
  <c r="N4" i="5"/>
  <c r="N6" i="5"/>
  <c r="J5" i="5"/>
  <c r="K5" i="5"/>
  <c r="L5" i="5"/>
  <c r="M5" i="5"/>
  <c r="N5" i="5"/>
  <c r="H6" i="5"/>
  <c r="I14" i="5"/>
  <c r="J14" i="5"/>
  <c r="H14" i="5"/>
  <c r="I7" i="5"/>
  <c r="J7" i="5"/>
  <c r="K7" i="5"/>
  <c r="L7" i="5"/>
  <c r="M7" i="5"/>
  <c r="N7" i="5"/>
  <c r="H7" i="5"/>
  <c r="I8" i="5"/>
  <c r="J8" i="5"/>
  <c r="K8" i="5"/>
  <c r="L8" i="5"/>
  <c r="M8" i="5"/>
  <c r="N8" i="5"/>
  <c r="H8" i="5"/>
  <c r="I9" i="5"/>
  <c r="J9" i="5"/>
  <c r="K9" i="5"/>
  <c r="L9" i="5"/>
  <c r="M9" i="5"/>
  <c r="N9" i="5"/>
  <c r="H9" i="5"/>
  <c r="I10" i="5"/>
  <c r="J10" i="5"/>
  <c r="K10" i="5"/>
  <c r="L10" i="5"/>
  <c r="M10" i="5"/>
  <c r="N10" i="5"/>
  <c r="H10" i="5"/>
  <c r="I11" i="5"/>
  <c r="J11" i="5"/>
  <c r="K11" i="5"/>
  <c r="L11" i="5"/>
  <c r="M11" i="5"/>
  <c r="N11" i="5"/>
  <c r="H11" i="5"/>
  <c r="I12" i="5"/>
  <c r="J12" i="5"/>
  <c r="K12" i="5"/>
  <c r="L12" i="5"/>
  <c r="M12" i="5"/>
  <c r="N12" i="5"/>
  <c r="H12" i="5"/>
  <c r="K13" i="5"/>
  <c r="K14" i="5"/>
  <c r="L13" i="5"/>
  <c r="L14" i="5"/>
  <c r="M13" i="5"/>
  <c r="M14" i="5"/>
  <c r="N13" i="5"/>
  <c r="N14" i="5"/>
  <c r="I15" i="5"/>
  <c r="J15" i="5"/>
  <c r="K15" i="5"/>
  <c r="L15" i="5"/>
  <c r="M15" i="5"/>
  <c r="N15" i="5"/>
  <c r="H15" i="5"/>
  <c r="I16" i="5"/>
  <c r="J16" i="5"/>
  <c r="K16" i="5"/>
  <c r="L16" i="5"/>
  <c r="M16" i="5"/>
  <c r="N16" i="5"/>
  <c r="H16" i="5"/>
  <c r="I17" i="5"/>
  <c r="J17" i="5"/>
  <c r="K17" i="5"/>
  <c r="L17" i="5"/>
  <c r="M17" i="5"/>
  <c r="N17" i="5"/>
  <c r="H17" i="5"/>
  <c r="I19" i="5"/>
  <c r="K18" i="5"/>
  <c r="L18" i="5"/>
  <c r="L19" i="5"/>
  <c r="M18" i="5"/>
  <c r="M19" i="5"/>
  <c r="N18" i="5"/>
  <c r="N19" i="5"/>
  <c r="I20" i="5"/>
  <c r="L20" i="5"/>
  <c r="M20" i="5"/>
  <c r="N20" i="5"/>
  <c r="I21" i="5"/>
  <c r="J21" i="5"/>
  <c r="K21" i="5"/>
  <c r="L21" i="5"/>
  <c r="M21" i="5"/>
  <c r="N21" i="5"/>
  <c r="H21" i="5"/>
  <c r="I22" i="5"/>
  <c r="J22" i="5"/>
  <c r="K22" i="5"/>
  <c r="L22" i="5"/>
  <c r="M22" i="5"/>
  <c r="N22" i="5"/>
  <c r="H22" i="5"/>
  <c r="I24" i="5"/>
  <c r="J24" i="5"/>
  <c r="K23" i="5"/>
  <c r="K24" i="5"/>
  <c r="L23" i="5"/>
  <c r="L24" i="5"/>
  <c r="M23" i="5"/>
  <c r="M24" i="5"/>
  <c r="N23" i="5"/>
  <c r="N24" i="5"/>
  <c r="H24" i="5"/>
  <c r="I25" i="5"/>
  <c r="J25" i="5"/>
  <c r="K25" i="5"/>
  <c r="L25" i="5"/>
  <c r="M25" i="5"/>
  <c r="N25" i="5"/>
  <c r="H25" i="5"/>
  <c r="K26" i="5"/>
  <c r="K27" i="5"/>
  <c r="L26" i="5"/>
  <c r="L27" i="5"/>
  <c r="M26" i="5"/>
  <c r="M27" i="5"/>
  <c r="N26" i="5"/>
  <c r="N27" i="5"/>
  <c r="K28" i="5"/>
  <c r="L28" i="5"/>
  <c r="M28" i="5"/>
  <c r="N28" i="5"/>
  <c r="K29" i="5"/>
  <c r="L29" i="5"/>
  <c r="M29" i="5"/>
  <c r="N29" i="5"/>
  <c r="K30" i="5"/>
  <c r="L30" i="5"/>
  <c r="M30" i="5"/>
  <c r="N30" i="5"/>
  <c r="K31" i="5"/>
  <c r="L31" i="5"/>
  <c r="M31" i="5"/>
  <c r="N31" i="5"/>
  <c r="K32" i="5"/>
  <c r="L32" i="5"/>
  <c r="M32" i="5"/>
  <c r="N32" i="5"/>
  <c r="N34" i="5"/>
  <c r="M34" i="5"/>
  <c r="L34" i="5"/>
  <c r="K34" i="5"/>
  <c r="J34" i="5"/>
  <c r="F50" i="5"/>
  <c r="J50" i="5"/>
  <c r="M47" i="5"/>
  <c r="L47" i="5"/>
  <c r="K47" i="5"/>
  <c r="M46" i="5"/>
  <c r="L46" i="5"/>
  <c r="K46" i="5"/>
  <c r="M45" i="5"/>
  <c r="L45" i="5"/>
  <c r="K45" i="5"/>
  <c r="M39" i="5"/>
  <c r="K50" i="5"/>
  <c r="G60" i="5"/>
  <c r="I60" i="5"/>
  <c r="N88" i="5"/>
  <c r="N89" i="5"/>
  <c r="N90" i="5"/>
  <c r="N91" i="5"/>
  <c r="M88" i="5"/>
  <c r="M89" i="5"/>
  <c r="M90" i="5"/>
  <c r="M91" i="5"/>
  <c r="L88" i="5"/>
  <c r="L89" i="5"/>
  <c r="L90" i="5"/>
  <c r="L91" i="5"/>
  <c r="N46" i="5"/>
  <c r="O46" i="5"/>
  <c r="N45" i="5"/>
  <c r="N40" i="5"/>
  <c r="M40" i="5"/>
  <c r="L40" i="5"/>
  <c r="J9" i="6"/>
  <c r="K40" i="5"/>
  <c r="N39" i="5"/>
  <c r="I9" i="6"/>
  <c r="K88" i="5"/>
  <c r="K89" i="5"/>
  <c r="K90" i="5"/>
  <c r="K91" i="5"/>
  <c r="K38" i="5"/>
  <c r="K42" i="5"/>
  <c r="K43" i="5"/>
  <c r="K44" i="5"/>
  <c r="K94" i="5"/>
  <c r="K36" i="5"/>
  <c r="K41" i="5"/>
  <c r="K52" i="5"/>
  <c r="B5" i="23"/>
  <c r="A5" i="23"/>
  <c r="C5" i="23"/>
  <c r="C7" i="23"/>
  <c r="C8" i="23"/>
  <c r="C9" i="23"/>
  <c r="C10" i="23"/>
  <c r="C11" i="23"/>
  <c r="C12" i="23"/>
  <c r="A7" i="23"/>
  <c r="B7" i="23"/>
  <c r="A8" i="23"/>
  <c r="B8" i="23"/>
  <c r="A9" i="23"/>
  <c r="B9" i="23"/>
  <c r="A10" i="23"/>
  <c r="B10" i="23"/>
  <c r="A11" i="23"/>
  <c r="B11" i="23"/>
  <c r="A12" i="23"/>
  <c r="B12" i="23"/>
  <c r="D13" i="23"/>
  <c r="N47" i="5"/>
  <c r="O47" i="5"/>
  <c r="N44" i="5"/>
  <c r="N43" i="5"/>
  <c r="N42" i="5"/>
  <c r="N38" i="5"/>
  <c r="N37" i="5"/>
  <c r="L14" i="6"/>
  <c r="M44" i="5"/>
  <c r="M43" i="5"/>
  <c r="M42" i="5"/>
  <c r="M38" i="5"/>
  <c r="M37" i="5"/>
  <c r="K14" i="6"/>
  <c r="L43" i="5"/>
  <c r="L44" i="5"/>
  <c r="L42" i="5"/>
  <c r="L38" i="5"/>
  <c r="L37" i="5"/>
  <c r="D43" i="5"/>
  <c r="D44" i="5"/>
  <c r="D45" i="5"/>
  <c r="D46" i="5"/>
  <c r="D47" i="5"/>
  <c r="D42" i="5"/>
  <c r="D38" i="5"/>
  <c r="D39" i="5"/>
  <c r="D40" i="5"/>
  <c r="D37" i="5"/>
  <c r="N97" i="5"/>
  <c r="M97" i="5"/>
  <c r="L97" i="5"/>
  <c r="K97" i="5"/>
  <c r="J97" i="5"/>
  <c r="N96" i="5"/>
  <c r="M96" i="5"/>
  <c r="L96" i="5"/>
  <c r="K96" i="5"/>
  <c r="J96" i="5"/>
  <c r="N95" i="5"/>
  <c r="M95" i="5"/>
  <c r="L95" i="5"/>
  <c r="K95" i="5"/>
  <c r="J95" i="5"/>
  <c r="N94" i="5"/>
  <c r="M94" i="5"/>
  <c r="L94" i="5"/>
  <c r="J94" i="5"/>
  <c r="F49" i="5"/>
  <c r="G2" i="5"/>
  <c r="A2" i="5"/>
  <c r="G1" i="5"/>
  <c r="J49" i="5"/>
  <c r="H8" i="6"/>
  <c r="L1" i="5"/>
  <c r="F62" i="5"/>
  <c r="A1" i="5"/>
  <c r="H10" i="6"/>
  <c r="K48" i="5"/>
  <c r="L2" i="5"/>
  <c r="I14" i="6"/>
  <c r="H14" i="6"/>
  <c r="L13" i="6"/>
  <c r="K13" i="6"/>
  <c r="J13" i="6"/>
  <c r="I13" i="6"/>
  <c r="H13" i="6"/>
  <c r="H12" i="6"/>
  <c r="L11" i="6"/>
  <c r="K11" i="6"/>
  <c r="J11" i="6"/>
  <c r="I11" i="6"/>
  <c r="H11" i="6"/>
  <c r="H9" i="6"/>
  <c r="H5" i="6"/>
  <c r="H3" i="6"/>
  <c r="O56" i="5"/>
  <c r="D56" i="5"/>
  <c r="O55" i="5"/>
  <c r="D55" i="5"/>
  <c r="O54" i="5"/>
  <c r="D54" i="5"/>
  <c r="O53" i="5"/>
  <c r="D53" i="5"/>
  <c r="O51" i="5"/>
  <c r="H6" i="6"/>
  <c r="M13" i="6"/>
  <c r="M11" i="6"/>
  <c r="I12" i="6"/>
  <c r="O37" i="5"/>
  <c r="J14" i="6"/>
  <c r="M14" i="6"/>
  <c r="L12" i="6"/>
  <c r="K12" i="6"/>
  <c r="H7" i="6"/>
  <c r="H4" i="6"/>
  <c r="L9" i="6"/>
  <c r="L10" i="6"/>
  <c r="O40" i="5"/>
  <c r="J12" i="6"/>
  <c r="O43" i="5"/>
  <c r="O44" i="5"/>
  <c r="O42" i="5"/>
  <c r="B16" i="6"/>
  <c r="J86" i="5"/>
  <c r="J88" i="5"/>
  <c r="F60" i="5"/>
  <c r="N86" i="5"/>
  <c r="K10" i="6"/>
  <c r="I10" i="6"/>
  <c r="J10" i="6"/>
  <c r="J57" i="5"/>
  <c r="J33" i="5"/>
  <c r="O45" i="5"/>
  <c r="O39" i="5"/>
  <c r="O38" i="5"/>
  <c r="D41" i="5"/>
  <c r="K9" i="6"/>
  <c r="I3" i="6"/>
  <c r="K86" i="5"/>
  <c r="L86" i="5"/>
  <c r="M86" i="5"/>
  <c r="O14" i="5"/>
  <c r="J35" i="5"/>
  <c r="J58" i="5"/>
  <c r="H15" i="6"/>
  <c r="H2" i="6"/>
  <c r="O7" i="5"/>
  <c r="M12" i="6"/>
  <c r="M9" i="6"/>
  <c r="I4" i="6"/>
  <c r="O17" i="5"/>
  <c r="O12" i="5"/>
  <c r="J91" i="5"/>
  <c r="J89" i="5"/>
  <c r="J90" i="5"/>
  <c r="M10" i="6"/>
  <c r="K33" i="5"/>
  <c r="I6" i="6"/>
  <c r="O10" i="5"/>
  <c r="O8" i="5"/>
  <c r="O15" i="5"/>
  <c r="I7" i="6"/>
  <c r="O20" i="5"/>
  <c r="K49" i="5"/>
  <c r="I5" i="6"/>
  <c r="O21" i="5"/>
  <c r="O19" i="5"/>
  <c r="J4" i="6"/>
  <c r="O25" i="5"/>
  <c r="O9" i="5"/>
  <c r="L50" i="5"/>
  <c r="O16" i="5"/>
  <c r="J3" i="6"/>
  <c r="O6" i="5"/>
  <c r="J6" i="6"/>
  <c r="L33" i="5"/>
  <c r="O11" i="5"/>
  <c r="K35" i="5"/>
  <c r="J59" i="5"/>
  <c r="J60" i="5"/>
  <c r="L49" i="5"/>
  <c r="J5" i="6"/>
  <c r="I8" i="6"/>
  <c r="I15" i="6"/>
  <c r="C16" i="6"/>
  <c r="K57" i="5"/>
  <c r="O24" i="5"/>
  <c r="K4" i="6"/>
  <c r="O32" i="5"/>
  <c r="L3" i="6"/>
  <c r="K3" i="6"/>
  <c r="O28" i="5"/>
  <c r="L6" i="6"/>
  <c r="L35" i="5"/>
  <c r="K7" i="6"/>
  <c r="M33" i="5"/>
  <c r="J7" i="6"/>
  <c r="K58" i="5"/>
  <c r="K60" i="5"/>
  <c r="K62" i="5"/>
  <c r="J62" i="5"/>
  <c r="J99" i="5"/>
  <c r="H16" i="6"/>
  <c r="H17" i="6"/>
  <c r="I2" i="6"/>
  <c r="O22" i="5"/>
  <c r="M50" i="5"/>
  <c r="K6" i="6"/>
  <c r="J8" i="6"/>
  <c r="L57" i="5"/>
  <c r="K5" i="6"/>
  <c r="M49" i="5"/>
  <c r="L4" i="6"/>
  <c r="O5" i="5"/>
  <c r="O31" i="5"/>
  <c r="M3" i="6"/>
  <c r="L58" i="5"/>
  <c r="L59" i="5"/>
  <c r="O27" i="5"/>
  <c r="M35" i="5"/>
  <c r="J15" i="6"/>
  <c r="D16" i="6"/>
  <c r="K59" i="5"/>
  <c r="M6" i="6"/>
  <c r="N33" i="5"/>
  <c r="O33" i="5"/>
  <c r="N49" i="5"/>
  <c r="O49" i="5"/>
  <c r="O29" i="5"/>
  <c r="L5" i="6"/>
  <c r="M5" i="6"/>
  <c r="N50" i="5"/>
  <c r="O50" i="5"/>
  <c r="O30" i="5"/>
  <c r="M57" i="5"/>
  <c r="K8" i="6"/>
  <c r="K15" i="6"/>
  <c r="L7" i="6"/>
  <c r="M7" i="6"/>
  <c r="I16" i="6"/>
  <c r="K99" i="5"/>
  <c r="M4" i="6"/>
  <c r="L60" i="5"/>
  <c r="L62" i="5"/>
  <c r="J2" i="6"/>
  <c r="M58" i="5"/>
  <c r="M59" i="5"/>
  <c r="E16" i="6"/>
  <c r="K2" i="6"/>
  <c r="J16" i="6"/>
  <c r="J17" i="6"/>
  <c r="N35" i="5"/>
  <c r="O35" i="5"/>
  <c r="O34" i="5"/>
  <c r="L8" i="6"/>
  <c r="M8" i="6"/>
  <c r="N57" i="5"/>
  <c r="O57" i="5"/>
  <c r="I17" i="6"/>
  <c r="L99" i="5"/>
  <c r="M60" i="5"/>
  <c r="M62" i="5"/>
  <c r="L15" i="6"/>
  <c r="F16" i="6"/>
  <c r="N58" i="5"/>
  <c r="N59" i="5"/>
  <c r="O59" i="5"/>
  <c r="K16" i="6"/>
  <c r="K17" i="6"/>
  <c r="M99" i="5"/>
  <c r="O58" i="5"/>
  <c r="L2" i="6"/>
  <c r="M15" i="6"/>
  <c r="N60" i="5"/>
  <c r="N62" i="5"/>
  <c r="O62" i="5"/>
  <c r="N99" i="5"/>
  <c r="O60" i="5"/>
  <c r="L16" i="6"/>
  <c r="M16" i="6"/>
  <c r="L17" i="6"/>
  <c r="M17" i="6"/>
</calcChain>
</file>

<file path=xl/sharedStrings.xml><?xml version="1.0" encoding="utf-8"?>
<sst xmlns="http://schemas.openxmlformats.org/spreadsheetml/2006/main" count="179" uniqueCount="147">
  <si>
    <t>Exclude from Indirect Base?</t>
  </si>
  <si>
    <t>CU Budget Category</t>
  </si>
  <si>
    <t>Dept. or Year</t>
  </si>
  <si>
    <t>Total Budget</t>
  </si>
  <si>
    <t>Classified Salaries (CLASS)</t>
  </si>
  <si>
    <t>Unclassified Salaries (UCLASS)</t>
  </si>
  <si>
    <t>Graduate Salaries (GRAD)</t>
  </si>
  <si>
    <t>Hourly Employees (WAGES)</t>
  </si>
  <si>
    <t>Fringe Benefits (FRINGE)</t>
  </si>
  <si>
    <t>Travel Expenses (TRAVEL)</t>
  </si>
  <si>
    <t>Other Costs (OTHER)</t>
  </si>
  <si>
    <t>Participant Support Costs (PARTSP)</t>
  </si>
  <si>
    <t>Subcontract Costs (SUBCON)</t>
  </si>
  <si>
    <t>Equipment (EQUIP)</t>
  </si>
  <si>
    <t>Total Direct Costs</t>
  </si>
  <si>
    <t>Indirect Costs (FACADM)</t>
  </si>
  <si>
    <t>Total Project Budget</t>
  </si>
  <si>
    <t>Rate</t>
  </si>
  <si>
    <t>Prepared by:</t>
  </si>
  <si>
    <t>Form to be completed by PI's dept./college grant coordinator</t>
  </si>
  <si>
    <t>Student Aid (STUAID)</t>
  </si>
  <si>
    <t>YEAR 1</t>
  </si>
  <si>
    <t>YEAR 2</t>
  </si>
  <si>
    <t>YEAR 3</t>
  </si>
  <si>
    <t>YEAR 4</t>
  </si>
  <si>
    <t>YEAR 5</t>
  </si>
  <si>
    <t>TOTAL</t>
  </si>
  <si>
    <t xml:space="preserve">Personnel </t>
  </si>
  <si>
    <t>Other Personnel</t>
  </si>
  <si>
    <t>Undergraduates</t>
  </si>
  <si>
    <t>Total Salary and wages</t>
  </si>
  <si>
    <t>Fringe Benefits</t>
  </si>
  <si>
    <t>Total Salary and Wages</t>
  </si>
  <si>
    <t>Equipment</t>
  </si>
  <si>
    <t>Participant Support costs</t>
  </si>
  <si>
    <t>Materials and Supplies</t>
  </si>
  <si>
    <t>Publication Costs</t>
  </si>
  <si>
    <t>Other</t>
  </si>
  <si>
    <t>Total Other Direct Costs</t>
  </si>
  <si>
    <t>Indirect costs</t>
  </si>
  <si>
    <t>Total Proposed costs</t>
  </si>
  <si>
    <t>9mn</t>
  </si>
  <si>
    <t>12mn</t>
  </si>
  <si>
    <t>stipend</t>
  </si>
  <si>
    <t>travel</t>
  </si>
  <si>
    <t>other</t>
  </si>
  <si>
    <t>Part-time/Temporary</t>
  </si>
  <si>
    <t>Technical Staff, Full-time</t>
  </si>
  <si>
    <t>Travel-Domestic</t>
  </si>
  <si>
    <t>Travel-Foreign</t>
  </si>
  <si>
    <t>mn</t>
  </si>
  <si>
    <t>Sal rate incr</t>
  </si>
  <si>
    <t>Other Direct Costs</t>
  </si>
  <si>
    <t>Direct Labor Costs</t>
  </si>
  <si>
    <t>Manually inputted Indirect costs</t>
  </si>
  <si>
    <t>subcontract 1</t>
  </si>
  <si>
    <t>subcontract 2</t>
  </si>
  <si>
    <t>subcontract 3</t>
  </si>
  <si>
    <t>subcontract 4</t>
  </si>
  <si>
    <t>Indirect cost calculation</t>
  </si>
  <si>
    <t xml:space="preserve">Tuition Remission </t>
  </si>
  <si>
    <t>Student Aid</t>
  </si>
  <si>
    <t xml:space="preserve"> Year 1 or</t>
  </si>
  <si>
    <t>YR RATE</t>
  </si>
  <si>
    <t>Fringe Rates</t>
  </si>
  <si>
    <t># of personnel</t>
  </si>
  <si>
    <t>GAD Rates</t>
  </si>
  <si>
    <t>All Grant Positions</t>
  </si>
  <si>
    <t>2.</t>
  </si>
  <si>
    <t>3.</t>
  </si>
  <si>
    <t>4.</t>
  </si>
  <si>
    <t>Subcontracts     (List each subcontract separately)</t>
  </si>
  <si>
    <t>Fringe</t>
  </si>
  <si>
    <t>base cost calculation</t>
  </si>
  <si>
    <t>UnNamed Post-Doc (Research Associate)</t>
  </si>
  <si>
    <t>Total Base Costs  (MTDC)</t>
  </si>
  <si>
    <r>
      <t>9</t>
    </r>
    <r>
      <rPr>
        <sz val="8"/>
        <color theme="1"/>
        <rFont val="Lucida Sans Unicode"/>
        <family val="2"/>
        <scheme val="minor"/>
      </rPr>
      <t>M</t>
    </r>
    <r>
      <rPr>
        <sz val="11"/>
        <color theme="1"/>
        <rFont val="Lucida Sans Unicode"/>
        <family val="2"/>
        <scheme val="minor"/>
      </rPr>
      <t>/</t>
    </r>
    <r>
      <rPr>
        <sz val="10"/>
        <color theme="1"/>
        <rFont val="Lucida Sans Unicode"/>
        <family val="2"/>
        <scheme val="minor"/>
      </rPr>
      <t>12</t>
    </r>
    <r>
      <rPr>
        <sz val="8"/>
        <color theme="1"/>
        <rFont val="Lucida Sans Unicode"/>
        <family val="2"/>
        <scheme val="minor"/>
      </rPr>
      <t>M</t>
    </r>
  </si>
  <si>
    <r>
      <t>(9 or 12)</t>
    </r>
    <r>
      <rPr>
        <sz val="9"/>
        <rFont val="Lucida Sans Unicode"/>
        <family val="2"/>
        <scheme val="minor"/>
      </rPr>
      <t>Mn</t>
    </r>
    <r>
      <rPr>
        <sz val="11"/>
        <rFont val="Lucida Sans Unicode"/>
        <family val="2"/>
        <scheme val="minor"/>
      </rPr>
      <t xml:space="preserve"> Salary</t>
    </r>
  </si>
  <si>
    <t>9 MN Salary</t>
  </si>
  <si>
    <t>12 MN Salary</t>
  </si>
  <si>
    <t>Named Post-Doc       (Research Associate)</t>
  </si>
  <si>
    <t>Computer Nodes</t>
  </si>
  <si>
    <t>ID #</t>
  </si>
  <si>
    <t>Dpt #</t>
  </si>
  <si>
    <t>indirect cost calculation</t>
  </si>
  <si>
    <t>Yes</t>
  </si>
  <si>
    <t>No</t>
  </si>
  <si>
    <t>UserID</t>
  </si>
  <si>
    <t>OVERRIDE F&amp;A RATE %</t>
  </si>
  <si>
    <t xml:space="preserve">         Tier II GAD</t>
  </si>
  <si>
    <t>Graduate Students, Tier II</t>
  </si>
  <si>
    <t xml:space="preserve">         Tier I (AuE) GAD</t>
  </si>
  <si>
    <t>Graduate Students, Tier I (Automotive Engineering)</t>
  </si>
  <si>
    <t>Tier II</t>
  </si>
  <si>
    <t>Tier I</t>
  </si>
  <si>
    <t>subcontract</t>
  </si>
  <si>
    <t>Indirect rate</t>
  </si>
  <si>
    <t>Graduate Assist. Differential (SPNGAD)</t>
  </si>
  <si>
    <t>2015/2016</t>
  </si>
  <si>
    <t>2016/2017</t>
  </si>
  <si>
    <t xml:space="preserve">Full Name - Last Name First </t>
  </si>
  <si>
    <t xml:space="preserve">CUBS Assigned Dept. No. </t>
  </si>
  <si>
    <t>% Credit to Project * (Must total 100%)</t>
  </si>
  <si>
    <t xml:space="preserve">* Indicate desired credit distribution for each investigator to be applied to firscal year award dollars, project expenditures, and incentive return. </t>
  </si>
  <si>
    <t>Yes            No          *Development of prototypes or models</t>
  </si>
  <si>
    <t>Yes            No          *Third party confidential information</t>
  </si>
  <si>
    <t>Yes            No          *Items or equipment provided or purchased by a third party</t>
  </si>
  <si>
    <t>Yes            No          *Project performance by a non-US person</t>
  </si>
  <si>
    <t xml:space="preserve">Yes            No          *Proposal is an international or foreign submission </t>
  </si>
  <si>
    <t>Yes            No          *Proposal requires sponsor review or prior approval to sharing the result</t>
  </si>
  <si>
    <t>Yes            No          *Taking, shipping or sharing information, materials or technology (including equipment) outside of the US</t>
  </si>
  <si>
    <t>Yes            No          *Travel Outside of the United States by you or a member of your research team</t>
  </si>
  <si>
    <t>Center Director Name</t>
  </si>
  <si>
    <t>Enter Department No. for Budget</t>
  </si>
  <si>
    <t xml:space="preserve">      Advanced Materials</t>
  </si>
  <si>
    <r>
      <rPr>
        <b/>
        <sz val="11"/>
        <color theme="1"/>
        <rFont val="Lucida Sans Unicode"/>
        <family val="2"/>
        <scheme val="minor"/>
      </rPr>
      <t>Emphasis Area</t>
    </r>
    <r>
      <rPr>
        <sz val="11"/>
        <color theme="1"/>
        <rFont val="Lucida Sans Unicode"/>
        <family val="2"/>
        <scheme val="minor"/>
      </rPr>
      <t xml:space="preserve"> (check only 1 per project)</t>
    </r>
  </si>
  <si>
    <t xml:space="preserve">      Automotive &amp; Transportation Tech</t>
  </si>
  <si>
    <t xml:space="preserve">      Biotechnology &amp; Biomedical Sciences</t>
  </si>
  <si>
    <t xml:space="preserve">      Family &amp; Community Living </t>
  </si>
  <si>
    <t xml:space="preserve">        Does the project involve any of the following:  (check all that apply)</t>
  </si>
  <si>
    <t xml:space="preserve">      General Education</t>
  </si>
  <si>
    <t xml:space="preserve">      Info &amp; Communication Tech</t>
  </si>
  <si>
    <t xml:space="preserve">      Leadership &amp; Entrepreneurship</t>
  </si>
  <si>
    <t xml:space="preserve">      Sustainable Environment</t>
  </si>
  <si>
    <t xml:space="preserve">      Other (Not covered in Listed Emphasis Area) </t>
  </si>
  <si>
    <t xml:space="preserve">CU User ID </t>
  </si>
  <si>
    <t>Center Number</t>
  </si>
  <si>
    <t xml:space="preserve"> Principal Investigator/ Co-Investigator(s) [List PI First]    </t>
  </si>
  <si>
    <t>Export Control:</t>
  </si>
  <si>
    <r>
      <rPr>
        <b/>
        <sz val="11"/>
        <color theme="1"/>
        <rFont val="Lucida Sans Unicode"/>
        <family val="2"/>
        <scheme val="minor"/>
      </rPr>
      <t>If Applicable</t>
    </r>
    <r>
      <rPr>
        <sz val="11"/>
        <color theme="1"/>
        <rFont val="Lucida Sans Unicode"/>
        <family val="2"/>
        <scheme val="minor"/>
      </rPr>
      <t xml:space="preserve">, unit number of Center(s) / Institute(s) to receive credit for project. </t>
    </r>
  </si>
  <si>
    <t>Yes            No            Human Subjects (IRB)</t>
  </si>
  <si>
    <t>Yes            No            Biohazard/Chemical rDNA (IBC)</t>
  </si>
  <si>
    <t>Yes            No            Animal Subjects (IACUC)</t>
  </si>
  <si>
    <r>
      <rPr>
        <b/>
        <sz val="11"/>
        <color theme="1"/>
        <rFont val="Lucida Sans Unicode"/>
        <family val="2"/>
        <scheme val="minor"/>
      </rPr>
      <t xml:space="preserve">Compliance Data: </t>
    </r>
    <r>
      <rPr>
        <sz val="11"/>
        <color theme="1"/>
        <rFont val="Lucida Sans Unicode"/>
        <family val="2"/>
        <scheme val="minor"/>
      </rPr>
      <t>Please select all that apply:</t>
    </r>
  </si>
  <si>
    <t>CFDA</t>
  </si>
  <si>
    <t>2017/2018</t>
  </si>
  <si>
    <t>2018/2019</t>
  </si>
  <si>
    <t>2019/2020</t>
  </si>
  <si>
    <t xml:space="preserve">1. </t>
  </si>
  <si>
    <t>Yes            No          *Limitations on who may participate in the project on basis of citizenship</t>
  </si>
  <si>
    <t>Yes            No          *Work performed outside of the US</t>
  </si>
  <si>
    <t>Yes            No            Radioactive matls/X-rays/Lasers</t>
  </si>
  <si>
    <t>2020/2021</t>
  </si>
  <si>
    <t>NSF</t>
  </si>
  <si>
    <t>Dale,Michael Anthony Joseph</t>
  </si>
  <si>
    <t xml:space="preserve">MADALE </t>
  </si>
  <si>
    <t>9MA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</si>
</sst>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* #,##0.00_);_(&quot;$&quot;* \(#,##0.00\);_(&quot;$&quot;* &quot;-&quot;??_);_(@_)"/>
    <numFmt numFmtId="165" formatCode="0.0%"/>
    <numFmt numFmtId="166" formatCode="0.000"/>
    <numFmt numFmtId="167" formatCode="0.##"/>
    <numFmt numFmtId="168" formatCode="0000"/>
    <numFmt numFmtId="169" formatCode="000000"/>
  </numFmts>
  <fonts count="31" x14ac:knownFonts="1">
    <font>
      <sz val="11"/>
      <color theme="1"/>
      <name val="Lucida Sans Unicode"/>
      <family val="2"/>
      <scheme val="minor"/>
    </font>
    <font>
      <sz val="11"/>
      <color theme="1"/>
      <name val="Lucida Sans Unicode"/>
      <family val="2"/>
      <scheme val="minor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sz val="9"/>
      <color theme="1" tint="0.24994659260841701"/>
      <name val="Century Gothic"/>
      <family val="2"/>
    </font>
    <font>
      <sz val="11"/>
      <color theme="1"/>
      <name val="Lucida Sans Unicode"/>
      <family val="2"/>
    </font>
    <font>
      <sz val="11"/>
      <name val="Lucida Sans Unicode"/>
      <family val="2"/>
    </font>
    <font>
      <u/>
      <sz val="11"/>
      <color theme="10"/>
      <name val="Lucida Sans Unicode"/>
      <family val="2"/>
    </font>
    <font>
      <sz val="9"/>
      <color theme="1"/>
      <name val="Lucida Sans"/>
      <family val="2"/>
    </font>
    <font>
      <sz val="11"/>
      <color theme="1"/>
      <name val="Lucida Sans"/>
      <family val="2"/>
    </font>
    <font>
      <b/>
      <sz val="11"/>
      <color rgb="FFFF0000"/>
      <name val="Lucida Sans Unicode"/>
      <family val="2"/>
      <scheme val="minor"/>
    </font>
    <font>
      <sz val="11"/>
      <color rgb="FFFF0000"/>
      <name val="Lucida Sans Unicode"/>
      <family val="2"/>
      <scheme val="minor"/>
    </font>
    <font>
      <i/>
      <sz val="11"/>
      <color theme="1"/>
      <name val="Lucida Sans Unicode"/>
      <family val="2"/>
      <scheme val="minor"/>
    </font>
    <font>
      <u/>
      <sz val="11"/>
      <color rgb="FF7030A0"/>
      <name val="Lucida Sans Unicode"/>
      <family val="2"/>
    </font>
    <font>
      <sz val="11"/>
      <color rgb="FF7030A0"/>
      <name val="Lucida Sans Unicode"/>
      <family val="2"/>
      <scheme val="minor"/>
    </font>
    <font>
      <u/>
      <sz val="11"/>
      <color theme="1"/>
      <name val="Lucida Sans Unicode"/>
      <family val="2"/>
      <scheme val="minor"/>
    </font>
    <font>
      <sz val="11"/>
      <name val="Lucida Sans Unicode"/>
      <family val="2"/>
      <scheme val="minor"/>
    </font>
    <font>
      <b/>
      <sz val="9"/>
      <color theme="5" tint="-0.249977111117893"/>
      <name val="Lucida Sans"/>
      <family val="2"/>
    </font>
    <font>
      <sz val="9"/>
      <name val="Lucida Sans Unicode"/>
      <family val="2"/>
      <scheme val="minor"/>
    </font>
    <font>
      <sz val="8"/>
      <name val="Lucida Sans Unicode"/>
      <family val="2"/>
      <scheme val="minor"/>
    </font>
    <font>
      <sz val="8"/>
      <color theme="1"/>
      <name val="Lucida Sans Unicode"/>
      <family val="2"/>
      <scheme val="minor"/>
    </font>
    <font>
      <sz val="10"/>
      <color theme="1"/>
      <name val="Lucida Sans Unicode"/>
      <family val="2"/>
      <scheme val="minor"/>
    </font>
    <font>
      <i/>
      <sz val="8"/>
      <color theme="1"/>
      <name val="Lucida Sans Unicode"/>
      <family val="2"/>
      <scheme val="minor"/>
    </font>
    <font>
      <sz val="8"/>
      <color theme="0"/>
      <name val="Lucida Sans Unicode"/>
      <family val="2"/>
      <scheme val="minor"/>
    </font>
    <font>
      <sz val="9"/>
      <color theme="1"/>
      <name val="Lucida Sans Unicode"/>
      <family val="2"/>
    </font>
    <font>
      <sz val="10"/>
      <name val="Lucida Sans Unicode"/>
      <family val="2"/>
      <scheme val="minor"/>
    </font>
    <font>
      <b/>
      <sz val="11"/>
      <color rgb="FFFF0000"/>
      <name val="Lucida Sans Unicode"/>
      <family val="2"/>
    </font>
    <font>
      <sz val="9"/>
      <color theme="0"/>
      <name val="Lucida Sans Unicode"/>
      <family val="2"/>
      <scheme val="minor"/>
    </font>
    <font>
      <b/>
      <sz val="11"/>
      <color theme="9" tint="-0.249977111117893"/>
      <name val="Lucida Sans Unicode"/>
      <family val="2"/>
    </font>
    <font>
      <b/>
      <sz val="11"/>
      <color theme="1"/>
      <name val="Lucida Sans Unicode"/>
      <family val="2"/>
      <scheme val="minor"/>
    </font>
    <font>
      <sz val="9"/>
      <color theme="1"/>
      <name val="Lucida Sans Unicode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1" tint="0.499984740745262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Dashed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262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5" fillId="0" borderId="0" xfId="0" applyFont="1" applyProtection="1">
      <protection locked="0"/>
    </xf>
    <xf numFmtId="0" fontId="2" fillId="0" borderId="0" xfId="0" applyFont="1" applyProtection="1">
      <protection locked="0"/>
    </xf>
    <xf numFmtId="3" fontId="0" fillId="4" borderId="8" xfId="0" applyNumberFormat="1" applyFill="1" applyBorder="1" applyAlignment="1" applyProtection="1">
      <alignment horizontal="right"/>
      <protection locked="0"/>
    </xf>
    <xf numFmtId="0" fontId="0" fillId="4" borderId="5" xfId="0" applyFill="1" applyBorder="1" applyAlignment="1" applyProtection="1">
      <alignment horizontal="right"/>
      <protection locked="0"/>
    </xf>
    <xf numFmtId="3" fontId="0" fillId="0" borderId="1" xfId="0" applyNumberFormat="1" applyBorder="1" applyAlignment="1" applyProtection="1">
      <alignment horizontal="right"/>
      <protection locked="0"/>
    </xf>
    <xf numFmtId="0" fontId="0" fillId="5" borderId="16" xfId="0" applyFill="1" applyBorder="1" applyProtection="1">
      <protection locked="0"/>
    </xf>
    <xf numFmtId="0" fontId="0" fillId="4" borderId="16" xfId="0" applyFill="1" applyBorder="1" applyProtection="1">
      <protection locked="0"/>
    </xf>
    <xf numFmtId="3" fontId="0" fillId="4" borderId="3" xfId="0" applyNumberFormat="1" applyFill="1" applyBorder="1" applyAlignment="1" applyProtection="1">
      <alignment horizontal="right"/>
      <protection locked="0"/>
    </xf>
    <xf numFmtId="0" fontId="2" fillId="5" borderId="16" xfId="0" applyFont="1" applyFill="1" applyBorder="1" applyProtection="1">
      <protection locked="0"/>
    </xf>
    <xf numFmtId="3" fontId="0" fillId="3" borderId="10" xfId="0" applyNumberFormat="1" applyFill="1" applyBorder="1" applyAlignment="1" applyProtection="1">
      <alignment horizontal="right"/>
    </xf>
    <xf numFmtId="3" fontId="0" fillId="4" borderId="11" xfId="0" applyNumberFormat="1" applyFill="1" applyBorder="1" applyAlignment="1" applyProtection="1">
      <alignment horizontal="right"/>
    </xf>
    <xf numFmtId="3" fontId="0" fillId="3" borderId="12" xfId="0" applyNumberFormat="1" applyFill="1" applyBorder="1" applyAlignment="1" applyProtection="1">
      <alignment horizontal="right"/>
    </xf>
    <xf numFmtId="0" fontId="2" fillId="0" borderId="0" xfId="0" applyFont="1" applyProtection="1"/>
    <xf numFmtId="0" fontId="0" fillId="5" borderId="5" xfId="0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3" fontId="0" fillId="0" borderId="0" xfId="0" applyNumberFormat="1" applyFill="1" applyBorder="1" applyAlignment="1" applyProtection="1">
      <alignment horizontal="right"/>
    </xf>
    <xf numFmtId="3" fontId="0" fillId="6" borderId="11" xfId="0" applyNumberFormat="1" applyFill="1" applyBorder="1" applyAlignment="1" applyProtection="1">
      <alignment horizontal="right"/>
    </xf>
    <xf numFmtId="3" fontId="0" fillId="6" borderId="1" xfId="0" applyNumberFormat="1" applyFill="1" applyBorder="1" applyAlignment="1" applyProtection="1">
      <alignment horizontal="right"/>
    </xf>
    <xf numFmtId="3" fontId="0" fillId="6" borderId="14" xfId="0" applyNumberFormat="1" applyFill="1" applyBorder="1" applyAlignment="1" applyProtection="1">
      <alignment horizontal="right"/>
    </xf>
    <xf numFmtId="3" fontId="0" fillId="6" borderId="5" xfId="0" applyNumberFormat="1" applyFill="1" applyBorder="1" applyAlignment="1" applyProtection="1">
      <alignment horizontal="right"/>
    </xf>
    <xf numFmtId="3" fontId="0" fillId="6" borderId="1" xfId="0" applyNumberFormat="1" applyFill="1" applyBorder="1" applyAlignment="1" applyProtection="1">
      <alignment horizontal="right"/>
      <protection locked="0"/>
    </xf>
    <xf numFmtId="3" fontId="0" fillId="3" borderId="7" xfId="0" applyNumberFormat="1" applyFill="1" applyBorder="1" applyAlignment="1" applyProtection="1">
      <alignment horizontal="right"/>
    </xf>
    <xf numFmtId="0" fontId="5" fillId="0" borderId="10" xfId="0" applyFont="1" applyBorder="1" applyProtection="1">
      <protection locked="0"/>
    </xf>
    <xf numFmtId="0" fontId="5" fillId="5" borderId="22" xfId="0" applyFont="1" applyFill="1" applyBorder="1" applyProtection="1">
      <protection locked="0"/>
    </xf>
    <xf numFmtId="0" fontId="5" fillId="4" borderId="22" xfId="0" applyFont="1" applyFill="1" applyBorder="1" applyProtection="1">
      <protection locked="0"/>
    </xf>
    <xf numFmtId="0" fontId="0" fillId="5" borderId="22" xfId="0" applyFill="1" applyBorder="1" applyAlignment="1" applyProtection="1">
      <alignment horizontal="center"/>
      <protection locked="0"/>
    </xf>
    <xf numFmtId="0" fontId="6" fillId="5" borderId="22" xfId="0" applyFont="1" applyFill="1" applyBorder="1" applyProtection="1">
      <protection locked="0"/>
    </xf>
    <xf numFmtId="0" fontId="7" fillId="5" borderId="16" xfId="2" applyFill="1" applyBorder="1" applyAlignment="1" applyProtection="1">
      <protection locked="0"/>
    </xf>
    <xf numFmtId="3" fontId="2" fillId="0" borderId="0" xfId="0" applyNumberFormat="1" applyFont="1" applyProtection="1">
      <protection locked="0"/>
    </xf>
    <xf numFmtId="0" fontId="5" fillId="0" borderId="22" xfId="0" applyFont="1" applyBorder="1" applyProtection="1">
      <protection locked="0"/>
    </xf>
    <xf numFmtId="3" fontId="0" fillId="7" borderId="11" xfId="0" applyNumberFormat="1" applyFill="1" applyBorder="1" applyAlignment="1" applyProtection="1">
      <alignment horizontal="right"/>
    </xf>
    <xf numFmtId="3" fontId="2" fillId="0" borderId="1" xfId="1" applyNumberFormat="1" applyFont="1" applyBorder="1" applyAlignment="1">
      <alignment horizontal="center" vertical="center"/>
    </xf>
    <xf numFmtId="0" fontId="8" fillId="5" borderId="5" xfId="0" applyFont="1" applyFill="1" applyBorder="1" applyAlignment="1" applyProtection="1">
      <alignment horizontal="center"/>
      <protection locked="0"/>
    </xf>
    <xf numFmtId="3" fontId="0" fillId="3" borderId="8" xfId="0" applyNumberFormat="1" applyFill="1" applyBorder="1" applyAlignment="1" applyProtection="1">
      <alignment horizontal="right"/>
    </xf>
    <xf numFmtId="3" fontId="0" fillId="3" borderId="9" xfId="0" applyNumberFormat="1" applyFill="1" applyBorder="1" applyAlignment="1" applyProtection="1">
      <alignment horizontal="right"/>
    </xf>
    <xf numFmtId="3" fontId="0" fillId="3" borderId="1" xfId="0" applyNumberFormat="1" applyFill="1" applyBorder="1" applyAlignment="1" applyProtection="1">
      <alignment horizontal="right"/>
    </xf>
    <xf numFmtId="3" fontId="0" fillId="3" borderId="11" xfId="0" applyNumberFormat="1" applyFill="1" applyBorder="1" applyAlignment="1" applyProtection="1">
      <alignment horizontal="right"/>
    </xf>
    <xf numFmtId="3" fontId="0" fillId="3" borderId="13" xfId="0" applyNumberFormat="1" applyFill="1" applyBorder="1" applyAlignment="1" applyProtection="1">
      <alignment horizontal="right"/>
    </xf>
    <xf numFmtId="3" fontId="0" fillId="3" borderId="14" xfId="0" applyNumberFormat="1" applyFill="1" applyBorder="1" applyAlignment="1" applyProtection="1">
      <alignment horizontal="right"/>
    </xf>
    <xf numFmtId="165" fontId="0" fillId="4" borderId="1" xfId="0" applyNumberFormat="1" applyFill="1" applyBorder="1" applyAlignment="1" applyProtection="1">
      <alignment horizontal="right"/>
      <protection locked="0"/>
    </xf>
    <xf numFmtId="0" fontId="12" fillId="4" borderId="16" xfId="0" applyFont="1" applyFill="1" applyBorder="1" applyProtection="1">
      <protection locked="0"/>
    </xf>
    <xf numFmtId="0" fontId="0" fillId="4" borderId="5" xfId="0" applyFill="1" applyBorder="1" applyProtection="1">
      <protection locked="0"/>
    </xf>
    <xf numFmtId="3" fontId="0" fillId="5" borderId="1" xfId="0" applyNumberFormat="1" applyFill="1" applyBorder="1" applyAlignment="1" applyProtection="1">
      <alignment horizontal="right"/>
      <protection locked="0"/>
    </xf>
    <xf numFmtId="3" fontId="15" fillId="6" borderId="21" xfId="0" applyNumberFormat="1" applyFont="1" applyFill="1" applyBorder="1" applyAlignment="1" applyProtection="1">
      <alignment horizontal="right"/>
    </xf>
    <xf numFmtId="3" fontId="15" fillId="6" borderId="14" xfId="0" applyNumberFormat="1" applyFont="1" applyFill="1" applyBorder="1" applyAlignment="1" applyProtection="1">
      <alignment horizontal="right"/>
    </xf>
    <xf numFmtId="0" fontId="2" fillId="0" borderId="0" xfId="0" applyFont="1" applyBorder="1" applyProtection="1">
      <protection locked="0"/>
    </xf>
    <xf numFmtId="3" fontId="2" fillId="0" borderId="1" xfId="1" applyNumberFormat="1" applyFont="1" applyBorder="1" applyAlignment="1" applyProtection="1">
      <alignment horizontal="center" vertical="center" wrapText="1"/>
    </xf>
    <xf numFmtId="0" fontId="17" fillId="0" borderId="1" xfId="0" applyFont="1" applyBorder="1" applyProtection="1">
      <protection locked="0"/>
    </xf>
    <xf numFmtId="0" fontId="17" fillId="5" borderId="1" xfId="0" applyFont="1" applyFill="1" applyBorder="1" applyProtection="1">
      <protection locked="0"/>
    </xf>
    <xf numFmtId="0" fontId="8" fillId="5" borderId="16" xfId="0" applyFont="1" applyFill="1" applyBorder="1" applyAlignment="1" applyProtection="1">
      <alignment horizontal="center"/>
      <protection locked="0"/>
    </xf>
    <xf numFmtId="165" fontId="19" fillId="0" borderId="5" xfId="0" applyNumberFormat="1" applyFont="1" applyBorder="1" applyAlignment="1" applyProtection="1">
      <alignment horizontal="right"/>
      <protection locked="0"/>
    </xf>
    <xf numFmtId="3" fontId="19" fillId="0" borderId="5" xfId="0" applyNumberFormat="1" applyFont="1" applyBorder="1" applyAlignment="1" applyProtection="1">
      <alignment horizontal="right"/>
      <protection locked="0"/>
    </xf>
    <xf numFmtId="0" fontId="19" fillId="4" borderId="16" xfId="0" applyFont="1" applyFill="1" applyBorder="1" applyAlignment="1" applyProtection="1">
      <alignment horizontal="right"/>
      <protection locked="0"/>
    </xf>
    <xf numFmtId="4" fontId="19" fillId="0" borderId="5" xfId="0" applyNumberFormat="1" applyFont="1" applyBorder="1" applyAlignment="1" applyProtection="1">
      <alignment horizontal="right"/>
      <protection locked="0"/>
    </xf>
    <xf numFmtId="0" fontId="19" fillId="0" borderId="5" xfId="0" applyFont="1" applyBorder="1" applyAlignment="1" applyProtection="1">
      <alignment horizontal="right"/>
      <protection locked="0"/>
    </xf>
    <xf numFmtId="0" fontId="22" fillId="4" borderId="16" xfId="0" applyFont="1" applyFill="1" applyBorder="1" applyProtection="1">
      <protection locked="0"/>
    </xf>
    <xf numFmtId="0" fontId="23" fillId="5" borderId="5" xfId="0" applyFont="1" applyFill="1" applyBorder="1" applyProtection="1">
      <protection locked="0"/>
    </xf>
    <xf numFmtId="0" fontId="16" fillId="4" borderId="16" xfId="0" applyFont="1" applyFill="1" applyBorder="1" applyAlignment="1" applyProtection="1">
      <alignment horizontal="left"/>
      <protection locked="0"/>
    </xf>
    <xf numFmtId="0" fontId="19" fillId="4" borderId="6" xfId="0" applyFont="1" applyFill="1" applyBorder="1" applyAlignment="1" applyProtection="1">
      <alignment horizontal="right"/>
      <protection locked="0"/>
    </xf>
    <xf numFmtId="0" fontId="24" fillId="0" borderId="1" xfId="0" applyFont="1" applyBorder="1" applyAlignment="1" applyProtection="1">
      <alignment horizontal="right"/>
      <protection locked="0"/>
    </xf>
    <xf numFmtId="0" fontId="5" fillId="4" borderId="5" xfId="0" applyFont="1" applyFill="1" applyBorder="1" applyAlignment="1" applyProtection="1">
      <alignment horizontal="right"/>
      <protection locked="0"/>
    </xf>
    <xf numFmtId="0" fontId="5" fillId="4" borderId="5" xfId="0" applyFont="1" applyFill="1" applyBorder="1" applyProtection="1">
      <protection locked="0"/>
    </xf>
    <xf numFmtId="0" fontId="5" fillId="4" borderId="6" xfId="0" applyFont="1" applyFill="1" applyBorder="1" applyProtection="1">
      <protection locked="0"/>
    </xf>
    <xf numFmtId="0" fontId="5" fillId="5" borderId="38" xfId="0" applyFont="1" applyFill="1" applyBorder="1" applyProtection="1">
      <protection locked="0"/>
    </xf>
    <xf numFmtId="165" fontId="25" fillId="4" borderId="16" xfId="0" applyNumberFormat="1" applyFont="1" applyFill="1" applyBorder="1" applyAlignment="1" applyProtection="1">
      <alignment horizontal="right"/>
      <protection locked="0"/>
    </xf>
    <xf numFmtId="165" fontId="25" fillId="4" borderId="35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Border="1" applyProtection="1"/>
    <xf numFmtId="0" fontId="5" fillId="0" borderId="0" xfId="0" applyFont="1" applyBorder="1" applyProtection="1"/>
    <xf numFmtId="3" fontId="0" fillId="4" borderId="9" xfId="0" applyNumberFormat="1" applyFill="1" applyBorder="1" applyAlignment="1" applyProtection="1">
      <alignment horizontal="right"/>
    </xf>
    <xf numFmtId="0" fontId="0" fillId="5" borderId="16" xfId="0" applyFill="1" applyBorder="1" applyProtection="1"/>
    <xf numFmtId="0" fontId="10" fillId="4" borderId="16" xfId="0" applyFont="1" applyFill="1" applyBorder="1" applyAlignment="1" applyProtection="1"/>
    <xf numFmtId="3" fontId="11" fillId="4" borderId="17" xfId="0" applyNumberFormat="1" applyFont="1" applyFill="1" applyBorder="1" applyAlignment="1" applyProtection="1">
      <alignment horizontal="center"/>
    </xf>
    <xf numFmtId="0" fontId="5" fillId="6" borderId="22" xfId="0" applyFont="1" applyFill="1" applyBorder="1" applyProtection="1"/>
    <xf numFmtId="0" fontId="5" fillId="6" borderId="16" xfId="0" applyFont="1" applyFill="1" applyBorder="1" applyProtection="1"/>
    <xf numFmtId="0" fontId="0" fillId="6" borderId="16" xfId="0" applyFill="1" applyBorder="1" applyProtection="1"/>
    <xf numFmtId="0" fontId="5" fillId="6" borderId="23" xfId="0" applyFont="1" applyFill="1" applyBorder="1" applyProtection="1"/>
    <xf numFmtId="0" fontId="5" fillId="6" borderId="19" xfId="0" applyFont="1" applyFill="1" applyBorder="1" applyProtection="1"/>
    <xf numFmtId="0" fontId="0" fillId="6" borderId="19" xfId="0" applyFill="1" applyBorder="1" applyProtection="1"/>
    <xf numFmtId="0" fontId="5" fillId="0" borderId="0" xfId="0" applyFont="1" applyFill="1" applyBorder="1" applyProtection="1"/>
    <xf numFmtId="0" fontId="5" fillId="0" borderId="0" xfId="0" applyFont="1" applyProtection="1"/>
    <xf numFmtId="0" fontId="5" fillId="3" borderId="25" xfId="0" applyFont="1" applyFill="1" applyBorder="1" applyProtection="1"/>
    <xf numFmtId="0" fontId="5" fillId="3" borderId="26" xfId="0" applyFont="1" applyFill="1" applyBorder="1" applyProtection="1"/>
    <xf numFmtId="0" fontId="2" fillId="3" borderId="26" xfId="0" applyFont="1" applyFill="1" applyBorder="1" applyProtection="1"/>
    <xf numFmtId="0" fontId="5" fillId="3" borderId="20" xfId="0" applyFont="1" applyFill="1" applyBorder="1" applyProtection="1"/>
    <xf numFmtId="0" fontId="5" fillId="3" borderId="0" xfId="0" applyFont="1" applyFill="1" applyBorder="1" applyProtection="1"/>
    <xf numFmtId="0" fontId="2" fillId="3" borderId="0" xfId="0" applyFont="1" applyFill="1" applyBorder="1" applyProtection="1"/>
    <xf numFmtId="0" fontId="5" fillId="3" borderId="27" xfId="0" applyFont="1" applyFill="1" applyBorder="1" applyProtection="1"/>
    <xf numFmtId="0" fontId="5" fillId="3" borderId="4" xfId="0" applyFont="1" applyFill="1" applyBorder="1" applyProtection="1"/>
    <xf numFmtId="0" fontId="2" fillId="3" borderId="4" xfId="0" applyFont="1" applyFill="1" applyBorder="1" applyProtection="1"/>
    <xf numFmtId="0" fontId="5" fillId="9" borderId="29" xfId="0" applyFont="1" applyFill="1" applyBorder="1" applyProtection="1"/>
    <xf numFmtId="0" fontId="5" fillId="9" borderId="28" xfId="0" applyFont="1" applyFill="1" applyBorder="1" applyProtection="1"/>
    <xf numFmtId="0" fontId="2" fillId="9" borderId="28" xfId="0" applyFont="1" applyFill="1" applyBorder="1" applyProtection="1"/>
    <xf numFmtId="0" fontId="2" fillId="9" borderId="39" xfId="0" applyFont="1" applyFill="1" applyBorder="1" applyProtection="1"/>
    <xf numFmtId="0" fontId="2" fillId="9" borderId="40" xfId="0" applyFont="1" applyFill="1" applyBorder="1" applyProtection="1"/>
    <xf numFmtId="0" fontId="2" fillId="9" borderId="41" xfId="0" applyFont="1" applyFill="1" applyBorder="1" applyProtection="1"/>
    <xf numFmtId="0" fontId="6" fillId="0" borderId="24" xfId="0" applyFont="1" applyBorder="1" applyProtection="1"/>
    <xf numFmtId="0" fontId="6" fillId="0" borderId="36" xfId="0" applyFont="1" applyBorder="1" applyProtection="1"/>
    <xf numFmtId="0" fontId="5" fillId="0" borderId="31" xfId="0" applyFont="1" applyBorder="1" applyProtection="1"/>
    <xf numFmtId="0" fontId="2" fillId="0" borderId="32" xfId="0" applyFont="1" applyBorder="1" applyProtection="1"/>
    <xf numFmtId="0" fontId="5" fillId="0" borderId="37" xfId="0" applyFont="1" applyBorder="1" applyProtection="1"/>
    <xf numFmtId="0" fontId="2" fillId="0" borderId="34" xfId="0" applyFont="1" applyBorder="1" applyProtection="1"/>
    <xf numFmtId="0" fontId="10" fillId="4" borderId="16" xfId="0" applyFont="1" applyFill="1" applyBorder="1" applyAlignment="1" applyProtection="1">
      <protection locked="0"/>
    </xf>
    <xf numFmtId="0" fontId="26" fillId="5" borderId="16" xfId="0" applyFont="1" applyFill="1" applyBorder="1" applyProtection="1"/>
    <xf numFmtId="167" fontId="0" fillId="0" borderId="43" xfId="0" applyNumberFormat="1" applyBorder="1" applyAlignment="1" applyProtection="1">
      <alignment horizontal="right"/>
      <protection locked="0"/>
    </xf>
    <xf numFmtId="167" fontId="0" fillId="4" borderId="43" xfId="0" applyNumberFormat="1" applyFill="1" applyBorder="1" applyAlignment="1" applyProtection="1">
      <alignment horizontal="right"/>
      <protection locked="0"/>
    </xf>
    <xf numFmtId="167" fontId="21" fillId="4" borderId="43" xfId="0" quotePrefix="1" applyNumberFormat="1" applyFont="1" applyFill="1" applyBorder="1" applyAlignment="1" applyProtection="1">
      <alignment horizontal="right"/>
      <protection locked="0"/>
    </xf>
    <xf numFmtId="3" fontId="7" fillId="6" borderId="1" xfId="2" applyNumberFormat="1" applyFill="1" applyBorder="1" applyAlignment="1" applyProtection="1">
      <alignment horizontal="right"/>
      <protection locked="0"/>
    </xf>
    <xf numFmtId="3" fontId="0" fillId="4" borderId="1" xfId="0" applyNumberFormat="1" applyFill="1" applyBorder="1" applyAlignment="1" applyProtection="1">
      <alignment horizontal="right"/>
      <protection locked="0"/>
    </xf>
    <xf numFmtId="3" fontId="0" fillId="0" borderId="1" xfId="0" applyNumberFormat="1" applyFill="1" applyBorder="1" applyAlignment="1" applyProtection="1">
      <alignment horizontal="right"/>
      <protection locked="0"/>
    </xf>
    <xf numFmtId="3" fontId="11" fillId="4" borderId="42" xfId="0" applyNumberFormat="1" applyFont="1" applyFill="1" applyBorder="1" applyAlignment="1" applyProtection="1">
      <alignment horizontal="center"/>
      <protection locked="0"/>
    </xf>
    <xf numFmtId="3" fontId="0" fillId="0" borderId="5" xfId="0" applyNumberFormat="1" applyBorder="1" applyAlignment="1" applyProtection="1">
      <alignment horizontal="right"/>
      <protection locked="0"/>
    </xf>
    <xf numFmtId="3" fontId="11" fillId="4" borderId="5" xfId="0" applyNumberFormat="1" applyFont="1" applyFill="1" applyBorder="1" applyAlignment="1" applyProtection="1">
      <alignment horizontal="center"/>
      <protection locked="0"/>
    </xf>
    <xf numFmtId="0" fontId="5" fillId="4" borderId="16" xfId="0" applyFont="1" applyFill="1" applyBorder="1" applyProtection="1">
      <protection locked="0"/>
    </xf>
    <xf numFmtId="168" fontId="24" fillId="0" borderId="6" xfId="0" applyNumberFormat="1" applyFont="1" applyBorder="1" applyProtection="1">
      <protection locked="0"/>
    </xf>
    <xf numFmtId="169" fontId="24" fillId="0" borderId="6" xfId="0" applyNumberFormat="1" applyFont="1" applyBorder="1" applyProtection="1">
      <protection locked="0"/>
    </xf>
    <xf numFmtId="3" fontId="27" fillId="0" borderId="1" xfId="0" applyNumberFormat="1" applyFont="1" applyBorder="1" applyAlignment="1" applyProtection="1">
      <alignment horizontal="right"/>
      <protection locked="0"/>
    </xf>
    <xf numFmtId="4" fontId="27" fillId="0" borderId="1" xfId="0" applyNumberFormat="1" applyFont="1" applyBorder="1" applyAlignment="1" applyProtection="1">
      <alignment horizontal="right"/>
      <protection locked="0"/>
    </xf>
    <xf numFmtId="168" fontId="24" fillId="0" borderId="1" xfId="0" applyNumberFormat="1" applyFont="1" applyBorder="1" applyProtection="1">
      <protection locked="0"/>
    </xf>
    <xf numFmtId="169" fontId="24" fillId="0" borderId="1" xfId="0" applyNumberFormat="1" applyFont="1" applyBorder="1" applyProtection="1">
      <protection locked="0"/>
    </xf>
    <xf numFmtId="0" fontId="27" fillId="0" borderId="1" xfId="0" applyFont="1" applyBorder="1" applyAlignment="1" applyProtection="1">
      <alignment horizontal="right"/>
      <protection locked="0"/>
    </xf>
    <xf numFmtId="168" fontId="24" fillId="5" borderId="1" xfId="0" applyNumberFormat="1" applyFont="1" applyFill="1" applyBorder="1" applyProtection="1">
      <protection locked="0"/>
    </xf>
    <xf numFmtId="169" fontId="24" fillId="5" borderId="1" xfId="0" applyNumberFormat="1" applyFont="1" applyFill="1" applyBorder="1" applyProtection="1">
      <protection locked="0"/>
    </xf>
    <xf numFmtId="0" fontId="24" fillId="5" borderId="1" xfId="0" applyFont="1" applyFill="1" applyBorder="1" applyProtection="1">
      <protection locked="0"/>
    </xf>
    <xf numFmtId="0" fontId="27" fillId="5" borderId="1" xfId="0" applyFont="1" applyFill="1" applyBorder="1" applyProtection="1">
      <protection locked="0"/>
    </xf>
    <xf numFmtId="165" fontId="0" fillId="6" borderId="16" xfId="0" applyNumberFormat="1" applyFont="1" applyFill="1" applyBorder="1" applyProtection="1"/>
    <xf numFmtId="0" fontId="2" fillId="0" borderId="16" xfId="0" applyFont="1" applyBorder="1" applyAlignment="1">
      <alignment vertical="center"/>
    </xf>
    <xf numFmtId="0" fontId="2" fillId="7" borderId="44" xfId="0" applyFont="1" applyFill="1" applyBorder="1" applyProtection="1"/>
    <xf numFmtId="0" fontId="2" fillId="7" borderId="45" xfId="0" applyFont="1" applyFill="1" applyBorder="1" applyProtection="1"/>
    <xf numFmtId="0" fontId="5" fillId="5" borderId="22" xfId="0" quotePrefix="1" applyFont="1" applyFill="1" applyBorder="1" applyAlignment="1" applyProtection="1">
      <protection locked="0"/>
    </xf>
    <xf numFmtId="0" fontId="5" fillId="5" borderId="16" xfId="0" quotePrefix="1" applyFont="1" applyFill="1" applyBorder="1" applyAlignment="1" applyProtection="1">
      <protection locked="0"/>
    </xf>
    <xf numFmtId="0" fontId="7" fillId="0" borderId="29" xfId="2" applyBorder="1" applyAlignment="1" applyProtection="1">
      <protection locked="0"/>
    </xf>
    <xf numFmtId="0" fontId="2" fillId="0" borderId="37" xfId="0" applyFont="1" applyBorder="1" applyProtection="1"/>
    <xf numFmtId="0" fontId="2" fillId="0" borderId="36" xfId="0" applyFont="1" applyBorder="1" applyAlignment="1" applyProtection="1">
      <alignment horizontal="right"/>
    </xf>
    <xf numFmtId="0" fontId="2" fillId="0" borderId="18" xfId="0" applyFont="1" applyBorder="1" applyAlignment="1" applyProtection="1">
      <alignment horizontal="right"/>
    </xf>
    <xf numFmtId="0" fontId="9" fillId="0" borderId="47" xfId="0" applyFont="1" applyBorder="1" applyProtection="1">
      <protection locked="0"/>
    </xf>
    <xf numFmtId="14" fontId="0" fillId="0" borderId="41" xfId="0" applyNumberFormat="1" applyBorder="1" applyAlignment="1" applyProtection="1">
      <alignment horizontal="right"/>
      <protection locked="0"/>
    </xf>
    <xf numFmtId="0" fontId="7" fillId="0" borderId="28" xfId="2" applyBorder="1" applyAlignment="1" applyProtection="1">
      <protection locked="0"/>
    </xf>
    <xf numFmtId="0" fontId="7" fillId="0" borderId="30" xfId="2" applyBorder="1" applyAlignment="1" applyProtection="1">
      <protection locked="0"/>
    </xf>
    <xf numFmtId="0" fontId="2" fillId="8" borderId="0" xfId="0" applyFont="1" applyFill="1" applyBorder="1" applyProtection="1">
      <protection locked="0"/>
    </xf>
    <xf numFmtId="0" fontId="5" fillId="0" borderId="47" xfId="0" applyFont="1" applyBorder="1" applyProtection="1">
      <protection locked="0"/>
    </xf>
    <xf numFmtId="0" fontId="2" fillId="8" borderId="0" xfId="0" applyFont="1" applyFill="1" applyProtection="1">
      <protection locked="0"/>
    </xf>
    <xf numFmtId="0" fontId="5" fillId="4" borderId="48" xfId="0" applyFont="1" applyFill="1" applyBorder="1" applyProtection="1">
      <protection locked="0"/>
    </xf>
    <xf numFmtId="0" fontId="5" fillId="4" borderId="3" xfId="0" applyFont="1" applyFill="1" applyBorder="1" applyProtection="1">
      <protection locked="0"/>
    </xf>
    <xf numFmtId="0" fontId="5" fillId="5" borderId="16" xfId="0" applyFont="1" applyFill="1" applyBorder="1" applyProtection="1">
      <protection locked="0"/>
    </xf>
    <xf numFmtId="3" fontId="0" fillId="6" borderId="13" xfId="0" applyNumberFormat="1" applyFill="1" applyBorder="1" applyAlignment="1" applyProtection="1">
      <alignment horizontal="right"/>
      <protection locked="0"/>
    </xf>
    <xf numFmtId="3" fontId="0" fillId="6" borderId="15" xfId="0" applyNumberFormat="1" applyFill="1" applyBorder="1" applyAlignment="1" applyProtection="1">
      <alignment horizontal="right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16" xfId="0" applyFill="1" applyBorder="1" applyAlignment="1" applyProtection="1">
      <alignment horizontal="center"/>
      <protection locked="0"/>
    </xf>
    <xf numFmtId="0" fontId="2" fillId="8" borderId="20" xfId="0" applyFont="1" applyFill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3" fontId="2" fillId="0" borderId="0" xfId="0" applyNumberFormat="1" applyFont="1" applyBorder="1" applyAlignment="1" applyProtection="1">
      <alignment vertical="center"/>
      <protection locked="0"/>
    </xf>
    <xf numFmtId="0" fontId="6" fillId="5" borderId="16" xfId="0" applyFont="1" applyFill="1" applyBorder="1" applyProtection="1">
      <protection locked="0"/>
    </xf>
    <xf numFmtId="3" fontId="11" fillId="4" borderId="16" xfId="0" applyNumberFormat="1" applyFont="1" applyFill="1" applyBorder="1" applyAlignment="1" applyProtection="1">
      <alignment horizontal="center"/>
      <protection locked="0"/>
    </xf>
    <xf numFmtId="0" fontId="8" fillId="5" borderId="16" xfId="0" applyFont="1" applyFill="1" applyBorder="1" applyProtection="1">
      <protection locked="0"/>
    </xf>
    <xf numFmtId="0" fontId="4" fillId="8" borderId="20" xfId="0" applyFont="1" applyFill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166" fontId="4" fillId="0" borderId="0" xfId="0" applyNumberFormat="1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3" fontId="0" fillId="0" borderId="0" xfId="0" applyNumberFormat="1" applyFill="1" applyBorder="1" applyAlignment="1" applyProtection="1">
      <alignment horizontal="right"/>
      <protection locked="0"/>
    </xf>
    <xf numFmtId="0" fontId="2" fillId="0" borderId="1" xfId="0" applyFont="1" applyBorder="1" applyAlignment="1">
      <alignment vertical="center" textRotation="90"/>
    </xf>
    <xf numFmtId="165" fontId="3" fillId="0" borderId="1" xfId="0" applyNumberFormat="1" applyFont="1" applyBorder="1" applyAlignment="1">
      <alignment vertical="center" textRotation="90"/>
    </xf>
    <xf numFmtId="0" fontId="26" fillId="5" borderId="16" xfId="0" quotePrefix="1" applyFont="1" applyFill="1" applyBorder="1" applyAlignment="1" applyProtection="1"/>
    <xf numFmtId="0" fontId="0" fillId="5" borderId="16" xfId="0" applyFill="1" applyBorder="1" applyAlignment="1" applyProtection="1"/>
    <xf numFmtId="0" fontId="2" fillId="0" borderId="4" xfId="0" applyFont="1" applyBorder="1" applyProtection="1">
      <protection locked="0"/>
    </xf>
    <xf numFmtId="0" fontId="2" fillId="3" borderId="0" xfId="0" applyFont="1" applyFill="1" applyProtection="1">
      <protection locked="0"/>
    </xf>
    <xf numFmtId="0" fontId="5" fillId="3" borderId="0" xfId="0" applyFont="1" applyFill="1" applyProtection="1"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28" fillId="5" borderId="16" xfId="0" applyFont="1" applyFill="1" applyBorder="1" applyProtection="1"/>
    <xf numFmtId="3" fontId="7" fillId="6" borderId="1" xfId="2" applyNumberFormat="1" applyFill="1" applyBorder="1" applyAlignment="1" applyProtection="1">
      <protection locked="0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21" fillId="0" borderId="0" xfId="0" applyFont="1"/>
    <xf numFmtId="9" fontId="0" fillId="0" borderId="3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/>
    <xf numFmtId="0" fontId="0" fillId="0" borderId="4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24" xfId="0" applyBorder="1"/>
    <xf numFmtId="0" fontId="0" fillId="0" borderId="18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0" fontId="0" fillId="0" borderId="0" xfId="0" applyBorder="1"/>
    <xf numFmtId="0" fontId="0" fillId="0" borderId="37" xfId="0" applyBorder="1"/>
    <xf numFmtId="0" fontId="0" fillId="0" borderId="0" xfId="0" applyBorder="1" applyAlignment="1">
      <alignment horizontal="center"/>
    </xf>
    <xf numFmtId="0" fontId="29" fillId="0" borderId="24" xfId="0" applyFont="1" applyBorder="1" applyAlignment="1">
      <alignment horizontal="left"/>
    </xf>
    <xf numFmtId="0" fontId="30" fillId="0" borderId="0" xfId="0" applyFont="1"/>
    <xf numFmtId="0" fontId="0" fillId="0" borderId="18" xfId="0" applyBorder="1" applyAlignment="1"/>
    <xf numFmtId="168" fontId="0" fillId="0" borderId="3" xfId="0" applyNumberFormat="1" applyBorder="1" applyAlignment="1">
      <alignment horizontal="center" vertical="center"/>
    </xf>
    <xf numFmtId="168" fontId="0" fillId="0" borderId="0" xfId="0" applyNumberFormat="1"/>
    <xf numFmtId="168" fontId="0" fillId="0" borderId="1" xfId="0" applyNumberFormat="1" applyBorder="1" applyAlignment="1">
      <alignment horizontal="center" vertical="center"/>
    </xf>
    <xf numFmtId="168" fontId="21" fillId="0" borderId="0" xfId="0" applyNumberFormat="1" applyFont="1"/>
    <xf numFmtId="168" fontId="0" fillId="0" borderId="0" xfId="0" applyNumberFormat="1" applyAlignment="1">
      <alignment vertical="top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3" fontId="0" fillId="6" borderId="1" xfId="0" applyNumberFormat="1" applyFill="1" applyBorder="1" applyAlignment="1" applyProtection="1">
      <alignment horizontal="right"/>
    </xf>
    <xf numFmtId="0" fontId="7" fillId="6" borderId="16" xfId="2" applyFill="1" applyBorder="1" applyAlignment="1" applyProtection="1"/>
    <xf numFmtId="0" fontId="2" fillId="0" borderId="5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16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vertical="center" wrapText="1"/>
    </xf>
    <xf numFmtId="0" fontId="3" fillId="2" borderId="36" xfId="0" applyFont="1" applyFill="1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3" fillId="2" borderId="33" xfId="0" applyFont="1" applyFill="1" applyBorder="1" applyAlignment="1">
      <alignment vertical="center" wrapText="1"/>
    </xf>
    <xf numFmtId="0" fontId="3" fillId="2" borderId="37" xfId="0" applyFont="1" applyFill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2" fillId="2" borderId="24" xfId="0" applyFont="1" applyFill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9" fillId="10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0" fontId="0" fillId="10" borderId="2" xfId="0" applyFill="1" applyBorder="1" applyAlignment="1">
      <alignment horizontal="left" vertical="top"/>
    </xf>
    <xf numFmtId="9" fontId="0" fillId="0" borderId="1" xfId="0" applyNumberFormat="1" applyBorder="1" applyAlignment="1">
      <alignment horizontal="center" vertical="center"/>
    </xf>
    <xf numFmtId="0" fontId="7" fillId="0" borderId="29" xfId="2" applyBorder="1" applyAlignment="1" applyProtection="1">
      <protection locked="0"/>
    </xf>
    <xf numFmtId="0" fontId="7" fillId="0" borderId="28" xfId="2" applyBorder="1" applyAlignment="1" applyProtection="1">
      <protection locked="0"/>
    </xf>
    <xf numFmtId="0" fontId="7" fillId="0" borderId="30" xfId="2" applyBorder="1" applyAlignment="1" applyProtection="1">
      <protection locked="0"/>
    </xf>
    <xf numFmtId="0" fontId="7" fillId="0" borderId="25" xfId="2" applyBorder="1" applyAlignment="1" applyProtection="1">
      <protection locked="0"/>
    </xf>
    <xf numFmtId="0" fontId="7" fillId="0" borderId="26" xfId="2" applyBorder="1" applyAlignment="1" applyProtection="1">
      <protection locked="0"/>
    </xf>
    <xf numFmtId="0" fontId="7" fillId="0" borderId="44" xfId="2" applyBorder="1" applyAlignment="1" applyProtection="1">
      <protection locked="0"/>
    </xf>
    <xf numFmtId="0" fontId="7" fillId="6" borderId="16" xfId="2" applyFill="1" applyBorder="1" applyAlignment="1" applyProtection="1">
      <alignment horizontal="right"/>
    </xf>
    <xf numFmtId="0" fontId="0" fillId="0" borderId="16" xfId="0" applyBorder="1" applyAlignment="1" applyProtection="1"/>
    <xf numFmtId="0" fontId="0" fillId="0" borderId="6" xfId="0" applyBorder="1" applyAlignment="1" applyProtection="1"/>
    <xf numFmtId="0" fontId="7" fillId="6" borderId="19" xfId="2" applyFill="1" applyBorder="1" applyAlignment="1" applyProtection="1">
      <alignment horizontal="center"/>
    </xf>
    <xf numFmtId="0" fontId="7" fillId="6" borderId="15" xfId="2" applyFill="1" applyBorder="1" applyAlignment="1" applyProtection="1">
      <alignment horizontal="center"/>
    </xf>
    <xf numFmtId="0" fontId="5" fillId="0" borderId="28" xfId="0" applyFont="1" applyBorder="1" applyAlignment="1" applyProtection="1">
      <alignment horizontal="right"/>
      <protection locked="0"/>
    </xf>
    <xf numFmtId="0" fontId="0" fillId="0" borderId="28" xfId="0" applyBorder="1" applyAlignment="1" applyProtection="1">
      <protection locked="0"/>
    </xf>
    <xf numFmtId="0" fontId="7" fillId="0" borderId="0" xfId="2" applyAlignment="1" applyProtection="1"/>
    <xf numFmtId="0" fontId="13" fillId="5" borderId="16" xfId="2" applyFont="1" applyFill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0" fontId="7" fillId="5" borderId="16" xfId="2" applyFill="1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6" borderId="16" xfId="0" applyNumberFormat="1" applyFont="1" applyFill="1" applyBorder="1" applyAlignment="1" applyProtection="1">
      <alignment horizontal="center"/>
    </xf>
    <xf numFmtId="3" fontId="7" fillId="0" borderId="25" xfId="2" applyNumberFormat="1" applyBorder="1" applyAlignment="1" applyProtection="1">
      <alignment horizontal="right"/>
      <protection locked="0"/>
    </xf>
    <xf numFmtId="3" fontId="7" fillId="0" borderId="26" xfId="2" applyNumberFormat="1" applyBorder="1" applyAlignment="1" applyProtection="1">
      <alignment horizontal="right"/>
      <protection locked="0"/>
    </xf>
    <xf numFmtId="3" fontId="7" fillId="0" borderId="46" xfId="2" applyNumberFormat="1" applyBorder="1" applyAlignment="1" applyProtection="1">
      <alignment horizontal="right"/>
      <protection locked="0"/>
    </xf>
    <xf numFmtId="0" fontId="5" fillId="0" borderId="29" xfId="0" applyNumberFormat="1" applyFont="1" applyBorder="1" applyAlignment="1" applyProtection="1">
      <alignment horizontal="left"/>
      <protection locked="0"/>
    </xf>
    <xf numFmtId="0" fontId="5" fillId="0" borderId="28" xfId="0" applyNumberFormat="1" applyFont="1" applyBorder="1" applyAlignment="1" applyProtection="1">
      <alignment horizontal="left"/>
      <protection locked="0"/>
    </xf>
    <xf numFmtId="0" fontId="5" fillId="0" borderId="30" xfId="0" applyNumberFormat="1" applyFont="1" applyBorder="1" applyAlignment="1" applyProtection="1">
      <alignment horizontal="left"/>
      <protection locked="0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317500</xdr:colOff>
          <xdr:row>37</xdr:row>
          <xdr:rowOff>25400</xdr:rowOff>
        </xdr:from>
        <xdr:to>
          <xdr:col>0</xdr:col>
          <xdr:colOff>622300</xdr:colOff>
          <xdr:row>37</xdr:row>
          <xdr:rowOff>241300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1117600</xdr:colOff>
          <xdr:row>37</xdr:row>
          <xdr:rowOff>50800</xdr:rowOff>
        </xdr:from>
        <xdr:to>
          <xdr:col>0</xdr:col>
          <xdr:colOff>1320800</xdr:colOff>
          <xdr:row>38</xdr:row>
          <xdr:rowOff>38100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317500</xdr:colOff>
          <xdr:row>37</xdr:row>
          <xdr:rowOff>215900</xdr:rowOff>
        </xdr:from>
        <xdr:to>
          <xdr:col>0</xdr:col>
          <xdr:colOff>622300</xdr:colOff>
          <xdr:row>38</xdr:row>
          <xdr:rowOff>177800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317500</xdr:colOff>
          <xdr:row>39</xdr:row>
          <xdr:rowOff>12700</xdr:rowOff>
        </xdr:from>
        <xdr:to>
          <xdr:col>0</xdr:col>
          <xdr:colOff>558800</xdr:colOff>
          <xdr:row>39</xdr:row>
          <xdr:rowOff>177800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46</xdr:row>
          <xdr:rowOff>25400</xdr:rowOff>
        </xdr:from>
        <xdr:to>
          <xdr:col>0</xdr:col>
          <xdr:colOff>533400</xdr:colOff>
          <xdr:row>47</xdr:row>
          <xdr:rowOff>12700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1092200</xdr:colOff>
          <xdr:row>46</xdr:row>
          <xdr:rowOff>38100</xdr:rowOff>
        </xdr:from>
        <xdr:to>
          <xdr:col>0</xdr:col>
          <xdr:colOff>1320800</xdr:colOff>
          <xdr:row>47</xdr:row>
          <xdr:rowOff>12700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47</xdr:row>
          <xdr:rowOff>25400</xdr:rowOff>
        </xdr:from>
        <xdr:to>
          <xdr:col>0</xdr:col>
          <xdr:colOff>533400</xdr:colOff>
          <xdr:row>48</xdr:row>
          <xdr:rowOff>12700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1092200</xdr:colOff>
          <xdr:row>47</xdr:row>
          <xdr:rowOff>38100</xdr:rowOff>
        </xdr:from>
        <xdr:to>
          <xdr:col>0</xdr:col>
          <xdr:colOff>1320800</xdr:colOff>
          <xdr:row>48</xdr:row>
          <xdr:rowOff>12700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48</xdr:row>
          <xdr:rowOff>25400</xdr:rowOff>
        </xdr:from>
        <xdr:to>
          <xdr:col>0</xdr:col>
          <xdr:colOff>533400</xdr:colOff>
          <xdr:row>49</xdr:row>
          <xdr:rowOff>12700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1092200</xdr:colOff>
          <xdr:row>48</xdr:row>
          <xdr:rowOff>38100</xdr:rowOff>
        </xdr:from>
        <xdr:to>
          <xdr:col>0</xdr:col>
          <xdr:colOff>1320800</xdr:colOff>
          <xdr:row>49</xdr:row>
          <xdr:rowOff>12700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49</xdr:row>
          <xdr:rowOff>25400</xdr:rowOff>
        </xdr:from>
        <xdr:to>
          <xdr:col>0</xdr:col>
          <xdr:colOff>533400</xdr:colOff>
          <xdr:row>50</xdr:row>
          <xdr:rowOff>12700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1092200</xdr:colOff>
          <xdr:row>49</xdr:row>
          <xdr:rowOff>38100</xdr:rowOff>
        </xdr:from>
        <xdr:to>
          <xdr:col>0</xdr:col>
          <xdr:colOff>1320800</xdr:colOff>
          <xdr:row>50</xdr:row>
          <xdr:rowOff>12700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50</xdr:row>
          <xdr:rowOff>25400</xdr:rowOff>
        </xdr:from>
        <xdr:to>
          <xdr:col>0</xdr:col>
          <xdr:colOff>533400</xdr:colOff>
          <xdr:row>51</xdr:row>
          <xdr:rowOff>12700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1092200</xdr:colOff>
          <xdr:row>50</xdr:row>
          <xdr:rowOff>38100</xdr:rowOff>
        </xdr:from>
        <xdr:to>
          <xdr:col>0</xdr:col>
          <xdr:colOff>1320800</xdr:colOff>
          <xdr:row>51</xdr:row>
          <xdr:rowOff>12700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51</xdr:row>
          <xdr:rowOff>25400</xdr:rowOff>
        </xdr:from>
        <xdr:to>
          <xdr:col>0</xdr:col>
          <xdr:colOff>533400</xdr:colOff>
          <xdr:row>52</xdr:row>
          <xdr:rowOff>12700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1092200</xdr:colOff>
          <xdr:row>51</xdr:row>
          <xdr:rowOff>38100</xdr:rowOff>
        </xdr:from>
        <xdr:to>
          <xdr:col>0</xdr:col>
          <xdr:colOff>1320800</xdr:colOff>
          <xdr:row>52</xdr:row>
          <xdr:rowOff>12700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52</xdr:row>
          <xdr:rowOff>25400</xdr:rowOff>
        </xdr:from>
        <xdr:to>
          <xdr:col>0</xdr:col>
          <xdr:colOff>533400</xdr:colOff>
          <xdr:row>53</xdr:row>
          <xdr:rowOff>12700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1092200</xdr:colOff>
          <xdr:row>52</xdr:row>
          <xdr:rowOff>38100</xdr:rowOff>
        </xdr:from>
        <xdr:to>
          <xdr:col>0</xdr:col>
          <xdr:colOff>1320800</xdr:colOff>
          <xdr:row>53</xdr:row>
          <xdr:rowOff>12700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53</xdr:row>
          <xdr:rowOff>25400</xdr:rowOff>
        </xdr:from>
        <xdr:to>
          <xdr:col>0</xdr:col>
          <xdr:colOff>533400</xdr:colOff>
          <xdr:row>54</xdr:row>
          <xdr:rowOff>12700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1092200</xdr:colOff>
          <xdr:row>53</xdr:row>
          <xdr:rowOff>38100</xdr:rowOff>
        </xdr:from>
        <xdr:to>
          <xdr:col>0</xdr:col>
          <xdr:colOff>1320800</xdr:colOff>
          <xdr:row>54</xdr:row>
          <xdr:rowOff>12700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54</xdr:row>
          <xdr:rowOff>25400</xdr:rowOff>
        </xdr:from>
        <xdr:to>
          <xdr:col>0</xdr:col>
          <xdr:colOff>533400</xdr:colOff>
          <xdr:row>55</xdr:row>
          <xdr:rowOff>12700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1092200</xdr:colOff>
          <xdr:row>54</xdr:row>
          <xdr:rowOff>38100</xdr:rowOff>
        </xdr:from>
        <xdr:to>
          <xdr:col>0</xdr:col>
          <xdr:colOff>1320800</xdr:colOff>
          <xdr:row>55</xdr:row>
          <xdr:rowOff>12700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55</xdr:row>
          <xdr:rowOff>25400</xdr:rowOff>
        </xdr:from>
        <xdr:to>
          <xdr:col>0</xdr:col>
          <xdr:colOff>533400</xdr:colOff>
          <xdr:row>56</xdr:row>
          <xdr:rowOff>12700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1092200</xdr:colOff>
          <xdr:row>55</xdr:row>
          <xdr:rowOff>38100</xdr:rowOff>
        </xdr:from>
        <xdr:to>
          <xdr:col>0</xdr:col>
          <xdr:colOff>1320800</xdr:colOff>
          <xdr:row>56</xdr:row>
          <xdr:rowOff>12700</xdr:rowOff>
        </xdr:to>
        <xdr:sp macro="" textlink="">
          <xdr:nvSpPr>
            <xdr:cNvPr id="5170" name="Check Box 50" hidden="1">
              <a:extLst>
                <a:ext uri="{63B3BB69-23CF-44E3-9099-C40C66FF867C}">
                  <a14:compatExt spid="_x0000_s5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1117600</xdr:colOff>
          <xdr:row>37</xdr:row>
          <xdr:rowOff>228600</xdr:rowOff>
        </xdr:from>
        <xdr:to>
          <xdr:col>0</xdr:col>
          <xdr:colOff>1320800</xdr:colOff>
          <xdr:row>39</xdr:row>
          <xdr:rowOff>38100</xdr:rowOff>
        </xdr:to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1117600</xdr:colOff>
          <xdr:row>38</xdr:row>
          <xdr:rowOff>152400</xdr:rowOff>
        </xdr:from>
        <xdr:to>
          <xdr:col>0</xdr:col>
          <xdr:colOff>1320800</xdr:colOff>
          <xdr:row>40</xdr:row>
          <xdr:rowOff>38100</xdr:rowOff>
        </xdr:to>
        <xdr:sp macro="" textlink="">
          <xdr:nvSpPr>
            <xdr:cNvPr id="5173" name="Check Box 53" hidden="1">
              <a:extLst>
                <a:ext uri="{63B3BB69-23CF-44E3-9099-C40C66FF867C}">
                  <a14:compatExt spid="_x0000_s5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177800</xdr:colOff>
          <xdr:row>26</xdr:row>
          <xdr:rowOff>0</xdr:rowOff>
        </xdr:to>
        <xdr:sp macro="" textlink="">
          <xdr:nvSpPr>
            <xdr:cNvPr id="5174" name="Check Box 54" hidden="1">
              <a:extLst>
                <a:ext uri="{63B3BB69-23CF-44E3-9099-C40C66FF867C}">
                  <a14:compatExt spid="_x0000_s5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177800</xdr:colOff>
          <xdr:row>27</xdr:row>
          <xdr:rowOff>0</xdr:rowOff>
        </xdr:to>
        <xdr:sp macro="" textlink="">
          <xdr:nvSpPr>
            <xdr:cNvPr id="5175" name="Check Box 55" hidden="1">
              <a:extLst>
                <a:ext uri="{63B3BB69-23CF-44E3-9099-C40C66FF867C}">
                  <a14:compatExt spid="_x0000_s5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177800</xdr:colOff>
          <xdr:row>28</xdr:row>
          <xdr:rowOff>0</xdr:rowOff>
        </xdr:to>
        <xdr:sp macro="" textlink="">
          <xdr:nvSpPr>
            <xdr:cNvPr id="5176" name="Check Box 56" hidden="1">
              <a:extLst>
                <a:ext uri="{63B3BB69-23CF-44E3-9099-C40C66FF867C}">
                  <a14:compatExt spid="_x0000_s5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177800</xdr:colOff>
          <xdr:row>29</xdr:row>
          <xdr:rowOff>0</xdr:rowOff>
        </xdr:to>
        <xdr:sp macro="" textlink="">
          <xdr:nvSpPr>
            <xdr:cNvPr id="5177" name="Check Box 57" hidden="1">
              <a:extLst>
                <a:ext uri="{63B3BB69-23CF-44E3-9099-C40C66FF867C}">
                  <a14:compatExt spid="_x0000_s5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177800</xdr:colOff>
          <xdr:row>30</xdr:row>
          <xdr:rowOff>0</xdr:rowOff>
        </xdr:to>
        <xdr:sp macro="" textlink="">
          <xdr:nvSpPr>
            <xdr:cNvPr id="5178" name="Check Box 58" hidden="1">
              <a:extLst>
                <a:ext uri="{63B3BB69-23CF-44E3-9099-C40C66FF867C}">
                  <a14:compatExt spid="_x0000_s5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177800</xdr:colOff>
          <xdr:row>31</xdr:row>
          <xdr:rowOff>0</xdr:rowOff>
        </xdr:to>
        <xdr:sp macro="" textlink="">
          <xdr:nvSpPr>
            <xdr:cNvPr id="5179" name="Check Box 59" hidden="1">
              <a:extLst>
                <a:ext uri="{63B3BB69-23CF-44E3-9099-C40C66FF867C}">
                  <a14:compatExt spid="_x0000_s5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177800</xdr:colOff>
          <xdr:row>32</xdr:row>
          <xdr:rowOff>0</xdr:rowOff>
        </xdr:to>
        <xdr:sp macro="" textlink="">
          <xdr:nvSpPr>
            <xdr:cNvPr id="5180" name="Check Box 60" hidden="1">
              <a:extLst>
                <a:ext uri="{63B3BB69-23CF-44E3-9099-C40C66FF867C}">
                  <a14:compatExt spid="_x0000_s5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177800</xdr:colOff>
          <xdr:row>33</xdr:row>
          <xdr:rowOff>0</xdr:rowOff>
        </xdr:to>
        <xdr:sp macro="" textlink="">
          <xdr:nvSpPr>
            <xdr:cNvPr id="5181" name="Check Box 61" hidden="1">
              <a:extLst>
                <a:ext uri="{63B3BB69-23CF-44E3-9099-C40C66FF867C}">
                  <a14:compatExt spid="_x0000_s5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177800</xdr:colOff>
          <xdr:row>34</xdr:row>
          <xdr:rowOff>0</xdr:rowOff>
        </xdr:to>
        <xdr:sp macro="" textlink="">
          <xdr:nvSpPr>
            <xdr:cNvPr id="5182" name="Check Box 62" hidden="1">
              <a:extLst>
                <a:ext uri="{63B3BB69-23CF-44E3-9099-C40C66FF867C}">
                  <a14:compatExt spid="_x0000_s5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317500</xdr:colOff>
          <xdr:row>40</xdr:row>
          <xdr:rowOff>12700</xdr:rowOff>
        </xdr:from>
        <xdr:to>
          <xdr:col>0</xdr:col>
          <xdr:colOff>558800</xdr:colOff>
          <xdr:row>41</xdr:row>
          <xdr:rowOff>0</xdr:rowOff>
        </xdr:to>
        <xdr:sp macro="" textlink="">
          <xdr:nvSpPr>
            <xdr:cNvPr id="5183" name="Check Box 63" hidden="1">
              <a:extLst>
                <a:ext uri="{63B3BB69-23CF-44E3-9099-C40C66FF867C}">
                  <a14:compatExt spid="_x0000_s5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1117600</xdr:colOff>
          <xdr:row>39</xdr:row>
          <xdr:rowOff>152400</xdr:rowOff>
        </xdr:from>
        <xdr:to>
          <xdr:col>0</xdr:col>
          <xdr:colOff>1320800</xdr:colOff>
          <xdr:row>41</xdr:row>
          <xdr:rowOff>38100</xdr:rowOff>
        </xdr:to>
        <xdr:sp macro="" textlink="">
          <xdr:nvSpPr>
            <xdr:cNvPr id="5184" name="Check Box 64" hidden="1">
              <a:extLst>
                <a:ext uri="{63B3BB69-23CF-44E3-9099-C40C66FF867C}">
                  <a14:compatExt spid="_x0000_s5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FORM%20FY2012%20calenda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LENDAR"/>
    </sheetNames>
    <sheetDataSet>
      <sheetData sheetId="0">
        <row r="1">
          <cell r="A1">
            <v>40664</v>
          </cell>
          <cell r="B1" t="str">
            <v>2010/2011</v>
          </cell>
        </row>
        <row r="2">
          <cell r="A2">
            <v>40665</v>
          </cell>
          <cell r="B2" t="str">
            <v>2010/2011</v>
          </cell>
        </row>
        <row r="3">
          <cell r="A3">
            <v>40666</v>
          </cell>
          <cell r="B3" t="str">
            <v>2010/2011</v>
          </cell>
        </row>
        <row r="4">
          <cell r="A4">
            <v>40667</v>
          </cell>
          <cell r="B4" t="str">
            <v>2010/2011</v>
          </cell>
        </row>
        <row r="5">
          <cell r="A5">
            <v>40668</v>
          </cell>
          <cell r="B5" t="str">
            <v>2010/2011</v>
          </cell>
        </row>
        <row r="6">
          <cell r="A6">
            <v>40669</v>
          </cell>
          <cell r="B6" t="str">
            <v>2010/2011</v>
          </cell>
        </row>
        <row r="7">
          <cell r="A7">
            <v>40670</v>
          </cell>
          <cell r="B7" t="str">
            <v>2010/2011</v>
          </cell>
        </row>
        <row r="8">
          <cell r="A8">
            <v>40671</v>
          </cell>
          <cell r="B8" t="str">
            <v>2010/2011</v>
          </cell>
        </row>
        <row r="9">
          <cell r="A9">
            <v>40672</v>
          </cell>
          <cell r="B9" t="str">
            <v>2010/2011</v>
          </cell>
        </row>
        <row r="10">
          <cell r="A10">
            <v>40673</v>
          </cell>
          <cell r="B10" t="str">
            <v>2010/2011</v>
          </cell>
        </row>
        <row r="11">
          <cell r="A11">
            <v>40674</v>
          </cell>
          <cell r="B11" t="str">
            <v>2010/2011</v>
          </cell>
        </row>
        <row r="12">
          <cell r="A12">
            <v>40675</v>
          </cell>
          <cell r="B12" t="str">
            <v>2010/2011</v>
          </cell>
        </row>
        <row r="13">
          <cell r="A13">
            <v>40676</v>
          </cell>
          <cell r="B13" t="str">
            <v>2010/2011</v>
          </cell>
        </row>
        <row r="14">
          <cell r="A14">
            <v>40677</v>
          </cell>
          <cell r="B14" t="str">
            <v>2010/2011</v>
          </cell>
        </row>
        <row r="15">
          <cell r="A15">
            <v>40678</v>
          </cell>
          <cell r="B15" t="str">
            <v>2010/2011</v>
          </cell>
        </row>
        <row r="16">
          <cell r="A16">
            <v>40679</v>
          </cell>
          <cell r="B16" t="str">
            <v>2010/2011</v>
          </cell>
        </row>
        <row r="17">
          <cell r="A17">
            <v>40680</v>
          </cell>
          <cell r="B17" t="str">
            <v>2010/2011</v>
          </cell>
        </row>
        <row r="18">
          <cell r="A18">
            <v>40681</v>
          </cell>
          <cell r="B18" t="str">
            <v>2010/2011</v>
          </cell>
        </row>
        <row r="19">
          <cell r="A19">
            <v>40682</v>
          </cell>
          <cell r="B19" t="str">
            <v>2010/2011</v>
          </cell>
        </row>
        <row r="20">
          <cell r="A20">
            <v>40683</v>
          </cell>
          <cell r="B20" t="str">
            <v>2010/2011</v>
          </cell>
        </row>
        <row r="21">
          <cell r="A21">
            <v>40684</v>
          </cell>
          <cell r="B21" t="str">
            <v>2010/2011</v>
          </cell>
        </row>
        <row r="22">
          <cell r="A22">
            <v>40685</v>
          </cell>
          <cell r="B22" t="str">
            <v>2010/2011</v>
          </cell>
        </row>
        <row r="23">
          <cell r="A23">
            <v>40686</v>
          </cell>
          <cell r="B23" t="str">
            <v>2010/2011</v>
          </cell>
        </row>
        <row r="24">
          <cell r="A24">
            <v>40687</v>
          </cell>
          <cell r="B24" t="str">
            <v>2010/2011</v>
          </cell>
        </row>
        <row r="25">
          <cell r="A25">
            <v>40688</v>
          </cell>
          <cell r="B25" t="str">
            <v>2010/2011</v>
          </cell>
        </row>
        <row r="26">
          <cell r="A26">
            <v>40689</v>
          </cell>
          <cell r="B26" t="str">
            <v>2010/2011</v>
          </cell>
        </row>
        <row r="27">
          <cell r="A27">
            <v>40690</v>
          </cell>
          <cell r="B27" t="str">
            <v>2010/2011</v>
          </cell>
        </row>
        <row r="28">
          <cell r="A28">
            <v>40691</v>
          </cell>
          <cell r="B28" t="str">
            <v>2010/2011</v>
          </cell>
        </row>
        <row r="29">
          <cell r="A29">
            <v>40692</v>
          </cell>
          <cell r="B29" t="str">
            <v>2010/2011</v>
          </cell>
        </row>
        <row r="30">
          <cell r="A30">
            <v>40693</v>
          </cell>
          <cell r="B30" t="str">
            <v>2010/2011</v>
          </cell>
        </row>
        <row r="31">
          <cell r="A31">
            <v>40694</v>
          </cell>
          <cell r="B31" t="str">
            <v>2010/2011</v>
          </cell>
        </row>
        <row r="32">
          <cell r="A32">
            <v>40695</v>
          </cell>
          <cell r="B32" t="str">
            <v>2010/2011</v>
          </cell>
        </row>
        <row r="33">
          <cell r="A33">
            <v>40696</v>
          </cell>
          <cell r="B33" t="str">
            <v>2010/2011</v>
          </cell>
        </row>
        <row r="34">
          <cell r="A34">
            <v>40697</v>
          </cell>
          <cell r="B34" t="str">
            <v>2010/2011</v>
          </cell>
        </row>
        <row r="35">
          <cell r="A35">
            <v>40698</v>
          </cell>
          <cell r="B35" t="str">
            <v>2010/2011</v>
          </cell>
        </row>
        <row r="36">
          <cell r="A36">
            <v>40699</v>
          </cell>
          <cell r="B36" t="str">
            <v>2010/2011</v>
          </cell>
        </row>
        <row r="37">
          <cell r="A37">
            <v>40700</v>
          </cell>
          <cell r="B37" t="str">
            <v>2010/2011</v>
          </cell>
        </row>
        <row r="38">
          <cell r="A38">
            <v>40701</v>
          </cell>
          <cell r="B38" t="str">
            <v>2010/2011</v>
          </cell>
        </row>
        <row r="39">
          <cell r="A39">
            <v>40702</v>
          </cell>
          <cell r="B39" t="str">
            <v>2010/2011</v>
          </cell>
        </row>
        <row r="40">
          <cell r="A40">
            <v>40703</v>
          </cell>
          <cell r="B40" t="str">
            <v>2010/2011</v>
          </cell>
        </row>
        <row r="41">
          <cell r="A41">
            <v>40704</v>
          </cell>
          <cell r="B41" t="str">
            <v>2010/2011</v>
          </cell>
        </row>
        <row r="42">
          <cell r="A42">
            <v>40705</v>
          </cell>
          <cell r="B42" t="str">
            <v>2010/2011</v>
          </cell>
        </row>
        <row r="43">
          <cell r="A43">
            <v>40706</v>
          </cell>
          <cell r="B43" t="str">
            <v>2010/2011</v>
          </cell>
        </row>
        <row r="44">
          <cell r="A44">
            <v>40707</v>
          </cell>
          <cell r="B44" t="str">
            <v>2010/2011</v>
          </cell>
        </row>
        <row r="45">
          <cell r="A45">
            <v>40708</v>
          </cell>
          <cell r="B45" t="str">
            <v>2010/2011</v>
          </cell>
        </row>
        <row r="46">
          <cell r="A46">
            <v>40709</v>
          </cell>
          <cell r="B46" t="str">
            <v>2010/2011</v>
          </cell>
        </row>
        <row r="47">
          <cell r="A47">
            <v>40710</v>
          </cell>
          <cell r="B47" t="str">
            <v>2010/2011</v>
          </cell>
        </row>
        <row r="48">
          <cell r="A48">
            <v>40711</v>
          </cell>
          <cell r="B48" t="str">
            <v>2010/2011</v>
          </cell>
        </row>
        <row r="49">
          <cell r="A49">
            <v>40712</v>
          </cell>
          <cell r="B49" t="str">
            <v>2010/2011</v>
          </cell>
        </row>
        <row r="50">
          <cell r="A50">
            <v>40713</v>
          </cell>
          <cell r="B50" t="str">
            <v>2010/2011</v>
          </cell>
        </row>
        <row r="51">
          <cell r="A51">
            <v>40714</v>
          </cell>
          <cell r="B51" t="str">
            <v>2010/2011</v>
          </cell>
        </row>
        <row r="52">
          <cell r="A52">
            <v>40715</v>
          </cell>
          <cell r="B52" t="str">
            <v>2010/2011</v>
          </cell>
        </row>
        <row r="53">
          <cell r="A53">
            <v>40716</v>
          </cell>
          <cell r="B53" t="str">
            <v>2010/2011</v>
          </cell>
        </row>
        <row r="54">
          <cell r="A54">
            <v>40717</v>
          </cell>
          <cell r="B54" t="str">
            <v>2010/2011</v>
          </cell>
        </row>
        <row r="55">
          <cell r="A55">
            <v>40718</v>
          </cell>
          <cell r="B55" t="str">
            <v>2010/2011</v>
          </cell>
        </row>
        <row r="56">
          <cell r="A56">
            <v>40719</v>
          </cell>
          <cell r="B56" t="str">
            <v>2010/2011</v>
          </cell>
        </row>
        <row r="57">
          <cell r="A57">
            <v>40720</v>
          </cell>
          <cell r="B57" t="str">
            <v>2010/2011</v>
          </cell>
        </row>
        <row r="58">
          <cell r="A58">
            <v>40721</v>
          </cell>
          <cell r="B58" t="str">
            <v>2010/2011</v>
          </cell>
        </row>
        <row r="59">
          <cell r="A59">
            <v>40722</v>
          </cell>
          <cell r="B59" t="str">
            <v>2010/2011</v>
          </cell>
        </row>
        <row r="60">
          <cell r="A60">
            <v>40723</v>
          </cell>
          <cell r="B60" t="str">
            <v>2010/2011</v>
          </cell>
        </row>
        <row r="61">
          <cell r="A61">
            <v>40724</v>
          </cell>
          <cell r="B61" t="str">
            <v>2010/2011</v>
          </cell>
        </row>
        <row r="62">
          <cell r="A62">
            <v>40725</v>
          </cell>
          <cell r="B62" t="str">
            <v>2011/2012</v>
          </cell>
        </row>
        <row r="63">
          <cell r="A63">
            <v>40726</v>
          </cell>
          <cell r="B63" t="str">
            <v>2011/2012</v>
          </cell>
        </row>
        <row r="64">
          <cell r="A64">
            <v>40727</v>
          </cell>
          <cell r="B64" t="str">
            <v>2011/2012</v>
          </cell>
        </row>
        <row r="65">
          <cell r="A65">
            <v>40728</v>
          </cell>
          <cell r="B65" t="str">
            <v>2011/2012</v>
          </cell>
        </row>
        <row r="66">
          <cell r="A66">
            <v>40729</v>
          </cell>
          <cell r="B66" t="str">
            <v>2011/2012</v>
          </cell>
        </row>
        <row r="67">
          <cell r="A67">
            <v>40730</v>
          </cell>
          <cell r="B67" t="str">
            <v>2011/2012</v>
          </cell>
        </row>
        <row r="68">
          <cell r="A68">
            <v>40731</v>
          </cell>
          <cell r="B68" t="str">
            <v>2011/2012</v>
          </cell>
        </row>
        <row r="69">
          <cell r="A69">
            <v>40732</v>
          </cell>
          <cell r="B69" t="str">
            <v>2011/2012</v>
          </cell>
        </row>
        <row r="70">
          <cell r="A70">
            <v>40733</v>
          </cell>
          <cell r="B70" t="str">
            <v>2011/2012</v>
          </cell>
        </row>
        <row r="71">
          <cell r="A71">
            <v>40734</v>
          </cell>
          <cell r="B71" t="str">
            <v>2011/2012</v>
          </cell>
        </row>
        <row r="72">
          <cell r="A72">
            <v>40735</v>
          </cell>
          <cell r="B72" t="str">
            <v>2011/2012</v>
          </cell>
        </row>
        <row r="73">
          <cell r="A73">
            <v>40736</v>
          </cell>
          <cell r="B73" t="str">
            <v>2011/2012</v>
          </cell>
        </row>
        <row r="74">
          <cell r="A74">
            <v>40737</v>
          </cell>
          <cell r="B74" t="str">
            <v>2011/2012</v>
          </cell>
        </row>
        <row r="75">
          <cell r="A75">
            <v>40738</v>
          </cell>
          <cell r="B75" t="str">
            <v>2011/2012</v>
          </cell>
        </row>
        <row r="76">
          <cell r="A76">
            <v>40739</v>
          </cell>
          <cell r="B76" t="str">
            <v>2011/2012</v>
          </cell>
        </row>
        <row r="77">
          <cell r="A77">
            <v>40740</v>
          </cell>
          <cell r="B77" t="str">
            <v>2011/2012</v>
          </cell>
        </row>
        <row r="78">
          <cell r="A78">
            <v>40741</v>
          </cell>
          <cell r="B78" t="str">
            <v>2011/2012</v>
          </cell>
        </row>
        <row r="79">
          <cell r="A79">
            <v>40742</v>
          </cell>
          <cell r="B79" t="str">
            <v>2011/2012</v>
          </cell>
        </row>
        <row r="80">
          <cell r="A80">
            <v>40743</v>
          </cell>
          <cell r="B80" t="str">
            <v>2011/2012</v>
          </cell>
        </row>
        <row r="81">
          <cell r="A81">
            <v>40744</v>
          </cell>
          <cell r="B81" t="str">
            <v>2011/2012</v>
          </cell>
        </row>
        <row r="82">
          <cell r="A82">
            <v>40745</v>
          </cell>
          <cell r="B82" t="str">
            <v>2011/2012</v>
          </cell>
        </row>
        <row r="83">
          <cell r="A83">
            <v>40746</v>
          </cell>
          <cell r="B83" t="str">
            <v>2011/2012</v>
          </cell>
        </row>
        <row r="84">
          <cell r="A84">
            <v>40747</v>
          </cell>
          <cell r="B84" t="str">
            <v>2011/2012</v>
          </cell>
        </row>
        <row r="85">
          <cell r="A85">
            <v>40748</v>
          </cell>
          <cell r="B85" t="str">
            <v>2011/2012</v>
          </cell>
        </row>
        <row r="86">
          <cell r="A86">
            <v>40749</v>
          </cell>
          <cell r="B86" t="str">
            <v>2011/2012</v>
          </cell>
        </row>
        <row r="87">
          <cell r="A87">
            <v>40750</v>
          </cell>
          <cell r="B87" t="str">
            <v>2011/2012</v>
          </cell>
        </row>
        <row r="88">
          <cell r="A88">
            <v>40751</v>
          </cell>
          <cell r="B88" t="str">
            <v>2011/2012</v>
          </cell>
        </row>
        <row r="89">
          <cell r="A89">
            <v>40752</v>
          </cell>
          <cell r="B89" t="str">
            <v>2011/2012</v>
          </cell>
        </row>
        <row r="90">
          <cell r="A90">
            <v>40753</v>
          </cell>
          <cell r="B90" t="str">
            <v>2011/2012</v>
          </cell>
        </row>
        <row r="91">
          <cell r="A91">
            <v>40754</v>
          </cell>
          <cell r="B91" t="str">
            <v>2011/2012</v>
          </cell>
        </row>
        <row r="92">
          <cell r="A92">
            <v>40755</v>
          </cell>
          <cell r="B92" t="str">
            <v>2011/2012</v>
          </cell>
        </row>
        <row r="93">
          <cell r="A93">
            <v>40756</v>
          </cell>
          <cell r="B93" t="str">
            <v>2011/2012</v>
          </cell>
        </row>
        <row r="94">
          <cell r="A94">
            <v>40757</v>
          </cell>
          <cell r="B94" t="str">
            <v>2011/2012</v>
          </cell>
        </row>
        <row r="95">
          <cell r="A95">
            <v>40758</v>
          </cell>
          <cell r="B95" t="str">
            <v>2011/2012</v>
          </cell>
        </row>
        <row r="96">
          <cell r="A96">
            <v>40759</v>
          </cell>
          <cell r="B96" t="str">
            <v>2011/2012</v>
          </cell>
        </row>
        <row r="97">
          <cell r="A97">
            <v>40760</v>
          </cell>
          <cell r="B97" t="str">
            <v>2011/2012</v>
          </cell>
        </row>
        <row r="98">
          <cell r="A98">
            <v>40761</v>
          </cell>
          <cell r="B98" t="str">
            <v>2011/2012</v>
          </cell>
        </row>
        <row r="99">
          <cell r="A99">
            <v>40762</v>
          </cell>
          <cell r="B99" t="str">
            <v>2011/2012</v>
          </cell>
        </row>
        <row r="100">
          <cell r="A100">
            <v>40763</v>
          </cell>
          <cell r="B100" t="str">
            <v>2011/2012</v>
          </cell>
        </row>
        <row r="101">
          <cell r="A101">
            <v>40764</v>
          </cell>
          <cell r="B101" t="str">
            <v>2011/2012</v>
          </cell>
        </row>
        <row r="102">
          <cell r="A102">
            <v>40765</v>
          </cell>
          <cell r="B102" t="str">
            <v>2011/2012</v>
          </cell>
        </row>
        <row r="103">
          <cell r="A103">
            <v>40766</v>
          </cell>
          <cell r="B103" t="str">
            <v>2011/2012</v>
          </cell>
        </row>
        <row r="104">
          <cell r="A104">
            <v>40767</v>
          </cell>
          <cell r="B104" t="str">
            <v>2011/2012</v>
          </cell>
        </row>
        <row r="105">
          <cell r="A105">
            <v>40768</v>
          </cell>
          <cell r="B105" t="str">
            <v>2011/2012</v>
          </cell>
        </row>
        <row r="106">
          <cell r="A106">
            <v>40769</v>
          </cell>
          <cell r="B106" t="str">
            <v>2011/2012</v>
          </cell>
        </row>
        <row r="107">
          <cell r="A107">
            <v>40770</v>
          </cell>
          <cell r="B107" t="str">
            <v>2011/2012</v>
          </cell>
        </row>
        <row r="108">
          <cell r="A108">
            <v>40771</v>
          </cell>
          <cell r="B108" t="str">
            <v>2011/2012</v>
          </cell>
        </row>
        <row r="109">
          <cell r="A109">
            <v>40772</v>
          </cell>
          <cell r="B109" t="str">
            <v>2011/2012</v>
          </cell>
        </row>
        <row r="110">
          <cell r="A110">
            <v>40773</v>
          </cell>
          <cell r="B110" t="str">
            <v>2011/2012</v>
          </cell>
        </row>
        <row r="111">
          <cell r="A111">
            <v>40774</v>
          </cell>
          <cell r="B111" t="str">
            <v>2011/2012</v>
          </cell>
        </row>
        <row r="112">
          <cell r="A112">
            <v>40775</v>
          </cell>
          <cell r="B112" t="str">
            <v>2011/2012</v>
          </cell>
        </row>
        <row r="113">
          <cell r="A113">
            <v>40776</v>
          </cell>
          <cell r="B113" t="str">
            <v>2011/2012</v>
          </cell>
        </row>
        <row r="114">
          <cell r="A114">
            <v>40777</v>
          </cell>
          <cell r="B114" t="str">
            <v>2011/2012</v>
          </cell>
        </row>
        <row r="115">
          <cell r="A115">
            <v>40778</v>
          </cell>
          <cell r="B115" t="str">
            <v>2011/2012</v>
          </cell>
        </row>
        <row r="116">
          <cell r="A116">
            <v>40779</v>
          </cell>
          <cell r="B116" t="str">
            <v>2011/2012</v>
          </cell>
        </row>
        <row r="117">
          <cell r="A117">
            <v>40780</v>
          </cell>
          <cell r="B117" t="str">
            <v>2011/2012</v>
          </cell>
        </row>
        <row r="118">
          <cell r="A118">
            <v>40781</v>
          </cell>
          <cell r="B118" t="str">
            <v>2011/2012</v>
          </cell>
        </row>
        <row r="119">
          <cell r="A119">
            <v>40782</v>
          </cell>
          <cell r="B119" t="str">
            <v>2011/2012</v>
          </cell>
        </row>
        <row r="120">
          <cell r="A120">
            <v>40783</v>
          </cell>
          <cell r="B120" t="str">
            <v>2011/2012</v>
          </cell>
        </row>
        <row r="121">
          <cell r="A121">
            <v>40784</v>
          </cell>
          <cell r="B121" t="str">
            <v>2011/2012</v>
          </cell>
        </row>
        <row r="122">
          <cell r="A122">
            <v>40785</v>
          </cell>
          <cell r="B122" t="str">
            <v>2011/2012</v>
          </cell>
        </row>
        <row r="123">
          <cell r="A123">
            <v>40786</v>
          </cell>
          <cell r="B123" t="str">
            <v>2011/2012</v>
          </cell>
        </row>
        <row r="124">
          <cell r="A124">
            <v>40787</v>
          </cell>
          <cell r="B124" t="str">
            <v>2011/2012</v>
          </cell>
        </row>
        <row r="125">
          <cell r="A125">
            <v>40788</v>
          </cell>
          <cell r="B125" t="str">
            <v>2011/2012</v>
          </cell>
        </row>
        <row r="126">
          <cell r="A126">
            <v>40789</v>
          </cell>
          <cell r="B126" t="str">
            <v>2011/2012</v>
          </cell>
        </row>
        <row r="127">
          <cell r="A127">
            <v>40790</v>
          </cell>
          <cell r="B127" t="str">
            <v>2011/2012</v>
          </cell>
        </row>
        <row r="128">
          <cell r="A128">
            <v>40791</v>
          </cell>
          <cell r="B128" t="str">
            <v>2011/2012</v>
          </cell>
        </row>
        <row r="129">
          <cell r="A129">
            <v>40792</v>
          </cell>
          <cell r="B129" t="str">
            <v>2011/2012</v>
          </cell>
        </row>
        <row r="130">
          <cell r="A130">
            <v>40793</v>
          </cell>
          <cell r="B130" t="str">
            <v>2011/2012</v>
          </cell>
        </row>
        <row r="131">
          <cell r="A131">
            <v>40794</v>
          </cell>
          <cell r="B131" t="str">
            <v>2011/2012</v>
          </cell>
        </row>
        <row r="132">
          <cell r="A132">
            <v>40795</v>
          </cell>
          <cell r="B132" t="str">
            <v>2011/2012</v>
          </cell>
        </row>
        <row r="133">
          <cell r="A133">
            <v>40796</v>
          </cell>
          <cell r="B133" t="str">
            <v>2011/2012</v>
          </cell>
        </row>
        <row r="134">
          <cell r="A134">
            <v>40797</v>
          </cell>
          <cell r="B134" t="str">
            <v>2011/2012</v>
          </cell>
        </row>
        <row r="135">
          <cell r="A135">
            <v>40798</v>
          </cell>
          <cell r="B135" t="str">
            <v>2011/2012</v>
          </cell>
        </row>
        <row r="136">
          <cell r="A136">
            <v>40799</v>
          </cell>
          <cell r="B136" t="str">
            <v>2011/2012</v>
          </cell>
        </row>
        <row r="137">
          <cell r="A137">
            <v>40800</v>
          </cell>
          <cell r="B137" t="str">
            <v>2011/2012</v>
          </cell>
        </row>
        <row r="138">
          <cell r="A138">
            <v>40801</v>
          </cell>
          <cell r="B138" t="str">
            <v>2011/2012</v>
          </cell>
        </row>
        <row r="139">
          <cell r="A139">
            <v>40802</v>
          </cell>
          <cell r="B139" t="str">
            <v>2011/2012</v>
          </cell>
        </row>
        <row r="140">
          <cell r="A140">
            <v>40803</v>
          </cell>
          <cell r="B140" t="str">
            <v>2011/2012</v>
          </cell>
        </row>
        <row r="141">
          <cell r="A141">
            <v>40804</v>
          </cell>
          <cell r="B141" t="str">
            <v>2011/2012</v>
          </cell>
        </row>
        <row r="142">
          <cell r="A142">
            <v>40805</v>
          </cell>
          <cell r="B142" t="str">
            <v>2011/2012</v>
          </cell>
        </row>
        <row r="143">
          <cell r="A143">
            <v>40806</v>
          </cell>
          <cell r="B143" t="str">
            <v>2011/2012</v>
          </cell>
        </row>
        <row r="144">
          <cell r="A144">
            <v>40807</v>
          </cell>
          <cell r="B144" t="str">
            <v>2011/2012</v>
          </cell>
        </row>
        <row r="145">
          <cell r="A145">
            <v>40808</v>
          </cell>
          <cell r="B145" t="str">
            <v>2011/2012</v>
          </cell>
        </row>
        <row r="146">
          <cell r="A146">
            <v>40809</v>
          </cell>
          <cell r="B146" t="str">
            <v>2011/2012</v>
          </cell>
        </row>
        <row r="147">
          <cell r="A147">
            <v>40810</v>
          </cell>
          <cell r="B147" t="str">
            <v>2011/2012</v>
          </cell>
        </row>
        <row r="148">
          <cell r="A148">
            <v>40811</v>
          </cell>
          <cell r="B148" t="str">
            <v>2011/2012</v>
          </cell>
        </row>
        <row r="149">
          <cell r="A149">
            <v>40812</v>
          </cell>
          <cell r="B149" t="str">
            <v>2011/2012</v>
          </cell>
        </row>
        <row r="150">
          <cell r="A150">
            <v>40813</v>
          </cell>
          <cell r="B150" t="str">
            <v>2011/2012</v>
          </cell>
        </row>
        <row r="151">
          <cell r="A151">
            <v>40814</v>
          </cell>
          <cell r="B151" t="str">
            <v>2011/2012</v>
          </cell>
        </row>
        <row r="152">
          <cell r="A152">
            <v>40815</v>
          </cell>
          <cell r="B152" t="str">
            <v>2011/2012</v>
          </cell>
        </row>
        <row r="153">
          <cell r="A153">
            <v>40816</v>
          </cell>
          <cell r="B153" t="str">
            <v>2011/2012</v>
          </cell>
        </row>
        <row r="154">
          <cell r="A154">
            <v>40817</v>
          </cell>
          <cell r="B154" t="str">
            <v>2011/2012</v>
          </cell>
        </row>
        <row r="155">
          <cell r="A155">
            <v>40818</v>
          </cell>
          <cell r="B155" t="str">
            <v>2011/2012</v>
          </cell>
        </row>
        <row r="156">
          <cell r="A156">
            <v>40819</v>
          </cell>
          <cell r="B156" t="str">
            <v>2011/2012</v>
          </cell>
        </row>
        <row r="157">
          <cell r="A157">
            <v>40820</v>
          </cell>
          <cell r="B157" t="str">
            <v>2011/2012</v>
          </cell>
        </row>
        <row r="158">
          <cell r="A158">
            <v>40821</v>
          </cell>
          <cell r="B158" t="str">
            <v>2011/2012</v>
          </cell>
        </row>
        <row r="159">
          <cell r="A159">
            <v>40822</v>
          </cell>
          <cell r="B159" t="str">
            <v>2011/2012</v>
          </cell>
        </row>
        <row r="160">
          <cell r="A160">
            <v>40823</v>
          </cell>
          <cell r="B160" t="str">
            <v>2011/2012</v>
          </cell>
        </row>
        <row r="161">
          <cell r="A161">
            <v>40824</v>
          </cell>
          <cell r="B161" t="str">
            <v>2011/2012</v>
          </cell>
        </row>
        <row r="162">
          <cell r="A162">
            <v>40825</v>
          </cell>
          <cell r="B162" t="str">
            <v>2011/2012</v>
          </cell>
        </row>
        <row r="163">
          <cell r="A163">
            <v>40826</v>
          </cell>
          <cell r="B163" t="str">
            <v>2011/2012</v>
          </cell>
        </row>
        <row r="164">
          <cell r="A164">
            <v>40827</v>
          </cell>
          <cell r="B164" t="str">
            <v>2011/2012</v>
          </cell>
        </row>
        <row r="165">
          <cell r="A165">
            <v>40828</v>
          </cell>
          <cell r="B165" t="str">
            <v>2011/2012</v>
          </cell>
        </row>
        <row r="166">
          <cell r="A166">
            <v>40829</v>
          </cell>
          <cell r="B166" t="str">
            <v>2011/2012</v>
          </cell>
        </row>
        <row r="167">
          <cell r="A167">
            <v>40830</v>
          </cell>
          <cell r="B167" t="str">
            <v>2011/2012</v>
          </cell>
        </row>
        <row r="168">
          <cell r="A168">
            <v>40831</v>
          </cell>
          <cell r="B168" t="str">
            <v>2011/2012</v>
          </cell>
        </row>
        <row r="169">
          <cell r="A169">
            <v>40832</v>
          </cell>
          <cell r="B169" t="str">
            <v>2011/2012</v>
          </cell>
        </row>
        <row r="170">
          <cell r="A170">
            <v>40833</v>
          </cell>
          <cell r="B170" t="str">
            <v>2011/2012</v>
          </cell>
        </row>
        <row r="171">
          <cell r="A171">
            <v>40834</v>
          </cell>
          <cell r="B171" t="str">
            <v>2011/2012</v>
          </cell>
        </row>
        <row r="172">
          <cell r="A172">
            <v>40835</v>
          </cell>
          <cell r="B172" t="str">
            <v>2011/2012</v>
          </cell>
        </row>
        <row r="173">
          <cell r="A173">
            <v>40836</v>
          </cell>
          <cell r="B173" t="str">
            <v>2011/2012</v>
          </cell>
        </row>
        <row r="174">
          <cell r="A174">
            <v>40837</v>
          </cell>
          <cell r="B174" t="str">
            <v>2011/2012</v>
          </cell>
        </row>
        <row r="175">
          <cell r="A175">
            <v>40838</v>
          </cell>
          <cell r="B175" t="str">
            <v>2011/2012</v>
          </cell>
        </row>
        <row r="176">
          <cell r="A176">
            <v>40839</v>
          </cell>
          <cell r="B176" t="str">
            <v>2011/2012</v>
          </cell>
        </row>
        <row r="177">
          <cell r="A177">
            <v>40840</v>
          </cell>
          <cell r="B177" t="str">
            <v>2011/2012</v>
          </cell>
        </row>
        <row r="178">
          <cell r="A178">
            <v>40841</v>
          </cell>
          <cell r="B178" t="str">
            <v>2011/2012</v>
          </cell>
        </row>
        <row r="179">
          <cell r="A179">
            <v>40842</v>
          </cell>
          <cell r="B179" t="str">
            <v>2011/2012</v>
          </cell>
        </row>
        <row r="180">
          <cell r="A180">
            <v>40843</v>
          </cell>
          <cell r="B180" t="str">
            <v>2011/2012</v>
          </cell>
        </row>
        <row r="181">
          <cell r="A181">
            <v>40844</v>
          </cell>
          <cell r="B181" t="str">
            <v>2011/2012</v>
          </cell>
        </row>
        <row r="182">
          <cell r="A182">
            <v>40845</v>
          </cell>
          <cell r="B182" t="str">
            <v>2011/2012</v>
          </cell>
        </row>
        <row r="183">
          <cell r="A183">
            <v>40846</v>
          </cell>
          <cell r="B183" t="str">
            <v>2011/2012</v>
          </cell>
        </row>
        <row r="184">
          <cell r="A184">
            <v>40847</v>
          </cell>
          <cell r="B184" t="str">
            <v>2011/2012</v>
          </cell>
        </row>
        <row r="185">
          <cell r="A185">
            <v>40848</v>
          </cell>
          <cell r="B185" t="str">
            <v>2011/2012</v>
          </cell>
        </row>
        <row r="186">
          <cell r="A186">
            <v>40849</v>
          </cell>
          <cell r="B186" t="str">
            <v>2011/2012</v>
          </cell>
        </row>
        <row r="187">
          <cell r="A187">
            <v>40850</v>
          </cell>
          <cell r="B187" t="str">
            <v>2011/2012</v>
          </cell>
        </row>
        <row r="188">
          <cell r="A188">
            <v>40851</v>
          </cell>
          <cell r="B188" t="str">
            <v>2011/2012</v>
          </cell>
        </row>
        <row r="189">
          <cell r="A189">
            <v>40852</v>
          </cell>
          <cell r="B189" t="str">
            <v>2011/2012</v>
          </cell>
        </row>
        <row r="190">
          <cell r="A190">
            <v>40853</v>
          </cell>
          <cell r="B190" t="str">
            <v>2011/2012</v>
          </cell>
        </row>
        <row r="191">
          <cell r="A191">
            <v>40854</v>
          </cell>
          <cell r="B191" t="str">
            <v>2011/2012</v>
          </cell>
        </row>
        <row r="192">
          <cell r="A192">
            <v>40855</v>
          </cell>
          <cell r="B192" t="str">
            <v>2011/2012</v>
          </cell>
        </row>
        <row r="193">
          <cell r="A193">
            <v>40856</v>
          </cell>
          <cell r="B193" t="str">
            <v>2011/2012</v>
          </cell>
        </row>
        <row r="194">
          <cell r="A194">
            <v>40857</v>
          </cell>
          <cell r="B194" t="str">
            <v>2011/2012</v>
          </cell>
        </row>
        <row r="195">
          <cell r="A195">
            <v>40858</v>
          </cell>
          <cell r="B195" t="str">
            <v>2011/2012</v>
          </cell>
        </row>
        <row r="196">
          <cell r="A196">
            <v>40859</v>
          </cell>
          <cell r="B196" t="str">
            <v>2011/2012</v>
          </cell>
        </row>
        <row r="197">
          <cell r="A197">
            <v>40860</v>
          </cell>
          <cell r="B197" t="str">
            <v>2011/2012</v>
          </cell>
        </row>
        <row r="198">
          <cell r="A198">
            <v>40861</v>
          </cell>
          <cell r="B198" t="str">
            <v>2011/2012</v>
          </cell>
        </row>
        <row r="199">
          <cell r="A199">
            <v>40862</v>
          </cell>
          <cell r="B199" t="str">
            <v>2011/2012</v>
          </cell>
        </row>
        <row r="200">
          <cell r="A200">
            <v>40863</v>
          </cell>
          <cell r="B200" t="str">
            <v>2011/2012</v>
          </cell>
        </row>
        <row r="201">
          <cell r="A201">
            <v>40864</v>
          </cell>
          <cell r="B201" t="str">
            <v>2011/2012</v>
          </cell>
        </row>
        <row r="202">
          <cell r="A202">
            <v>40865</v>
          </cell>
          <cell r="B202" t="str">
            <v>2011/2012</v>
          </cell>
        </row>
        <row r="203">
          <cell r="A203">
            <v>40866</v>
          </cell>
          <cell r="B203" t="str">
            <v>2011/2012</v>
          </cell>
        </row>
        <row r="204">
          <cell r="A204">
            <v>40867</v>
          </cell>
          <cell r="B204" t="str">
            <v>2011/2012</v>
          </cell>
        </row>
        <row r="205">
          <cell r="A205">
            <v>40868</v>
          </cell>
          <cell r="B205" t="str">
            <v>2011/2012</v>
          </cell>
        </row>
        <row r="206">
          <cell r="A206">
            <v>40869</v>
          </cell>
          <cell r="B206" t="str">
            <v>2011/2012</v>
          </cell>
        </row>
        <row r="207">
          <cell r="A207">
            <v>40870</v>
          </cell>
          <cell r="B207" t="str">
            <v>2011/2012</v>
          </cell>
        </row>
        <row r="208">
          <cell r="A208">
            <v>40871</v>
          </cell>
          <cell r="B208" t="str">
            <v>2011/2012</v>
          </cell>
        </row>
        <row r="209">
          <cell r="A209">
            <v>40872</v>
          </cell>
          <cell r="B209" t="str">
            <v>2011/2012</v>
          </cell>
        </row>
        <row r="210">
          <cell r="A210">
            <v>40873</v>
          </cell>
          <cell r="B210" t="str">
            <v>2011/2012</v>
          </cell>
        </row>
        <row r="211">
          <cell r="A211">
            <v>40874</v>
          </cell>
          <cell r="B211" t="str">
            <v>2011/2012</v>
          </cell>
        </row>
        <row r="212">
          <cell r="A212">
            <v>40875</v>
          </cell>
          <cell r="B212" t="str">
            <v>2011/2012</v>
          </cell>
        </row>
        <row r="213">
          <cell r="A213">
            <v>40876</v>
          </cell>
          <cell r="B213" t="str">
            <v>2011/2012</v>
          </cell>
        </row>
        <row r="214">
          <cell r="A214">
            <v>40877</v>
          </cell>
          <cell r="B214" t="str">
            <v>2011/2012</v>
          </cell>
        </row>
        <row r="215">
          <cell r="A215">
            <v>40878</v>
          </cell>
          <cell r="B215" t="str">
            <v>2011/2012</v>
          </cell>
        </row>
        <row r="216">
          <cell r="A216">
            <v>40879</v>
          </cell>
          <cell r="B216" t="str">
            <v>2011/2012</v>
          </cell>
        </row>
        <row r="217">
          <cell r="A217">
            <v>40880</v>
          </cell>
          <cell r="B217" t="str">
            <v>2011/2012</v>
          </cell>
        </row>
        <row r="218">
          <cell r="A218">
            <v>40881</v>
          </cell>
          <cell r="B218" t="str">
            <v>2011/2012</v>
          </cell>
        </row>
        <row r="219">
          <cell r="A219">
            <v>40882</v>
          </cell>
          <cell r="B219" t="str">
            <v>2011/2012</v>
          </cell>
        </row>
        <row r="220">
          <cell r="A220">
            <v>40883</v>
          </cell>
          <cell r="B220" t="str">
            <v>2011/2012</v>
          </cell>
        </row>
        <row r="221">
          <cell r="A221">
            <v>40884</v>
          </cell>
          <cell r="B221" t="str">
            <v>2011/2012</v>
          </cell>
        </row>
        <row r="222">
          <cell r="A222">
            <v>40885</v>
          </cell>
          <cell r="B222" t="str">
            <v>2011/2012</v>
          </cell>
        </row>
        <row r="223">
          <cell r="A223">
            <v>40886</v>
          </cell>
          <cell r="B223" t="str">
            <v>2011/2012</v>
          </cell>
        </row>
        <row r="224">
          <cell r="A224">
            <v>40887</v>
          </cell>
          <cell r="B224" t="str">
            <v>2011/2012</v>
          </cell>
        </row>
        <row r="225">
          <cell r="A225">
            <v>40888</v>
          </cell>
          <cell r="B225" t="str">
            <v>2011/2012</v>
          </cell>
        </row>
        <row r="226">
          <cell r="A226">
            <v>40889</v>
          </cell>
          <cell r="B226" t="str">
            <v>2011/2012</v>
          </cell>
        </row>
        <row r="227">
          <cell r="A227">
            <v>40890</v>
          </cell>
          <cell r="B227" t="str">
            <v>2011/2012</v>
          </cell>
        </row>
        <row r="228">
          <cell r="A228">
            <v>40891</v>
          </cell>
          <cell r="B228" t="str">
            <v>2011/2012</v>
          </cell>
        </row>
        <row r="229">
          <cell r="A229">
            <v>40892</v>
          </cell>
          <cell r="B229" t="str">
            <v>2011/2012</v>
          </cell>
        </row>
        <row r="230">
          <cell r="A230">
            <v>40893</v>
          </cell>
          <cell r="B230" t="str">
            <v>2011/2012</v>
          </cell>
        </row>
        <row r="231">
          <cell r="A231">
            <v>40894</v>
          </cell>
          <cell r="B231" t="str">
            <v>2011/2012</v>
          </cell>
        </row>
        <row r="232">
          <cell r="A232">
            <v>40895</v>
          </cell>
          <cell r="B232" t="str">
            <v>2011/2012</v>
          </cell>
        </row>
        <row r="233">
          <cell r="A233">
            <v>40896</v>
          </cell>
          <cell r="B233" t="str">
            <v>2011/2012</v>
          </cell>
        </row>
        <row r="234">
          <cell r="A234">
            <v>40897</v>
          </cell>
          <cell r="B234" t="str">
            <v>2011/2012</v>
          </cell>
        </row>
        <row r="235">
          <cell r="A235">
            <v>40898</v>
          </cell>
          <cell r="B235" t="str">
            <v>2011/2012</v>
          </cell>
        </row>
        <row r="236">
          <cell r="A236">
            <v>40899</v>
          </cell>
          <cell r="B236" t="str">
            <v>2011/2012</v>
          </cell>
        </row>
        <row r="237">
          <cell r="A237">
            <v>40900</v>
          </cell>
          <cell r="B237" t="str">
            <v>2011/2012</v>
          </cell>
        </row>
        <row r="238">
          <cell r="A238">
            <v>40901</v>
          </cell>
          <cell r="B238" t="str">
            <v>2011/2012</v>
          </cell>
        </row>
        <row r="239">
          <cell r="A239">
            <v>40902</v>
          </cell>
          <cell r="B239" t="str">
            <v>2011/2012</v>
          </cell>
        </row>
        <row r="240">
          <cell r="A240">
            <v>40903</v>
          </cell>
          <cell r="B240" t="str">
            <v>2011/2012</v>
          </cell>
        </row>
        <row r="241">
          <cell r="A241">
            <v>40904</v>
          </cell>
          <cell r="B241" t="str">
            <v>2011/2012</v>
          </cell>
        </row>
        <row r="242">
          <cell r="A242">
            <v>40905</v>
          </cell>
          <cell r="B242" t="str">
            <v>2011/2012</v>
          </cell>
        </row>
        <row r="243">
          <cell r="A243">
            <v>40906</v>
          </cell>
          <cell r="B243" t="str">
            <v>2011/2012</v>
          </cell>
        </row>
        <row r="244">
          <cell r="A244">
            <v>40907</v>
          </cell>
          <cell r="B244" t="str">
            <v>2011/2012</v>
          </cell>
        </row>
        <row r="245">
          <cell r="A245">
            <v>40908</v>
          </cell>
          <cell r="B245" t="str">
            <v>2011/2012</v>
          </cell>
        </row>
        <row r="246">
          <cell r="A246">
            <v>40909</v>
          </cell>
          <cell r="B246" t="str">
            <v>2011/2012</v>
          </cell>
        </row>
        <row r="247">
          <cell r="A247">
            <v>40910</v>
          </cell>
          <cell r="B247" t="str">
            <v>2011/2012</v>
          </cell>
        </row>
        <row r="248">
          <cell r="A248">
            <v>40911</v>
          </cell>
          <cell r="B248" t="str">
            <v>2011/2012</v>
          </cell>
        </row>
        <row r="249">
          <cell r="A249">
            <v>40912</v>
          </cell>
          <cell r="B249" t="str">
            <v>2011/2012</v>
          </cell>
        </row>
        <row r="250">
          <cell r="A250">
            <v>40913</v>
          </cell>
          <cell r="B250" t="str">
            <v>2011/2012</v>
          </cell>
        </row>
        <row r="251">
          <cell r="A251">
            <v>40914</v>
          </cell>
          <cell r="B251" t="str">
            <v>2011/2012</v>
          </cell>
        </row>
        <row r="252">
          <cell r="A252">
            <v>40915</v>
          </cell>
          <cell r="B252" t="str">
            <v>2011/2012</v>
          </cell>
        </row>
        <row r="253">
          <cell r="A253">
            <v>40916</v>
          </cell>
          <cell r="B253" t="str">
            <v>2011/2012</v>
          </cell>
        </row>
        <row r="254">
          <cell r="A254">
            <v>40917</v>
          </cell>
          <cell r="B254" t="str">
            <v>2011/2012</v>
          </cell>
        </row>
        <row r="255">
          <cell r="A255">
            <v>40918</v>
          </cell>
          <cell r="B255" t="str">
            <v>2011/2012</v>
          </cell>
        </row>
        <row r="256">
          <cell r="A256">
            <v>40919</v>
          </cell>
          <cell r="B256" t="str">
            <v>2011/2012</v>
          </cell>
        </row>
        <row r="257">
          <cell r="A257">
            <v>40920</v>
          </cell>
          <cell r="B257" t="str">
            <v>2011/2012</v>
          </cell>
        </row>
        <row r="258">
          <cell r="A258">
            <v>40921</v>
          </cell>
          <cell r="B258" t="str">
            <v>2011/2012</v>
          </cell>
        </row>
        <row r="259">
          <cell r="A259">
            <v>40922</v>
          </cell>
          <cell r="B259" t="str">
            <v>2011/2012</v>
          </cell>
        </row>
        <row r="260">
          <cell r="A260">
            <v>40923</v>
          </cell>
          <cell r="B260" t="str">
            <v>2011/2012</v>
          </cell>
        </row>
        <row r="261">
          <cell r="A261">
            <v>40924</v>
          </cell>
          <cell r="B261" t="str">
            <v>2011/2012</v>
          </cell>
        </row>
        <row r="262">
          <cell r="A262">
            <v>40925</v>
          </cell>
          <cell r="B262" t="str">
            <v>2011/2012</v>
          </cell>
        </row>
        <row r="263">
          <cell r="A263">
            <v>40926</v>
          </cell>
          <cell r="B263" t="str">
            <v>2011/2012</v>
          </cell>
        </row>
        <row r="264">
          <cell r="A264">
            <v>40927</v>
          </cell>
          <cell r="B264" t="str">
            <v>2011/2012</v>
          </cell>
        </row>
        <row r="265">
          <cell r="A265">
            <v>40928</v>
          </cell>
          <cell r="B265" t="str">
            <v>2011/2012</v>
          </cell>
        </row>
        <row r="266">
          <cell r="A266">
            <v>40929</v>
          </cell>
          <cell r="B266" t="str">
            <v>2011/2012</v>
          </cell>
        </row>
        <row r="267">
          <cell r="A267">
            <v>40930</v>
          </cell>
          <cell r="B267" t="str">
            <v>2011/2012</v>
          </cell>
        </row>
        <row r="268">
          <cell r="A268">
            <v>40931</v>
          </cell>
          <cell r="B268" t="str">
            <v>2011/2012</v>
          </cell>
        </row>
        <row r="269">
          <cell r="A269">
            <v>40932</v>
          </cell>
          <cell r="B269" t="str">
            <v>2011/2012</v>
          </cell>
        </row>
        <row r="270">
          <cell r="A270">
            <v>40933</v>
          </cell>
          <cell r="B270" t="str">
            <v>2011/2012</v>
          </cell>
        </row>
        <row r="271">
          <cell r="A271">
            <v>40934</v>
          </cell>
          <cell r="B271" t="str">
            <v>2011/2012</v>
          </cell>
        </row>
        <row r="272">
          <cell r="A272">
            <v>40935</v>
          </cell>
          <cell r="B272" t="str">
            <v>2011/2012</v>
          </cell>
        </row>
        <row r="273">
          <cell r="A273">
            <v>40936</v>
          </cell>
          <cell r="B273" t="str">
            <v>2011/2012</v>
          </cell>
        </row>
        <row r="274">
          <cell r="A274">
            <v>40937</v>
          </cell>
          <cell r="B274" t="str">
            <v>2011/2012</v>
          </cell>
        </row>
        <row r="275">
          <cell r="A275">
            <v>40938</v>
          </cell>
          <cell r="B275" t="str">
            <v>2011/2012</v>
          </cell>
        </row>
        <row r="276">
          <cell r="A276">
            <v>40939</v>
          </cell>
          <cell r="B276" t="str">
            <v>2011/2012</v>
          </cell>
        </row>
        <row r="277">
          <cell r="A277">
            <v>40940</v>
          </cell>
          <cell r="B277" t="str">
            <v>2011/2012</v>
          </cell>
        </row>
        <row r="278">
          <cell r="A278">
            <v>40941</v>
          </cell>
          <cell r="B278" t="str">
            <v>2011/2012</v>
          </cell>
        </row>
        <row r="279">
          <cell r="A279">
            <v>40942</v>
          </cell>
          <cell r="B279" t="str">
            <v>2011/2012</v>
          </cell>
        </row>
        <row r="280">
          <cell r="A280">
            <v>40943</v>
          </cell>
          <cell r="B280" t="str">
            <v>2011/2012</v>
          </cell>
        </row>
        <row r="281">
          <cell r="A281">
            <v>40944</v>
          </cell>
          <cell r="B281" t="str">
            <v>2011/2012</v>
          </cell>
        </row>
        <row r="282">
          <cell r="A282">
            <v>40945</v>
          </cell>
          <cell r="B282" t="str">
            <v>2011/2012</v>
          </cell>
        </row>
        <row r="283">
          <cell r="A283">
            <v>40946</v>
          </cell>
          <cell r="B283" t="str">
            <v>2011/2012</v>
          </cell>
        </row>
        <row r="284">
          <cell r="A284">
            <v>40947</v>
          </cell>
          <cell r="B284" t="str">
            <v>2011/2012</v>
          </cell>
        </row>
        <row r="285">
          <cell r="A285">
            <v>40948</v>
          </cell>
          <cell r="B285" t="str">
            <v>2011/2012</v>
          </cell>
        </row>
        <row r="286">
          <cell r="A286">
            <v>40949</v>
          </cell>
          <cell r="B286" t="str">
            <v>2011/2012</v>
          </cell>
        </row>
        <row r="287">
          <cell r="A287">
            <v>40950</v>
          </cell>
          <cell r="B287" t="str">
            <v>2011/2012</v>
          </cell>
        </row>
        <row r="288">
          <cell r="A288">
            <v>40951</v>
          </cell>
          <cell r="B288" t="str">
            <v>2011/2012</v>
          </cell>
        </row>
        <row r="289">
          <cell r="A289">
            <v>40952</v>
          </cell>
          <cell r="B289" t="str">
            <v>2011/2012</v>
          </cell>
        </row>
        <row r="290">
          <cell r="A290">
            <v>40953</v>
          </cell>
          <cell r="B290" t="str">
            <v>2011/2012</v>
          </cell>
        </row>
        <row r="291">
          <cell r="A291">
            <v>40954</v>
          </cell>
          <cell r="B291" t="str">
            <v>2011/2012</v>
          </cell>
        </row>
        <row r="292">
          <cell r="A292">
            <v>40955</v>
          </cell>
          <cell r="B292" t="str">
            <v>2011/2012</v>
          </cell>
        </row>
        <row r="293">
          <cell r="A293">
            <v>40956</v>
          </cell>
          <cell r="B293" t="str">
            <v>2011/2012</v>
          </cell>
        </row>
        <row r="294">
          <cell r="A294">
            <v>40957</v>
          </cell>
          <cell r="B294" t="str">
            <v>2011/2012</v>
          </cell>
        </row>
        <row r="295">
          <cell r="A295">
            <v>40958</v>
          </cell>
          <cell r="B295" t="str">
            <v>2011/2012</v>
          </cell>
        </row>
        <row r="296">
          <cell r="A296">
            <v>40959</v>
          </cell>
          <cell r="B296" t="str">
            <v>2011/2012</v>
          </cell>
        </row>
        <row r="297">
          <cell r="A297">
            <v>40960</v>
          </cell>
          <cell r="B297" t="str">
            <v>2011/2012</v>
          </cell>
        </row>
        <row r="298">
          <cell r="A298">
            <v>40961</v>
          </cell>
          <cell r="B298" t="str">
            <v>2011/2012</v>
          </cell>
        </row>
        <row r="299">
          <cell r="A299">
            <v>40962</v>
          </cell>
          <cell r="B299" t="str">
            <v>2011/2012</v>
          </cell>
        </row>
        <row r="300">
          <cell r="A300">
            <v>40963</v>
          </cell>
          <cell r="B300" t="str">
            <v>2011/2012</v>
          </cell>
        </row>
        <row r="301">
          <cell r="A301">
            <v>40964</v>
          </cell>
          <cell r="B301" t="str">
            <v>2011/2012</v>
          </cell>
        </row>
        <row r="302">
          <cell r="A302">
            <v>40965</v>
          </cell>
          <cell r="B302" t="str">
            <v>2011/2012</v>
          </cell>
        </row>
        <row r="303">
          <cell r="A303">
            <v>40966</v>
          </cell>
          <cell r="B303" t="str">
            <v>2011/2012</v>
          </cell>
        </row>
        <row r="304">
          <cell r="A304">
            <v>40967</v>
          </cell>
          <cell r="B304" t="str">
            <v>2011/2012</v>
          </cell>
        </row>
        <row r="305">
          <cell r="A305">
            <v>40968</v>
          </cell>
          <cell r="B305" t="str">
            <v>2011/2012</v>
          </cell>
        </row>
        <row r="306">
          <cell r="A306">
            <v>40969</v>
          </cell>
          <cell r="B306" t="str">
            <v>2011/2012</v>
          </cell>
        </row>
        <row r="307">
          <cell r="A307">
            <v>40970</v>
          </cell>
          <cell r="B307" t="str">
            <v>2011/2012</v>
          </cell>
        </row>
        <row r="308">
          <cell r="A308">
            <v>40971</v>
          </cell>
          <cell r="B308" t="str">
            <v>2011/2012</v>
          </cell>
        </row>
        <row r="309">
          <cell r="A309">
            <v>40972</v>
          </cell>
          <cell r="B309" t="str">
            <v>2011/2012</v>
          </cell>
        </row>
        <row r="310">
          <cell r="A310">
            <v>40973</v>
          </cell>
          <cell r="B310" t="str">
            <v>2011/2012</v>
          </cell>
        </row>
        <row r="311">
          <cell r="A311">
            <v>40974</v>
          </cell>
          <cell r="B311" t="str">
            <v>2011/2012</v>
          </cell>
        </row>
        <row r="312">
          <cell r="A312">
            <v>40975</v>
          </cell>
          <cell r="B312" t="str">
            <v>2011/2012</v>
          </cell>
        </row>
        <row r="313">
          <cell r="A313">
            <v>40976</v>
          </cell>
          <cell r="B313" t="str">
            <v>2011/2012</v>
          </cell>
        </row>
        <row r="314">
          <cell r="A314">
            <v>40977</v>
          </cell>
          <cell r="B314" t="str">
            <v>2011/2012</v>
          </cell>
        </row>
        <row r="315">
          <cell r="A315">
            <v>40978</v>
          </cell>
          <cell r="B315" t="str">
            <v>2011/2012</v>
          </cell>
        </row>
        <row r="316">
          <cell r="A316">
            <v>40979</v>
          </cell>
          <cell r="B316" t="str">
            <v>2011/2012</v>
          </cell>
        </row>
        <row r="317">
          <cell r="A317">
            <v>40980</v>
          </cell>
          <cell r="B317" t="str">
            <v>2011/2012</v>
          </cell>
        </row>
        <row r="318">
          <cell r="A318">
            <v>40981</v>
          </cell>
          <cell r="B318" t="str">
            <v>2011/2012</v>
          </cell>
        </row>
        <row r="319">
          <cell r="A319">
            <v>40982</v>
          </cell>
          <cell r="B319" t="str">
            <v>2011/2012</v>
          </cell>
        </row>
        <row r="320">
          <cell r="A320">
            <v>40983</v>
          </cell>
          <cell r="B320" t="str">
            <v>2011/2012</v>
          </cell>
        </row>
        <row r="321">
          <cell r="A321">
            <v>40984</v>
          </cell>
          <cell r="B321" t="str">
            <v>2011/2012</v>
          </cell>
        </row>
        <row r="322">
          <cell r="A322">
            <v>40985</v>
          </cell>
          <cell r="B322" t="str">
            <v>2011/2012</v>
          </cell>
        </row>
        <row r="323">
          <cell r="A323">
            <v>40986</v>
          </cell>
          <cell r="B323" t="str">
            <v>2011/2012</v>
          </cell>
        </row>
        <row r="324">
          <cell r="A324">
            <v>40987</v>
          </cell>
          <cell r="B324" t="str">
            <v>2011/2012</v>
          </cell>
        </row>
        <row r="325">
          <cell r="A325">
            <v>40988</v>
          </cell>
          <cell r="B325" t="str">
            <v>2011/2012</v>
          </cell>
        </row>
        <row r="326">
          <cell r="A326">
            <v>40989</v>
          </cell>
          <cell r="B326" t="str">
            <v>2011/2012</v>
          </cell>
        </row>
        <row r="327">
          <cell r="A327">
            <v>40990</v>
          </cell>
          <cell r="B327" t="str">
            <v>2011/2012</v>
          </cell>
        </row>
        <row r="328">
          <cell r="A328">
            <v>40991</v>
          </cell>
          <cell r="B328" t="str">
            <v>2011/2012</v>
          </cell>
        </row>
        <row r="329">
          <cell r="A329">
            <v>40992</v>
          </cell>
          <cell r="B329" t="str">
            <v>2011/2012</v>
          </cell>
        </row>
        <row r="330">
          <cell r="A330">
            <v>40993</v>
          </cell>
          <cell r="B330" t="str">
            <v>2011/2012</v>
          </cell>
        </row>
        <row r="331">
          <cell r="A331">
            <v>40994</v>
          </cell>
          <cell r="B331" t="str">
            <v>2011/2012</v>
          </cell>
        </row>
        <row r="332">
          <cell r="A332">
            <v>40995</v>
          </cell>
          <cell r="B332" t="str">
            <v>2011/2012</v>
          </cell>
        </row>
        <row r="333">
          <cell r="A333">
            <v>40996</v>
          </cell>
          <cell r="B333" t="str">
            <v>2011/2012</v>
          </cell>
        </row>
        <row r="334">
          <cell r="A334">
            <v>40997</v>
          </cell>
          <cell r="B334" t="str">
            <v>2011/2012</v>
          </cell>
        </row>
        <row r="335">
          <cell r="A335">
            <v>40998</v>
          </cell>
          <cell r="B335" t="str">
            <v>2011/2012</v>
          </cell>
        </row>
        <row r="336">
          <cell r="A336">
            <v>40999</v>
          </cell>
          <cell r="B336" t="str">
            <v>2011/2012</v>
          </cell>
        </row>
        <row r="337">
          <cell r="A337">
            <v>41000</v>
          </cell>
          <cell r="B337" t="str">
            <v>2011/2012</v>
          </cell>
        </row>
        <row r="338">
          <cell r="A338">
            <v>41001</v>
          </cell>
          <cell r="B338" t="str">
            <v>2011/2012</v>
          </cell>
        </row>
        <row r="339">
          <cell r="A339">
            <v>41002</v>
          </cell>
          <cell r="B339" t="str">
            <v>2011/2012</v>
          </cell>
        </row>
        <row r="340">
          <cell r="A340">
            <v>41003</v>
          </cell>
          <cell r="B340" t="str">
            <v>2011/2012</v>
          </cell>
        </row>
        <row r="341">
          <cell r="A341">
            <v>41004</v>
          </cell>
          <cell r="B341" t="str">
            <v>2011/2012</v>
          </cell>
        </row>
        <row r="342">
          <cell r="A342">
            <v>41005</v>
          </cell>
          <cell r="B342" t="str">
            <v>2011/2012</v>
          </cell>
        </row>
        <row r="343">
          <cell r="A343">
            <v>41006</v>
          </cell>
          <cell r="B343" t="str">
            <v>2011/2012</v>
          </cell>
        </row>
        <row r="344">
          <cell r="A344">
            <v>41007</v>
          </cell>
          <cell r="B344" t="str">
            <v>2011/2012</v>
          </cell>
        </row>
        <row r="345">
          <cell r="A345">
            <v>41008</v>
          </cell>
          <cell r="B345" t="str">
            <v>2011/2012</v>
          </cell>
        </row>
        <row r="346">
          <cell r="A346">
            <v>41009</v>
          </cell>
          <cell r="B346" t="str">
            <v>2011/2012</v>
          </cell>
        </row>
        <row r="347">
          <cell r="A347">
            <v>41010</v>
          </cell>
          <cell r="B347" t="str">
            <v>2011/2012</v>
          </cell>
        </row>
        <row r="348">
          <cell r="A348">
            <v>41011</v>
          </cell>
          <cell r="B348" t="str">
            <v>2011/2012</v>
          </cell>
        </row>
        <row r="349">
          <cell r="A349">
            <v>41012</v>
          </cell>
          <cell r="B349" t="str">
            <v>2011/2012</v>
          </cell>
        </row>
        <row r="350">
          <cell r="A350">
            <v>41013</v>
          </cell>
          <cell r="B350" t="str">
            <v>2011/2012</v>
          </cell>
        </row>
        <row r="351">
          <cell r="A351">
            <v>41014</v>
          </cell>
          <cell r="B351" t="str">
            <v>2011/2012</v>
          </cell>
        </row>
        <row r="352">
          <cell r="A352">
            <v>41015</v>
          </cell>
          <cell r="B352" t="str">
            <v>2011/2012</v>
          </cell>
        </row>
        <row r="353">
          <cell r="A353">
            <v>41016</v>
          </cell>
          <cell r="B353" t="str">
            <v>2011/2012</v>
          </cell>
        </row>
        <row r="354">
          <cell r="A354">
            <v>41017</v>
          </cell>
          <cell r="B354" t="str">
            <v>2011/2012</v>
          </cell>
        </row>
        <row r="355">
          <cell r="A355">
            <v>41018</v>
          </cell>
          <cell r="B355" t="str">
            <v>2011/2012</v>
          </cell>
        </row>
        <row r="356">
          <cell r="A356">
            <v>41019</v>
          </cell>
          <cell r="B356" t="str">
            <v>2011/2012</v>
          </cell>
        </row>
        <row r="357">
          <cell r="A357">
            <v>41020</v>
          </cell>
          <cell r="B357" t="str">
            <v>2011/2012</v>
          </cell>
        </row>
        <row r="358">
          <cell r="A358">
            <v>41021</v>
          </cell>
          <cell r="B358" t="str">
            <v>2011/2012</v>
          </cell>
        </row>
        <row r="359">
          <cell r="A359">
            <v>41022</v>
          </cell>
          <cell r="B359" t="str">
            <v>2011/2012</v>
          </cell>
        </row>
        <row r="360">
          <cell r="A360">
            <v>41023</v>
          </cell>
          <cell r="B360" t="str">
            <v>2011/2012</v>
          </cell>
        </row>
        <row r="361">
          <cell r="A361">
            <v>41024</v>
          </cell>
          <cell r="B361" t="str">
            <v>2011/2012</v>
          </cell>
        </row>
        <row r="362">
          <cell r="A362">
            <v>41025</v>
          </cell>
          <cell r="B362" t="str">
            <v>2011/2012</v>
          </cell>
        </row>
        <row r="363">
          <cell r="A363">
            <v>41026</v>
          </cell>
          <cell r="B363" t="str">
            <v>2011/2012</v>
          </cell>
        </row>
        <row r="364">
          <cell r="A364">
            <v>41027</v>
          </cell>
          <cell r="B364" t="str">
            <v>2011/2012</v>
          </cell>
        </row>
        <row r="365">
          <cell r="A365">
            <v>41028</v>
          </cell>
          <cell r="B365" t="str">
            <v>2011/2012</v>
          </cell>
        </row>
        <row r="366">
          <cell r="A366">
            <v>41029</v>
          </cell>
          <cell r="B366" t="str">
            <v>2011/2012</v>
          </cell>
        </row>
        <row r="367">
          <cell r="A367">
            <v>41030</v>
          </cell>
          <cell r="B367" t="str">
            <v>2011/2012</v>
          </cell>
        </row>
        <row r="368">
          <cell r="A368">
            <v>41031</v>
          </cell>
          <cell r="B368" t="str">
            <v>2011/2012</v>
          </cell>
        </row>
        <row r="369">
          <cell r="A369">
            <v>41032</v>
          </cell>
          <cell r="B369" t="str">
            <v>2011/2012</v>
          </cell>
        </row>
        <row r="370">
          <cell r="A370">
            <v>41033</v>
          </cell>
          <cell r="B370" t="str">
            <v>2011/2012</v>
          </cell>
        </row>
        <row r="371">
          <cell r="A371">
            <v>41034</v>
          </cell>
          <cell r="B371" t="str">
            <v>2011/2012</v>
          </cell>
        </row>
        <row r="372">
          <cell r="A372">
            <v>41035</v>
          </cell>
          <cell r="B372" t="str">
            <v>2011/2012</v>
          </cell>
        </row>
        <row r="373">
          <cell r="A373">
            <v>41036</v>
          </cell>
          <cell r="B373" t="str">
            <v>2011/2012</v>
          </cell>
        </row>
        <row r="374">
          <cell r="A374">
            <v>41037</v>
          </cell>
          <cell r="B374" t="str">
            <v>2011/2012</v>
          </cell>
        </row>
        <row r="375">
          <cell r="A375">
            <v>41038</v>
          </cell>
          <cell r="B375" t="str">
            <v>2011/2012</v>
          </cell>
        </row>
        <row r="376">
          <cell r="A376">
            <v>41039</v>
          </cell>
          <cell r="B376" t="str">
            <v>2011/2012</v>
          </cell>
        </row>
        <row r="377">
          <cell r="A377">
            <v>41040</v>
          </cell>
          <cell r="B377" t="str">
            <v>2011/2012</v>
          </cell>
        </row>
        <row r="378">
          <cell r="A378">
            <v>41041</v>
          </cell>
          <cell r="B378" t="str">
            <v>2011/2012</v>
          </cell>
        </row>
        <row r="379">
          <cell r="A379">
            <v>41042</v>
          </cell>
          <cell r="B379" t="str">
            <v>2011/2012</v>
          </cell>
        </row>
        <row r="380">
          <cell r="A380">
            <v>41043</v>
          </cell>
          <cell r="B380" t="str">
            <v>2011/2012</v>
          </cell>
        </row>
        <row r="381">
          <cell r="A381">
            <v>41044</v>
          </cell>
          <cell r="B381" t="str">
            <v>2011/2012</v>
          </cell>
        </row>
        <row r="382">
          <cell r="A382">
            <v>41045</v>
          </cell>
          <cell r="B382" t="str">
            <v>2011/2012</v>
          </cell>
        </row>
        <row r="383">
          <cell r="A383">
            <v>41046</v>
          </cell>
          <cell r="B383" t="str">
            <v>2011/2012</v>
          </cell>
        </row>
        <row r="384">
          <cell r="A384">
            <v>41047</v>
          </cell>
          <cell r="B384" t="str">
            <v>2011/2012</v>
          </cell>
        </row>
        <row r="385">
          <cell r="A385">
            <v>41048</v>
          </cell>
          <cell r="B385" t="str">
            <v>2011/2012</v>
          </cell>
        </row>
        <row r="386">
          <cell r="A386">
            <v>41049</v>
          </cell>
          <cell r="B386" t="str">
            <v>2011/2012</v>
          </cell>
        </row>
        <row r="387">
          <cell r="A387">
            <v>41050</v>
          </cell>
          <cell r="B387" t="str">
            <v>2011/2012</v>
          </cell>
        </row>
        <row r="388">
          <cell r="A388">
            <v>41051</v>
          </cell>
          <cell r="B388" t="str">
            <v>2011/2012</v>
          </cell>
        </row>
        <row r="389">
          <cell r="A389">
            <v>41052</v>
          </cell>
          <cell r="B389" t="str">
            <v>2011/2012</v>
          </cell>
        </row>
        <row r="390">
          <cell r="A390">
            <v>41053</v>
          </cell>
          <cell r="B390" t="str">
            <v>2011/2012</v>
          </cell>
        </row>
        <row r="391">
          <cell r="A391">
            <v>41054</v>
          </cell>
          <cell r="B391" t="str">
            <v>2011/2012</v>
          </cell>
        </row>
        <row r="392">
          <cell r="A392">
            <v>41055</v>
          </cell>
          <cell r="B392" t="str">
            <v>2011/2012</v>
          </cell>
        </row>
        <row r="393">
          <cell r="A393">
            <v>41056</v>
          </cell>
          <cell r="B393" t="str">
            <v>2011/2012</v>
          </cell>
        </row>
        <row r="394">
          <cell r="A394">
            <v>41057</v>
          </cell>
          <cell r="B394" t="str">
            <v>2011/2012</v>
          </cell>
        </row>
        <row r="395">
          <cell r="A395">
            <v>41058</v>
          </cell>
          <cell r="B395" t="str">
            <v>2011/2012</v>
          </cell>
        </row>
        <row r="396">
          <cell r="A396">
            <v>41059</v>
          </cell>
          <cell r="B396" t="str">
            <v>2011/2012</v>
          </cell>
        </row>
        <row r="397">
          <cell r="A397">
            <v>41060</v>
          </cell>
          <cell r="B397" t="str">
            <v>2011/2012</v>
          </cell>
        </row>
        <row r="398">
          <cell r="A398">
            <v>41061</v>
          </cell>
          <cell r="B398" t="str">
            <v>2011/2012</v>
          </cell>
        </row>
        <row r="399">
          <cell r="A399">
            <v>41062</v>
          </cell>
          <cell r="B399" t="str">
            <v>2011/2012</v>
          </cell>
        </row>
        <row r="400">
          <cell r="A400">
            <v>41063</v>
          </cell>
          <cell r="B400" t="str">
            <v>2011/2012</v>
          </cell>
        </row>
        <row r="401">
          <cell r="A401">
            <v>41064</v>
          </cell>
          <cell r="B401" t="str">
            <v>2011/2012</v>
          </cell>
        </row>
        <row r="402">
          <cell r="A402">
            <v>41065</v>
          </cell>
          <cell r="B402" t="str">
            <v>2011/2012</v>
          </cell>
        </row>
        <row r="403">
          <cell r="A403">
            <v>41066</v>
          </cell>
          <cell r="B403" t="str">
            <v>2011/2012</v>
          </cell>
        </row>
        <row r="404">
          <cell r="A404">
            <v>41067</v>
          </cell>
          <cell r="B404" t="str">
            <v>2011/2012</v>
          </cell>
        </row>
        <row r="405">
          <cell r="A405">
            <v>41068</v>
          </cell>
          <cell r="B405" t="str">
            <v>2011/2012</v>
          </cell>
        </row>
        <row r="406">
          <cell r="A406">
            <v>41069</v>
          </cell>
          <cell r="B406" t="str">
            <v>2011/2012</v>
          </cell>
        </row>
        <row r="407">
          <cell r="A407">
            <v>41070</v>
          </cell>
          <cell r="B407" t="str">
            <v>2011/2012</v>
          </cell>
        </row>
        <row r="408">
          <cell r="A408">
            <v>41071</v>
          </cell>
          <cell r="B408" t="str">
            <v>2011/2012</v>
          </cell>
        </row>
        <row r="409">
          <cell r="A409">
            <v>41072</v>
          </cell>
          <cell r="B409" t="str">
            <v>2011/2012</v>
          </cell>
        </row>
        <row r="410">
          <cell r="A410">
            <v>41073</v>
          </cell>
          <cell r="B410" t="str">
            <v>2011/2012</v>
          </cell>
        </row>
        <row r="411">
          <cell r="A411">
            <v>41074</v>
          </cell>
          <cell r="B411" t="str">
            <v>2011/2012</v>
          </cell>
        </row>
        <row r="412">
          <cell r="A412">
            <v>41075</v>
          </cell>
          <cell r="B412" t="str">
            <v>2011/2012</v>
          </cell>
        </row>
        <row r="413">
          <cell r="A413">
            <v>41076</v>
          </cell>
          <cell r="B413" t="str">
            <v>2011/2012</v>
          </cell>
        </row>
        <row r="414">
          <cell r="A414">
            <v>41077</v>
          </cell>
          <cell r="B414" t="str">
            <v>2011/2012</v>
          </cell>
        </row>
        <row r="415">
          <cell r="A415">
            <v>41078</v>
          </cell>
          <cell r="B415" t="str">
            <v>2011/2012</v>
          </cell>
        </row>
        <row r="416">
          <cell r="A416">
            <v>41079</v>
          </cell>
          <cell r="B416" t="str">
            <v>2011/2012</v>
          </cell>
        </row>
        <row r="417">
          <cell r="A417">
            <v>41080</v>
          </cell>
          <cell r="B417" t="str">
            <v>2011/2012</v>
          </cell>
        </row>
        <row r="418">
          <cell r="A418">
            <v>41081</v>
          </cell>
          <cell r="B418" t="str">
            <v>2011/2012</v>
          </cell>
        </row>
        <row r="419">
          <cell r="A419">
            <v>41082</v>
          </cell>
          <cell r="B419" t="str">
            <v>2011/2012</v>
          </cell>
        </row>
        <row r="420">
          <cell r="A420">
            <v>41083</v>
          </cell>
          <cell r="B420" t="str">
            <v>2011/2012</v>
          </cell>
        </row>
        <row r="421">
          <cell r="A421">
            <v>41084</v>
          </cell>
          <cell r="B421" t="str">
            <v>2011/2012</v>
          </cell>
        </row>
        <row r="422">
          <cell r="A422">
            <v>41085</v>
          </cell>
          <cell r="B422" t="str">
            <v>2011/2012</v>
          </cell>
        </row>
        <row r="423">
          <cell r="A423">
            <v>41086</v>
          </cell>
          <cell r="B423" t="str">
            <v>2011/2012</v>
          </cell>
        </row>
        <row r="424">
          <cell r="A424">
            <v>41087</v>
          </cell>
          <cell r="B424" t="str">
            <v>2011/2012</v>
          </cell>
        </row>
        <row r="425">
          <cell r="A425">
            <v>41088</v>
          </cell>
          <cell r="B425" t="str">
            <v>2011/2012</v>
          </cell>
        </row>
        <row r="426">
          <cell r="A426">
            <v>41089</v>
          </cell>
          <cell r="B426" t="str">
            <v>2011/2012</v>
          </cell>
        </row>
        <row r="427">
          <cell r="A427">
            <v>41090</v>
          </cell>
          <cell r="B427" t="str">
            <v>2011/2012</v>
          </cell>
        </row>
        <row r="428">
          <cell r="A428">
            <v>41091</v>
          </cell>
          <cell r="B428" t="str">
            <v>2012/2013</v>
          </cell>
        </row>
        <row r="429">
          <cell r="A429">
            <v>41092</v>
          </cell>
          <cell r="B429" t="str">
            <v>2012/2013</v>
          </cell>
        </row>
        <row r="430">
          <cell r="A430">
            <v>41093</v>
          </cell>
          <cell r="B430" t="str">
            <v>2012/2013</v>
          </cell>
        </row>
        <row r="431">
          <cell r="A431">
            <v>41094</v>
          </cell>
          <cell r="B431" t="str">
            <v>2012/2013</v>
          </cell>
        </row>
        <row r="432">
          <cell r="A432">
            <v>41095</v>
          </cell>
          <cell r="B432" t="str">
            <v>2012/2013</v>
          </cell>
        </row>
        <row r="433">
          <cell r="A433">
            <v>41096</v>
          </cell>
          <cell r="B433" t="str">
            <v>2012/2013</v>
          </cell>
        </row>
        <row r="434">
          <cell r="A434">
            <v>41097</v>
          </cell>
          <cell r="B434" t="str">
            <v>2012/2013</v>
          </cell>
        </row>
        <row r="435">
          <cell r="A435">
            <v>41098</v>
          </cell>
          <cell r="B435" t="str">
            <v>2012/2013</v>
          </cell>
        </row>
        <row r="436">
          <cell r="A436">
            <v>41099</v>
          </cell>
          <cell r="B436" t="str">
            <v>2012/2013</v>
          </cell>
        </row>
        <row r="437">
          <cell r="A437">
            <v>41100</v>
          </cell>
          <cell r="B437" t="str">
            <v>2012/2013</v>
          </cell>
        </row>
        <row r="438">
          <cell r="A438">
            <v>41101</v>
          </cell>
          <cell r="B438" t="str">
            <v>2012/2013</v>
          </cell>
        </row>
        <row r="439">
          <cell r="A439">
            <v>41102</v>
          </cell>
          <cell r="B439" t="str">
            <v>2012/2013</v>
          </cell>
        </row>
        <row r="440">
          <cell r="A440">
            <v>41103</v>
          </cell>
          <cell r="B440" t="str">
            <v>2012/2013</v>
          </cell>
        </row>
        <row r="441">
          <cell r="A441">
            <v>41104</v>
          </cell>
          <cell r="B441" t="str">
            <v>2012/2013</v>
          </cell>
        </row>
        <row r="442">
          <cell r="A442">
            <v>41105</v>
          </cell>
          <cell r="B442" t="str">
            <v>2012/2013</v>
          </cell>
        </row>
        <row r="443">
          <cell r="A443">
            <v>41106</v>
          </cell>
          <cell r="B443" t="str">
            <v>2012/2013</v>
          </cell>
        </row>
        <row r="444">
          <cell r="A444">
            <v>41107</v>
          </cell>
          <cell r="B444" t="str">
            <v>2012/2013</v>
          </cell>
        </row>
        <row r="445">
          <cell r="A445">
            <v>41108</v>
          </cell>
          <cell r="B445" t="str">
            <v>2012/2013</v>
          </cell>
        </row>
        <row r="446">
          <cell r="A446">
            <v>41109</v>
          </cell>
          <cell r="B446" t="str">
            <v>2012/2013</v>
          </cell>
        </row>
        <row r="447">
          <cell r="A447">
            <v>41110</v>
          </cell>
          <cell r="B447" t="str">
            <v>2012/2013</v>
          </cell>
        </row>
        <row r="448">
          <cell r="A448">
            <v>41111</v>
          </cell>
          <cell r="B448" t="str">
            <v>2012/2013</v>
          </cell>
        </row>
        <row r="449">
          <cell r="A449">
            <v>41112</v>
          </cell>
          <cell r="B449" t="str">
            <v>2012/2013</v>
          </cell>
        </row>
        <row r="450">
          <cell r="A450">
            <v>41113</v>
          </cell>
          <cell r="B450" t="str">
            <v>2012/2013</v>
          </cell>
        </row>
        <row r="451">
          <cell r="A451">
            <v>41114</v>
          </cell>
          <cell r="B451" t="str">
            <v>2012/2013</v>
          </cell>
        </row>
        <row r="452">
          <cell r="A452">
            <v>41115</v>
          </cell>
          <cell r="B452" t="str">
            <v>2012/2013</v>
          </cell>
        </row>
        <row r="453">
          <cell r="A453">
            <v>41116</v>
          </cell>
          <cell r="B453" t="str">
            <v>2012/2013</v>
          </cell>
        </row>
        <row r="454">
          <cell r="A454">
            <v>41117</v>
          </cell>
          <cell r="B454" t="str">
            <v>2012/2013</v>
          </cell>
        </row>
        <row r="455">
          <cell r="A455">
            <v>41118</v>
          </cell>
          <cell r="B455" t="str">
            <v>2012/2013</v>
          </cell>
        </row>
        <row r="456">
          <cell r="A456">
            <v>41119</v>
          </cell>
          <cell r="B456" t="str">
            <v>2012/2013</v>
          </cell>
        </row>
        <row r="457">
          <cell r="A457">
            <v>41120</v>
          </cell>
          <cell r="B457" t="str">
            <v>2012/2013</v>
          </cell>
        </row>
        <row r="458">
          <cell r="A458">
            <v>41121</v>
          </cell>
          <cell r="B458" t="str">
            <v>2012/2013</v>
          </cell>
        </row>
        <row r="459">
          <cell r="A459">
            <v>41122</v>
          </cell>
          <cell r="B459" t="str">
            <v>2012/2013</v>
          </cell>
        </row>
        <row r="460">
          <cell r="A460">
            <v>41123</v>
          </cell>
          <cell r="B460" t="str">
            <v>2012/2013</v>
          </cell>
        </row>
        <row r="461">
          <cell r="A461">
            <v>41124</v>
          </cell>
          <cell r="B461" t="str">
            <v>2012/2013</v>
          </cell>
        </row>
        <row r="462">
          <cell r="A462">
            <v>41125</v>
          </cell>
          <cell r="B462" t="str">
            <v>2012/2013</v>
          </cell>
        </row>
        <row r="463">
          <cell r="A463">
            <v>41126</v>
          </cell>
          <cell r="B463" t="str">
            <v>2012/2013</v>
          </cell>
        </row>
        <row r="464">
          <cell r="A464">
            <v>41127</v>
          </cell>
          <cell r="B464" t="str">
            <v>2012/2013</v>
          </cell>
        </row>
        <row r="465">
          <cell r="A465">
            <v>41128</v>
          </cell>
          <cell r="B465" t="str">
            <v>2012/2013</v>
          </cell>
        </row>
        <row r="466">
          <cell r="A466">
            <v>41129</v>
          </cell>
          <cell r="B466" t="str">
            <v>2012/2013</v>
          </cell>
        </row>
        <row r="467">
          <cell r="A467">
            <v>41130</v>
          </cell>
          <cell r="B467" t="str">
            <v>2012/2013</v>
          </cell>
        </row>
        <row r="468">
          <cell r="A468">
            <v>41131</v>
          </cell>
          <cell r="B468" t="str">
            <v>2012/2013</v>
          </cell>
        </row>
        <row r="469">
          <cell r="A469">
            <v>41132</v>
          </cell>
          <cell r="B469" t="str">
            <v>2012/2013</v>
          </cell>
        </row>
        <row r="470">
          <cell r="A470">
            <v>41133</v>
          </cell>
          <cell r="B470" t="str">
            <v>2012/2013</v>
          </cell>
        </row>
        <row r="471">
          <cell r="A471">
            <v>41134</v>
          </cell>
          <cell r="B471" t="str">
            <v>2012/2013</v>
          </cell>
        </row>
        <row r="472">
          <cell r="A472">
            <v>41135</v>
          </cell>
          <cell r="B472" t="str">
            <v>2012/2013</v>
          </cell>
        </row>
        <row r="473">
          <cell r="A473">
            <v>41136</v>
          </cell>
          <cell r="B473" t="str">
            <v>2012/2013</v>
          </cell>
        </row>
        <row r="474">
          <cell r="A474">
            <v>41137</v>
          </cell>
          <cell r="B474" t="str">
            <v>2012/2013</v>
          </cell>
        </row>
        <row r="475">
          <cell r="A475">
            <v>41138</v>
          </cell>
          <cell r="B475" t="str">
            <v>2012/2013</v>
          </cell>
        </row>
        <row r="476">
          <cell r="A476">
            <v>41139</v>
          </cell>
          <cell r="B476" t="str">
            <v>2012/2013</v>
          </cell>
        </row>
        <row r="477">
          <cell r="A477">
            <v>41140</v>
          </cell>
          <cell r="B477" t="str">
            <v>2012/2013</v>
          </cell>
        </row>
        <row r="478">
          <cell r="A478">
            <v>41141</v>
          </cell>
          <cell r="B478" t="str">
            <v>2012/2013</v>
          </cell>
        </row>
        <row r="479">
          <cell r="A479">
            <v>41142</v>
          </cell>
          <cell r="B479" t="str">
            <v>2012/2013</v>
          </cell>
        </row>
        <row r="480">
          <cell r="A480">
            <v>41143</v>
          </cell>
          <cell r="B480" t="str">
            <v>2012/2013</v>
          </cell>
        </row>
        <row r="481">
          <cell r="A481">
            <v>41144</v>
          </cell>
          <cell r="B481" t="str">
            <v>2012/2013</v>
          </cell>
        </row>
        <row r="482">
          <cell r="A482">
            <v>41145</v>
          </cell>
          <cell r="B482" t="str">
            <v>2012/2013</v>
          </cell>
        </row>
        <row r="483">
          <cell r="A483">
            <v>41146</v>
          </cell>
          <cell r="B483" t="str">
            <v>2012/2013</v>
          </cell>
        </row>
        <row r="484">
          <cell r="A484">
            <v>41147</v>
          </cell>
          <cell r="B484" t="str">
            <v>2012/2013</v>
          </cell>
        </row>
        <row r="485">
          <cell r="A485">
            <v>41148</v>
          </cell>
          <cell r="B485" t="str">
            <v>2012/2013</v>
          </cell>
        </row>
        <row r="486">
          <cell r="A486">
            <v>41149</v>
          </cell>
          <cell r="B486" t="str">
            <v>2012/2013</v>
          </cell>
        </row>
        <row r="487">
          <cell r="A487">
            <v>41150</v>
          </cell>
          <cell r="B487" t="str">
            <v>2012/2013</v>
          </cell>
        </row>
        <row r="488">
          <cell r="A488">
            <v>41151</v>
          </cell>
          <cell r="B488" t="str">
            <v>2012/2013</v>
          </cell>
        </row>
        <row r="489">
          <cell r="A489">
            <v>41152</v>
          </cell>
          <cell r="B489" t="str">
            <v>2012/2013</v>
          </cell>
        </row>
        <row r="490">
          <cell r="A490">
            <v>41153</v>
          </cell>
          <cell r="B490" t="str">
            <v>2012/2013</v>
          </cell>
        </row>
        <row r="491">
          <cell r="A491">
            <v>41154</v>
          </cell>
          <cell r="B491" t="str">
            <v>2012/2013</v>
          </cell>
        </row>
        <row r="492">
          <cell r="A492">
            <v>41155</v>
          </cell>
          <cell r="B492" t="str">
            <v>2012/2013</v>
          </cell>
        </row>
        <row r="493">
          <cell r="A493">
            <v>41156</v>
          </cell>
          <cell r="B493" t="str">
            <v>2012/2013</v>
          </cell>
        </row>
        <row r="494">
          <cell r="A494">
            <v>41157</v>
          </cell>
          <cell r="B494" t="str">
            <v>2012/2013</v>
          </cell>
        </row>
        <row r="495">
          <cell r="A495">
            <v>41158</v>
          </cell>
          <cell r="B495" t="str">
            <v>2012/2013</v>
          </cell>
        </row>
        <row r="496">
          <cell r="A496">
            <v>41159</v>
          </cell>
          <cell r="B496" t="str">
            <v>2012/2013</v>
          </cell>
        </row>
        <row r="497">
          <cell r="A497">
            <v>41160</v>
          </cell>
          <cell r="B497" t="str">
            <v>2012/2013</v>
          </cell>
        </row>
        <row r="498">
          <cell r="A498">
            <v>41161</v>
          </cell>
          <cell r="B498" t="str">
            <v>2012/2013</v>
          </cell>
        </row>
        <row r="499">
          <cell r="A499">
            <v>41162</v>
          </cell>
          <cell r="B499" t="str">
            <v>2012/2013</v>
          </cell>
        </row>
        <row r="500">
          <cell r="A500">
            <v>41163</v>
          </cell>
          <cell r="B500" t="str">
            <v>2012/2013</v>
          </cell>
        </row>
        <row r="501">
          <cell r="A501">
            <v>41164</v>
          </cell>
          <cell r="B501" t="str">
            <v>2012/2013</v>
          </cell>
        </row>
        <row r="502">
          <cell r="A502">
            <v>41165</v>
          </cell>
          <cell r="B502" t="str">
            <v>2012/2013</v>
          </cell>
        </row>
        <row r="503">
          <cell r="A503">
            <v>41166</v>
          </cell>
          <cell r="B503" t="str">
            <v>2012/2013</v>
          </cell>
        </row>
        <row r="504">
          <cell r="A504">
            <v>41167</v>
          </cell>
          <cell r="B504" t="str">
            <v>2012/2013</v>
          </cell>
        </row>
        <row r="505">
          <cell r="A505">
            <v>41168</v>
          </cell>
          <cell r="B505" t="str">
            <v>2012/2013</v>
          </cell>
        </row>
        <row r="506">
          <cell r="A506">
            <v>41169</v>
          </cell>
          <cell r="B506" t="str">
            <v>2012/2013</v>
          </cell>
        </row>
        <row r="507">
          <cell r="A507">
            <v>41170</v>
          </cell>
          <cell r="B507" t="str">
            <v>2012/2013</v>
          </cell>
        </row>
        <row r="508">
          <cell r="A508">
            <v>41171</v>
          </cell>
          <cell r="B508" t="str">
            <v>2012/2013</v>
          </cell>
        </row>
        <row r="509">
          <cell r="A509">
            <v>41172</v>
          </cell>
          <cell r="B509" t="str">
            <v>2012/2013</v>
          </cell>
        </row>
        <row r="510">
          <cell r="A510">
            <v>41173</v>
          </cell>
          <cell r="B510" t="str">
            <v>2012/2013</v>
          </cell>
        </row>
        <row r="511">
          <cell r="A511">
            <v>41174</v>
          </cell>
          <cell r="B511" t="str">
            <v>2012/2013</v>
          </cell>
        </row>
        <row r="512">
          <cell r="A512">
            <v>41175</v>
          </cell>
          <cell r="B512" t="str">
            <v>2012/2013</v>
          </cell>
        </row>
        <row r="513">
          <cell r="A513">
            <v>41176</v>
          </cell>
          <cell r="B513" t="str">
            <v>2012/2013</v>
          </cell>
        </row>
        <row r="514">
          <cell r="A514">
            <v>41177</v>
          </cell>
          <cell r="B514" t="str">
            <v>2012/2013</v>
          </cell>
        </row>
        <row r="515">
          <cell r="A515">
            <v>41178</v>
          </cell>
          <cell r="B515" t="str">
            <v>2012/2013</v>
          </cell>
        </row>
        <row r="516">
          <cell r="A516">
            <v>41179</v>
          </cell>
          <cell r="B516" t="str">
            <v>2012/2013</v>
          </cell>
        </row>
        <row r="517">
          <cell r="A517">
            <v>41180</v>
          </cell>
          <cell r="B517" t="str">
            <v>2012/2013</v>
          </cell>
        </row>
        <row r="518">
          <cell r="A518">
            <v>41181</v>
          </cell>
          <cell r="B518" t="str">
            <v>2012/2013</v>
          </cell>
        </row>
        <row r="519">
          <cell r="A519">
            <v>41182</v>
          </cell>
          <cell r="B519" t="str">
            <v>2012/2013</v>
          </cell>
        </row>
        <row r="520">
          <cell r="A520">
            <v>41183</v>
          </cell>
          <cell r="B520" t="str">
            <v>2012/2013</v>
          </cell>
        </row>
        <row r="521">
          <cell r="A521">
            <v>41184</v>
          </cell>
          <cell r="B521" t="str">
            <v>2012/2013</v>
          </cell>
        </row>
        <row r="522">
          <cell r="A522">
            <v>41185</v>
          </cell>
          <cell r="B522" t="str">
            <v>2012/2013</v>
          </cell>
        </row>
        <row r="523">
          <cell r="A523">
            <v>41186</v>
          </cell>
          <cell r="B523" t="str">
            <v>2012/2013</v>
          </cell>
        </row>
        <row r="524">
          <cell r="A524">
            <v>41187</v>
          </cell>
          <cell r="B524" t="str">
            <v>2012/2013</v>
          </cell>
        </row>
        <row r="525">
          <cell r="A525">
            <v>41188</v>
          </cell>
          <cell r="B525" t="str">
            <v>2012/2013</v>
          </cell>
        </row>
        <row r="526">
          <cell r="A526">
            <v>41189</v>
          </cell>
          <cell r="B526" t="str">
            <v>2012/2013</v>
          </cell>
        </row>
        <row r="527">
          <cell r="A527">
            <v>41190</v>
          </cell>
          <cell r="B527" t="str">
            <v>2012/2013</v>
          </cell>
        </row>
        <row r="528">
          <cell r="A528">
            <v>41191</v>
          </cell>
          <cell r="B528" t="str">
            <v>2012/2013</v>
          </cell>
        </row>
        <row r="529">
          <cell r="A529">
            <v>41192</v>
          </cell>
          <cell r="B529" t="str">
            <v>2012/2013</v>
          </cell>
        </row>
        <row r="530">
          <cell r="A530">
            <v>41193</v>
          </cell>
          <cell r="B530" t="str">
            <v>2012/2013</v>
          </cell>
        </row>
        <row r="531">
          <cell r="A531">
            <v>41194</v>
          </cell>
          <cell r="B531" t="str">
            <v>2012/2013</v>
          </cell>
        </row>
        <row r="532">
          <cell r="A532">
            <v>41195</v>
          </cell>
          <cell r="B532" t="str">
            <v>2012/2013</v>
          </cell>
        </row>
        <row r="533">
          <cell r="A533">
            <v>41196</v>
          </cell>
          <cell r="B533" t="str">
            <v>2012/2013</v>
          </cell>
        </row>
        <row r="534">
          <cell r="A534">
            <v>41197</v>
          </cell>
          <cell r="B534" t="str">
            <v>2012/2013</v>
          </cell>
        </row>
        <row r="535">
          <cell r="A535">
            <v>41198</v>
          </cell>
          <cell r="B535" t="str">
            <v>2012/2013</v>
          </cell>
        </row>
        <row r="536">
          <cell r="A536">
            <v>41199</v>
          </cell>
          <cell r="B536" t="str">
            <v>2012/2013</v>
          </cell>
        </row>
        <row r="537">
          <cell r="A537">
            <v>41200</v>
          </cell>
          <cell r="B537" t="str">
            <v>2012/2013</v>
          </cell>
        </row>
        <row r="538">
          <cell r="A538">
            <v>41201</v>
          </cell>
          <cell r="B538" t="str">
            <v>2012/2013</v>
          </cell>
        </row>
        <row r="539">
          <cell r="A539">
            <v>41202</v>
          </cell>
          <cell r="B539" t="str">
            <v>2012/2013</v>
          </cell>
        </row>
        <row r="540">
          <cell r="A540">
            <v>41203</v>
          </cell>
          <cell r="B540" t="str">
            <v>2012/2013</v>
          </cell>
        </row>
        <row r="541">
          <cell r="A541">
            <v>41204</v>
          </cell>
          <cell r="B541" t="str">
            <v>2012/2013</v>
          </cell>
        </row>
        <row r="542">
          <cell r="A542">
            <v>41205</v>
          </cell>
          <cell r="B542" t="str">
            <v>2012/2013</v>
          </cell>
        </row>
        <row r="543">
          <cell r="A543">
            <v>41206</v>
          </cell>
          <cell r="B543" t="str">
            <v>2012/2013</v>
          </cell>
        </row>
        <row r="544">
          <cell r="A544">
            <v>41207</v>
          </cell>
          <cell r="B544" t="str">
            <v>2012/2013</v>
          </cell>
        </row>
        <row r="545">
          <cell r="A545">
            <v>41208</v>
          </cell>
          <cell r="B545" t="str">
            <v>2012/2013</v>
          </cell>
        </row>
        <row r="546">
          <cell r="A546">
            <v>41209</v>
          </cell>
          <cell r="B546" t="str">
            <v>2012/2013</v>
          </cell>
        </row>
        <row r="547">
          <cell r="A547">
            <v>41210</v>
          </cell>
          <cell r="B547" t="str">
            <v>2012/2013</v>
          </cell>
        </row>
        <row r="548">
          <cell r="A548">
            <v>41211</v>
          </cell>
          <cell r="B548" t="str">
            <v>2012/2013</v>
          </cell>
        </row>
        <row r="549">
          <cell r="A549">
            <v>41212</v>
          </cell>
          <cell r="B549" t="str">
            <v>2012/2013</v>
          </cell>
        </row>
        <row r="550">
          <cell r="A550">
            <v>41213</v>
          </cell>
          <cell r="B550" t="str">
            <v>2012/2013</v>
          </cell>
        </row>
        <row r="551">
          <cell r="A551">
            <v>41214</v>
          </cell>
          <cell r="B551" t="str">
            <v>2012/2013</v>
          </cell>
        </row>
        <row r="552">
          <cell r="A552">
            <v>41215</v>
          </cell>
          <cell r="B552" t="str">
            <v>2012/2013</v>
          </cell>
        </row>
        <row r="553">
          <cell r="A553">
            <v>41216</v>
          </cell>
          <cell r="B553" t="str">
            <v>2012/2013</v>
          </cell>
        </row>
        <row r="554">
          <cell r="A554">
            <v>41217</v>
          </cell>
          <cell r="B554" t="str">
            <v>2012/2013</v>
          </cell>
        </row>
        <row r="555">
          <cell r="A555">
            <v>41218</v>
          </cell>
          <cell r="B555" t="str">
            <v>2012/2013</v>
          </cell>
        </row>
        <row r="556">
          <cell r="A556">
            <v>41219</v>
          </cell>
          <cell r="B556" t="str">
            <v>2012/2013</v>
          </cell>
        </row>
        <row r="557">
          <cell r="A557">
            <v>41220</v>
          </cell>
          <cell r="B557" t="str">
            <v>2012/2013</v>
          </cell>
        </row>
        <row r="558">
          <cell r="A558">
            <v>41221</v>
          </cell>
          <cell r="B558" t="str">
            <v>2012/2013</v>
          </cell>
        </row>
        <row r="559">
          <cell r="A559">
            <v>41222</v>
          </cell>
          <cell r="B559" t="str">
            <v>2012/2013</v>
          </cell>
        </row>
        <row r="560">
          <cell r="A560">
            <v>41223</v>
          </cell>
          <cell r="B560" t="str">
            <v>2012/2013</v>
          </cell>
        </row>
        <row r="561">
          <cell r="A561">
            <v>41224</v>
          </cell>
          <cell r="B561" t="str">
            <v>2012/2013</v>
          </cell>
        </row>
        <row r="562">
          <cell r="A562">
            <v>41225</v>
          </cell>
          <cell r="B562" t="str">
            <v>2012/2013</v>
          </cell>
        </row>
        <row r="563">
          <cell r="A563">
            <v>41226</v>
          </cell>
          <cell r="B563" t="str">
            <v>2012/2013</v>
          </cell>
        </row>
        <row r="564">
          <cell r="A564">
            <v>41227</v>
          </cell>
          <cell r="B564" t="str">
            <v>2012/2013</v>
          </cell>
        </row>
        <row r="565">
          <cell r="A565">
            <v>41228</v>
          </cell>
          <cell r="B565" t="str">
            <v>2012/2013</v>
          </cell>
        </row>
        <row r="566">
          <cell r="A566">
            <v>41229</v>
          </cell>
          <cell r="B566" t="str">
            <v>2012/2013</v>
          </cell>
        </row>
        <row r="567">
          <cell r="A567">
            <v>41230</v>
          </cell>
          <cell r="B567" t="str">
            <v>2012/2013</v>
          </cell>
        </row>
        <row r="568">
          <cell r="A568">
            <v>41231</v>
          </cell>
          <cell r="B568" t="str">
            <v>2012/2013</v>
          </cell>
        </row>
        <row r="569">
          <cell r="A569">
            <v>41232</v>
          </cell>
          <cell r="B569" t="str">
            <v>2012/2013</v>
          </cell>
        </row>
        <row r="570">
          <cell r="A570">
            <v>41233</v>
          </cell>
          <cell r="B570" t="str">
            <v>2012/2013</v>
          </cell>
        </row>
        <row r="571">
          <cell r="A571">
            <v>41234</v>
          </cell>
          <cell r="B571" t="str">
            <v>2012/2013</v>
          </cell>
        </row>
        <row r="572">
          <cell r="A572">
            <v>41235</v>
          </cell>
          <cell r="B572" t="str">
            <v>2012/2013</v>
          </cell>
        </row>
        <row r="573">
          <cell r="A573">
            <v>41236</v>
          </cell>
          <cell r="B573" t="str">
            <v>2012/2013</v>
          </cell>
        </row>
        <row r="574">
          <cell r="A574">
            <v>41237</v>
          </cell>
          <cell r="B574" t="str">
            <v>2012/2013</v>
          </cell>
        </row>
        <row r="575">
          <cell r="A575">
            <v>41238</v>
          </cell>
          <cell r="B575" t="str">
            <v>2012/2013</v>
          </cell>
        </row>
        <row r="576">
          <cell r="A576">
            <v>41239</v>
          </cell>
          <cell r="B576" t="str">
            <v>2012/2013</v>
          </cell>
        </row>
        <row r="577">
          <cell r="A577">
            <v>41240</v>
          </cell>
          <cell r="B577" t="str">
            <v>2012/2013</v>
          </cell>
        </row>
        <row r="578">
          <cell r="A578">
            <v>41241</v>
          </cell>
          <cell r="B578" t="str">
            <v>2012/2013</v>
          </cell>
        </row>
        <row r="579">
          <cell r="A579">
            <v>41242</v>
          </cell>
          <cell r="B579" t="str">
            <v>2012/2013</v>
          </cell>
        </row>
        <row r="580">
          <cell r="A580">
            <v>41243</v>
          </cell>
          <cell r="B580" t="str">
            <v>2012/2013</v>
          </cell>
        </row>
        <row r="581">
          <cell r="A581">
            <v>41244</v>
          </cell>
          <cell r="B581" t="str">
            <v>2012/2013</v>
          </cell>
        </row>
        <row r="582">
          <cell r="A582">
            <v>41245</v>
          </cell>
          <cell r="B582" t="str">
            <v>2012/2013</v>
          </cell>
        </row>
        <row r="583">
          <cell r="A583">
            <v>41246</v>
          </cell>
          <cell r="B583" t="str">
            <v>2012/2013</v>
          </cell>
        </row>
        <row r="584">
          <cell r="A584">
            <v>41247</v>
          </cell>
          <cell r="B584" t="str">
            <v>2012/2013</v>
          </cell>
        </row>
        <row r="585">
          <cell r="A585">
            <v>41248</v>
          </cell>
          <cell r="B585" t="str">
            <v>2012/2013</v>
          </cell>
        </row>
        <row r="586">
          <cell r="A586">
            <v>41249</v>
          </cell>
          <cell r="B586" t="str">
            <v>2012/2013</v>
          </cell>
        </row>
        <row r="587">
          <cell r="A587">
            <v>41250</v>
          </cell>
          <cell r="B587" t="str">
            <v>2012/2013</v>
          </cell>
        </row>
        <row r="588">
          <cell r="A588">
            <v>41251</v>
          </cell>
          <cell r="B588" t="str">
            <v>2012/2013</v>
          </cell>
        </row>
        <row r="589">
          <cell r="A589">
            <v>41252</v>
          </cell>
          <cell r="B589" t="str">
            <v>2012/2013</v>
          </cell>
        </row>
        <row r="590">
          <cell r="A590">
            <v>41253</v>
          </cell>
          <cell r="B590" t="str">
            <v>2012/2013</v>
          </cell>
        </row>
        <row r="591">
          <cell r="A591">
            <v>41254</v>
          </cell>
          <cell r="B591" t="str">
            <v>2012/2013</v>
          </cell>
        </row>
        <row r="592">
          <cell r="A592">
            <v>41255</v>
          </cell>
          <cell r="B592" t="str">
            <v>2012/2013</v>
          </cell>
        </row>
        <row r="593">
          <cell r="A593">
            <v>41256</v>
          </cell>
          <cell r="B593" t="str">
            <v>2012/2013</v>
          </cell>
        </row>
        <row r="594">
          <cell r="A594">
            <v>41257</v>
          </cell>
          <cell r="B594" t="str">
            <v>2012/2013</v>
          </cell>
        </row>
        <row r="595">
          <cell r="A595">
            <v>41258</v>
          </cell>
          <cell r="B595" t="str">
            <v>2012/2013</v>
          </cell>
        </row>
        <row r="596">
          <cell r="A596">
            <v>41259</v>
          </cell>
          <cell r="B596" t="str">
            <v>2012/2013</v>
          </cell>
        </row>
        <row r="597">
          <cell r="A597">
            <v>41260</v>
          </cell>
          <cell r="B597" t="str">
            <v>2012/2013</v>
          </cell>
        </row>
        <row r="598">
          <cell r="A598">
            <v>41261</v>
          </cell>
          <cell r="B598" t="str">
            <v>2012/2013</v>
          </cell>
        </row>
        <row r="599">
          <cell r="A599">
            <v>41262</v>
          </cell>
          <cell r="B599" t="str">
            <v>2012/2013</v>
          </cell>
        </row>
        <row r="600">
          <cell r="A600">
            <v>41263</v>
          </cell>
          <cell r="B600" t="str">
            <v>2012/2013</v>
          </cell>
        </row>
        <row r="601">
          <cell r="A601">
            <v>41264</v>
          </cell>
          <cell r="B601" t="str">
            <v>2012/2013</v>
          </cell>
        </row>
        <row r="602">
          <cell r="A602">
            <v>41265</v>
          </cell>
          <cell r="B602" t="str">
            <v>2012/2013</v>
          </cell>
        </row>
        <row r="603">
          <cell r="A603">
            <v>41266</v>
          </cell>
          <cell r="B603" t="str">
            <v>2012/2013</v>
          </cell>
        </row>
        <row r="604">
          <cell r="A604">
            <v>41267</v>
          </cell>
          <cell r="B604" t="str">
            <v>2012/2013</v>
          </cell>
        </row>
        <row r="605">
          <cell r="A605">
            <v>41268</v>
          </cell>
          <cell r="B605" t="str">
            <v>2012/2013</v>
          </cell>
        </row>
        <row r="606">
          <cell r="A606">
            <v>41269</v>
          </cell>
          <cell r="B606" t="str">
            <v>2012/2013</v>
          </cell>
        </row>
        <row r="607">
          <cell r="A607">
            <v>41270</v>
          </cell>
          <cell r="B607" t="str">
            <v>2012/2013</v>
          </cell>
        </row>
        <row r="608">
          <cell r="A608">
            <v>41271</v>
          </cell>
          <cell r="B608" t="str">
            <v>2012/2013</v>
          </cell>
        </row>
        <row r="609">
          <cell r="A609">
            <v>41272</v>
          </cell>
          <cell r="B609" t="str">
            <v>2012/2013</v>
          </cell>
        </row>
        <row r="610">
          <cell r="A610">
            <v>41273</v>
          </cell>
          <cell r="B610" t="str">
            <v>2012/2013</v>
          </cell>
        </row>
        <row r="611">
          <cell r="A611">
            <v>41274</v>
          </cell>
          <cell r="B611" t="str">
            <v>2012/2013</v>
          </cell>
        </row>
        <row r="612">
          <cell r="A612">
            <v>41275</v>
          </cell>
          <cell r="B612" t="str">
            <v>2012/2013</v>
          </cell>
        </row>
        <row r="613">
          <cell r="A613">
            <v>41276</v>
          </cell>
          <cell r="B613" t="str">
            <v>2012/2013</v>
          </cell>
        </row>
        <row r="614">
          <cell r="A614">
            <v>41277</v>
          </cell>
          <cell r="B614" t="str">
            <v>2012/2013</v>
          </cell>
        </row>
        <row r="615">
          <cell r="A615">
            <v>41278</v>
          </cell>
          <cell r="B615" t="str">
            <v>2012/2013</v>
          </cell>
        </row>
        <row r="616">
          <cell r="A616">
            <v>41279</v>
          </cell>
          <cell r="B616" t="str">
            <v>2012/2013</v>
          </cell>
        </row>
        <row r="617">
          <cell r="A617">
            <v>41280</v>
          </cell>
          <cell r="B617" t="str">
            <v>2012/2013</v>
          </cell>
        </row>
        <row r="618">
          <cell r="A618">
            <v>41281</v>
          </cell>
          <cell r="B618" t="str">
            <v>2012/2013</v>
          </cell>
        </row>
        <row r="619">
          <cell r="A619">
            <v>41282</v>
          </cell>
          <cell r="B619" t="str">
            <v>2012/2013</v>
          </cell>
        </row>
        <row r="620">
          <cell r="A620">
            <v>41283</v>
          </cell>
          <cell r="B620" t="str">
            <v>2012/2013</v>
          </cell>
        </row>
        <row r="621">
          <cell r="A621">
            <v>41284</v>
          </cell>
          <cell r="B621" t="str">
            <v>2012/2013</v>
          </cell>
        </row>
        <row r="622">
          <cell r="A622">
            <v>41285</v>
          </cell>
          <cell r="B622" t="str">
            <v>2012/2013</v>
          </cell>
        </row>
        <row r="623">
          <cell r="A623">
            <v>41286</v>
          </cell>
          <cell r="B623" t="str">
            <v>2012/2013</v>
          </cell>
        </row>
        <row r="624">
          <cell r="A624">
            <v>41287</v>
          </cell>
          <cell r="B624" t="str">
            <v>2012/2013</v>
          </cell>
        </row>
        <row r="625">
          <cell r="A625">
            <v>41288</v>
          </cell>
          <cell r="B625" t="str">
            <v>2012/2013</v>
          </cell>
        </row>
        <row r="626">
          <cell r="A626">
            <v>41289</v>
          </cell>
          <cell r="B626" t="str">
            <v>2012/2013</v>
          </cell>
        </row>
        <row r="627">
          <cell r="A627">
            <v>41290</v>
          </cell>
          <cell r="B627" t="str">
            <v>2012/2013</v>
          </cell>
        </row>
        <row r="628">
          <cell r="A628">
            <v>41291</v>
          </cell>
          <cell r="B628" t="str">
            <v>2012/2013</v>
          </cell>
        </row>
        <row r="629">
          <cell r="A629">
            <v>41292</v>
          </cell>
          <cell r="B629" t="str">
            <v>2012/2013</v>
          </cell>
        </row>
        <row r="630">
          <cell r="A630">
            <v>41293</v>
          </cell>
          <cell r="B630" t="str">
            <v>2012/2013</v>
          </cell>
        </row>
        <row r="631">
          <cell r="A631">
            <v>41294</v>
          </cell>
          <cell r="B631" t="str">
            <v>2012/2013</v>
          </cell>
        </row>
        <row r="632">
          <cell r="A632">
            <v>41295</v>
          </cell>
          <cell r="B632" t="str">
            <v>2012/2013</v>
          </cell>
        </row>
        <row r="633">
          <cell r="A633">
            <v>41296</v>
          </cell>
          <cell r="B633" t="str">
            <v>2012/2013</v>
          </cell>
        </row>
        <row r="634">
          <cell r="A634">
            <v>41297</v>
          </cell>
          <cell r="B634" t="str">
            <v>2012/2013</v>
          </cell>
        </row>
        <row r="635">
          <cell r="A635">
            <v>41298</v>
          </cell>
          <cell r="B635" t="str">
            <v>2012/2013</v>
          </cell>
        </row>
        <row r="636">
          <cell r="A636">
            <v>41299</v>
          </cell>
          <cell r="B636" t="str">
            <v>2012/2013</v>
          </cell>
        </row>
        <row r="637">
          <cell r="A637">
            <v>41300</v>
          </cell>
          <cell r="B637" t="str">
            <v>2012/2013</v>
          </cell>
        </row>
        <row r="638">
          <cell r="A638">
            <v>41301</v>
          </cell>
          <cell r="B638" t="str">
            <v>2012/2013</v>
          </cell>
        </row>
        <row r="639">
          <cell r="A639">
            <v>41302</v>
          </cell>
          <cell r="B639" t="str">
            <v>2012/2013</v>
          </cell>
        </row>
        <row r="640">
          <cell r="A640">
            <v>41303</v>
          </cell>
          <cell r="B640" t="str">
            <v>2012/2013</v>
          </cell>
        </row>
        <row r="641">
          <cell r="A641">
            <v>41304</v>
          </cell>
          <cell r="B641" t="str">
            <v>2012/2013</v>
          </cell>
        </row>
        <row r="642">
          <cell r="A642">
            <v>41305</v>
          </cell>
          <cell r="B642" t="str">
            <v>2012/2013</v>
          </cell>
        </row>
        <row r="643">
          <cell r="A643">
            <v>41306</v>
          </cell>
          <cell r="B643" t="str">
            <v>2012/2013</v>
          </cell>
        </row>
        <row r="644">
          <cell r="A644">
            <v>41307</v>
          </cell>
          <cell r="B644" t="str">
            <v>2012/2013</v>
          </cell>
        </row>
        <row r="645">
          <cell r="A645">
            <v>41308</v>
          </cell>
          <cell r="B645" t="str">
            <v>2012/2013</v>
          </cell>
        </row>
        <row r="646">
          <cell r="A646">
            <v>41309</v>
          </cell>
          <cell r="B646" t="str">
            <v>2012/2013</v>
          </cell>
        </row>
        <row r="647">
          <cell r="A647">
            <v>41310</v>
          </cell>
          <cell r="B647" t="str">
            <v>2012/2013</v>
          </cell>
        </row>
        <row r="648">
          <cell r="A648">
            <v>41311</v>
          </cell>
          <cell r="B648" t="str">
            <v>2012/2013</v>
          </cell>
        </row>
        <row r="649">
          <cell r="A649">
            <v>41312</v>
          </cell>
          <cell r="B649" t="str">
            <v>2012/2013</v>
          </cell>
        </row>
        <row r="650">
          <cell r="A650">
            <v>41313</v>
          </cell>
          <cell r="B650" t="str">
            <v>2012/2013</v>
          </cell>
        </row>
        <row r="651">
          <cell r="A651">
            <v>41314</v>
          </cell>
          <cell r="B651" t="str">
            <v>2012/2013</v>
          </cell>
        </row>
        <row r="652">
          <cell r="A652">
            <v>41315</v>
          </cell>
          <cell r="B652" t="str">
            <v>2012/2013</v>
          </cell>
        </row>
        <row r="653">
          <cell r="A653">
            <v>41316</v>
          </cell>
          <cell r="B653" t="str">
            <v>2012/2013</v>
          </cell>
        </row>
        <row r="654">
          <cell r="A654">
            <v>41317</v>
          </cell>
          <cell r="B654" t="str">
            <v>2012/2013</v>
          </cell>
        </row>
        <row r="655">
          <cell r="A655">
            <v>41318</v>
          </cell>
          <cell r="B655" t="str">
            <v>2012/2013</v>
          </cell>
        </row>
        <row r="656">
          <cell r="A656">
            <v>41319</v>
          </cell>
          <cell r="B656" t="str">
            <v>2012/2013</v>
          </cell>
        </row>
        <row r="657">
          <cell r="A657">
            <v>41320</v>
          </cell>
          <cell r="B657" t="str">
            <v>2012/2013</v>
          </cell>
        </row>
        <row r="658">
          <cell r="A658">
            <v>41321</v>
          </cell>
          <cell r="B658" t="str">
            <v>2012/2013</v>
          </cell>
        </row>
        <row r="659">
          <cell r="A659">
            <v>41322</v>
          </cell>
          <cell r="B659" t="str">
            <v>2012/2013</v>
          </cell>
        </row>
        <row r="660">
          <cell r="A660">
            <v>41323</v>
          </cell>
          <cell r="B660" t="str">
            <v>2012/2013</v>
          </cell>
        </row>
        <row r="661">
          <cell r="A661">
            <v>41324</v>
          </cell>
          <cell r="B661" t="str">
            <v>2012/2013</v>
          </cell>
        </row>
        <row r="662">
          <cell r="A662">
            <v>41325</v>
          </cell>
          <cell r="B662" t="str">
            <v>2012/2013</v>
          </cell>
        </row>
        <row r="663">
          <cell r="A663">
            <v>41326</v>
          </cell>
          <cell r="B663" t="str">
            <v>2012/2013</v>
          </cell>
        </row>
        <row r="664">
          <cell r="A664">
            <v>41327</v>
          </cell>
          <cell r="B664" t="str">
            <v>2012/2013</v>
          </cell>
        </row>
        <row r="665">
          <cell r="A665">
            <v>41328</v>
          </cell>
          <cell r="B665" t="str">
            <v>2012/2013</v>
          </cell>
        </row>
        <row r="666">
          <cell r="A666">
            <v>41329</v>
          </cell>
          <cell r="B666" t="str">
            <v>2012/2013</v>
          </cell>
        </row>
        <row r="667">
          <cell r="A667">
            <v>41330</v>
          </cell>
          <cell r="B667" t="str">
            <v>2012/2013</v>
          </cell>
        </row>
        <row r="668">
          <cell r="A668">
            <v>41331</v>
          </cell>
          <cell r="B668" t="str">
            <v>2012/2013</v>
          </cell>
        </row>
        <row r="669">
          <cell r="A669">
            <v>41332</v>
          </cell>
          <cell r="B669" t="str">
            <v>2012/2013</v>
          </cell>
        </row>
        <row r="670">
          <cell r="A670">
            <v>41333</v>
          </cell>
          <cell r="B670" t="str">
            <v>2012/2013</v>
          </cell>
        </row>
        <row r="671">
          <cell r="A671">
            <v>41334</v>
          </cell>
          <cell r="B671" t="str">
            <v>2012/2013</v>
          </cell>
        </row>
        <row r="672">
          <cell r="A672">
            <v>41335</v>
          </cell>
          <cell r="B672" t="str">
            <v>2012/2013</v>
          </cell>
        </row>
        <row r="673">
          <cell r="A673">
            <v>41336</v>
          </cell>
          <cell r="B673" t="str">
            <v>2012/2013</v>
          </cell>
        </row>
        <row r="674">
          <cell r="A674">
            <v>41337</v>
          </cell>
          <cell r="B674" t="str">
            <v>2012/2013</v>
          </cell>
        </row>
        <row r="675">
          <cell r="A675">
            <v>41338</v>
          </cell>
          <cell r="B675" t="str">
            <v>2012/2013</v>
          </cell>
        </row>
        <row r="676">
          <cell r="A676">
            <v>41339</v>
          </cell>
          <cell r="B676" t="str">
            <v>2012/2013</v>
          </cell>
        </row>
        <row r="677">
          <cell r="A677">
            <v>41340</v>
          </cell>
          <cell r="B677" t="str">
            <v>2012/2013</v>
          </cell>
        </row>
        <row r="678">
          <cell r="A678">
            <v>41341</v>
          </cell>
          <cell r="B678" t="str">
            <v>2012/2013</v>
          </cell>
        </row>
        <row r="679">
          <cell r="A679">
            <v>41342</v>
          </cell>
          <cell r="B679" t="str">
            <v>2012/2013</v>
          </cell>
        </row>
        <row r="680">
          <cell r="A680">
            <v>41343</v>
          </cell>
          <cell r="B680" t="str">
            <v>2012/2013</v>
          </cell>
        </row>
        <row r="681">
          <cell r="A681">
            <v>41344</v>
          </cell>
          <cell r="B681" t="str">
            <v>2012/2013</v>
          </cell>
        </row>
        <row r="682">
          <cell r="A682">
            <v>41345</v>
          </cell>
          <cell r="B682" t="str">
            <v>2012/2013</v>
          </cell>
        </row>
        <row r="683">
          <cell r="A683">
            <v>41346</v>
          </cell>
          <cell r="B683" t="str">
            <v>2012/2013</v>
          </cell>
        </row>
        <row r="684">
          <cell r="A684">
            <v>41347</v>
          </cell>
          <cell r="B684" t="str">
            <v>2012/2013</v>
          </cell>
        </row>
        <row r="685">
          <cell r="A685">
            <v>41348</v>
          </cell>
          <cell r="B685" t="str">
            <v>2012/2013</v>
          </cell>
        </row>
        <row r="686">
          <cell r="A686">
            <v>41349</v>
          </cell>
          <cell r="B686" t="str">
            <v>2012/2013</v>
          </cell>
        </row>
        <row r="687">
          <cell r="A687">
            <v>41350</v>
          </cell>
          <cell r="B687" t="str">
            <v>2012/2013</v>
          </cell>
        </row>
        <row r="688">
          <cell r="A688">
            <v>41351</v>
          </cell>
          <cell r="B688" t="str">
            <v>2012/2013</v>
          </cell>
        </row>
        <row r="689">
          <cell r="A689">
            <v>41352</v>
          </cell>
          <cell r="B689" t="str">
            <v>2012/2013</v>
          </cell>
        </row>
        <row r="690">
          <cell r="A690">
            <v>41353</v>
          </cell>
          <cell r="B690" t="str">
            <v>2012/2013</v>
          </cell>
        </row>
        <row r="691">
          <cell r="A691">
            <v>41354</v>
          </cell>
          <cell r="B691" t="str">
            <v>2012/2013</v>
          </cell>
        </row>
        <row r="692">
          <cell r="A692">
            <v>41355</v>
          </cell>
          <cell r="B692" t="str">
            <v>2012/2013</v>
          </cell>
        </row>
        <row r="693">
          <cell r="A693">
            <v>41356</v>
          </cell>
          <cell r="B693" t="str">
            <v>2012/2013</v>
          </cell>
        </row>
        <row r="694">
          <cell r="A694">
            <v>41357</v>
          </cell>
          <cell r="B694" t="str">
            <v>2012/2013</v>
          </cell>
        </row>
        <row r="695">
          <cell r="A695">
            <v>41358</v>
          </cell>
          <cell r="B695" t="str">
            <v>2012/2013</v>
          </cell>
        </row>
        <row r="696">
          <cell r="A696">
            <v>41359</v>
          </cell>
          <cell r="B696" t="str">
            <v>2012/2013</v>
          </cell>
        </row>
        <row r="697">
          <cell r="A697">
            <v>41360</v>
          </cell>
          <cell r="B697" t="str">
            <v>2012/2013</v>
          </cell>
        </row>
        <row r="698">
          <cell r="A698">
            <v>41361</v>
          </cell>
          <cell r="B698" t="str">
            <v>2012/2013</v>
          </cell>
        </row>
        <row r="699">
          <cell r="A699">
            <v>41362</v>
          </cell>
          <cell r="B699" t="str">
            <v>2012/2013</v>
          </cell>
        </row>
        <row r="700">
          <cell r="A700">
            <v>41363</v>
          </cell>
          <cell r="B700" t="str">
            <v>2012/2013</v>
          </cell>
        </row>
        <row r="701">
          <cell r="A701">
            <v>41364</v>
          </cell>
          <cell r="B701" t="str">
            <v>2012/2013</v>
          </cell>
        </row>
        <row r="702">
          <cell r="A702">
            <v>41365</v>
          </cell>
          <cell r="B702" t="str">
            <v>2012/2013</v>
          </cell>
        </row>
        <row r="703">
          <cell r="A703">
            <v>41366</v>
          </cell>
          <cell r="B703" t="str">
            <v>2012/2013</v>
          </cell>
        </row>
        <row r="704">
          <cell r="A704">
            <v>41367</v>
          </cell>
          <cell r="B704" t="str">
            <v>2012/2013</v>
          </cell>
        </row>
        <row r="705">
          <cell r="A705">
            <v>41368</v>
          </cell>
          <cell r="B705" t="str">
            <v>2012/2013</v>
          </cell>
        </row>
        <row r="706">
          <cell r="A706">
            <v>41369</v>
          </cell>
          <cell r="B706" t="str">
            <v>2012/2013</v>
          </cell>
        </row>
        <row r="707">
          <cell r="A707">
            <v>41370</v>
          </cell>
          <cell r="B707" t="str">
            <v>2012/2013</v>
          </cell>
        </row>
        <row r="708">
          <cell r="A708">
            <v>41371</v>
          </cell>
          <cell r="B708" t="str">
            <v>2012/2013</v>
          </cell>
        </row>
        <row r="709">
          <cell r="A709">
            <v>41372</v>
          </cell>
          <cell r="B709" t="str">
            <v>2012/2013</v>
          </cell>
        </row>
        <row r="710">
          <cell r="A710">
            <v>41373</v>
          </cell>
          <cell r="B710" t="str">
            <v>2012/2013</v>
          </cell>
        </row>
        <row r="711">
          <cell r="A711">
            <v>41374</v>
          </cell>
          <cell r="B711" t="str">
            <v>2012/2013</v>
          </cell>
        </row>
        <row r="712">
          <cell r="A712">
            <v>41375</v>
          </cell>
          <cell r="B712" t="str">
            <v>2012/2013</v>
          </cell>
        </row>
        <row r="713">
          <cell r="A713">
            <v>41376</v>
          </cell>
          <cell r="B713" t="str">
            <v>2012/2013</v>
          </cell>
        </row>
        <row r="714">
          <cell r="A714">
            <v>41377</v>
          </cell>
          <cell r="B714" t="str">
            <v>2012/2013</v>
          </cell>
        </row>
        <row r="715">
          <cell r="A715">
            <v>41378</v>
          </cell>
          <cell r="B715" t="str">
            <v>2012/2013</v>
          </cell>
        </row>
        <row r="716">
          <cell r="A716">
            <v>41379</v>
          </cell>
          <cell r="B716" t="str">
            <v>2012/2013</v>
          </cell>
        </row>
        <row r="717">
          <cell r="A717">
            <v>41380</v>
          </cell>
          <cell r="B717" t="str">
            <v>2012/2013</v>
          </cell>
        </row>
        <row r="718">
          <cell r="A718">
            <v>41381</v>
          </cell>
          <cell r="B718" t="str">
            <v>2012/2013</v>
          </cell>
        </row>
        <row r="719">
          <cell r="A719">
            <v>41382</v>
          </cell>
          <cell r="B719" t="str">
            <v>2012/2013</v>
          </cell>
        </row>
        <row r="720">
          <cell r="A720">
            <v>41383</v>
          </cell>
          <cell r="B720" t="str">
            <v>2012/2013</v>
          </cell>
        </row>
        <row r="721">
          <cell r="A721">
            <v>41384</v>
          </cell>
          <cell r="B721" t="str">
            <v>2012/2013</v>
          </cell>
        </row>
        <row r="722">
          <cell r="A722">
            <v>41385</v>
          </cell>
          <cell r="B722" t="str">
            <v>2012/2013</v>
          </cell>
        </row>
        <row r="723">
          <cell r="A723">
            <v>41386</v>
          </cell>
          <cell r="B723" t="str">
            <v>2012/2013</v>
          </cell>
        </row>
        <row r="724">
          <cell r="A724">
            <v>41387</v>
          </cell>
          <cell r="B724" t="str">
            <v>2012/2013</v>
          </cell>
        </row>
        <row r="725">
          <cell r="A725">
            <v>41388</v>
          </cell>
          <cell r="B725" t="str">
            <v>2012/2013</v>
          </cell>
        </row>
        <row r="726">
          <cell r="A726">
            <v>41389</v>
          </cell>
          <cell r="B726" t="str">
            <v>2012/2013</v>
          </cell>
        </row>
        <row r="727">
          <cell r="A727">
            <v>41390</v>
          </cell>
          <cell r="B727" t="str">
            <v>2012/2013</v>
          </cell>
        </row>
        <row r="728">
          <cell r="A728">
            <v>41391</v>
          </cell>
          <cell r="B728" t="str">
            <v>2012/2013</v>
          </cell>
        </row>
        <row r="729">
          <cell r="A729">
            <v>41392</v>
          </cell>
          <cell r="B729" t="str">
            <v>2012/2013</v>
          </cell>
        </row>
        <row r="730">
          <cell r="A730">
            <v>41393</v>
          </cell>
          <cell r="B730" t="str">
            <v>2012/2013</v>
          </cell>
        </row>
        <row r="731">
          <cell r="A731">
            <v>41394</v>
          </cell>
          <cell r="B731" t="str">
            <v>2012/2013</v>
          </cell>
        </row>
        <row r="732">
          <cell r="A732">
            <v>41395</v>
          </cell>
          <cell r="B732" t="str">
            <v>2012/2013</v>
          </cell>
        </row>
        <row r="733">
          <cell r="A733">
            <v>41396</v>
          </cell>
          <cell r="B733" t="str">
            <v>2012/2013</v>
          </cell>
        </row>
        <row r="734">
          <cell r="A734">
            <v>41397</v>
          </cell>
          <cell r="B734" t="str">
            <v>2012/2013</v>
          </cell>
        </row>
        <row r="735">
          <cell r="A735">
            <v>41398</v>
          </cell>
          <cell r="B735" t="str">
            <v>2012/2013</v>
          </cell>
        </row>
        <row r="736">
          <cell r="A736">
            <v>41399</v>
          </cell>
          <cell r="B736" t="str">
            <v>2012/2013</v>
          </cell>
        </row>
        <row r="737">
          <cell r="A737">
            <v>41400</v>
          </cell>
          <cell r="B737" t="str">
            <v>2012/2013</v>
          </cell>
        </row>
        <row r="738">
          <cell r="A738">
            <v>41401</v>
          </cell>
          <cell r="B738" t="str">
            <v>2012/2013</v>
          </cell>
        </row>
        <row r="739">
          <cell r="A739">
            <v>41402</v>
          </cell>
          <cell r="B739" t="str">
            <v>2012/2013</v>
          </cell>
        </row>
        <row r="740">
          <cell r="A740">
            <v>41403</v>
          </cell>
          <cell r="B740" t="str">
            <v>2012/2013</v>
          </cell>
        </row>
        <row r="741">
          <cell r="A741">
            <v>41404</v>
          </cell>
          <cell r="B741" t="str">
            <v>2012/2013</v>
          </cell>
        </row>
        <row r="742">
          <cell r="A742">
            <v>41405</v>
          </cell>
          <cell r="B742" t="str">
            <v>2012/2013</v>
          </cell>
        </row>
        <row r="743">
          <cell r="A743">
            <v>41406</v>
          </cell>
          <cell r="B743" t="str">
            <v>2012/2013</v>
          </cell>
        </row>
        <row r="744">
          <cell r="A744">
            <v>41407</v>
          </cell>
          <cell r="B744" t="str">
            <v>2012/2013</v>
          </cell>
        </row>
        <row r="745">
          <cell r="A745">
            <v>41408</v>
          </cell>
          <cell r="B745" t="str">
            <v>2012/2013</v>
          </cell>
        </row>
        <row r="746">
          <cell r="A746">
            <v>41409</v>
          </cell>
          <cell r="B746" t="str">
            <v>2012/2013</v>
          </cell>
        </row>
        <row r="747">
          <cell r="A747">
            <v>41410</v>
          </cell>
          <cell r="B747" t="str">
            <v>2012/2013</v>
          </cell>
        </row>
        <row r="748">
          <cell r="A748">
            <v>41411</v>
          </cell>
          <cell r="B748" t="str">
            <v>2012/2013</v>
          </cell>
        </row>
        <row r="749">
          <cell r="A749">
            <v>41412</v>
          </cell>
          <cell r="B749" t="str">
            <v>2012/2013</v>
          </cell>
        </row>
        <row r="750">
          <cell r="A750">
            <v>41413</v>
          </cell>
          <cell r="B750" t="str">
            <v>2012/2013</v>
          </cell>
        </row>
        <row r="751">
          <cell r="A751">
            <v>41414</v>
          </cell>
          <cell r="B751" t="str">
            <v>2012/2013</v>
          </cell>
        </row>
        <row r="752">
          <cell r="A752">
            <v>41415</v>
          </cell>
          <cell r="B752" t="str">
            <v>2012/2013</v>
          </cell>
        </row>
        <row r="753">
          <cell r="A753">
            <v>41416</v>
          </cell>
          <cell r="B753" t="str">
            <v>2012/2013</v>
          </cell>
        </row>
        <row r="754">
          <cell r="A754">
            <v>41417</v>
          </cell>
          <cell r="B754" t="str">
            <v>2012/2013</v>
          </cell>
        </row>
        <row r="755">
          <cell r="A755">
            <v>41418</v>
          </cell>
          <cell r="B755" t="str">
            <v>2012/2013</v>
          </cell>
        </row>
        <row r="756">
          <cell r="A756">
            <v>41419</v>
          </cell>
          <cell r="B756" t="str">
            <v>2012/2013</v>
          </cell>
        </row>
        <row r="757">
          <cell r="A757">
            <v>41420</v>
          </cell>
          <cell r="B757" t="str">
            <v>2012/2013</v>
          </cell>
        </row>
        <row r="758">
          <cell r="A758">
            <v>41421</v>
          </cell>
          <cell r="B758" t="str">
            <v>2012/2013</v>
          </cell>
        </row>
        <row r="759">
          <cell r="A759">
            <v>41422</v>
          </cell>
          <cell r="B759" t="str">
            <v>2012/2013</v>
          </cell>
        </row>
        <row r="760">
          <cell r="A760">
            <v>41423</v>
          </cell>
          <cell r="B760" t="str">
            <v>2012/2013</v>
          </cell>
        </row>
        <row r="761">
          <cell r="A761">
            <v>41424</v>
          </cell>
          <cell r="B761" t="str">
            <v>2012/2013</v>
          </cell>
        </row>
        <row r="762">
          <cell r="A762">
            <v>41425</v>
          </cell>
          <cell r="B762" t="str">
            <v>2012/2013</v>
          </cell>
        </row>
        <row r="763">
          <cell r="A763">
            <v>41426</v>
          </cell>
          <cell r="B763" t="str">
            <v>2012/2013</v>
          </cell>
        </row>
        <row r="764">
          <cell r="A764">
            <v>41427</v>
          </cell>
          <cell r="B764" t="str">
            <v>2012/2013</v>
          </cell>
        </row>
        <row r="765">
          <cell r="A765">
            <v>41428</v>
          </cell>
          <cell r="B765" t="str">
            <v>2012/2013</v>
          </cell>
        </row>
        <row r="766">
          <cell r="A766">
            <v>41429</v>
          </cell>
          <cell r="B766" t="str">
            <v>2012/2013</v>
          </cell>
        </row>
        <row r="767">
          <cell r="A767">
            <v>41430</v>
          </cell>
          <cell r="B767" t="str">
            <v>2012/2013</v>
          </cell>
        </row>
        <row r="768">
          <cell r="A768">
            <v>41431</v>
          </cell>
          <cell r="B768" t="str">
            <v>2012/2013</v>
          </cell>
        </row>
        <row r="769">
          <cell r="A769">
            <v>41432</v>
          </cell>
          <cell r="B769" t="str">
            <v>2012/2013</v>
          </cell>
        </row>
        <row r="770">
          <cell r="A770">
            <v>41433</v>
          </cell>
          <cell r="B770" t="str">
            <v>2012/2013</v>
          </cell>
        </row>
        <row r="771">
          <cell r="A771">
            <v>41434</v>
          </cell>
          <cell r="B771" t="str">
            <v>2012/2013</v>
          </cell>
        </row>
        <row r="772">
          <cell r="A772">
            <v>41435</v>
          </cell>
          <cell r="B772" t="str">
            <v>2012/2013</v>
          </cell>
        </row>
        <row r="773">
          <cell r="A773">
            <v>41436</v>
          </cell>
          <cell r="B773" t="str">
            <v>2012/2013</v>
          </cell>
        </row>
        <row r="774">
          <cell r="A774">
            <v>41437</v>
          </cell>
          <cell r="B774" t="str">
            <v>2012/2013</v>
          </cell>
        </row>
        <row r="775">
          <cell r="A775">
            <v>41438</v>
          </cell>
          <cell r="B775" t="str">
            <v>2012/2013</v>
          </cell>
        </row>
        <row r="776">
          <cell r="A776">
            <v>41439</v>
          </cell>
          <cell r="B776" t="str">
            <v>2012/2013</v>
          </cell>
        </row>
        <row r="777">
          <cell r="A777">
            <v>41440</v>
          </cell>
          <cell r="B777" t="str">
            <v>2012/2013</v>
          </cell>
        </row>
        <row r="778">
          <cell r="A778">
            <v>41441</v>
          </cell>
          <cell r="B778" t="str">
            <v>2012/2013</v>
          </cell>
        </row>
        <row r="779">
          <cell r="A779">
            <v>41442</v>
          </cell>
          <cell r="B779" t="str">
            <v>2012/2013</v>
          </cell>
        </row>
        <row r="780">
          <cell r="A780">
            <v>41443</v>
          </cell>
          <cell r="B780" t="str">
            <v>2012/2013</v>
          </cell>
        </row>
        <row r="781">
          <cell r="A781">
            <v>41444</v>
          </cell>
          <cell r="B781" t="str">
            <v>2012/2013</v>
          </cell>
        </row>
        <row r="782">
          <cell r="A782">
            <v>41445</v>
          </cell>
          <cell r="B782" t="str">
            <v>2012/2013</v>
          </cell>
        </row>
        <row r="783">
          <cell r="A783">
            <v>41446</v>
          </cell>
          <cell r="B783" t="str">
            <v>2012/2013</v>
          </cell>
        </row>
        <row r="784">
          <cell r="A784">
            <v>41447</v>
          </cell>
          <cell r="B784" t="str">
            <v>2012/2013</v>
          </cell>
        </row>
        <row r="785">
          <cell r="A785">
            <v>41448</v>
          </cell>
          <cell r="B785" t="str">
            <v>2012/2013</v>
          </cell>
        </row>
        <row r="786">
          <cell r="A786">
            <v>41449</v>
          </cell>
          <cell r="B786" t="str">
            <v>2012/2013</v>
          </cell>
        </row>
        <row r="787">
          <cell r="A787">
            <v>41450</v>
          </cell>
          <cell r="B787" t="str">
            <v>2012/2013</v>
          </cell>
        </row>
        <row r="788">
          <cell r="A788">
            <v>41451</v>
          </cell>
          <cell r="B788" t="str">
            <v>2012/2013</v>
          </cell>
        </row>
        <row r="789">
          <cell r="A789">
            <v>41452</v>
          </cell>
          <cell r="B789" t="str">
            <v>2012/2013</v>
          </cell>
        </row>
        <row r="790">
          <cell r="A790">
            <v>41453</v>
          </cell>
          <cell r="B790" t="str">
            <v>2012/2013</v>
          </cell>
        </row>
        <row r="791">
          <cell r="A791">
            <v>41454</v>
          </cell>
          <cell r="B791" t="str">
            <v>2012/2013</v>
          </cell>
        </row>
        <row r="792">
          <cell r="A792">
            <v>41455</v>
          </cell>
          <cell r="B792" t="str">
            <v>2012/2013</v>
          </cell>
        </row>
        <row r="793">
          <cell r="A793">
            <v>41456</v>
          </cell>
          <cell r="B793" t="str">
            <v>2013/2014</v>
          </cell>
        </row>
        <row r="794">
          <cell r="A794">
            <v>41457</v>
          </cell>
          <cell r="B794" t="str">
            <v>2013/2014</v>
          </cell>
        </row>
        <row r="795">
          <cell r="A795">
            <v>41458</v>
          </cell>
          <cell r="B795" t="str">
            <v>2013/2014</v>
          </cell>
        </row>
        <row r="796">
          <cell r="A796">
            <v>41459</v>
          </cell>
          <cell r="B796" t="str">
            <v>2013/2014</v>
          </cell>
        </row>
        <row r="797">
          <cell r="A797">
            <v>41460</v>
          </cell>
          <cell r="B797" t="str">
            <v>2013/2014</v>
          </cell>
        </row>
        <row r="798">
          <cell r="A798">
            <v>41461</v>
          </cell>
          <cell r="B798" t="str">
            <v>2013/2014</v>
          </cell>
        </row>
        <row r="799">
          <cell r="A799">
            <v>41462</v>
          </cell>
          <cell r="B799" t="str">
            <v>2013/2014</v>
          </cell>
        </row>
        <row r="800">
          <cell r="A800">
            <v>41463</v>
          </cell>
          <cell r="B800" t="str">
            <v>2013/2014</v>
          </cell>
        </row>
        <row r="801">
          <cell r="A801">
            <v>41464</v>
          </cell>
          <cell r="B801" t="str">
            <v>2013/2014</v>
          </cell>
        </row>
        <row r="802">
          <cell r="A802">
            <v>41465</v>
          </cell>
          <cell r="B802" t="str">
            <v>2013/2014</v>
          </cell>
        </row>
        <row r="803">
          <cell r="A803">
            <v>41466</v>
          </cell>
          <cell r="B803" t="str">
            <v>2013/2014</v>
          </cell>
        </row>
        <row r="804">
          <cell r="A804">
            <v>41467</v>
          </cell>
          <cell r="B804" t="str">
            <v>2013/2014</v>
          </cell>
        </row>
        <row r="805">
          <cell r="A805">
            <v>41468</v>
          </cell>
          <cell r="B805" t="str">
            <v>2013/2014</v>
          </cell>
        </row>
        <row r="806">
          <cell r="A806">
            <v>41469</v>
          </cell>
          <cell r="B806" t="str">
            <v>2013/2014</v>
          </cell>
        </row>
        <row r="807">
          <cell r="A807">
            <v>41470</v>
          </cell>
          <cell r="B807" t="str">
            <v>2013/2014</v>
          </cell>
        </row>
        <row r="808">
          <cell r="A808">
            <v>41471</v>
          </cell>
          <cell r="B808" t="str">
            <v>2013/2014</v>
          </cell>
        </row>
        <row r="809">
          <cell r="A809">
            <v>41472</v>
          </cell>
          <cell r="B809" t="str">
            <v>2013/2014</v>
          </cell>
        </row>
        <row r="810">
          <cell r="A810">
            <v>41473</v>
          </cell>
          <cell r="B810" t="str">
            <v>2013/2014</v>
          </cell>
        </row>
        <row r="811">
          <cell r="A811">
            <v>41474</v>
          </cell>
          <cell r="B811" t="str">
            <v>2013/2014</v>
          </cell>
        </row>
        <row r="812">
          <cell r="A812">
            <v>41475</v>
          </cell>
          <cell r="B812" t="str">
            <v>2013/2014</v>
          </cell>
        </row>
        <row r="813">
          <cell r="A813">
            <v>41476</v>
          </cell>
          <cell r="B813" t="str">
            <v>2013/2014</v>
          </cell>
        </row>
        <row r="814">
          <cell r="A814">
            <v>41477</v>
          </cell>
          <cell r="B814" t="str">
            <v>2013/2014</v>
          </cell>
        </row>
        <row r="815">
          <cell r="A815">
            <v>41478</v>
          </cell>
          <cell r="B815" t="str">
            <v>2013/2014</v>
          </cell>
        </row>
        <row r="816">
          <cell r="A816">
            <v>41479</v>
          </cell>
          <cell r="B816" t="str">
            <v>2013/2014</v>
          </cell>
        </row>
        <row r="817">
          <cell r="A817">
            <v>41480</v>
          </cell>
          <cell r="B817" t="str">
            <v>2013/2014</v>
          </cell>
        </row>
        <row r="818">
          <cell r="A818">
            <v>41481</v>
          </cell>
          <cell r="B818" t="str">
            <v>2013/2014</v>
          </cell>
        </row>
        <row r="819">
          <cell r="A819">
            <v>41482</v>
          </cell>
          <cell r="B819" t="str">
            <v>2013/2014</v>
          </cell>
        </row>
        <row r="820">
          <cell r="A820">
            <v>41483</v>
          </cell>
          <cell r="B820" t="str">
            <v>2013/2014</v>
          </cell>
        </row>
        <row r="821">
          <cell r="A821">
            <v>41484</v>
          </cell>
          <cell r="B821" t="str">
            <v>2013/2014</v>
          </cell>
        </row>
        <row r="822">
          <cell r="A822">
            <v>41485</v>
          </cell>
          <cell r="B822" t="str">
            <v>2013/2014</v>
          </cell>
        </row>
        <row r="823">
          <cell r="A823">
            <v>41486</v>
          </cell>
          <cell r="B823" t="str">
            <v>2013/2014</v>
          </cell>
        </row>
        <row r="824">
          <cell r="A824">
            <v>41487</v>
          </cell>
          <cell r="B824" t="str">
            <v>2013/2014</v>
          </cell>
        </row>
        <row r="825">
          <cell r="A825">
            <v>41488</v>
          </cell>
          <cell r="B825" t="str">
            <v>2013/2014</v>
          </cell>
        </row>
        <row r="826">
          <cell r="A826">
            <v>41489</v>
          </cell>
          <cell r="B826" t="str">
            <v>2013/2014</v>
          </cell>
        </row>
        <row r="827">
          <cell r="A827">
            <v>41490</v>
          </cell>
          <cell r="B827" t="str">
            <v>2013/2014</v>
          </cell>
        </row>
        <row r="828">
          <cell r="A828">
            <v>41491</v>
          </cell>
          <cell r="B828" t="str">
            <v>2013/2014</v>
          </cell>
        </row>
        <row r="829">
          <cell r="A829">
            <v>41492</v>
          </cell>
          <cell r="B829" t="str">
            <v>2013/2014</v>
          </cell>
        </row>
        <row r="830">
          <cell r="A830">
            <v>41493</v>
          </cell>
          <cell r="B830" t="str">
            <v>2013/2014</v>
          </cell>
        </row>
        <row r="831">
          <cell r="A831">
            <v>41494</v>
          </cell>
          <cell r="B831" t="str">
            <v>2013/2014</v>
          </cell>
        </row>
        <row r="832">
          <cell r="A832">
            <v>41495</v>
          </cell>
          <cell r="B832" t="str">
            <v>2013/2014</v>
          </cell>
        </row>
        <row r="833">
          <cell r="A833">
            <v>41496</v>
          </cell>
          <cell r="B833" t="str">
            <v>2013/2014</v>
          </cell>
        </row>
        <row r="834">
          <cell r="A834">
            <v>41497</v>
          </cell>
          <cell r="B834" t="str">
            <v>2013/2014</v>
          </cell>
        </row>
        <row r="835">
          <cell r="A835">
            <v>41498</v>
          </cell>
          <cell r="B835" t="str">
            <v>2013/2014</v>
          </cell>
        </row>
        <row r="836">
          <cell r="A836">
            <v>41499</v>
          </cell>
          <cell r="B836" t="str">
            <v>2013/2014</v>
          </cell>
        </row>
        <row r="837">
          <cell r="A837">
            <v>41500</v>
          </cell>
          <cell r="B837" t="str">
            <v>2013/2014</v>
          </cell>
        </row>
        <row r="838">
          <cell r="A838">
            <v>41501</v>
          </cell>
          <cell r="B838" t="str">
            <v>2013/2014</v>
          </cell>
        </row>
        <row r="839">
          <cell r="A839">
            <v>41502</v>
          </cell>
          <cell r="B839" t="str">
            <v>2013/2014</v>
          </cell>
        </row>
        <row r="840">
          <cell r="A840">
            <v>41503</v>
          </cell>
          <cell r="B840" t="str">
            <v>2013/2014</v>
          </cell>
        </row>
        <row r="841">
          <cell r="A841">
            <v>41504</v>
          </cell>
          <cell r="B841" t="str">
            <v>2013/2014</v>
          </cell>
        </row>
        <row r="842">
          <cell r="A842">
            <v>41505</v>
          </cell>
          <cell r="B842" t="str">
            <v>2013/2014</v>
          </cell>
        </row>
        <row r="843">
          <cell r="A843">
            <v>41506</v>
          </cell>
          <cell r="B843" t="str">
            <v>2013/2014</v>
          </cell>
        </row>
        <row r="844">
          <cell r="A844">
            <v>41507</v>
          </cell>
          <cell r="B844" t="str">
            <v>2013/2014</v>
          </cell>
        </row>
        <row r="845">
          <cell r="A845">
            <v>41508</v>
          </cell>
          <cell r="B845" t="str">
            <v>2013/2014</v>
          </cell>
        </row>
        <row r="846">
          <cell r="A846">
            <v>41509</v>
          </cell>
          <cell r="B846" t="str">
            <v>2013/2014</v>
          </cell>
        </row>
        <row r="847">
          <cell r="A847">
            <v>41510</v>
          </cell>
          <cell r="B847" t="str">
            <v>2013/2014</v>
          </cell>
        </row>
        <row r="848">
          <cell r="A848">
            <v>41511</v>
          </cell>
          <cell r="B848" t="str">
            <v>2013/2014</v>
          </cell>
        </row>
        <row r="849">
          <cell r="A849">
            <v>41512</v>
          </cell>
          <cell r="B849" t="str">
            <v>2013/2014</v>
          </cell>
        </row>
        <row r="850">
          <cell r="A850">
            <v>41513</v>
          </cell>
          <cell r="B850" t="str">
            <v>2013/2014</v>
          </cell>
        </row>
        <row r="851">
          <cell r="A851">
            <v>41514</v>
          </cell>
          <cell r="B851" t="str">
            <v>2013/2014</v>
          </cell>
        </row>
        <row r="852">
          <cell r="A852">
            <v>41515</v>
          </cell>
          <cell r="B852" t="str">
            <v>2013/2014</v>
          </cell>
        </row>
        <row r="853">
          <cell r="A853">
            <v>41516</v>
          </cell>
          <cell r="B853" t="str">
            <v>2013/2014</v>
          </cell>
        </row>
        <row r="854">
          <cell r="A854">
            <v>41517</v>
          </cell>
          <cell r="B854" t="str">
            <v>2013/2014</v>
          </cell>
        </row>
        <row r="855">
          <cell r="A855">
            <v>41518</v>
          </cell>
          <cell r="B855" t="str">
            <v>2013/2014</v>
          </cell>
        </row>
        <row r="856">
          <cell r="A856">
            <v>41519</v>
          </cell>
          <cell r="B856" t="str">
            <v>2013/2014</v>
          </cell>
        </row>
        <row r="857">
          <cell r="A857">
            <v>41520</v>
          </cell>
          <cell r="B857" t="str">
            <v>2013/2014</v>
          </cell>
        </row>
        <row r="858">
          <cell r="A858">
            <v>41521</v>
          </cell>
          <cell r="B858" t="str">
            <v>2013/2014</v>
          </cell>
        </row>
        <row r="859">
          <cell r="A859">
            <v>41522</v>
          </cell>
          <cell r="B859" t="str">
            <v>2013/2014</v>
          </cell>
        </row>
        <row r="860">
          <cell r="A860">
            <v>41523</v>
          </cell>
          <cell r="B860" t="str">
            <v>2013/2014</v>
          </cell>
        </row>
        <row r="861">
          <cell r="A861">
            <v>41524</v>
          </cell>
          <cell r="B861" t="str">
            <v>2013/2014</v>
          </cell>
        </row>
        <row r="862">
          <cell r="A862">
            <v>41525</v>
          </cell>
          <cell r="B862" t="str">
            <v>2013/2014</v>
          </cell>
        </row>
        <row r="863">
          <cell r="A863">
            <v>41526</v>
          </cell>
          <cell r="B863" t="str">
            <v>2013/2014</v>
          </cell>
        </row>
        <row r="864">
          <cell r="A864">
            <v>41527</v>
          </cell>
          <cell r="B864" t="str">
            <v>2013/2014</v>
          </cell>
        </row>
        <row r="865">
          <cell r="A865">
            <v>41528</v>
          </cell>
          <cell r="B865" t="str">
            <v>2013/2014</v>
          </cell>
        </row>
        <row r="866">
          <cell r="A866">
            <v>41529</v>
          </cell>
          <cell r="B866" t="str">
            <v>2013/2014</v>
          </cell>
        </row>
        <row r="867">
          <cell r="A867">
            <v>41530</v>
          </cell>
          <cell r="B867" t="str">
            <v>2013/2014</v>
          </cell>
        </row>
        <row r="868">
          <cell r="A868">
            <v>41531</v>
          </cell>
          <cell r="B868" t="str">
            <v>2013/2014</v>
          </cell>
        </row>
        <row r="869">
          <cell r="A869">
            <v>41532</v>
          </cell>
          <cell r="B869" t="str">
            <v>2013/2014</v>
          </cell>
        </row>
        <row r="870">
          <cell r="A870">
            <v>41533</v>
          </cell>
          <cell r="B870" t="str">
            <v>2013/2014</v>
          </cell>
        </row>
        <row r="871">
          <cell r="A871">
            <v>41534</v>
          </cell>
          <cell r="B871" t="str">
            <v>2013/2014</v>
          </cell>
        </row>
        <row r="872">
          <cell r="A872">
            <v>41535</v>
          </cell>
          <cell r="B872" t="str">
            <v>2013/2014</v>
          </cell>
        </row>
        <row r="873">
          <cell r="A873">
            <v>41536</v>
          </cell>
          <cell r="B873" t="str">
            <v>2013/2014</v>
          </cell>
        </row>
        <row r="874">
          <cell r="A874">
            <v>41537</v>
          </cell>
          <cell r="B874" t="str">
            <v>2013/2014</v>
          </cell>
        </row>
        <row r="875">
          <cell r="A875">
            <v>41538</v>
          </cell>
          <cell r="B875" t="str">
            <v>2013/2014</v>
          </cell>
        </row>
        <row r="876">
          <cell r="A876">
            <v>41539</v>
          </cell>
          <cell r="B876" t="str">
            <v>2013/2014</v>
          </cell>
        </row>
        <row r="877">
          <cell r="A877">
            <v>41540</v>
          </cell>
          <cell r="B877" t="str">
            <v>2013/2014</v>
          </cell>
        </row>
        <row r="878">
          <cell r="A878">
            <v>41541</v>
          </cell>
          <cell r="B878" t="str">
            <v>2013/2014</v>
          </cell>
        </row>
        <row r="879">
          <cell r="A879">
            <v>41542</v>
          </cell>
          <cell r="B879" t="str">
            <v>2013/2014</v>
          </cell>
        </row>
        <row r="880">
          <cell r="A880">
            <v>41543</v>
          </cell>
          <cell r="B880" t="str">
            <v>2013/2014</v>
          </cell>
        </row>
        <row r="881">
          <cell r="A881">
            <v>41544</v>
          </cell>
          <cell r="B881" t="str">
            <v>2013/2014</v>
          </cell>
        </row>
        <row r="882">
          <cell r="A882">
            <v>41545</v>
          </cell>
          <cell r="B882" t="str">
            <v>2013/2014</v>
          </cell>
        </row>
        <row r="883">
          <cell r="A883">
            <v>41546</v>
          </cell>
          <cell r="B883" t="str">
            <v>2013/2014</v>
          </cell>
        </row>
        <row r="884">
          <cell r="A884">
            <v>41547</v>
          </cell>
          <cell r="B884" t="str">
            <v>2013/2014</v>
          </cell>
        </row>
        <row r="885">
          <cell r="A885">
            <v>41548</v>
          </cell>
          <cell r="B885" t="str">
            <v>2013/2014</v>
          </cell>
        </row>
        <row r="886">
          <cell r="A886">
            <v>41549</v>
          </cell>
          <cell r="B886" t="str">
            <v>2013/2014</v>
          </cell>
        </row>
        <row r="887">
          <cell r="A887">
            <v>41550</v>
          </cell>
          <cell r="B887" t="str">
            <v>2013/2014</v>
          </cell>
        </row>
        <row r="888">
          <cell r="A888">
            <v>41551</v>
          </cell>
          <cell r="B888" t="str">
            <v>2013/2014</v>
          </cell>
        </row>
        <row r="889">
          <cell r="A889">
            <v>41552</v>
          </cell>
          <cell r="B889" t="str">
            <v>2013/2014</v>
          </cell>
        </row>
        <row r="890">
          <cell r="A890">
            <v>41553</v>
          </cell>
          <cell r="B890" t="str">
            <v>2013/2014</v>
          </cell>
        </row>
        <row r="891">
          <cell r="A891">
            <v>41554</v>
          </cell>
          <cell r="B891" t="str">
            <v>2013/2014</v>
          </cell>
        </row>
        <row r="892">
          <cell r="A892">
            <v>41555</v>
          </cell>
          <cell r="B892" t="str">
            <v>2013/2014</v>
          </cell>
        </row>
        <row r="893">
          <cell r="A893">
            <v>41556</v>
          </cell>
          <cell r="B893" t="str">
            <v>2013/2014</v>
          </cell>
        </row>
        <row r="894">
          <cell r="A894">
            <v>41557</v>
          </cell>
          <cell r="B894" t="str">
            <v>2013/2014</v>
          </cell>
        </row>
        <row r="895">
          <cell r="A895">
            <v>41558</v>
          </cell>
          <cell r="B895" t="str">
            <v>2013/2014</v>
          </cell>
        </row>
        <row r="896">
          <cell r="A896">
            <v>41559</v>
          </cell>
          <cell r="B896" t="str">
            <v>2013/2014</v>
          </cell>
        </row>
        <row r="897">
          <cell r="A897">
            <v>41560</v>
          </cell>
          <cell r="B897" t="str">
            <v>2013/2014</v>
          </cell>
        </row>
        <row r="898">
          <cell r="A898">
            <v>41561</v>
          </cell>
          <cell r="B898" t="str">
            <v>2013/2014</v>
          </cell>
        </row>
        <row r="899">
          <cell r="A899">
            <v>41562</v>
          </cell>
          <cell r="B899" t="str">
            <v>2013/2014</v>
          </cell>
        </row>
        <row r="900">
          <cell r="A900">
            <v>41563</v>
          </cell>
          <cell r="B900" t="str">
            <v>2013/2014</v>
          </cell>
        </row>
        <row r="901">
          <cell r="A901">
            <v>41564</v>
          </cell>
          <cell r="B901" t="str">
            <v>2013/2014</v>
          </cell>
        </row>
        <row r="902">
          <cell r="A902">
            <v>41565</v>
          </cell>
          <cell r="B902" t="str">
            <v>2013/2014</v>
          </cell>
        </row>
        <row r="903">
          <cell r="A903">
            <v>41566</v>
          </cell>
          <cell r="B903" t="str">
            <v>2013/2014</v>
          </cell>
        </row>
        <row r="904">
          <cell r="A904">
            <v>41567</v>
          </cell>
          <cell r="B904" t="str">
            <v>2013/2014</v>
          </cell>
        </row>
        <row r="905">
          <cell r="A905">
            <v>41568</v>
          </cell>
          <cell r="B905" t="str">
            <v>2013/2014</v>
          </cell>
        </row>
        <row r="906">
          <cell r="A906">
            <v>41569</v>
          </cell>
          <cell r="B906" t="str">
            <v>2013/2014</v>
          </cell>
        </row>
        <row r="907">
          <cell r="A907">
            <v>41570</v>
          </cell>
          <cell r="B907" t="str">
            <v>2013/2014</v>
          </cell>
        </row>
        <row r="908">
          <cell r="A908">
            <v>41571</v>
          </cell>
          <cell r="B908" t="str">
            <v>2013/2014</v>
          </cell>
        </row>
        <row r="909">
          <cell r="A909">
            <v>41572</v>
          </cell>
          <cell r="B909" t="str">
            <v>2013/2014</v>
          </cell>
        </row>
        <row r="910">
          <cell r="A910">
            <v>41573</v>
          </cell>
          <cell r="B910" t="str">
            <v>2013/2014</v>
          </cell>
        </row>
        <row r="911">
          <cell r="A911">
            <v>41574</v>
          </cell>
          <cell r="B911" t="str">
            <v>2013/2014</v>
          </cell>
        </row>
        <row r="912">
          <cell r="A912">
            <v>41575</v>
          </cell>
          <cell r="B912" t="str">
            <v>2013/2014</v>
          </cell>
        </row>
        <row r="913">
          <cell r="A913">
            <v>41576</v>
          </cell>
          <cell r="B913" t="str">
            <v>2013/2014</v>
          </cell>
        </row>
        <row r="914">
          <cell r="A914">
            <v>41577</v>
          </cell>
          <cell r="B914" t="str">
            <v>2013/2014</v>
          </cell>
        </row>
        <row r="915">
          <cell r="A915">
            <v>41578</v>
          </cell>
          <cell r="B915" t="str">
            <v>2013/2014</v>
          </cell>
        </row>
        <row r="916">
          <cell r="A916">
            <v>41579</v>
          </cell>
          <cell r="B916" t="str">
            <v>2013/2014</v>
          </cell>
        </row>
        <row r="917">
          <cell r="A917">
            <v>41580</v>
          </cell>
          <cell r="B917" t="str">
            <v>2013/2014</v>
          </cell>
        </row>
        <row r="918">
          <cell r="A918">
            <v>41581</v>
          </cell>
          <cell r="B918" t="str">
            <v>2013/2014</v>
          </cell>
        </row>
        <row r="919">
          <cell r="A919">
            <v>41582</v>
          </cell>
          <cell r="B919" t="str">
            <v>2013/2014</v>
          </cell>
        </row>
        <row r="920">
          <cell r="A920">
            <v>41583</v>
          </cell>
          <cell r="B920" t="str">
            <v>2013/2014</v>
          </cell>
        </row>
        <row r="921">
          <cell r="A921">
            <v>41584</v>
          </cell>
          <cell r="B921" t="str">
            <v>2013/2014</v>
          </cell>
        </row>
        <row r="922">
          <cell r="A922">
            <v>41585</v>
          </cell>
          <cell r="B922" t="str">
            <v>2013/2014</v>
          </cell>
        </row>
        <row r="923">
          <cell r="A923">
            <v>41586</v>
          </cell>
          <cell r="B923" t="str">
            <v>2013/2014</v>
          </cell>
        </row>
        <row r="924">
          <cell r="A924">
            <v>41587</v>
          </cell>
          <cell r="B924" t="str">
            <v>2013/2014</v>
          </cell>
        </row>
        <row r="925">
          <cell r="A925">
            <v>41588</v>
          </cell>
          <cell r="B925" t="str">
            <v>2013/2014</v>
          </cell>
        </row>
        <row r="926">
          <cell r="A926">
            <v>41589</v>
          </cell>
          <cell r="B926" t="str">
            <v>2013/2014</v>
          </cell>
        </row>
        <row r="927">
          <cell r="A927">
            <v>41590</v>
          </cell>
          <cell r="B927" t="str">
            <v>2013/2014</v>
          </cell>
        </row>
        <row r="928">
          <cell r="A928">
            <v>41591</v>
          </cell>
          <cell r="B928" t="str">
            <v>2013/2014</v>
          </cell>
        </row>
        <row r="929">
          <cell r="A929">
            <v>41592</v>
          </cell>
          <cell r="B929" t="str">
            <v>2013/2014</v>
          </cell>
        </row>
        <row r="930">
          <cell r="A930">
            <v>41593</v>
          </cell>
          <cell r="B930" t="str">
            <v>2013/2014</v>
          </cell>
        </row>
        <row r="931">
          <cell r="A931">
            <v>41594</v>
          </cell>
          <cell r="B931" t="str">
            <v>2013/2014</v>
          </cell>
        </row>
        <row r="932">
          <cell r="A932">
            <v>41595</v>
          </cell>
          <cell r="B932" t="str">
            <v>2013/2014</v>
          </cell>
        </row>
        <row r="933">
          <cell r="A933">
            <v>41596</v>
          </cell>
          <cell r="B933" t="str">
            <v>2013/2014</v>
          </cell>
        </row>
        <row r="934">
          <cell r="A934">
            <v>41597</v>
          </cell>
          <cell r="B934" t="str">
            <v>2013/2014</v>
          </cell>
        </row>
        <row r="935">
          <cell r="A935">
            <v>41598</v>
          </cell>
          <cell r="B935" t="str">
            <v>2013/2014</v>
          </cell>
        </row>
        <row r="936">
          <cell r="A936">
            <v>41599</v>
          </cell>
          <cell r="B936" t="str">
            <v>2013/2014</v>
          </cell>
        </row>
        <row r="937">
          <cell r="A937">
            <v>41600</v>
          </cell>
          <cell r="B937" t="str">
            <v>2013/2014</v>
          </cell>
        </row>
        <row r="938">
          <cell r="A938">
            <v>41601</v>
          </cell>
          <cell r="B938" t="str">
            <v>2013/2014</v>
          </cell>
        </row>
        <row r="939">
          <cell r="A939">
            <v>41602</v>
          </cell>
          <cell r="B939" t="str">
            <v>2013/2014</v>
          </cell>
        </row>
        <row r="940">
          <cell r="A940">
            <v>41603</v>
          </cell>
          <cell r="B940" t="str">
            <v>2013/2014</v>
          </cell>
        </row>
        <row r="941">
          <cell r="A941">
            <v>41604</v>
          </cell>
          <cell r="B941" t="str">
            <v>2013/2014</v>
          </cell>
        </row>
        <row r="942">
          <cell r="A942">
            <v>41605</v>
          </cell>
          <cell r="B942" t="str">
            <v>2013/2014</v>
          </cell>
        </row>
        <row r="943">
          <cell r="A943">
            <v>41606</v>
          </cell>
          <cell r="B943" t="str">
            <v>2013/2014</v>
          </cell>
        </row>
        <row r="944">
          <cell r="A944">
            <v>41607</v>
          </cell>
          <cell r="B944" t="str">
            <v>2013/2014</v>
          </cell>
        </row>
        <row r="945">
          <cell r="A945">
            <v>41608</v>
          </cell>
          <cell r="B945" t="str">
            <v>2013/2014</v>
          </cell>
        </row>
        <row r="946">
          <cell r="A946">
            <v>41609</v>
          </cell>
          <cell r="B946" t="str">
            <v>2013/2014</v>
          </cell>
        </row>
        <row r="947">
          <cell r="A947">
            <v>41610</v>
          </cell>
          <cell r="B947" t="str">
            <v>2013/2014</v>
          </cell>
        </row>
        <row r="948">
          <cell r="A948">
            <v>41611</v>
          </cell>
          <cell r="B948" t="str">
            <v>2013/2014</v>
          </cell>
        </row>
        <row r="949">
          <cell r="A949">
            <v>41612</v>
          </cell>
          <cell r="B949" t="str">
            <v>2013/2014</v>
          </cell>
        </row>
        <row r="950">
          <cell r="A950">
            <v>41613</v>
          </cell>
          <cell r="B950" t="str">
            <v>2013/2014</v>
          </cell>
        </row>
        <row r="951">
          <cell r="A951">
            <v>41614</v>
          </cell>
          <cell r="B951" t="str">
            <v>2013/2014</v>
          </cell>
        </row>
        <row r="952">
          <cell r="A952">
            <v>41615</v>
          </cell>
          <cell r="B952" t="str">
            <v>2013/2014</v>
          </cell>
        </row>
        <row r="953">
          <cell r="A953">
            <v>41616</v>
          </cell>
          <cell r="B953" t="str">
            <v>2013/2014</v>
          </cell>
        </row>
        <row r="954">
          <cell r="A954">
            <v>41617</v>
          </cell>
          <cell r="B954" t="str">
            <v>2013/2014</v>
          </cell>
        </row>
        <row r="955">
          <cell r="A955">
            <v>41618</v>
          </cell>
          <cell r="B955" t="str">
            <v>2013/2014</v>
          </cell>
        </row>
        <row r="956">
          <cell r="A956">
            <v>41619</v>
          </cell>
          <cell r="B956" t="str">
            <v>2013/2014</v>
          </cell>
        </row>
        <row r="957">
          <cell r="A957">
            <v>41620</v>
          </cell>
          <cell r="B957" t="str">
            <v>2013/2014</v>
          </cell>
        </row>
        <row r="958">
          <cell r="A958">
            <v>41621</v>
          </cell>
          <cell r="B958" t="str">
            <v>2013/2014</v>
          </cell>
        </row>
        <row r="959">
          <cell r="A959">
            <v>41622</v>
          </cell>
          <cell r="B959" t="str">
            <v>2013/2014</v>
          </cell>
        </row>
        <row r="960">
          <cell r="A960">
            <v>41623</v>
          </cell>
          <cell r="B960" t="str">
            <v>2013/2014</v>
          </cell>
        </row>
        <row r="961">
          <cell r="A961">
            <v>41624</v>
          </cell>
          <cell r="B961" t="str">
            <v>2013/2014</v>
          </cell>
        </row>
        <row r="962">
          <cell r="A962">
            <v>41625</v>
          </cell>
          <cell r="B962" t="str">
            <v>2013/2014</v>
          </cell>
        </row>
        <row r="963">
          <cell r="A963">
            <v>41626</v>
          </cell>
          <cell r="B963" t="str">
            <v>2013/2014</v>
          </cell>
        </row>
        <row r="964">
          <cell r="A964">
            <v>41627</v>
          </cell>
          <cell r="B964" t="str">
            <v>2013/2014</v>
          </cell>
        </row>
        <row r="965">
          <cell r="A965">
            <v>41628</v>
          </cell>
          <cell r="B965" t="str">
            <v>2013/2014</v>
          </cell>
        </row>
        <row r="966">
          <cell r="A966">
            <v>41629</v>
          </cell>
          <cell r="B966" t="str">
            <v>2013/2014</v>
          </cell>
        </row>
        <row r="967">
          <cell r="A967">
            <v>41630</v>
          </cell>
          <cell r="B967" t="str">
            <v>2013/2014</v>
          </cell>
        </row>
        <row r="968">
          <cell r="A968">
            <v>41631</v>
          </cell>
          <cell r="B968" t="str">
            <v>2013/2014</v>
          </cell>
        </row>
        <row r="969">
          <cell r="A969">
            <v>41632</v>
          </cell>
          <cell r="B969" t="str">
            <v>2013/2014</v>
          </cell>
        </row>
        <row r="970">
          <cell r="A970">
            <v>41633</v>
          </cell>
          <cell r="B970" t="str">
            <v>2013/2014</v>
          </cell>
        </row>
        <row r="971">
          <cell r="A971">
            <v>41634</v>
          </cell>
          <cell r="B971" t="str">
            <v>2013/2014</v>
          </cell>
        </row>
        <row r="972">
          <cell r="A972">
            <v>41635</v>
          </cell>
          <cell r="B972" t="str">
            <v>2013/2014</v>
          </cell>
        </row>
        <row r="973">
          <cell r="A973">
            <v>41636</v>
          </cell>
          <cell r="B973" t="str">
            <v>2013/2014</v>
          </cell>
        </row>
        <row r="974">
          <cell r="A974">
            <v>41637</v>
          </cell>
          <cell r="B974" t="str">
            <v>2013/2014</v>
          </cell>
        </row>
        <row r="975">
          <cell r="A975">
            <v>41638</v>
          </cell>
          <cell r="B975" t="str">
            <v>2013/2014</v>
          </cell>
        </row>
        <row r="976">
          <cell r="A976">
            <v>41639</v>
          </cell>
          <cell r="B976" t="str">
            <v>2013/2014</v>
          </cell>
        </row>
        <row r="977">
          <cell r="A977">
            <v>41640</v>
          </cell>
          <cell r="B977" t="str">
            <v>2013/2014</v>
          </cell>
        </row>
        <row r="978">
          <cell r="A978">
            <v>41641</v>
          </cell>
          <cell r="B978" t="str">
            <v>2013/2014</v>
          </cell>
        </row>
        <row r="979">
          <cell r="A979">
            <v>41642</v>
          </cell>
          <cell r="B979" t="str">
            <v>2013/2014</v>
          </cell>
        </row>
        <row r="980">
          <cell r="A980">
            <v>41643</v>
          </cell>
          <cell r="B980" t="str">
            <v>2013/2014</v>
          </cell>
        </row>
        <row r="981">
          <cell r="A981">
            <v>41644</v>
          </cell>
          <cell r="B981" t="str">
            <v>2013/2014</v>
          </cell>
        </row>
        <row r="982">
          <cell r="A982">
            <v>41645</v>
          </cell>
          <cell r="B982" t="str">
            <v>2013/2014</v>
          </cell>
        </row>
        <row r="983">
          <cell r="A983">
            <v>41646</v>
          </cell>
          <cell r="B983" t="str">
            <v>2013/2014</v>
          </cell>
        </row>
        <row r="984">
          <cell r="A984">
            <v>41647</v>
          </cell>
          <cell r="B984" t="str">
            <v>2013/2014</v>
          </cell>
        </row>
        <row r="985">
          <cell r="A985">
            <v>41648</v>
          </cell>
          <cell r="B985" t="str">
            <v>2013/2014</v>
          </cell>
        </row>
        <row r="986">
          <cell r="A986">
            <v>41649</v>
          </cell>
          <cell r="B986" t="str">
            <v>2013/2014</v>
          </cell>
        </row>
        <row r="987">
          <cell r="A987">
            <v>41650</v>
          </cell>
          <cell r="B987" t="str">
            <v>2013/2014</v>
          </cell>
        </row>
        <row r="988">
          <cell r="A988">
            <v>41651</v>
          </cell>
          <cell r="B988" t="str">
            <v>2013/2014</v>
          </cell>
        </row>
        <row r="989">
          <cell r="A989">
            <v>41652</v>
          </cell>
          <cell r="B989" t="str">
            <v>2013/2014</v>
          </cell>
        </row>
        <row r="990">
          <cell r="A990">
            <v>41653</v>
          </cell>
          <cell r="B990" t="str">
            <v>2013/2014</v>
          </cell>
        </row>
        <row r="991">
          <cell r="A991">
            <v>41654</v>
          </cell>
          <cell r="B991" t="str">
            <v>2013/2014</v>
          </cell>
        </row>
        <row r="992">
          <cell r="A992">
            <v>41655</v>
          </cell>
          <cell r="B992" t="str">
            <v>2013/2014</v>
          </cell>
        </row>
        <row r="993">
          <cell r="A993">
            <v>41656</v>
          </cell>
          <cell r="B993" t="str">
            <v>2013/2014</v>
          </cell>
        </row>
        <row r="994">
          <cell r="A994">
            <v>41657</v>
          </cell>
          <cell r="B994" t="str">
            <v>2013/2014</v>
          </cell>
        </row>
        <row r="995">
          <cell r="A995">
            <v>41658</v>
          </cell>
          <cell r="B995" t="str">
            <v>2013/2014</v>
          </cell>
        </row>
        <row r="996">
          <cell r="A996">
            <v>41659</v>
          </cell>
          <cell r="B996" t="str">
            <v>2013/2014</v>
          </cell>
        </row>
        <row r="997">
          <cell r="A997">
            <v>41660</v>
          </cell>
          <cell r="B997" t="str">
            <v>2013/2014</v>
          </cell>
        </row>
        <row r="998">
          <cell r="A998">
            <v>41661</v>
          </cell>
          <cell r="B998" t="str">
            <v>2013/2014</v>
          </cell>
        </row>
        <row r="999">
          <cell r="A999">
            <v>41662</v>
          </cell>
          <cell r="B999" t="str">
            <v>2013/2014</v>
          </cell>
        </row>
        <row r="1000">
          <cell r="A1000">
            <v>41663</v>
          </cell>
          <cell r="B1000" t="str">
            <v>2013/2014</v>
          </cell>
        </row>
        <row r="1001">
          <cell r="A1001">
            <v>41664</v>
          </cell>
          <cell r="B1001" t="str">
            <v>2013/2014</v>
          </cell>
        </row>
        <row r="1002">
          <cell r="A1002">
            <v>41665</v>
          </cell>
          <cell r="B1002" t="str">
            <v>2013/2014</v>
          </cell>
        </row>
        <row r="1003">
          <cell r="A1003">
            <v>41666</v>
          </cell>
          <cell r="B1003" t="str">
            <v>2013/2014</v>
          </cell>
        </row>
        <row r="1004">
          <cell r="A1004">
            <v>41667</v>
          </cell>
          <cell r="B1004" t="str">
            <v>2013/2014</v>
          </cell>
        </row>
        <row r="1005">
          <cell r="A1005">
            <v>41668</v>
          </cell>
          <cell r="B1005" t="str">
            <v>2013/2014</v>
          </cell>
        </row>
        <row r="1006">
          <cell r="A1006">
            <v>41669</v>
          </cell>
          <cell r="B1006" t="str">
            <v>2013/2014</v>
          </cell>
        </row>
        <row r="1007">
          <cell r="A1007">
            <v>41670</v>
          </cell>
          <cell r="B1007" t="str">
            <v>2013/2014</v>
          </cell>
        </row>
        <row r="1008">
          <cell r="A1008">
            <v>41671</v>
          </cell>
          <cell r="B1008" t="str">
            <v>2013/2014</v>
          </cell>
        </row>
        <row r="1009">
          <cell r="A1009">
            <v>41672</v>
          </cell>
          <cell r="B1009" t="str">
            <v>2013/2014</v>
          </cell>
        </row>
        <row r="1010">
          <cell r="A1010">
            <v>41673</v>
          </cell>
          <cell r="B1010" t="str">
            <v>2013/2014</v>
          </cell>
        </row>
        <row r="1011">
          <cell r="A1011">
            <v>41674</v>
          </cell>
          <cell r="B1011" t="str">
            <v>2013/2014</v>
          </cell>
        </row>
        <row r="1012">
          <cell r="A1012">
            <v>41675</v>
          </cell>
          <cell r="B1012" t="str">
            <v>2013/2014</v>
          </cell>
        </row>
        <row r="1013">
          <cell r="A1013">
            <v>41676</v>
          </cell>
          <cell r="B1013" t="str">
            <v>2013/2014</v>
          </cell>
        </row>
        <row r="1014">
          <cell r="A1014">
            <v>41677</v>
          </cell>
          <cell r="B1014" t="str">
            <v>2013/2014</v>
          </cell>
        </row>
        <row r="1015">
          <cell r="A1015">
            <v>41678</v>
          </cell>
          <cell r="B1015" t="str">
            <v>2013/2014</v>
          </cell>
        </row>
        <row r="1016">
          <cell r="A1016">
            <v>41679</v>
          </cell>
          <cell r="B1016" t="str">
            <v>2013/2014</v>
          </cell>
        </row>
        <row r="1017">
          <cell r="A1017">
            <v>41680</v>
          </cell>
          <cell r="B1017" t="str">
            <v>2013/2014</v>
          </cell>
        </row>
        <row r="1018">
          <cell r="A1018">
            <v>41681</v>
          </cell>
          <cell r="B1018" t="str">
            <v>2013/2014</v>
          </cell>
        </row>
        <row r="1019">
          <cell r="A1019">
            <v>41682</v>
          </cell>
          <cell r="B1019" t="str">
            <v>2013/2014</v>
          </cell>
        </row>
        <row r="1020">
          <cell r="A1020">
            <v>41683</v>
          </cell>
          <cell r="B1020" t="str">
            <v>2013/2014</v>
          </cell>
        </row>
        <row r="1021">
          <cell r="A1021">
            <v>41684</v>
          </cell>
          <cell r="B1021" t="str">
            <v>2013/2014</v>
          </cell>
        </row>
        <row r="1022">
          <cell r="A1022">
            <v>41685</v>
          </cell>
          <cell r="B1022" t="str">
            <v>2013/2014</v>
          </cell>
        </row>
        <row r="1023">
          <cell r="A1023">
            <v>41686</v>
          </cell>
          <cell r="B1023" t="str">
            <v>2013/2014</v>
          </cell>
        </row>
        <row r="1024">
          <cell r="A1024">
            <v>41687</v>
          </cell>
          <cell r="B1024" t="str">
            <v>2013/2014</v>
          </cell>
        </row>
        <row r="1025">
          <cell r="A1025">
            <v>41688</v>
          </cell>
          <cell r="B1025" t="str">
            <v>2013/2014</v>
          </cell>
        </row>
        <row r="1026">
          <cell r="A1026">
            <v>41689</v>
          </cell>
          <cell r="B1026" t="str">
            <v>2013/2014</v>
          </cell>
        </row>
        <row r="1027">
          <cell r="A1027">
            <v>41690</v>
          </cell>
          <cell r="B1027" t="str">
            <v>2013/2014</v>
          </cell>
        </row>
        <row r="1028">
          <cell r="A1028">
            <v>41691</v>
          </cell>
          <cell r="B1028" t="str">
            <v>2013/2014</v>
          </cell>
        </row>
        <row r="1029">
          <cell r="A1029">
            <v>41692</v>
          </cell>
          <cell r="B1029" t="str">
            <v>2013/2014</v>
          </cell>
        </row>
        <row r="1030">
          <cell r="A1030">
            <v>41693</v>
          </cell>
          <cell r="B1030" t="str">
            <v>2013/2014</v>
          </cell>
        </row>
        <row r="1031">
          <cell r="A1031">
            <v>41694</v>
          </cell>
          <cell r="B1031" t="str">
            <v>2013/2014</v>
          </cell>
        </row>
        <row r="1032">
          <cell r="A1032">
            <v>41695</v>
          </cell>
          <cell r="B1032" t="str">
            <v>2013/2014</v>
          </cell>
        </row>
        <row r="1033">
          <cell r="A1033">
            <v>41696</v>
          </cell>
          <cell r="B1033" t="str">
            <v>2013/2014</v>
          </cell>
        </row>
        <row r="1034">
          <cell r="A1034">
            <v>41697</v>
          </cell>
          <cell r="B1034" t="str">
            <v>2013/2014</v>
          </cell>
        </row>
        <row r="1035">
          <cell r="A1035">
            <v>41698</v>
          </cell>
          <cell r="B1035" t="str">
            <v>2013/2014</v>
          </cell>
        </row>
        <row r="1036">
          <cell r="A1036">
            <v>41699</v>
          </cell>
          <cell r="B1036" t="str">
            <v>2013/2014</v>
          </cell>
        </row>
        <row r="1037">
          <cell r="A1037">
            <v>41700</v>
          </cell>
          <cell r="B1037" t="str">
            <v>2013/2014</v>
          </cell>
        </row>
        <row r="1038">
          <cell r="A1038">
            <v>41701</v>
          </cell>
          <cell r="B1038" t="str">
            <v>2013/2014</v>
          </cell>
        </row>
        <row r="1039">
          <cell r="A1039">
            <v>41702</v>
          </cell>
          <cell r="B1039" t="str">
            <v>2013/2014</v>
          </cell>
        </row>
        <row r="1040">
          <cell r="A1040">
            <v>41703</v>
          </cell>
          <cell r="B1040" t="str">
            <v>2013/2014</v>
          </cell>
        </row>
        <row r="1041">
          <cell r="A1041">
            <v>41704</v>
          </cell>
          <cell r="B1041" t="str">
            <v>2013/2014</v>
          </cell>
        </row>
        <row r="1042">
          <cell r="A1042">
            <v>41705</v>
          </cell>
          <cell r="B1042" t="str">
            <v>2013/2014</v>
          </cell>
        </row>
        <row r="1043">
          <cell r="A1043">
            <v>41706</v>
          </cell>
          <cell r="B1043" t="str">
            <v>2013/2014</v>
          </cell>
        </row>
        <row r="1044">
          <cell r="A1044">
            <v>41707</v>
          </cell>
          <cell r="B1044" t="str">
            <v>2013/2014</v>
          </cell>
        </row>
        <row r="1045">
          <cell r="A1045">
            <v>41708</v>
          </cell>
          <cell r="B1045" t="str">
            <v>2013/2014</v>
          </cell>
        </row>
        <row r="1046">
          <cell r="A1046">
            <v>41709</v>
          </cell>
          <cell r="B1046" t="str">
            <v>2013/2014</v>
          </cell>
        </row>
        <row r="1047">
          <cell r="A1047">
            <v>41710</v>
          </cell>
          <cell r="B1047" t="str">
            <v>2013/2014</v>
          </cell>
        </row>
        <row r="1048">
          <cell r="A1048">
            <v>41711</v>
          </cell>
          <cell r="B1048" t="str">
            <v>2013/2014</v>
          </cell>
        </row>
        <row r="1049">
          <cell r="A1049">
            <v>41712</v>
          </cell>
          <cell r="B1049" t="str">
            <v>2013/2014</v>
          </cell>
        </row>
        <row r="1050">
          <cell r="A1050">
            <v>41713</v>
          </cell>
          <cell r="B1050" t="str">
            <v>2013/2014</v>
          </cell>
        </row>
        <row r="1051">
          <cell r="A1051">
            <v>41714</v>
          </cell>
          <cell r="B1051" t="str">
            <v>2013/2014</v>
          </cell>
        </row>
        <row r="1052">
          <cell r="A1052">
            <v>41715</v>
          </cell>
          <cell r="B1052" t="str">
            <v>2013/2014</v>
          </cell>
        </row>
        <row r="1053">
          <cell r="A1053">
            <v>41716</v>
          </cell>
          <cell r="B1053" t="str">
            <v>2013/2014</v>
          </cell>
        </row>
        <row r="1054">
          <cell r="A1054">
            <v>41717</v>
          </cell>
          <cell r="B1054" t="str">
            <v>2013/2014</v>
          </cell>
        </row>
        <row r="1055">
          <cell r="A1055">
            <v>41718</v>
          </cell>
          <cell r="B1055" t="str">
            <v>2013/2014</v>
          </cell>
        </row>
        <row r="1056">
          <cell r="A1056">
            <v>41719</v>
          </cell>
          <cell r="B1056" t="str">
            <v>2013/2014</v>
          </cell>
        </row>
        <row r="1057">
          <cell r="A1057">
            <v>41720</v>
          </cell>
          <cell r="B1057" t="str">
            <v>2013/2014</v>
          </cell>
        </row>
        <row r="1058">
          <cell r="A1058">
            <v>41721</v>
          </cell>
          <cell r="B1058" t="str">
            <v>2013/2014</v>
          </cell>
        </row>
        <row r="1059">
          <cell r="A1059">
            <v>41722</v>
          </cell>
          <cell r="B1059" t="str">
            <v>2013/2014</v>
          </cell>
        </row>
        <row r="1060">
          <cell r="A1060">
            <v>41723</v>
          </cell>
          <cell r="B1060" t="str">
            <v>2013/2014</v>
          </cell>
        </row>
        <row r="1061">
          <cell r="A1061">
            <v>41724</v>
          </cell>
          <cell r="B1061" t="str">
            <v>2013/2014</v>
          </cell>
        </row>
        <row r="1062">
          <cell r="A1062">
            <v>41725</v>
          </cell>
          <cell r="B1062" t="str">
            <v>2013/2014</v>
          </cell>
        </row>
        <row r="1063">
          <cell r="A1063">
            <v>41726</v>
          </cell>
          <cell r="B1063" t="str">
            <v>2013/2014</v>
          </cell>
        </row>
        <row r="1064">
          <cell r="A1064">
            <v>41727</v>
          </cell>
          <cell r="B1064" t="str">
            <v>2013/2014</v>
          </cell>
        </row>
        <row r="1065">
          <cell r="A1065">
            <v>41728</v>
          </cell>
          <cell r="B1065" t="str">
            <v>2013/2014</v>
          </cell>
        </row>
        <row r="1066">
          <cell r="A1066">
            <v>41729</v>
          </cell>
          <cell r="B1066" t="str">
            <v>2013/2014</v>
          </cell>
        </row>
        <row r="1067">
          <cell r="A1067">
            <v>41730</v>
          </cell>
          <cell r="B1067" t="str">
            <v>2013/2014</v>
          </cell>
        </row>
        <row r="1068">
          <cell r="A1068">
            <v>41731</v>
          </cell>
          <cell r="B1068" t="str">
            <v>2013/2014</v>
          </cell>
        </row>
        <row r="1069">
          <cell r="A1069">
            <v>41732</v>
          </cell>
          <cell r="B1069" t="str">
            <v>2013/2014</v>
          </cell>
        </row>
        <row r="1070">
          <cell r="A1070">
            <v>41733</v>
          </cell>
          <cell r="B1070" t="str">
            <v>2013/2014</v>
          </cell>
        </row>
        <row r="1071">
          <cell r="A1071">
            <v>41734</v>
          </cell>
          <cell r="B1071" t="str">
            <v>2013/2014</v>
          </cell>
        </row>
        <row r="1072">
          <cell r="A1072">
            <v>41735</v>
          </cell>
          <cell r="B1072" t="str">
            <v>2013/2014</v>
          </cell>
        </row>
        <row r="1073">
          <cell r="A1073">
            <v>41736</v>
          </cell>
          <cell r="B1073" t="str">
            <v>2013/2014</v>
          </cell>
        </row>
        <row r="1074">
          <cell r="A1074">
            <v>41737</v>
          </cell>
          <cell r="B1074" t="str">
            <v>2013/2014</v>
          </cell>
        </row>
        <row r="1075">
          <cell r="A1075">
            <v>41738</v>
          </cell>
          <cell r="B1075" t="str">
            <v>2013/2014</v>
          </cell>
        </row>
        <row r="1076">
          <cell r="A1076">
            <v>41739</v>
          </cell>
          <cell r="B1076" t="str">
            <v>2013/2014</v>
          </cell>
        </row>
        <row r="1077">
          <cell r="A1077">
            <v>41740</v>
          </cell>
          <cell r="B1077" t="str">
            <v>2013/2014</v>
          </cell>
        </row>
        <row r="1078">
          <cell r="A1078">
            <v>41741</v>
          </cell>
          <cell r="B1078" t="str">
            <v>2013/2014</v>
          </cell>
        </row>
        <row r="1079">
          <cell r="A1079">
            <v>41742</v>
          </cell>
          <cell r="B1079" t="str">
            <v>2013/2014</v>
          </cell>
        </row>
        <row r="1080">
          <cell r="A1080">
            <v>41743</v>
          </cell>
          <cell r="B1080" t="str">
            <v>2013/2014</v>
          </cell>
        </row>
        <row r="1081">
          <cell r="A1081">
            <v>41744</v>
          </cell>
          <cell r="B1081" t="str">
            <v>2013/2014</v>
          </cell>
        </row>
        <row r="1082">
          <cell r="A1082">
            <v>41745</v>
          </cell>
          <cell r="B1082" t="str">
            <v>2013/2014</v>
          </cell>
        </row>
        <row r="1083">
          <cell r="A1083">
            <v>41746</v>
          </cell>
          <cell r="B1083" t="str">
            <v>2013/2014</v>
          </cell>
        </row>
        <row r="1084">
          <cell r="A1084">
            <v>41747</v>
          </cell>
          <cell r="B1084" t="str">
            <v>2013/2014</v>
          </cell>
        </row>
        <row r="1085">
          <cell r="A1085">
            <v>41748</v>
          </cell>
          <cell r="B1085" t="str">
            <v>2013/2014</v>
          </cell>
        </row>
        <row r="1086">
          <cell r="A1086">
            <v>41749</v>
          </cell>
          <cell r="B1086" t="str">
            <v>2013/2014</v>
          </cell>
        </row>
        <row r="1087">
          <cell r="A1087">
            <v>41750</v>
          </cell>
          <cell r="B1087" t="str">
            <v>2013/2014</v>
          </cell>
        </row>
        <row r="1088">
          <cell r="A1088">
            <v>41751</v>
          </cell>
          <cell r="B1088" t="str">
            <v>2013/2014</v>
          </cell>
        </row>
        <row r="1089">
          <cell r="A1089">
            <v>41752</v>
          </cell>
          <cell r="B1089" t="str">
            <v>2013/2014</v>
          </cell>
        </row>
        <row r="1090">
          <cell r="A1090">
            <v>41753</v>
          </cell>
          <cell r="B1090" t="str">
            <v>2013/2014</v>
          </cell>
        </row>
        <row r="1091">
          <cell r="A1091">
            <v>41754</v>
          </cell>
          <cell r="B1091" t="str">
            <v>2013/2014</v>
          </cell>
        </row>
        <row r="1092">
          <cell r="A1092">
            <v>41755</v>
          </cell>
          <cell r="B1092" t="str">
            <v>2013/2014</v>
          </cell>
        </row>
        <row r="1093">
          <cell r="A1093">
            <v>41756</v>
          </cell>
          <cell r="B1093" t="str">
            <v>2013/2014</v>
          </cell>
        </row>
        <row r="1094">
          <cell r="A1094">
            <v>41757</v>
          </cell>
          <cell r="B1094" t="str">
            <v>2013/2014</v>
          </cell>
        </row>
        <row r="1095">
          <cell r="A1095">
            <v>41758</v>
          </cell>
          <cell r="B1095" t="str">
            <v>2013/2014</v>
          </cell>
        </row>
        <row r="1096">
          <cell r="A1096">
            <v>41759</v>
          </cell>
          <cell r="B1096" t="str">
            <v>2013/2014</v>
          </cell>
        </row>
        <row r="1097">
          <cell r="A1097">
            <v>41760</v>
          </cell>
          <cell r="B1097" t="str">
            <v>2013/2014</v>
          </cell>
        </row>
        <row r="1098">
          <cell r="A1098">
            <v>41761</v>
          </cell>
          <cell r="B1098" t="str">
            <v>2013/2014</v>
          </cell>
        </row>
        <row r="1099">
          <cell r="A1099">
            <v>41762</v>
          </cell>
          <cell r="B1099" t="str">
            <v>2013/2014</v>
          </cell>
        </row>
        <row r="1100">
          <cell r="A1100">
            <v>41763</v>
          </cell>
          <cell r="B1100" t="str">
            <v>2013/2014</v>
          </cell>
        </row>
        <row r="1101">
          <cell r="A1101">
            <v>41764</v>
          </cell>
          <cell r="B1101" t="str">
            <v>2013/2014</v>
          </cell>
        </row>
        <row r="1102">
          <cell r="A1102">
            <v>41765</v>
          </cell>
          <cell r="B1102" t="str">
            <v>2013/2014</v>
          </cell>
        </row>
        <row r="1103">
          <cell r="A1103">
            <v>41766</v>
          </cell>
          <cell r="B1103" t="str">
            <v>2013/2014</v>
          </cell>
        </row>
        <row r="1104">
          <cell r="A1104">
            <v>41767</v>
          </cell>
          <cell r="B1104" t="str">
            <v>2013/2014</v>
          </cell>
        </row>
        <row r="1105">
          <cell r="A1105">
            <v>41768</v>
          </cell>
          <cell r="B1105" t="str">
            <v>2013/2014</v>
          </cell>
        </row>
        <row r="1106">
          <cell r="A1106">
            <v>41769</v>
          </cell>
          <cell r="B1106" t="str">
            <v>2013/2014</v>
          </cell>
        </row>
        <row r="1107">
          <cell r="A1107">
            <v>41770</v>
          </cell>
          <cell r="B1107" t="str">
            <v>2013/2014</v>
          </cell>
        </row>
        <row r="1108">
          <cell r="A1108">
            <v>41771</v>
          </cell>
          <cell r="B1108" t="str">
            <v>2013/2014</v>
          </cell>
        </row>
        <row r="1109">
          <cell r="A1109">
            <v>41772</v>
          </cell>
          <cell r="B1109" t="str">
            <v>2013/2014</v>
          </cell>
        </row>
        <row r="1110">
          <cell r="A1110">
            <v>41773</v>
          </cell>
          <cell r="B1110" t="str">
            <v>2013/2014</v>
          </cell>
        </row>
        <row r="1111">
          <cell r="A1111">
            <v>41774</v>
          </cell>
          <cell r="B1111" t="str">
            <v>2013/2014</v>
          </cell>
        </row>
        <row r="1112">
          <cell r="A1112">
            <v>41775</v>
          </cell>
          <cell r="B1112" t="str">
            <v>2013/2014</v>
          </cell>
        </row>
        <row r="1113">
          <cell r="A1113">
            <v>41776</v>
          </cell>
          <cell r="B1113" t="str">
            <v>2013/2014</v>
          </cell>
        </row>
        <row r="1114">
          <cell r="A1114">
            <v>41777</v>
          </cell>
          <cell r="B1114" t="str">
            <v>2013/2014</v>
          </cell>
        </row>
        <row r="1115">
          <cell r="A1115">
            <v>41778</v>
          </cell>
          <cell r="B1115" t="str">
            <v>2013/2014</v>
          </cell>
        </row>
        <row r="1116">
          <cell r="A1116">
            <v>41779</v>
          </cell>
          <cell r="B1116" t="str">
            <v>2013/2014</v>
          </cell>
        </row>
        <row r="1117">
          <cell r="A1117">
            <v>41780</v>
          </cell>
          <cell r="B1117" t="str">
            <v>2013/2014</v>
          </cell>
        </row>
        <row r="1118">
          <cell r="A1118">
            <v>41781</v>
          </cell>
          <cell r="B1118" t="str">
            <v>2013/2014</v>
          </cell>
        </row>
        <row r="1119">
          <cell r="A1119">
            <v>41782</v>
          </cell>
          <cell r="B1119" t="str">
            <v>2013/2014</v>
          </cell>
        </row>
        <row r="1120">
          <cell r="A1120">
            <v>41783</v>
          </cell>
          <cell r="B1120" t="str">
            <v>2013/2014</v>
          </cell>
        </row>
        <row r="1121">
          <cell r="A1121">
            <v>41784</v>
          </cell>
          <cell r="B1121" t="str">
            <v>2013/2014</v>
          </cell>
        </row>
        <row r="1122">
          <cell r="A1122">
            <v>41785</v>
          </cell>
          <cell r="B1122" t="str">
            <v>2013/2014</v>
          </cell>
        </row>
        <row r="1123">
          <cell r="A1123">
            <v>41786</v>
          </cell>
          <cell r="B1123" t="str">
            <v>2013/2014</v>
          </cell>
        </row>
        <row r="1124">
          <cell r="A1124">
            <v>41787</v>
          </cell>
          <cell r="B1124" t="str">
            <v>2013/2014</v>
          </cell>
        </row>
        <row r="1125">
          <cell r="A1125">
            <v>41788</v>
          </cell>
          <cell r="B1125" t="str">
            <v>2013/2014</v>
          </cell>
        </row>
        <row r="1126">
          <cell r="A1126">
            <v>41789</v>
          </cell>
          <cell r="B1126" t="str">
            <v>2013/2014</v>
          </cell>
        </row>
        <row r="1127">
          <cell r="A1127">
            <v>41790</v>
          </cell>
          <cell r="B1127" t="str">
            <v>2013/2014</v>
          </cell>
        </row>
        <row r="1128">
          <cell r="A1128">
            <v>41791</v>
          </cell>
          <cell r="B1128" t="str">
            <v>2013/2014</v>
          </cell>
        </row>
        <row r="1129">
          <cell r="A1129">
            <v>41792</v>
          </cell>
          <cell r="B1129" t="str">
            <v>2013/2014</v>
          </cell>
        </row>
        <row r="1130">
          <cell r="A1130">
            <v>41793</v>
          </cell>
          <cell r="B1130" t="str">
            <v>2013/2014</v>
          </cell>
        </row>
        <row r="1131">
          <cell r="A1131">
            <v>41794</v>
          </cell>
          <cell r="B1131" t="str">
            <v>2013/2014</v>
          </cell>
        </row>
        <row r="1132">
          <cell r="A1132">
            <v>41795</v>
          </cell>
          <cell r="B1132" t="str">
            <v>2013/2014</v>
          </cell>
        </row>
        <row r="1133">
          <cell r="A1133">
            <v>41796</v>
          </cell>
          <cell r="B1133" t="str">
            <v>2013/2014</v>
          </cell>
        </row>
        <row r="1134">
          <cell r="A1134">
            <v>41797</v>
          </cell>
          <cell r="B1134" t="str">
            <v>2013/2014</v>
          </cell>
        </row>
        <row r="1135">
          <cell r="A1135">
            <v>41798</v>
          </cell>
          <cell r="B1135" t="str">
            <v>2013/2014</v>
          </cell>
        </row>
        <row r="1136">
          <cell r="A1136">
            <v>41799</v>
          </cell>
          <cell r="B1136" t="str">
            <v>2013/2014</v>
          </cell>
        </row>
        <row r="1137">
          <cell r="A1137">
            <v>41800</v>
          </cell>
          <cell r="B1137" t="str">
            <v>2013/2014</v>
          </cell>
        </row>
        <row r="1138">
          <cell r="A1138">
            <v>41801</v>
          </cell>
          <cell r="B1138" t="str">
            <v>2013/2014</v>
          </cell>
        </row>
        <row r="1139">
          <cell r="A1139">
            <v>41802</v>
          </cell>
          <cell r="B1139" t="str">
            <v>2013/2014</v>
          </cell>
        </row>
        <row r="1140">
          <cell r="A1140">
            <v>41803</v>
          </cell>
          <cell r="B1140" t="str">
            <v>2013/2014</v>
          </cell>
        </row>
        <row r="1141">
          <cell r="A1141">
            <v>41804</v>
          </cell>
          <cell r="B1141" t="str">
            <v>2013/2014</v>
          </cell>
        </row>
        <row r="1142">
          <cell r="A1142">
            <v>41805</v>
          </cell>
          <cell r="B1142" t="str">
            <v>2013/2014</v>
          </cell>
        </row>
        <row r="1143">
          <cell r="A1143">
            <v>41806</v>
          </cell>
          <cell r="B1143" t="str">
            <v>2013/2014</v>
          </cell>
        </row>
        <row r="1144">
          <cell r="A1144">
            <v>41807</v>
          </cell>
          <cell r="B1144" t="str">
            <v>2013/2014</v>
          </cell>
        </row>
        <row r="1145">
          <cell r="A1145">
            <v>41808</v>
          </cell>
          <cell r="B1145" t="str">
            <v>2013/2014</v>
          </cell>
        </row>
        <row r="1146">
          <cell r="A1146">
            <v>41809</v>
          </cell>
          <cell r="B1146" t="str">
            <v>2013/2014</v>
          </cell>
        </row>
        <row r="1147">
          <cell r="A1147">
            <v>41810</v>
          </cell>
          <cell r="B1147" t="str">
            <v>2013/2014</v>
          </cell>
        </row>
        <row r="1148">
          <cell r="A1148">
            <v>41811</v>
          </cell>
          <cell r="B1148" t="str">
            <v>2013/2014</v>
          </cell>
        </row>
        <row r="1149">
          <cell r="A1149">
            <v>41812</v>
          </cell>
          <cell r="B1149" t="str">
            <v>2013/2014</v>
          </cell>
        </row>
        <row r="1150">
          <cell r="A1150">
            <v>41813</v>
          </cell>
          <cell r="B1150" t="str">
            <v>2013/2014</v>
          </cell>
        </row>
        <row r="1151">
          <cell r="A1151">
            <v>41814</v>
          </cell>
          <cell r="B1151" t="str">
            <v>2013/2014</v>
          </cell>
        </row>
        <row r="1152">
          <cell r="A1152">
            <v>41815</v>
          </cell>
          <cell r="B1152" t="str">
            <v>2013/2014</v>
          </cell>
        </row>
        <row r="1153">
          <cell r="A1153">
            <v>41816</v>
          </cell>
          <cell r="B1153" t="str">
            <v>2013/2014</v>
          </cell>
        </row>
        <row r="1154">
          <cell r="A1154">
            <v>41817</v>
          </cell>
          <cell r="B1154" t="str">
            <v>2013/2014</v>
          </cell>
        </row>
        <row r="1155">
          <cell r="A1155">
            <v>41818</v>
          </cell>
          <cell r="B1155" t="str">
            <v>2013/2014</v>
          </cell>
        </row>
        <row r="1156">
          <cell r="A1156">
            <v>41819</v>
          </cell>
          <cell r="B1156" t="str">
            <v>2013/2014</v>
          </cell>
        </row>
        <row r="1157">
          <cell r="A1157">
            <v>41820</v>
          </cell>
          <cell r="B1157" t="str">
            <v>2013/2014</v>
          </cell>
        </row>
        <row r="1158">
          <cell r="A1158">
            <v>41821</v>
          </cell>
          <cell r="B1158" t="str">
            <v>2014/2015</v>
          </cell>
        </row>
        <row r="1159">
          <cell r="A1159">
            <v>41822</v>
          </cell>
          <cell r="B1159" t="str">
            <v>2014/2015</v>
          </cell>
        </row>
        <row r="1160">
          <cell r="A1160">
            <v>41823</v>
          </cell>
          <cell r="B1160" t="str">
            <v>2014/2015</v>
          </cell>
        </row>
        <row r="1161">
          <cell r="A1161">
            <v>41824</v>
          </cell>
          <cell r="B1161" t="str">
            <v>2014/2015</v>
          </cell>
        </row>
        <row r="1162">
          <cell r="A1162">
            <v>41825</v>
          </cell>
          <cell r="B1162" t="str">
            <v>2014/2015</v>
          </cell>
        </row>
        <row r="1163">
          <cell r="A1163">
            <v>41826</v>
          </cell>
          <cell r="B1163" t="str">
            <v>2014/2015</v>
          </cell>
        </row>
        <row r="1164">
          <cell r="A1164">
            <v>41827</v>
          </cell>
          <cell r="B1164" t="str">
            <v>2014/2015</v>
          </cell>
        </row>
        <row r="1165">
          <cell r="A1165">
            <v>41828</v>
          </cell>
          <cell r="B1165" t="str">
            <v>2014/2015</v>
          </cell>
        </row>
        <row r="1166">
          <cell r="A1166">
            <v>41829</v>
          </cell>
          <cell r="B1166" t="str">
            <v>2014/2015</v>
          </cell>
        </row>
        <row r="1167">
          <cell r="A1167">
            <v>41830</v>
          </cell>
          <cell r="B1167" t="str">
            <v>2014/2015</v>
          </cell>
        </row>
        <row r="1168">
          <cell r="A1168">
            <v>41831</v>
          </cell>
          <cell r="B1168" t="str">
            <v>2014/2015</v>
          </cell>
        </row>
        <row r="1169">
          <cell r="A1169">
            <v>41832</v>
          </cell>
          <cell r="B1169" t="str">
            <v>2014/2015</v>
          </cell>
        </row>
        <row r="1170">
          <cell r="A1170">
            <v>41833</v>
          </cell>
          <cell r="B1170" t="str">
            <v>2014/2015</v>
          </cell>
        </row>
        <row r="1171">
          <cell r="A1171">
            <v>41834</v>
          </cell>
          <cell r="B1171" t="str">
            <v>2014/2015</v>
          </cell>
        </row>
        <row r="1172">
          <cell r="A1172">
            <v>41835</v>
          </cell>
          <cell r="B1172" t="str">
            <v>2014/2015</v>
          </cell>
        </row>
        <row r="1173">
          <cell r="A1173">
            <v>41836</v>
          </cell>
          <cell r="B1173" t="str">
            <v>2014/2015</v>
          </cell>
        </row>
        <row r="1174">
          <cell r="A1174">
            <v>41837</v>
          </cell>
          <cell r="B1174" t="str">
            <v>2014/2015</v>
          </cell>
        </row>
        <row r="1175">
          <cell r="A1175">
            <v>41838</v>
          </cell>
          <cell r="B1175" t="str">
            <v>2014/2015</v>
          </cell>
        </row>
        <row r="1176">
          <cell r="A1176">
            <v>41839</v>
          </cell>
          <cell r="B1176" t="str">
            <v>2014/2015</v>
          </cell>
        </row>
        <row r="1177">
          <cell r="A1177">
            <v>41840</v>
          </cell>
          <cell r="B1177" t="str">
            <v>2014/2015</v>
          </cell>
        </row>
        <row r="1178">
          <cell r="A1178">
            <v>41841</v>
          </cell>
          <cell r="B1178" t="str">
            <v>2014/2015</v>
          </cell>
        </row>
        <row r="1179">
          <cell r="A1179">
            <v>41842</v>
          </cell>
          <cell r="B1179" t="str">
            <v>2014/2015</v>
          </cell>
        </row>
        <row r="1180">
          <cell r="A1180">
            <v>41843</v>
          </cell>
          <cell r="B1180" t="str">
            <v>2014/2015</v>
          </cell>
        </row>
        <row r="1181">
          <cell r="A1181">
            <v>41844</v>
          </cell>
          <cell r="B1181" t="str">
            <v>2014/2015</v>
          </cell>
        </row>
        <row r="1182">
          <cell r="A1182">
            <v>41845</v>
          </cell>
          <cell r="B1182" t="str">
            <v>2014/2015</v>
          </cell>
        </row>
        <row r="1183">
          <cell r="A1183">
            <v>41846</v>
          </cell>
          <cell r="B1183" t="str">
            <v>2014/2015</v>
          </cell>
        </row>
        <row r="1184">
          <cell r="A1184">
            <v>41847</v>
          </cell>
          <cell r="B1184" t="str">
            <v>2014/2015</v>
          </cell>
        </row>
        <row r="1185">
          <cell r="A1185">
            <v>41848</v>
          </cell>
          <cell r="B1185" t="str">
            <v>2014/2015</v>
          </cell>
        </row>
        <row r="1186">
          <cell r="A1186">
            <v>41849</v>
          </cell>
          <cell r="B1186" t="str">
            <v>2014/2015</v>
          </cell>
        </row>
        <row r="1187">
          <cell r="A1187">
            <v>41850</v>
          </cell>
          <cell r="B1187" t="str">
            <v>2014/2015</v>
          </cell>
        </row>
        <row r="1188">
          <cell r="A1188">
            <v>41851</v>
          </cell>
          <cell r="B1188" t="str">
            <v>2014/2015</v>
          </cell>
        </row>
        <row r="1189">
          <cell r="A1189">
            <v>41852</v>
          </cell>
          <cell r="B1189" t="str">
            <v>2014/2015</v>
          </cell>
        </row>
        <row r="1190">
          <cell r="A1190">
            <v>41853</v>
          </cell>
          <cell r="B1190" t="str">
            <v>2014/2015</v>
          </cell>
        </row>
        <row r="1191">
          <cell r="A1191">
            <v>41854</v>
          </cell>
          <cell r="B1191" t="str">
            <v>2014/2015</v>
          </cell>
        </row>
        <row r="1192">
          <cell r="A1192">
            <v>41855</v>
          </cell>
          <cell r="B1192" t="str">
            <v>2014/2015</v>
          </cell>
        </row>
        <row r="1193">
          <cell r="A1193">
            <v>41856</v>
          </cell>
          <cell r="B1193" t="str">
            <v>2014/2015</v>
          </cell>
        </row>
        <row r="1194">
          <cell r="A1194">
            <v>41857</v>
          </cell>
          <cell r="B1194" t="str">
            <v>2014/2015</v>
          </cell>
        </row>
        <row r="1195">
          <cell r="A1195">
            <v>41858</v>
          </cell>
          <cell r="B1195" t="str">
            <v>2014/2015</v>
          </cell>
        </row>
        <row r="1196">
          <cell r="A1196">
            <v>41859</v>
          </cell>
          <cell r="B1196" t="str">
            <v>2014/2015</v>
          </cell>
        </row>
        <row r="1197">
          <cell r="A1197">
            <v>41860</v>
          </cell>
          <cell r="B1197" t="str">
            <v>2014/2015</v>
          </cell>
        </row>
        <row r="1198">
          <cell r="A1198">
            <v>41861</v>
          </cell>
          <cell r="B1198" t="str">
            <v>2014/2015</v>
          </cell>
        </row>
        <row r="1199">
          <cell r="A1199">
            <v>41862</v>
          </cell>
          <cell r="B1199" t="str">
            <v>2014/2015</v>
          </cell>
        </row>
        <row r="1200">
          <cell r="A1200">
            <v>41863</v>
          </cell>
          <cell r="B1200" t="str">
            <v>2014/2015</v>
          </cell>
        </row>
        <row r="1201">
          <cell r="A1201">
            <v>41864</v>
          </cell>
          <cell r="B1201" t="str">
            <v>2014/2015</v>
          </cell>
        </row>
        <row r="1202">
          <cell r="A1202">
            <v>41865</v>
          </cell>
          <cell r="B1202" t="str">
            <v>2014/2015</v>
          </cell>
        </row>
        <row r="1203">
          <cell r="A1203">
            <v>41866</v>
          </cell>
          <cell r="B1203" t="str">
            <v>2014/2015</v>
          </cell>
        </row>
        <row r="1204">
          <cell r="A1204">
            <v>41867</v>
          </cell>
          <cell r="B1204" t="str">
            <v>2014/2015</v>
          </cell>
        </row>
        <row r="1205">
          <cell r="A1205">
            <v>41868</v>
          </cell>
          <cell r="B1205" t="str">
            <v>2014/2015</v>
          </cell>
        </row>
        <row r="1206">
          <cell r="A1206">
            <v>41869</v>
          </cell>
          <cell r="B1206" t="str">
            <v>2014/2015</v>
          </cell>
        </row>
        <row r="1207">
          <cell r="A1207">
            <v>41870</v>
          </cell>
          <cell r="B1207" t="str">
            <v>2014/2015</v>
          </cell>
        </row>
        <row r="1208">
          <cell r="A1208">
            <v>41871</v>
          </cell>
          <cell r="B1208" t="str">
            <v>2014/2015</v>
          </cell>
        </row>
        <row r="1209">
          <cell r="A1209">
            <v>41872</v>
          </cell>
          <cell r="B1209" t="str">
            <v>2014/2015</v>
          </cell>
        </row>
        <row r="1210">
          <cell r="A1210">
            <v>41873</v>
          </cell>
          <cell r="B1210" t="str">
            <v>2014/2015</v>
          </cell>
        </row>
        <row r="1211">
          <cell r="A1211">
            <v>41874</v>
          </cell>
          <cell r="B1211" t="str">
            <v>2014/2015</v>
          </cell>
        </row>
        <row r="1212">
          <cell r="A1212">
            <v>41875</v>
          </cell>
          <cell r="B1212" t="str">
            <v>2014/2015</v>
          </cell>
        </row>
        <row r="1213">
          <cell r="A1213">
            <v>41876</v>
          </cell>
          <cell r="B1213" t="str">
            <v>2014/2015</v>
          </cell>
        </row>
        <row r="1214">
          <cell r="A1214">
            <v>41877</v>
          </cell>
          <cell r="B1214" t="str">
            <v>2014/2015</v>
          </cell>
        </row>
        <row r="1215">
          <cell r="A1215">
            <v>41878</v>
          </cell>
          <cell r="B1215" t="str">
            <v>2014/2015</v>
          </cell>
        </row>
        <row r="1216">
          <cell r="A1216">
            <v>41879</v>
          </cell>
          <cell r="B1216" t="str">
            <v>2014/2015</v>
          </cell>
        </row>
        <row r="1217">
          <cell r="A1217">
            <v>41880</v>
          </cell>
          <cell r="B1217" t="str">
            <v>2014/2015</v>
          </cell>
        </row>
        <row r="1218">
          <cell r="A1218">
            <v>41881</v>
          </cell>
          <cell r="B1218" t="str">
            <v>2014/2015</v>
          </cell>
        </row>
        <row r="1219">
          <cell r="A1219">
            <v>41882</v>
          </cell>
          <cell r="B1219" t="str">
            <v>2014/2015</v>
          </cell>
        </row>
        <row r="1220">
          <cell r="A1220">
            <v>41883</v>
          </cell>
          <cell r="B1220" t="str">
            <v>2014/2015</v>
          </cell>
        </row>
        <row r="1221">
          <cell r="A1221">
            <v>41884</v>
          </cell>
          <cell r="B1221" t="str">
            <v>2014/2015</v>
          </cell>
        </row>
        <row r="1222">
          <cell r="A1222">
            <v>41885</v>
          </cell>
          <cell r="B1222" t="str">
            <v>2014/2015</v>
          </cell>
        </row>
        <row r="1223">
          <cell r="A1223">
            <v>41886</v>
          </cell>
          <cell r="B1223" t="str">
            <v>2014/2015</v>
          </cell>
        </row>
        <row r="1224">
          <cell r="A1224">
            <v>41887</v>
          </cell>
          <cell r="B1224" t="str">
            <v>2014/2015</v>
          </cell>
        </row>
        <row r="1225">
          <cell r="A1225">
            <v>41888</v>
          </cell>
          <cell r="B1225" t="str">
            <v>2014/2015</v>
          </cell>
        </row>
        <row r="1226">
          <cell r="A1226">
            <v>41889</v>
          </cell>
          <cell r="B1226" t="str">
            <v>2014/2015</v>
          </cell>
        </row>
        <row r="1227">
          <cell r="A1227">
            <v>41890</v>
          </cell>
          <cell r="B1227" t="str">
            <v>2014/2015</v>
          </cell>
        </row>
        <row r="1228">
          <cell r="A1228">
            <v>41891</v>
          </cell>
          <cell r="B1228" t="str">
            <v>2014/2015</v>
          </cell>
        </row>
        <row r="1229">
          <cell r="A1229">
            <v>41892</v>
          </cell>
          <cell r="B1229" t="str">
            <v>2014/2015</v>
          </cell>
        </row>
        <row r="1230">
          <cell r="A1230">
            <v>41893</v>
          </cell>
          <cell r="B1230" t="str">
            <v>2014/2015</v>
          </cell>
        </row>
        <row r="1231">
          <cell r="A1231">
            <v>41894</v>
          </cell>
          <cell r="B1231" t="str">
            <v>2014/2015</v>
          </cell>
        </row>
        <row r="1232">
          <cell r="A1232">
            <v>41895</v>
          </cell>
          <cell r="B1232" t="str">
            <v>2014/2015</v>
          </cell>
        </row>
        <row r="1233">
          <cell r="A1233">
            <v>41896</v>
          </cell>
          <cell r="B1233" t="str">
            <v>2014/2015</v>
          </cell>
        </row>
        <row r="1234">
          <cell r="A1234">
            <v>41897</v>
          </cell>
          <cell r="B1234" t="str">
            <v>2014/2015</v>
          </cell>
        </row>
        <row r="1235">
          <cell r="A1235">
            <v>41898</v>
          </cell>
          <cell r="B1235" t="str">
            <v>2014/2015</v>
          </cell>
        </row>
        <row r="1236">
          <cell r="A1236">
            <v>41899</v>
          </cell>
          <cell r="B1236" t="str">
            <v>2014/2015</v>
          </cell>
        </row>
        <row r="1237">
          <cell r="A1237">
            <v>41900</v>
          </cell>
          <cell r="B1237" t="str">
            <v>2014/2015</v>
          </cell>
        </row>
        <row r="1238">
          <cell r="A1238">
            <v>41901</v>
          </cell>
          <cell r="B1238" t="str">
            <v>2014/2015</v>
          </cell>
        </row>
        <row r="1239">
          <cell r="A1239">
            <v>41902</v>
          </cell>
          <cell r="B1239" t="str">
            <v>2014/2015</v>
          </cell>
        </row>
        <row r="1240">
          <cell r="A1240">
            <v>41903</v>
          </cell>
          <cell r="B1240" t="str">
            <v>2014/2015</v>
          </cell>
        </row>
        <row r="1241">
          <cell r="A1241">
            <v>41904</v>
          </cell>
          <cell r="B1241" t="str">
            <v>2014/2015</v>
          </cell>
        </row>
        <row r="1242">
          <cell r="A1242">
            <v>41905</v>
          </cell>
          <cell r="B1242" t="str">
            <v>2014/2015</v>
          </cell>
        </row>
        <row r="1243">
          <cell r="A1243">
            <v>41906</v>
          </cell>
          <cell r="B1243" t="str">
            <v>2014/2015</v>
          </cell>
        </row>
        <row r="1244">
          <cell r="A1244">
            <v>41907</v>
          </cell>
          <cell r="B1244" t="str">
            <v>2014/2015</v>
          </cell>
        </row>
        <row r="1245">
          <cell r="A1245">
            <v>41908</v>
          </cell>
          <cell r="B1245" t="str">
            <v>2014/2015</v>
          </cell>
        </row>
        <row r="1246">
          <cell r="A1246">
            <v>41909</v>
          </cell>
          <cell r="B1246" t="str">
            <v>2014/2015</v>
          </cell>
        </row>
        <row r="1247">
          <cell r="A1247">
            <v>41910</v>
          </cell>
          <cell r="B1247" t="str">
            <v>2014/2015</v>
          </cell>
        </row>
        <row r="1248">
          <cell r="A1248">
            <v>41911</v>
          </cell>
          <cell r="B1248" t="str">
            <v>2014/2015</v>
          </cell>
        </row>
        <row r="1249">
          <cell r="A1249">
            <v>41912</v>
          </cell>
          <cell r="B1249" t="str">
            <v>2014/2015</v>
          </cell>
        </row>
        <row r="1250">
          <cell r="A1250">
            <v>41913</v>
          </cell>
          <cell r="B1250" t="str">
            <v>2014/2015</v>
          </cell>
        </row>
        <row r="1251">
          <cell r="A1251">
            <v>41914</v>
          </cell>
          <cell r="B1251" t="str">
            <v>2014/2015</v>
          </cell>
        </row>
        <row r="1252">
          <cell r="A1252">
            <v>41915</v>
          </cell>
          <cell r="B1252" t="str">
            <v>2014/2015</v>
          </cell>
        </row>
        <row r="1253">
          <cell r="A1253">
            <v>41916</v>
          </cell>
          <cell r="B1253" t="str">
            <v>2014/2015</v>
          </cell>
        </row>
        <row r="1254">
          <cell r="A1254">
            <v>41917</v>
          </cell>
          <cell r="B1254" t="str">
            <v>2014/2015</v>
          </cell>
        </row>
        <row r="1255">
          <cell r="A1255">
            <v>41918</v>
          </cell>
          <cell r="B1255" t="str">
            <v>2014/2015</v>
          </cell>
        </row>
        <row r="1256">
          <cell r="A1256">
            <v>41919</v>
          </cell>
          <cell r="B1256" t="str">
            <v>2014/2015</v>
          </cell>
        </row>
        <row r="1257">
          <cell r="A1257">
            <v>41920</v>
          </cell>
          <cell r="B1257" t="str">
            <v>2014/2015</v>
          </cell>
        </row>
        <row r="1258">
          <cell r="A1258">
            <v>41921</v>
          </cell>
          <cell r="B1258" t="str">
            <v>2014/2015</v>
          </cell>
        </row>
        <row r="1259">
          <cell r="A1259">
            <v>41922</v>
          </cell>
          <cell r="B1259" t="str">
            <v>2014/2015</v>
          </cell>
        </row>
        <row r="1260">
          <cell r="A1260">
            <v>41923</v>
          </cell>
          <cell r="B1260" t="str">
            <v>2014/2015</v>
          </cell>
        </row>
        <row r="1261">
          <cell r="A1261">
            <v>41924</v>
          </cell>
          <cell r="B1261" t="str">
            <v>2014/2015</v>
          </cell>
        </row>
        <row r="1262">
          <cell r="A1262">
            <v>41925</v>
          </cell>
          <cell r="B1262" t="str">
            <v>2014/2015</v>
          </cell>
        </row>
        <row r="1263">
          <cell r="A1263">
            <v>41926</v>
          </cell>
          <cell r="B1263" t="str">
            <v>2014/2015</v>
          </cell>
        </row>
        <row r="1264">
          <cell r="A1264">
            <v>41927</v>
          </cell>
          <cell r="B1264" t="str">
            <v>2014/2015</v>
          </cell>
        </row>
        <row r="1265">
          <cell r="A1265">
            <v>41928</v>
          </cell>
          <cell r="B1265" t="str">
            <v>2014/2015</v>
          </cell>
        </row>
        <row r="1266">
          <cell r="A1266">
            <v>41929</v>
          </cell>
          <cell r="B1266" t="str">
            <v>2014/2015</v>
          </cell>
        </row>
        <row r="1267">
          <cell r="A1267">
            <v>41930</v>
          </cell>
          <cell r="B1267" t="str">
            <v>2014/2015</v>
          </cell>
        </row>
        <row r="1268">
          <cell r="A1268">
            <v>41931</v>
          </cell>
          <cell r="B1268" t="str">
            <v>2014/2015</v>
          </cell>
        </row>
        <row r="1269">
          <cell r="A1269">
            <v>41932</v>
          </cell>
          <cell r="B1269" t="str">
            <v>2014/2015</v>
          </cell>
        </row>
        <row r="1270">
          <cell r="A1270">
            <v>41933</v>
          </cell>
          <cell r="B1270" t="str">
            <v>2014/2015</v>
          </cell>
        </row>
        <row r="1271">
          <cell r="A1271">
            <v>41934</v>
          </cell>
          <cell r="B1271" t="str">
            <v>2014/2015</v>
          </cell>
        </row>
        <row r="1272">
          <cell r="A1272">
            <v>41935</v>
          </cell>
          <cell r="B1272" t="str">
            <v>2014/2015</v>
          </cell>
        </row>
        <row r="1273">
          <cell r="A1273">
            <v>41936</v>
          </cell>
          <cell r="B1273" t="str">
            <v>2014/2015</v>
          </cell>
        </row>
        <row r="1274">
          <cell r="A1274">
            <v>41937</v>
          </cell>
          <cell r="B1274" t="str">
            <v>2014/2015</v>
          </cell>
        </row>
        <row r="1275">
          <cell r="A1275">
            <v>41938</v>
          </cell>
          <cell r="B1275" t="str">
            <v>2014/2015</v>
          </cell>
        </row>
        <row r="1276">
          <cell r="A1276">
            <v>41939</v>
          </cell>
          <cell r="B1276" t="str">
            <v>2014/2015</v>
          </cell>
        </row>
        <row r="1277">
          <cell r="A1277">
            <v>41940</v>
          </cell>
          <cell r="B1277" t="str">
            <v>2014/2015</v>
          </cell>
        </row>
        <row r="1278">
          <cell r="A1278">
            <v>41941</v>
          </cell>
          <cell r="B1278" t="str">
            <v>2014/2015</v>
          </cell>
        </row>
        <row r="1279">
          <cell r="A1279">
            <v>41942</v>
          </cell>
          <cell r="B1279" t="str">
            <v>2014/2015</v>
          </cell>
        </row>
        <row r="1280">
          <cell r="A1280">
            <v>41943</v>
          </cell>
          <cell r="B1280" t="str">
            <v>2014/2015</v>
          </cell>
        </row>
        <row r="1281">
          <cell r="A1281">
            <v>41944</v>
          </cell>
          <cell r="B1281" t="str">
            <v>2014/2015</v>
          </cell>
        </row>
        <row r="1282">
          <cell r="A1282">
            <v>41945</v>
          </cell>
          <cell r="B1282" t="str">
            <v>2014/2015</v>
          </cell>
        </row>
        <row r="1283">
          <cell r="A1283">
            <v>41946</v>
          </cell>
          <cell r="B1283" t="str">
            <v>2014/2015</v>
          </cell>
        </row>
        <row r="1284">
          <cell r="A1284">
            <v>41947</v>
          </cell>
          <cell r="B1284" t="str">
            <v>2014/2015</v>
          </cell>
        </row>
        <row r="1285">
          <cell r="A1285">
            <v>41948</v>
          </cell>
          <cell r="B1285" t="str">
            <v>2014/2015</v>
          </cell>
        </row>
        <row r="1286">
          <cell r="A1286">
            <v>41949</v>
          </cell>
          <cell r="B1286" t="str">
            <v>2014/2015</v>
          </cell>
        </row>
        <row r="1287">
          <cell r="A1287">
            <v>41950</v>
          </cell>
          <cell r="B1287" t="str">
            <v>2014/2015</v>
          </cell>
        </row>
        <row r="1288">
          <cell r="A1288">
            <v>41951</v>
          </cell>
          <cell r="B1288" t="str">
            <v>2014/2015</v>
          </cell>
        </row>
        <row r="1289">
          <cell r="A1289">
            <v>41952</v>
          </cell>
          <cell r="B1289" t="str">
            <v>2014/2015</v>
          </cell>
        </row>
        <row r="1290">
          <cell r="A1290">
            <v>41953</v>
          </cell>
          <cell r="B1290" t="str">
            <v>2014/2015</v>
          </cell>
        </row>
        <row r="1291">
          <cell r="A1291">
            <v>41954</v>
          </cell>
          <cell r="B1291" t="str">
            <v>2014/2015</v>
          </cell>
        </row>
        <row r="1292">
          <cell r="A1292">
            <v>41955</v>
          </cell>
          <cell r="B1292" t="str">
            <v>2014/2015</v>
          </cell>
        </row>
        <row r="1293">
          <cell r="A1293">
            <v>41956</v>
          </cell>
          <cell r="B1293" t="str">
            <v>2014/2015</v>
          </cell>
        </row>
        <row r="1294">
          <cell r="A1294">
            <v>41957</v>
          </cell>
          <cell r="B1294" t="str">
            <v>2014/2015</v>
          </cell>
        </row>
        <row r="1295">
          <cell r="A1295">
            <v>41958</v>
          </cell>
          <cell r="B1295" t="str">
            <v>2014/2015</v>
          </cell>
        </row>
        <row r="1296">
          <cell r="A1296">
            <v>41959</v>
          </cell>
          <cell r="B1296" t="str">
            <v>2014/2015</v>
          </cell>
        </row>
        <row r="1297">
          <cell r="A1297">
            <v>41960</v>
          </cell>
          <cell r="B1297" t="str">
            <v>2014/2015</v>
          </cell>
        </row>
        <row r="1298">
          <cell r="A1298">
            <v>41961</v>
          </cell>
          <cell r="B1298" t="str">
            <v>2014/2015</v>
          </cell>
        </row>
        <row r="1299">
          <cell r="A1299">
            <v>41962</v>
          </cell>
          <cell r="B1299" t="str">
            <v>2014/2015</v>
          </cell>
        </row>
        <row r="1300">
          <cell r="A1300">
            <v>41963</v>
          </cell>
          <cell r="B1300" t="str">
            <v>2014/2015</v>
          </cell>
        </row>
        <row r="1301">
          <cell r="A1301">
            <v>41964</v>
          </cell>
          <cell r="B1301" t="str">
            <v>2014/2015</v>
          </cell>
        </row>
        <row r="1302">
          <cell r="A1302">
            <v>41965</v>
          </cell>
          <cell r="B1302" t="str">
            <v>2014/2015</v>
          </cell>
        </row>
        <row r="1303">
          <cell r="A1303">
            <v>41966</v>
          </cell>
          <cell r="B1303" t="str">
            <v>2014/2015</v>
          </cell>
        </row>
        <row r="1304">
          <cell r="A1304">
            <v>41967</v>
          </cell>
          <cell r="B1304" t="str">
            <v>2014/2015</v>
          </cell>
        </row>
        <row r="1305">
          <cell r="A1305">
            <v>41968</v>
          </cell>
          <cell r="B1305" t="str">
            <v>2014/2015</v>
          </cell>
        </row>
        <row r="1306">
          <cell r="A1306">
            <v>41969</v>
          </cell>
          <cell r="B1306" t="str">
            <v>2014/2015</v>
          </cell>
        </row>
        <row r="1307">
          <cell r="A1307">
            <v>41970</v>
          </cell>
          <cell r="B1307" t="str">
            <v>2014/2015</v>
          </cell>
        </row>
        <row r="1308">
          <cell r="A1308">
            <v>41971</v>
          </cell>
          <cell r="B1308" t="str">
            <v>2014/2015</v>
          </cell>
        </row>
        <row r="1309">
          <cell r="A1309">
            <v>41972</v>
          </cell>
          <cell r="B1309" t="str">
            <v>2014/2015</v>
          </cell>
        </row>
        <row r="1310">
          <cell r="A1310">
            <v>41973</v>
          </cell>
          <cell r="B1310" t="str">
            <v>2014/2015</v>
          </cell>
        </row>
        <row r="1311">
          <cell r="A1311">
            <v>41974</v>
          </cell>
          <cell r="B1311" t="str">
            <v>2014/2015</v>
          </cell>
        </row>
        <row r="1312">
          <cell r="A1312">
            <v>41975</v>
          </cell>
          <cell r="B1312" t="str">
            <v>2014/2015</v>
          </cell>
        </row>
        <row r="1313">
          <cell r="A1313">
            <v>41976</v>
          </cell>
          <cell r="B1313" t="str">
            <v>2014/2015</v>
          </cell>
        </row>
        <row r="1314">
          <cell r="A1314">
            <v>41977</v>
          </cell>
          <cell r="B1314" t="str">
            <v>2014/2015</v>
          </cell>
        </row>
        <row r="1315">
          <cell r="A1315">
            <v>41978</v>
          </cell>
          <cell r="B1315" t="str">
            <v>2014/2015</v>
          </cell>
        </row>
        <row r="1316">
          <cell r="A1316">
            <v>41979</v>
          </cell>
          <cell r="B1316" t="str">
            <v>2014/2015</v>
          </cell>
        </row>
        <row r="1317">
          <cell r="A1317">
            <v>41980</v>
          </cell>
          <cell r="B1317" t="str">
            <v>2014/2015</v>
          </cell>
        </row>
        <row r="1318">
          <cell r="A1318">
            <v>41981</v>
          </cell>
          <cell r="B1318" t="str">
            <v>2014/2015</v>
          </cell>
        </row>
        <row r="1319">
          <cell r="A1319">
            <v>41982</v>
          </cell>
          <cell r="B1319" t="str">
            <v>2014/2015</v>
          </cell>
        </row>
        <row r="1320">
          <cell r="A1320">
            <v>41983</v>
          </cell>
          <cell r="B1320" t="str">
            <v>2014/2015</v>
          </cell>
        </row>
        <row r="1321">
          <cell r="A1321">
            <v>41984</v>
          </cell>
          <cell r="B1321" t="str">
            <v>2014/2015</v>
          </cell>
        </row>
        <row r="1322">
          <cell r="A1322">
            <v>41985</v>
          </cell>
          <cell r="B1322" t="str">
            <v>2014/2015</v>
          </cell>
        </row>
        <row r="1323">
          <cell r="A1323">
            <v>41986</v>
          </cell>
          <cell r="B1323" t="str">
            <v>2014/2015</v>
          </cell>
        </row>
        <row r="1324">
          <cell r="A1324">
            <v>41987</v>
          </cell>
          <cell r="B1324" t="str">
            <v>2014/2015</v>
          </cell>
        </row>
        <row r="1325">
          <cell r="A1325">
            <v>41988</v>
          </cell>
          <cell r="B1325" t="str">
            <v>2014/2015</v>
          </cell>
        </row>
        <row r="1326">
          <cell r="A1326">
            <v>41989</v>
          </cell>
          <cell r="B1326" t="str">
            <v>2014/2015</v>
          </cell>
        </row>
        <row r="1327">
          <cell r="A1327">
            <v>41990</v>
          </cell>
          <cell r="B1327" t="str">
            <v>2014/2015</v>
          </cell>
        </row>
        <row r="1328">
          <cell r="A1328">
            <v>41991</v>
          </cell>
          <cell r="B1328" t="str">
            <v>2014/2015</v>
          </cell>
        </row>
        <row r="1329">
          <cell r="A1329">
            <v>41992</v>
          </cell>
          <cell r="B1329" t="str">
            <v>2014/2015</v>
          </cell>
        </row>
        <row r="1330">
          <cell r="A1330">
            <v>41993</v>
          </cell>
          <cell r="B1330" t="str">
            <v>2014/2015</v>
          </cell>
        </row>
        <row r="1331">
          <cell r="A1331">
            <v>41994</v>
          </cell>
          <cell r="B1331" t="str">
            <v>2014/2015</v>
          </cell>
        </row>
        <row r="1332">
          <cell r="A1332">
            <v>41995</v>
          </cell>
          <cell r="B1332" t="str">
            <v>2014/2015</v>
          </cell>
        </row>
        <row r="1333">
          <cell r="A1333">
            <v>41996</v>
          </cell>
          <cell r="B1333" t="str">
            <v>2014/2015</v>
          </cell>
        </row>
        <row r="1334">
          <cell r="A1334">
            <v>41997</v>
          </cell>
          <cell r="B1334" t="str">
            <v>2014/2015</v>
          </cell>
        </row>
        <row r="1335">
          <cell r="A1335">
            <v>41998</v>
          </cell>
          <cell r="B1335" t="str">
            <v>2014/2015</v>
          </cell>
        </row>
        <row r="1336">
          <cell r="A1336">
            <v>41999</v>
          </cell>
          <cell r="B1336" t="str">
            <v>2014/2015</v>
          </cell>
        </row>
        <row r="1337">
          <cell r="A1337">
            <v>42000</v>
          </cell>
          <cell r="B1337" t="str">
            <v>2014/2015</v>
          </cell>
        </row>
        <row r="1338">
          <cell r="A1338">
            <v>42001</v>
          </cell>
          <cell r="B1338" t="str">
            <v>2014/2015</v>
          </cell>
        </row>
        <row r="1339">
          <cell r="A1339">
            <v>42002</v>
          </cell>
          <cell r="B1339" t="str">
            <v>2014/2015</v>
          </cell>
        </row>
        <row r="1340">
          <cell r="A1340">
            <v>42003</v>
          </cell>
          <cell r="B1340" t="str">
            <v>2014/2015</v>
          </cell>
        </row>
        <row r="1341">
          <cell r="A1341">
            <v>42004</v>
          </cell>
          <cell r="B1341" t="str">
            <v>2014/2015</v>
          </cell>
        </row>
        <row r="1342">
          <cell r="A1342">
            <v>42005</v>
          </cell>
          <cell r="B1342" t="str">
            <v>2014/2015</v>
          </cell>
        </row>
        <row r="1343">
          <cell r="A1343">
            <v>42006</v>
          </cell>
          <cell r="B1343" t="str">
            <v>2014/2015</v>
          </cell>
        </row>
        <row r="1344">
          <cell r="A1344">
            <v>42007</v>
          </cell>
          <cell r="B1344" t="str">
            <v>2014/2015</v>
          </cell>
        </row>
        <row r="1345">
          <cell r="A1345">
            <v>42008</v>
          </cell>
          <cell r="B1345" t="str">
            <v>2014/2015</v>
          </cell>
        </row>
        <row r="1346">
          <cell r="A1346">
            <v>42009</v>
          </cell>
          <cell r="B1346" t="str">
            <v>2014/2015</v>
          </cell>
        </row>
        <row r="1347">
          <cell r="A1347">
            <v>42010</v>
          </cell>
          <cell r="B1347" t="str">
            <v>2014/2015</v>
          </cell>
        </row>
        <row r="1348">
          <cell r="A1348">
            <v>42011</v>
          </cell>
          <cell r="B1348" t="str">
            <v>2014/2015</v>
          </cell>
        </row>
        <row r="1349">
          <cell r="A1349">
            <v>42012</v>
          </cell>
          <cell r="B1349" t="str">
            <v>2014/2015</v>
          </cell>
        </row>
        <row r="1350">
          <cell r="A1350">
            <v>42013</v>
          </cell>
          <cell r="B1350" t="str">
            <v>2014/2015</v>
          </cell>
        </row>
        <row r="1351">
          <cell r="A1351">
            <v>42014</v>
          </cell>
          <cell r="B1351" t="str">
            <v>2014/2015</v>
          </cell>
        </row>
        <row r="1352">
          <cell r="A1352">
            <v>42015</v>
          </cell>
          <cell r="B1352" t="str">
            <v>2014/2015</v>
          </cell>
        </row>
        <row r="1353">
          <cell r="A1353">
            <v>42016</v>
          </cell>
          <cell r="B1353" t="str">
            <v>2014/2015</v>
          </cell>
        </row>
        <row r="1354">
          <cell r="A1354">
            <v>42017</v>
          </cell>
          <cell r="B1354" t="str">
            <v>2014/2015</v>
          </cell>
        </row>
        <row r="1355">
          <cell r="A1355">
            <v>42018</v>
          </cell>
          <cell r="B1355" t="str">
            <v>2014/2015</v>
          </cell>
        </row>
        <row r="1356">
          <cell r="A1356">
            <v>42019</v>
          </cell>
          <cell r="B1356" t="str">
            <v>2014/2015</v>
          </cell>
        </row>
        <row r="1357">
          <cell r="A1357">
            <v>42020</v>
          </cell>
          <cell r="B1357" t="str">
            <v>2014/2015</v>
          </cell>
        </row>
        <row r="1358">
          <cell r="A1358">
            <v>42021</v>
          </cell>
          <cell r="B1358" t="str">
            <v>2014/2015</v>
          </cell>
        </row>
        <row r="1359">
          <cell r="A1359">
            <v>42022</v>
          </cell>
          <cell r="B1359" t="str">
            <v>2014/2015</v>
          </cell>
        </row>
        <row r="1360">
          <cell r="A1360">
            <v>42023</v>
          </cell>
          <cell r="B1360" t="str">
            <v>2014/2015</v>
          </cell>
        </row>
        <row r="1361">
          <cell r="A1361">
            <v>42024</v>
          </cell>
          <cell r="B1361" t="str">
            <v>2014/2015</v>
          </cell>
        </row>
        <row r="1362">
          <cell r="A1362">
            <v>42025</v>
          </cell>
          <cell r="B1362" t="str">
            <v>2014/2015</v>
          </cell>
        </row>
        <row r="1363">
          <cell r="A1363">
            <v>42026</v>
          </cell>
          <cell r="B1363" t="str">
            <v>2014/2015</v>
          </cell>
        </row>
        <row r="1364">
          <cell r="A1364">
            <v>42027</v>
          </cell>
          <cell r="B1364" t="str">
            <v>2014/2015</v>
          </cell>
        </row>
        <row r="1365">
          <cell r="A1365">
            <v>42028</v>
          </cell>
          <cell r="B1365" t="str">
            <v>2014/2015</v>
          </cell>
        </row>
        <row r="1366">
          <cell r="A1366">
            <v>42029</v>
          </cell>
          <cell r="B1366" t="str">
            <v>2014/2015</v>
          </cell>
        </row>
        <row r="1367">
          <cell r="A1367">
            <v>42030</v>
          </cell>
          <cell r="B1367" t="str">
            <v>2014/2015</v>
          </cell>
        </row>
        <row r="1368">
          <cell r="A1368">
            <v>42031</v>
          </cell>
          <cell r="B1368" t="str">
            <v>2014/2015</v>
          </cell>
        </row>
        <row r="1369">
          <cell r="A1369">
            <v>42032</v>
          </cell>
          <cell r="B1369" t="str">
            <v>2014/2015</v>
          </cell>
        </row>
        <row r="1370">
          <cell r="A1370">
            <v>42033</v>
          </cell>
          <cell r="B1370" t="str">
            <v>2014/2015</v>
          </cell>
        </row>
        <row r="1371">
          <cell r="A1371">
            <v>42034</v>
          </cell>
          <cell r="B1371" t="str">
            <v>2014/2015</v>
          </cell>
        </row>
        <row r="1372">
          <cell r="A1372">
            <v>42035</v>
          </cell>
          <cell r="B1372" t="str">
            <v>2014/2015</v>
          </cell>
        </row>
        <row r="1373">
          <cell r="A1373">
            <v>42036</v>
          </cell>
          <cell r="B1373" t="str">
            <v>2014/2015</v>
          </cell>
        </row>
        <row r="1374">
          <cell r="A1374">
            <v>42037</v>
          </cell>
          <cell r="B1374" t="str">
            <v>2014/2015</v>
          </cell>
        </row>
        <row r="1375">
          <cell r="A1375">
            <v>42038</v>
          </cell>
          <cell r="B1375" t="str">
            <v>2014/2015</v>
          </cell>
        </row>
        <row r="1376">
          <cell r="A1376">
            <v>42039</v>
          </cell>
          <cell r="B1376" t="str">
            <v>2014/2015</v>
          </cell>
        </row>
        <row r="1377">
          <cell r="A1377">
            <v>42040</v>
          </cell>
          <cell r="B1377" t="str">
            <v>2014/2015</v>
          </cell>
        </row>
        <row r="1378">
          <cell r="A1378">
            <v>42041</v>
          </cell>
          <cell r="B1378" t="str">
            <v>2014/2015</v>
          </cell>
        </row>
        <row r="1379">
          <cell r="A1379">
            <v>42042</v>
          </cell>
          <cell r="B1379" t="str">
            <v>2014/2015</v>
          </cell>
        </row>
        <row r="1380">
          <cell r="A1380">
            <v>42043</v>
          </cell>
          <cell r="B1380" t="str">
            <v>2014/2015</v>
          </cell>
        </row>
        <row r="1381">
          <cell r="A1381">
            <v>42044</v>
          </cell>
          <cell r="B1381" t="str">
            <v>2014/2015</v>
          </cell>
        </row>
        <row r="1382">
          <cell r="A1382">
            <v>42045</v>
          </cell>
          <cell r="B1382" t="str">
            <v>2014/2015</v>
          </cell>
        </row>
        <row r="1383">
          <cell r="A1383">
            <v>42046</v>
          </cell>
          <cell r="B1383" t="str">
            <v>2014/2015</v>
          </cell>
        </row>
        <row r="1384">
          <cell r="A1384">
            <v>42047</v>
          </cell>
          <cell r="B1384" t="str">
            <v>2014/2015</v>
          </cell>
        </row>
        <row r="1385">
          <cell r="A1385">
            <v>42048</v>
          </cell>
          <cell r="B1385" t="str">
            <v>2014/2015</v>
          </cell>
        </row>
        <row r="1386">
          <cell r="A1386">
            <v>42049</v>
          </cell>
          <cell r="B1386" t="str">
            <v>2014/2015</v>
          </cell>
        </row>
        <row r="1387">
          <cell r="A1387">
            <v>42050</v>
          </cell>
          <cell r="B1387" t="str">
            <v>2014/2015</v>
          </cell>
        </row>
        <row r="1388">
          <cell r="A1388">
            <v>42051</v>
          </cell>
          <cell r="B1388" t="str">
            <v>2014/2015</v>
          </cell>
        </row>
        <row r="1389">
          <cell r="A1389">
            <v>42052</v>
          </cell>
          <cell r="B1389" t="str">
            <v>2014/2015</v>
          </cell>
        </row>
        <row r="1390">
          <cell r="A1390">
            <v>42053</v>
          </cell>
          <cell r="B1390" t="str">
            <v>2014/2015</v>
          </cell>
        </row>
        <row r="1391">
          <cell r="A1391">
            <v>42054</v>
          </cell>
          <cell r="B1391" t="str">
            <v>2014/2015</v>
          </cell>
        </row>
        <row r="1392">
          <cell r="A1392">
            <v>42055</v>
          </cell>
          <cell r="B1392" t="str">
            <v>2014/2015</v>
          </cell>
        </row>
        <row r="1393">
          <cell r="A1393">
            <v>42056</v>
          </cell>
          <cell r="B1393" t="str">
            <v>2014/2015</v>
          </cell>
        </row>
        <row r="1394">
          <cell r="A1394">
            <v>42057</v>
          </cell>
          <cell r="B1394" t="str">
            <v>2014/2015</v>
          </cell>
        </row>
        <row r="1395">
          <cell r="A1395">
            <v>42058</v>
          </cell>
          <cell r="B1395" t="str">
            <v>2014/2015</v>
          </cell>
        </row>
        <row r="1396">
          <cell r="A1396">
            <v>42059</v>
          </cell>
          <cell r="B1396" t="str">
            <v>2014/2015</v>
          </cell>
        </row>
        <row r="1397">
          <cell r="A1397">
            <v>42060</v>
          </cell>
          <cell r="B1397" t="str">
            <v>2014/2015</v>
          </cell>
        </row>
        <row r="1398">
          <cell r="A1398">
            <v>42061</v>
          </cell>
          <cell r="B1398" t="str">
            <v>2014/2015</v>
          </cell>
        </row>
        <row r="1399">
          <cell r="A1399">
            <v>42062</v>
          </cell>
          <cell r="B1399" t="str">
            <v>2014/2015</v>
          </cell>
        </row>
        <row r="1400">
          <cell r="A1400">
            <v>42063</v>
          </cell>
          <cell r="B1400" t="str">
            <v>2014/2015</v>
          </cell>
        </row>
        <row r="1401">
          <cell r="A1401">
            <v>42064</v>
          </cell>
          <cell r="B1401" t="str">
            <v>2014/2015</v>
          </cell>
        </row>
        <row r="1402">
          <cell r="A1402">
            <v>42065</v>
          </cell>
          <cell r="B1402" t="str">
            <v>2014/2015</v>
          </cell>
        </row>
        <row r="1403">
          <cell r="A1403">
            <v>42066</v>
          </cell>
          <cell r="B1403" t="str">
            <v>2014/2015</v>
          </cell>
        </row>
        <row r="1404">
          <cell r="A1404">
            <v>42067</v>
          </cell>
          <cell r="B1404" t="str">
            <v>2014/2015</v>
          </cell>
        </row>
        <row r="1405">
          <cell r="A1405">
            <v>42068</v>
          </cell>
          <cell r="B1405" t="str">
            <v>2014/2015</v>
          </cell>
        </row>
        <row r="1406">
          <cell r="A1406">
            <v>42069</v>
          </cell>
          <cell r="B1406" t="str">
            <v>2014/2015</v>
          </cell>
        </row>
        <row r="1407">
          <cell r="A1407">
            <v>42070</v>
          </cell>
          <cell r="B1407" t="str">
            <v>2014/2015</v>
          </cell>
        </row>
        <row r="1408">
          <cell r="A1408">
            <v>42071</v>
          </cell>
          <cell r="B1408" t="str">
            <v>2014/2015</v>
          </cell>
        </row>
        <row r="1409">
          <cell r="A1409">
            <v>42072</v>
          </cell>
          <cell r="B1409" t="str">
            <v>2014/2015</v>
          </cell>
        </row>
        <row r="1410">
          <cell r="A1410">
            <v>42073</v>
          </cell>
          <cell r="B1410" t="str">
            <v>2014/2015</v>
          </cell>
        </row>
        <row r="1411">
          <cell r="A1411">
            <v>42074</v>
          </cell>
          <cell r="B1411" t="str">
            <v>2014/2015</v>
          </cell>
        </row>
        <row r="1412">
          <cell r="A1412">
            <v>42075</v>
          </cell>
          <cell r="B1412" t="str">
            <v>2014/2015</v>
          </cell>
        </row>
        <row r="1413">
          <cell r="A1413">
            <v>42076</v>
          </cell>
          <cell r="B1413" t="str">
            <v>2014/2015</v>
          </cell>
        </row>
        <row r="1414">
          <cell r="A1414">
            <v>42077</v>
          </cell>
          <cell r="B1414" t="str">
            <v>2014/2015</v>
          </cell>
        </row>
        <row r="1415">
          <cell r="A1415">
            <v>42078</v>
          </cell>
          <cell r="B1415" t="str">
            <v>2014/2015</v>
          </cell>
        </row>
        <row r="1416">
          <cell r="A1416">
            <v>42079</v>
          </cell>
          <cell r="B1416" t="str">
            <v>2014/2015</v>
          </cell>
        </row>
        <row r="1417">
          <cell r="A1417">
            <v>42080</v>
          </cell>
          <cell r="B1417" t="str">
            <v>2014/2015</v>
          </cell>
        </row>
        <row r="1418">
          <cell r="A1418">
            <v>42081</v>
          </cell>
          <cell r="B1418" t="str">
            <v>2014/2015</v>
          </cell>
        </row>
        <row r="1419">
          <cell r="A1419">
            <v>42082</v>
          </cell>
          <cell r="B1419" t="str">
            <v>2014/2015</v>
          </cell>
        </row>
        <row r="1420">
          <cell r="A1420">
            <v>42083</v>
          </cell>
          <cell r="B1420" t="str">
            <v>2014/2015</v>
          </cell>
        </row>
        <row r="1421">
          <cell r="A1421">
            <v>42084</v>
          </cell>
          <cell r="B1421" t="str">
            <v>2014/2015</v>
          </cell>
        </row>
        <row r="1422">
          <cell r="A1422">
            <v>42085</v>
          </cell>
          <cell r="B1422" t="str">
            <v>2014/2015</v>
          </cell>
        </row>
        <row r="1423">
          <cell r="A1423">
            <v>42086</v>
          </cell>
          <cell r="B1423" t="str">
            <v>2014/2015</v>
          </cell>
        </row>
        <row r="1424">
          <cell r="A1424">
            <v>42087</v>
          </cell>
          <cell r="B1424" t="str">
            <v>2014/2015</v>
          </cell>
        </row>
        <row r="1425">
          <cell r="A1425">
            <v>42088</v>
          </cell>
          <cell r="B1425" t="str">
            <v>2014/2015</v>
          </cell>
        </row>
        <row r="1426">
          <cell r="A1426">
            <v>42089</v>
          </cell>
          <cell r="B1426" t="str">
            <v>2014/2015</v>
          </cell>
        </row>
        <row r="1427">
          <cell r="A1427">
            <v>42090</v>
          </cell>
          <cell r="B1427" t="str">
            <v>2014/2015</v>
          </cell>
        </row>
        <row r="1428">
          <cell r="A1428">
            <v>42091</v>
          </cell>
          <cell r="B1428" t="str">
            <v>2014/2015</v>
          </cell>
        </row>
        <row r="1429">
          <cell r="A1429">
            <v>42092</v>
          </cell>
          <cell r="B1429" t="str">
            <v>2014/2015</v>
          </cell>
        </row>
        <row r="1430">
          <cell r="A1430">
            <v>42093</v>
          </cell>
          <cell r="B1430" t="str">
            <v>2014/2015</v>
          </cell>
        </row>
        <row r="1431">
          <cell r="A1431">
            <v>42094</v>
          </cell>
          <cell r="B1431" t="str">
            <v>2014/2015</v>
          </cell>
        </row>
        <row r="1432">
          <cell r="A1432">
            <v>42095</v>
          </cell>
          <cell r="B1432" t="str">
            <v>2014/2015</v>
          </cell>
        </row>
        <row r="1433">
          <cell r="A1433">
            <v>42096</v>
          </cell>
          <cell r="B1433" t="str">
            <v>2014/2015</v>
          </cell>
        </row>
        <row r="1434">
          <cell r="A1434">
            <v>42097</v>
          </cell>
          <cell r="B1434" t="str">
            <v>2014/2015</v>
          </cell>
        </row>
        <row r="1435">
          <cell r="A1435">
            <v>42098</v>
          </cell>
          <cell r="B1435" t="str">
            <v>2014/2015</v>
          </cell>
        </row>
        <row r="1436">
          <cell r="A1436">
            <v>42099</v>
          </cell>
          <cell r="B1436" t="str">
            <v>2014/2015</v>
          </cell>
        </row>
        <row r="1437">
          <cell r="A1437">
            <v>42100</v>
          </cell>
          <cell r="B1437" t="str">
            <v>2014/2015</v>
          </cell>
        </row>
        <row r="1438">
          <cell r="A1438">
            <v>42101</v>
          </cell>
          <cell r="B1438" t="str">
            <v>2014/2015</v>
          </cell>
        </row>
        <row r="1439">
          <cell r="A1439">
            <v>42102</v>
          </cell>
          <cell r="B1439" t="str">
            <v>2014/2015</v>
          </cell>
        </row>
        <row r="1440">
          <cell r="A1440">
            <v>42103</v>
          </cell>
          <cell r="B1440" t="str">
            <v>2014/2015</v>
          </cell>
        </row>
        <row r="1441">
          <cell r="A1441">
            <v>42104</v>
          </cell>
          <cell r="B1441" t="str">
            <v>2014/2015</v>
          </cell>
        </row>
        <row r="1442">
          <cell r="A1442">
            <v>42105</v>
          </cell>
          <cell r="B1442" t="str">
            <v>2014/2015</v>
          </cell>
        </row>
        <row r="1443">
          <cell r="A1443">
            <v>42106</v>
          </cell>
          <cell r="B1443" t="str">
            <v>2014/2015</v>
          </cell>
        </row>
        <row r="1444">
          <cell r="A1444">
            <v>42107</v>
          </cell>
          <cell r="B1444" t="str">
            <v>2014/2015</v>
          </cell>
        </row>
        <row r="1445">
          <cell r="A1445">
            <v>42108</v>
          </cell>
          <cell r="B1445" t="str">
            <v>2014/2015</v>
          </cell>
        </row>
        <row r="1446">
          <cell r="A1446">
            <v>42109</v>
          </cell>
          <cell r="B1446" t="str">
            <v>2014/2015</v>
          </cell>
        </row>
        <row r="1447">
          <cell r="A1447">
            <v>42110</v>
          </cell>
          <cell r="B1447" t="str">
            <v>2014/2015</v>
          </cell>
        </row>
        <row r="1448">
          <cell r="A1448">
            <v>42111</v>
          </cell>
          <cell r="B1448" t="str">
            <v>2014/2015</v>
          </cell>
        </row>
        <row r="1449">
          <cell r="A1449">
            <v>42112</v>
          </cell>
          <cell r="B1449" t="str">
            <v>2014/2015</v>
          </cell>
        </row>
        <row r="1450">
          <cell r="A1450">
            <v>42113</v>
          </cell>
          <cell r="B1450" t="str">
            <v>2014/2015</v>
          </cell>
        </row>
        <row r="1451">
          <cell r="A1451">
            <v>42114</v>
          </cell>
          <cell r="B1451" t="str">
            <v>2014/2015</v>
          </cell>
        </row>
        <row r="1452">
          <cell r="A1452">
            <v>42115</v>
          </cell>
          <cell r="B1452" t="str">
            <v>2014/2015</v>
          </cell>
        </row>
        <row r="1453">
          <cell r="A1453">
            <v>42116</v>
          </cell>
          <cell r="B1453" t="str">
            <v>2014/2015</v>
          </cell>
        </row>
        <row r="1454">
          <cell r="A1454">
            <v>42117</v>
          </cell>
          <cell r="B1454" t="str">
            <v>2014/2015</v>
          </cell>
        </row>
        <row r="1455">
          <cell r="A1455">
            <v>42118</v>
          </cell>
          <cell r="B1455" t="str">
            <v>2014/2015</v>
          </cell>
        </row>
        <row r="1456">
          <cell r="A1456">
            <v>42119</v>
          </cell>
          <cell r="B1456" t="str">
            <v>2014/2015</v>
          </cell>
        </row>
        <row r="1457">
          <cell r="A1457">
            <v>42120</v>
          </cell>
          <cell r="B1457" t="str">
            <v>2014/2015</v>
          </cell>
        </row>
        <row r="1458">
          <cell r="A1458">
            <v>42121</v>
          </cell>
          <cell r="B1458" t="str">
            <v>2014/2015</v>
          </cell>
        </row>
        <row r="1459">
          <cell r="A1459">
            <v>42122</v>
          </cell>
          <cell r="B1459" t="str">
            <v>2014/2015</v>
          </cell>
        </row>
        <row r="1460">
          <cell r="A1460">
            <v>42123</v>
          </cell>
          <cell r="B1460" t="str">
            <v>2014/2015</v>
          </cell>
        </row>
        <row r="1461">
          <cell r="A1461">
            <v>42124</v>
          </cell>
          <cell r="B1461" t="str">
            <v>2014/2015</v>
          </cell>
        </row>
        <row r="1462">
          <cell r="A1462">
            <v>42125</v>
          </cell>
          <cell r="B1462" t="str">
            <v>2014/2015</v>
          </cell>
        </row>
        <row r="1463">
          <cell r="A1463">
            <v>42126</v>
          </cell>
          <cell r="B1463" t="str">
            <v>2014/2015</v>
          </cell>
        </row>
        <row r="1464">
          <cell r="A1464">
            <v>42127</v>
          </cell>
          <cell r="B1464" t="str">
            <v>2014/2015</v>
          </cell>
        </row>
        <row r="1465">
          <cell r="A1465">
            <v>42128</v>
          </cell>
          <cell r="B1465" t="str">
            <v>2014/2015</v>
          </cell>
        </row>
        <row r="1466">
          <cell r="A1466">
            <v>42129</v>
          </cell>
          <cell r="B1466" t="str">
            <v>2014/2015</v>
          </cell>
        </row>
        <row r="1467">
          <cell r="A1467">
            <v>42130</v>
          </cell>
          <cell r="B1467" t="str">
            <v>2014/2015</v>
          </cell>
        </row>
        <row r="1468">
          <cell r="A1468">
            <v>42131</v>
          </cell>
          <cell r="B1468" t="str">
            <v>2014/2015</v>
          </cell>
        </row>
        <row r="1469">
          <cell r="A1469">
            <v>42132</v>
          </cell>
          <cell r="B1469" t="str">
            <v>2014/2015</v>
          </cell>
        </row>
        <row r="1470">
          <cell r="A1470">
            <v>42133</v>
          </cell>
          <cell r="B1470" t="str">
            <v>2014/2015</v>
          </cell>
        </row>
        <row r="1471">
          <cell r="A1471">
            <v>42134</v>
          </cell>
          <cell r="B1471" t="str">
            <v>2014/2015</v>
          </cell>
        </row>
        <row r="1472">
          <cell r="A1472">
            <v>42135</v>
          </cell>
          <cell r="B1472" t="str">
            <v>2014/2015</v>
          </cell>
        </row>
        <row r="1473">
          <cell r="A1473">
            <v>42136</v>
          </cell>
          <cell r="B1473" t="str">
            <v>2014/2015</v>
          </cell>
        </row>
        <row r="1474">
          <cell r="A1474">
            <v>42137</v>
          </cell>
          <cell r="B1474" t="str">
            <v>2014/2015</v>
          </cell>
        </row>
        <row r="1475">
          <cell r="A1475">
            <v>42138</v>
          </cell>
          <cell r="B1475" t="str">
            <v>2014/2015</v>
          </cell>
        </row>
        <row r="1476">
          <cell r="A1476">
            <v>42139</v>
          </cell>
          <cell r="B1476" t="str">
            <v>2014/2015</v>
          </cell>
        </row>
        <row r="1477">
          <cell r="A1477">
            <v>42140</v>
          </cell>
          <cell r="B1477" t="str">
            <v>2014/2015</v>
          </cell>
        </row>
        <row r="1478">
          <cell r="A1478">
            <v>42141</v>
          </cell>
          <cell r="B1478" t="str">
            <v>2014/2015</v>
          </cell>
        </row>
        <row r="1479">
          <cell r="A1479">
            <v>42142</v>
          </cell>
          <cell r="B1479" t="str">
            <v>2014/2015</v>
          </cell>
        </row>
        <row r="1480">
          <cell r="A1480">
            <v>42143</v>
          </cell>
          <cell r="B1480" t="str">
            <v>2014/2015</v>
          </cell>
        </row>
        <row r="1481">
          <cell r="A1481">
            <v>42144</v>
          </cell>
          <cell r="B1481" t="str">
            <v>2014/2015</v>
          </cell>
        </row>
        <row r="1482">
          <cell r="A1482">
            <v>42145</v>
          </cell>
          <cell r="B1482" t="str">
            <v>2014/2015</v>
          </cell>
        </row>
        <row r="1483">
          <cell r="A1483">
            <v>42146</v>
          </cell>
          <cell r="B1483" t="str">
            <v>2014/2015</v>
          </cell>
        </row>
        <row r="1484">
          <cell r="A1484">
            <v>42147</v>
          </cell>
          <cell r="B1484" t="str">
            <v>2014/2015</v>
          </cell>
        </row>
        <row r="1485">
          <cell r="A1485">
            <v>42148</v>
          </cell>
          <cell r="B1485" t="str">
            <v>2014/2015</v>
          </cell>
        </row>
        <row r="1486">
          <cell r="A1486">
            <v>42149</v>
          </cell>
          <cell r="B1486" t="str">
            <v>2014/2015</v>
          </cell>
        </row>
        <row r="1487">
          <cell r="A1487">
            <v>42150</v>
          </cell>
          <cell r="B1487" t="str">
            <v>2014/2015</v>
          </cell>
        </row>
        <row r="1488">
          <cell r="A1488">
            <v>42151</v>
          </cell>
          <cell r="B1488" t="str">
            <v>2014/2015</v>
          </cell>
        </row>
        <row r="1489">
          <cell r="A1489">
            <v>42152</v>
          </cell>
          <cell r="B1489" t="str">
            <v>2014/2015</v>
          </cell>
        </row>
        <row r="1490">
          <cell r="A1490">
            <v>42153</v>
          </cell>
          <cell r="B1490" t="str">
            <v>2014/2015</v>
          </cell>
        </row>
        <row r="1491">
          <cell r="A1491">
            <v>42154</v>
          </cell>
          <cell r="B1491" t="str">
            <v>2014/2015</v>
          </cell>
        </row>
        <row r="1492">
          <cell r="A1492">
            <v>42155</v>
          </cell>
          <cell r="B1492" t="str">
            <v>2014/2015</v>
          </cell>
        </row>
        <row r="1493">
          <cell r="A1493">
            <v>42156</v>
          </cell>
          <cell r="B1493" t="str">
            <v>2014/2015</v>
          </cell>
        </row>
        <row r="1494">
          <cell r="A1494">
            <v>42157</v>
          </cell>
          <cell r="B1494" t="str">
            <v>2014/2015</v>
          </cell>
        </row>
        <row r="1495">
          <cell r="A1495">
            <v>42158</v>
          </cell>
          <cell r="B1495" t="str">
            <v>2014/2015</v>
          </cell>
        </row>
        <row r="1496">
          <cell r="A1496">
            <v>42159</v>
          </cell>
          <cell r="B1496" t="str">
            <v>2014/2015</v>
          </cell>
        </row>
        <row r="1497">
          <cell r="A1497">
            <v>42160</v>
          </cell>
          <cell r="B1497" t="str">
            <v>2014/2015</v>
          </cell>
        </row>
        <row r="1498">
          <cell r="A1498">
            <v>42161</v>
          </cell>
          <cell r="B1498" t="str">
            <v>2014/2015</v>
          </cell>
        </row>
        <row r="1499">
          <cell r="A1499">
            <v>42162</v>
          </cell>
          <cell r="B1499" t="str">
            <v>2014/2015</v>
          </cell>
        </row>
        <row r="1500">
          <cell r="A1500">
            <v>42163</v>
          </cell>
          <cell r="B1500" t="str">
            <v>2014/2015</v>
          </cell>
        </row>
        <row r="1501">
          <cell r="A1501">
            <v>42164</v>
          </cell>
          <cell r="B1501" t="str">
            <v>2014/2015</v>
          </cell>
        </row>
        <row r="1502">
          <cell r="A1502">
            <v>42165</v>
          </cell>
          <cell r="B1502" t="str">
            <v>2014/2015</v>
          </cell>
        </row>
        <row r="1503">
          <cell r="A1503">
            <v>42166</v>
          </cell>
          <cell r="B1503" t="str">
            <v>2014/2015</v>
          </cell>
        </row>
        <row r="1504">
          <cell r="A1504">
            <v>42167</v>
          </cell>
          <cell r="B1504" t="str">
            <v>2014/2015</v>
          </cell>
        </row>
        <row r="1505">
          <cell r="A1505">
            <v>42168</v>
          </cell>
          <cell r="B1505" t="str">
            <v>2014/2015</v>
          </cell>
        </row>
        <row r="1506">
          <cell r="A1506">
            <v>42169</v>
          </cell>
          <cell r="B1506" t="str">
            <v>2014/2015</v>
          </cell>
        </row>
        <row r="1507">
          <cell r="A1507">
            <v>42170</v>
          </cell>
          <cell r="B1507" t="str">
            <v>2014/2015</v>
          </cell>
        </row>
        <row r="1508">
          <cell r="A1508">
            <v>42171</v>
          </cell>
          <cell r="B1508" t="str">
            <v>2014/2015</v>
          </cell>
        </row>
        <row r="1509">
          <cell r="A1509">
            <v>42172</v>
          </cell>
          <cell r="B1509" t="str">
            <v>2014/2015</v>
          </cell>
        </row>
        <row r="1510">
          <cell r="A1510">
            <v>42173</v>
          </cell>
          <cell r="B1510" t="str">
            <v>2014/2015</v>
          </cell>
        </row>
        <row r="1511">
          <cell r="A1511">
            <v>42174</v>
          </cell>
          <cell r="B1511" t="str">
            <v>2014/2015</v>
          </cell>
        </row>
        <row r="1512">
          <cell r="A1512">
            <v>42175</v>
          </cell>
          <cell r="B1512" t="str">
            <v>2014/2015</v>
          </cell>
        </row>
        <row r="1513">
          <cell r="A1513">
            <v>42176</v>
          </cell>
          <cell r="B1513" t="str">
            <v>2014/2015</v>
          </cell>
        </row>
        <row r="1514">
          <cell r="A1514">
            <v>42177</v>
          </cell>
          <cell r="B1514" t="str">
            <v>2014/2015</v>
          </cell>
        </row>
        <row r="1515">
          <cell r="A1515">
            <v>42178</v>
          </cell>
          <cell r="B1515" t="str">
            <v>2014/2015</v>
          </cell>
        </row>
        <row r="1516">
          <cell r="A1516">
            <v>42179</v>
          </cell>
          <cell r="B1516" t="str">
            <v>2014/2015</v>
          </cell>
        </row>
        <row r="1517">
          <cell r="A1517">
            <v>42180</v>
          </cell>
          <cell r="B1517" t="str">
            <v>2014/2015</v>
          </cell>
        </row>
        <row r="1518">
          <cell r="A1518">
            <v>42181</v>
          </cell>
          <cell r="B1518" t="str">
            <v>2014/2015</v>
          </cell>
        </row>
        <row r="1519">
          <cell r="A1519">
            <v>42182</v>
          </cell>
          <cell r="B1519" t="str">
            <v>2014/2015</v>
          </cell>
        </row>
        <row r="1520">
          <cell r="A1520">
            <v>42183</v>
          </cell>
          <cell r="B1520" t="str">
            <v>2014/2015</v>
          </cell>
        </row>
        <row r="1521">
          <cell r="A1521">
            <v>42184</v>
          </cell>
          <cell r="B1521" t="str">
            <v>2014/2015</v>
          </cell>
        </row>
        <row r="1522">
          <cell r="A1522">
            <v>42185</v>
          </cell>
          <cell r="B1522" t="str">
            <v>2014/2015</v>
          </cell>
        </row>
        <row r="1523">
          <cell r="A1523">
            <v>42186</v>
          </cell>
          <cell r="B1523" t="str">
            <v>2015/2016</v>
          </cell>
        </row>
        <row r="1524">
          <cell r="A1524">
            <v>42187</v>
          </cell>
          <cell r="B1524" t="str">
            <v>2015/2016</v>
          </cell>
        </row>
        <row r="1525">
          <cell r="A1525">
            <v>42188</v>
          </cell>
          <cell r="B1525" t="str">
            <v>2015/2016</v>
          </cell>
        </row>
        <row r="1526">
          <cell r="A1526">
            <v>42189</v>
          </cell>
          <cell r="B1526" t="str">
            <v>2015/2016</v>
          </cell>
        </row>
        <row r="1527">
          <cell r="A1527">
            <v>42190</v>
          </cell>
          <cell r="B1527" t="str">
            <v>2015/2016</v>
          </cell>
        </row>
        <row r="1528">
          <cell r="A1528">
            <v>42191</v>
          </cell>
          <cell r="B1528" t="str">
            <v>2015/2016</v>
          </cell>
        </row>
        <row r="1529">
          <cell r="A1529">
            <v>42192</v>
          </cell>
          <cell r="B1529" t="str">
            <v>2015/2016</v>
          </cell>
        </row>
        <row r="1530">
          <cell r="A1530">
            <v>42193</v>
          </cell>
          <cell r="B1530" t="str">
            <v>2015/2016</v>
          </cell>
        </row>
        <row r="1531">
          <cell r="A1531">
            <v>42194</v>
          </cell>
          <cell r="B1531" t="str">
            <v>2015/2016</v>
          </cell>
        </row>
        <row r="1532">
          <cell r="A1532">
            <v>42195</v>
          </cell>
          <cell r="B1532" t="str">
            <v>2015/2016</v>
          </cell>
        </row>
        <row r="1533">
          <cell r="A1533">
            <v>42196</v>
          </cell>
          <cell r="B1533" t="str">
            <v>2015/2016</v>
          </cell>
        </row>
        <row r="1534">
          <cell r="A1534">
            <v>42197</v>
          </cell>
          <cell r="B1534" t="str">
            <v>2015/2016</v>
          </cell>
        </row>
        <row r="1535">
          <cell r="A1535">
            <v>42198</v>
          </cell>
          <cell r="B1535" t="str">
            <v>2015/2016</v>
          </cell>
        </row>
        <row r="1536">
          <cell r="A1536">
            <v>42199</v>
          </cell>
          <cell r="B1536" t="str">
            <v>2015/2016</v>
          </cell>
        </row>
        <row r="1537">
          <cell r="A1537">
            <v>42200</v>
          </cell>
          <cell r="B1537" t="str">
            <v>2015/2016</v>
          </cell>
        </row>
        <row r="1538">
          <cell r="A1538">
            <v>42201</v>
          </cell>
          <cell r="B1538" t="str">
            <v>2015/2016</v>
          </cell>
        </row>
        <row r="1539">
          <cell r="A1539">
            <v>42202</v>
          </cell>
          <cell r="B1539" t="str">
            <v>2015/2016</v>
          </cell>
        </row>
        <row r="1540">
          <cell r="A1540">
            <v>42203</v>
          </cell>
          <cell r="B1540" t="str">
            <v>2015/2016</v>
          </cell>
        </row>
        <row r="1541">
          <cell r="A1541">
            <v>42204</v>
          </cell>
          <cell r="B1541" t="str">
            <v>2015/2016</v>
          </cell>
        </row>
        <row r="1542">
          <cell r="A1542">
            <v>42205</v>
          </cell>
          <cell r="B1542" t="str">
            <v>2015/2016</v>
          </cell>
        </row>
        <row r="1543">
          <cell r="A1543">
            <v>42206</v>
          </cell>
          <cell r="B1543" t="str">
            <v>2015/2016</v>
          </cell>
        </row>
        <row r="1544">
          <cell r="A1544">
            <v>42207</v>
          </cell>
          <cell r="B1544" t="str">
            <v>2015/2016</v>
          </cell>
        </row>
        <row r="1545">
          <cell r="A1545">
            <v>42208</v>
          </cell>
          <cell r="B1545" t="str">
            <v>2015/2016</v>
          </cell>
        </row>
        <row r="1546">
          <cell r="A1546">
            <v>42209</v>
          </cell>
          <cell r="B1546" t="str">
            <v>2015/2016</v>
          </cell>
        </row>
        <row r="1547">
          <cell r="A1547">
            <v>42210</v>
          </cell>
          <cell r="B1547" t="str">
            <v>2015/2016</v>
          </cell>
        </row>
        <row r="1548">
          <cell r="A1548">
            <v>42211</v>
          </cell>
          <cell r="B1548" t="str">
            <v>2015/2016</v>
          </cell>
        </row>
        <row r="1549">
          <cell r="A1549">
            <v>42212</v>
          </cell>
          <cell r="B1549" t="str">
            <v>2015/2016</v>
          </cell>
        </row>
        <row r="1550">
          <cell r="A1550">
            <v>42213</v>
          </cell>
          <cell r="B1550" t="str">
            <v>2015/2016</v>
          </cell>
        </row>
        <row r="1551">
          <cell r="A1551">
            <v>42214</v>
          </cell>
          <cell r="B1551" t="str">
            <v>2015/2016</v>
          </cell>
        </row>
        <row r="1552">
          <cell r="A1552">
            <v>42215</v>
          </cell>
          <cell r="B1552" t="str">
            <v>2015/2016</v>
          </cell>
        </row>
        <row r="1553">
          <cell r="A1553">
            <v>42216</v>
          </cell>
          <cell r="B1553" t="str">
            <v>2015/2016</v>
          </cell>
        </row>
        <row r="1554">
          <cell r="A1554">
            <v>42217</v>
          </cell>
          <cell r="B1554" t="str">
            <v>2015/2016</v>
          </cell>
        </row>
        <row r="1555">
          <cell r="A1555">
            <v>42218</v>
          </cell>
          <cell r="B1555" t="str">
            <v>2015/2016</v>
          </cell>
        </row>
        <row r="1556">
          <cell r="A1556">
            <v>42219</v>
          </cell>
          <cell r="B1556" t="str">
            <v>2015/2016</v>
          </cell>
        </row>
        <row r="1557">
          <cell r="A1557">
            <v>42220</v>
          </cell>
          <cell r="B1557" t="str">
            <v>2015/2016</v>
          </cell>
        </row>
        <row r="1558">
          <cell r="A1558">
            <v>42221</v>
          </cell>
          <cell r="B1558" t="str">
            <v>2015/2016</v>
          </cell>
        </row>
        <row r="1559">
          <cell r="A1559">
            <v>42222</v>
          </cell>
          <cell r="B1559" t="str">
            <v>2015/2016</v>
          </cell>
        </row>
        <row r="1560">
          <cell r="A1560">
            <v>42223</v>
          </cell>
          <cell r="B1560" t="str">
            <v>2015/2016</v>
          </cell>
        </row>
        <row r="1561">
          <cell r="A1561">
            <v>42224</v>
          </cell>
          <cell r="B1561" t="str">
            <v>2015/2016</v>
          </cell>
        </row>
        <row r="1562">
          <cell r="A1562">
            <v>42225</v>
          </cell>
          <cell r="B1562" t="str">
            <v>2015/2016</v>
          </cell>
        </row>
        <row r="1563">
          <cell r="A1563">
            <v>42226</v>
          </cell>
          <cell r="B1563" t="str">
            <v>2015/2016</v>
          </cell>
        </row>
        <row r="1564">
          <cell r="A1564">
            <v>42227</v>
          </cell>
          <cell r="B1564" t="str">
            <v>2015/2016</v>
          </cell>
        </row>
        <row r="1565">
          <cell r="A1565">
            <v>42228</v>
          </cell>
          <cell r="B1565" t="str">
            <v>2015/2016</v>
          </cell>
        </row>
        <row r="1566">
          <cell r="A1566">
            <v>42229</v>
          </cell>
          <cell r="B1566" t="str">
            <v>2015/2016</v>
          </cell>
        </row>
        <row r="1567">
          <cell r="A1567">
            <v>42230</v>
          </cell>
          <cell r="B1567" t="str">
            <v>2015/2016</v>
          </cell>
        </row>
        <row r="1568">
          <cell r="A1568">
            <v>42231</v>
          </cell>
          <cell r="B1568" t="str">
            <v>2015/2016</v>
          </cell>
        </row>
        <row r="1569">
          <cell r="A1569">
            <v>42232</v>
          </cell>
          <cell r="B1569" t="str">
            <v>2015/2016</v>
          </cell>
        </row>
        <row r="1570">
          <cell r="A1570">
            <v>42233</v>
          </cell>
          <cell r="B1570" t="str">
            <v>2015/2016</v>
          </cell>
        </row>
        <row r="1571">
          <cell r="A1571">
            <v>42234</v>
          </cell>
          <cell r="B1571" t="str">
            <v>2015/2016</v>
          </cell>
        </row>
        <row r="1572">
          <cell r="A1572">
            <v>42235</v>
          </cell>
          <cell r="B1572" t="str">
            <v>2015/2016</v>
          </cell>
        </row>
        <row r="1573">
          <cell r="A1573">
            <v>42236</v>
          </cell>
          <cell r="B1573" t="str">
            <v>2015/2016</v>
          </cell>
        </row>
        <row r="1574">
          <cell r="A1574">
            <v>42237</v>
          </cell>
          <cell r="B1574" t="str">
            <v>2015/2016</v>
          </cell>
        </row>
        <row r="1575">
          <cell r="A1575">
            <v>42238</v>
          </cell>
          <cell r="B1575" t="str">
            <v>2015/2016</v>
          </cell>
        </row>
        <row r="1576">
          <cell r="A1576">
            <v>42239</v>
          </cell>
          <cell r="B1576" t="str">
            <v>2015/2016</v>
          </cell>
        </row>
        <row r="1577">
          <cell r="A1577">
            <v>42240</v>
          </cell>
          <cell r="B1577" t="str">
            <v>2015/2016</v>
          </cell>
        </row>
        <row r="1578">
          <cell r="A1578">
            <v>42241</v>
          </cell>
          <cell r="B1578" t="str">
            <v>2015/2016</v>
          </cell>
        </row>
        <row r="1579">
          <cell r="A1579">
            <v>42242</v>
          </cell>
          <cell r="B1579" t="str">
            <v>2015/2016</v>
          </cell>
        </row>
        <row r="1580">
          <cell r="A1580">
            <v>42243</v>
          </cell>
          <cell r="B1580" t="str">
            <v>2015/2016</v>
          </cell>
        </row>
        <row r="1581">
          <cell r="A1581">
            <v>42244</v>
          </cell>
          <cell r="B1581" t="str">
            <v>2015/2016</v>
          </cell>
        </row>
        <row r="1582">
          <cell r="A1582">
            <v>42245</v>
          </cell>
          <cell r="B1582" t="str">
            <v>2015/2016</v>
          </cell>
        </row>
        <row r="1583">
          <cell r="A1583">
            <v>42246</v>
          </cell>
          <cell r="B1583" t="str">
            <v>2015/2016</v>
          </cell>
        </row>
        <row r="1584">
          <cell r="A1584">
            <v>42247</v>
          </cell>
          <cell r="B1584" t="str">
            <v>2015/2016</v>
          </cell>
        </row>
        <row r="1585">
          <cell r="A1585">
            <v>42248</v>
          </cell>
          <cell r="B1585" t="str">
            <v>2015/2016</v>
          </cell>
        </row>
        <row r="1586">
          <cell r="A1586">
            <v>42249</v>
          </cell>
          <cell r="B1586" t="str">
            <v>2015/2016</v>
          </cell>
        </row>
        <row r="1587">
          <cell r="A1587">
            <v>42250</v>
          </cell>
          <cell r="B1587" t="str">
            <v>2015/2016</v>
          </cell>
        </row>
        <row r="1588">
          <cell r="A1588">
            <v>42251</v>
          </cell>
          <cell r="B1588" t="str">
            <v>2015/2016</v>
          </cell>
        </row>
        <row r="1589">
          <cell r="A1589">
            <v>42252</v>
          </cell>
          <cell r="B1589" t="str">
            <v>2015/2016</v>
          </cell>
        </row>
        <row r="1590">
          <cell r="A1590">
            <v>42253</v>
          </cell>
          <cell r="B1590" t="str">
            <v>2015/2016</v>
          </cell>
        </row>
        <row r="1591">
          <cell r="A1591">
            <v>42254</v>
          </cell>
          <cell r="B1591" t="str">
            <v>2015/2016</v>
          </cell>
        </row>
        <row r="1592">
          <cell r="A1592">
            <v>42255</v>
          </cell>
          <cell r="B1592" t="str">
            <v>2015/2016</v>
          </cell>
        </row>
        <row r="1593">
          <cell r="A1593">
            <v>42256</v>
          </cell>
          <cell r="B1593" t="str">
            <v>2015/2016</v>
          </cell>
        </row>
        <row r="1594">
          <cell r="A1594">
            <v>42257</v>
          </cell>
          <cell r="B1594" t="str">
            <v>2015/2016</v>
          </cell>
        </row>
        <row r="1595">
          <cell r="A1595">
            <v>42258</v>
          </cell>
          <cell r="B1595" t="str">
            <v>2015/2016</v>
          </cell>
        </row>
        <row r="1596">
          <cell r="A1596">
            <v>42259</v>
          </cell>
          <cell r="B1596" t="str">
            <v>2015/2016</v>
          </cell>
        </row>
        <row r="1597">
          <cell r="A1597">
            <v>42260</v>
          </cell>
          <cell r="B1597" t="str">
            <v>2015/2016</v>
          </cell>
        </row>
        <row r="1598">
          <cell r="A1598">
            <v>42261</v>
          </cell>
          <cell r="B1598" t="str">
            <v>2015/2016</v>
          </cell>
        </row>
        <row r="1599">
          <cell r="A1599">
            <v>42262</v>
          </cell>
          <cell r="B1599" t="str">
            <v>2015/2016</v>
          </cell>
        </row>
        <row r="1600">
          <cell r="A1600">
            <v>42263</v>
          </cell>
          <cell r="B1600" t="str">
            <v>2015/2016</v>
          </cell>
        </row>
        <row r="1601">
          <cell r="A1601">
            <v>42264</v>
          </cell>
          <cell r="B1601" t="str">
            <v>2015/2016</v>
          </cell>
        </row>
        <row r="1602">
          <cell r="A1602">
            <v>42265</v>
          </cell>
          <cell r="B1602" t="str">
            <v>2015/2016</v>
          </cell>
        </row>
        <row r="1603">
          <cell r="A1603">
            <v>42266</v>
          </cell>
          <cell r="B1603" t="str">
            <v>2015/2016</v>
          </cell>
        </row>
        <row r="1604">
          <cell r="A1604">
            <v>42267</v>
          </cell>
          <cell r="B1604" t="str">
            <v>2015/2016</v>
          </cell>
        </row>
        <row r="1605">
          <cell r="A1605">
            <v>42268</v>
          </cell>
          <cell r="B1605" t="str">
            <v>2015/2016</v>
          </cell>
        </row>
        <row r="1606">
          <cell r="A1606">
            <v>42269</v>
          </cell>
          <cell r="B1606" t="str">
            <v>2015/2016</v>
          </cell>
        </row>
        <row r="1607">
          <cell r="A1607">
            <v>42270</v>
          </cell>
          <cell r="B1607" t="str">
            <v>2015/2016</v>
          </cell>
        </row>
        <row r="1608">
          <cell r="A1608">
            <v>42271</v>
          </cell>
          <cell r="B1608" t="str">
            <v>2015/2016</v>
          </cell>
        </row>
        <row r="1609">
          <cell r="A1609">
            <v>42272</v>
          </cell>
          <cell r="B1609" t="str">
            <v>2015/2016</v>
          </cell>
        </row>
        <row r="1610">
          <cell r="A1610">
            <v>42273</v>
          </cell>
          <cell r="B1610" t="str">
            <v>2015/2016</v>
          </cell>
        </row>
        <row r="1611">
          <cell r="A1611">
            <v>42274</v>
          </cell>
          <cell r="B1611" t="str">
            <v>2015/2016</v>
          </cell>
        </row>
        <row r="1612">
          <cell r="A1612">
            <v>42275</v>
          </cell>
          <cell r="B1612" t="str">
            <v>2015/2016</v>
          </cell>
        </row>
        <row r="1613">
          <cell r="A1613">
            <v>42276</v>
          </cell>
          <cell r="B1613" t="str">
            <v>2015/2016</v>
          </cell>
        </row>
        <row r="1614">
          <cell r="A1614">
            <v>42277</v>
          </cell>
          <cell r="B1614" t="str">
            <v>2015/2016</v>
          </cell>
        </row>
        <row r="1615">
          <cell r="A1615">
            <v>42278</v>
          </cell>
          <cell r="B1615" t="str">
            <v>2015/2016</v>
          </cell>
        </row>
        <row r="1616">
          <cell r="A1616">
            <v>42279</v>
          </cell>
          <cell r="B1616" t="str">
            <v>2015/2016</v>
          </cell>
        </row>
        <row r="1617">
          <cell r="A1617">
            <v>42280</v>
          </cell>
          <cell r="B1617" t="str">
            <v>2015/2016</v>
          </cell>
        </row>
        <row r="1618">
          <cell r="A1618">
            <v>42281</v>
          </cell>
          <cell r="B1618" t="str">
            <v>2015/2016</v>
          </cell>
        </row>
        <row r="1619">
          <cell r="A1619">
            <v>42282</v>
          </cell>
          <cell r="B1619" t="str">
            <v>2015/2016</v>
          </cell>
        </row>
        <row r="1620">
          <cell r="A1620">
            <v>42283</v>
          </cell>
          <cell r="B1620" t="str">
            <v>2015/2016</v>
          </cell>
        </row>
        <row r="1621">
          <cell r="A1621">
            <v>42284</v>
          </cell>
          <cell r="B1621" t="str">
            <v>2015/2016</v>
          </cell>
        </row>
        <row r="1622">
          <cell r="A1622">
            <v>42285</v>
          </cell>
          <cell r="B1622" t="str">
            <v>2015/2016</v>
          </cell>
        </row>
        <row r="1623">
          <cell r="A1623">
            <v>42286</v>
          </cell>
          <cell r="B1623" t="str">
            <v>2015/2016</v>
          </cell>
        </row>
        <row r="1624">
          <cell r="A1624">
            <v>42287</v>
          </cell>
          <cell r="B1624" t="str">
            <v>2015/2016</v>
          </cell>
        </row>
        <row r="1625">
          <cell r="A1625">
            <v>42288</v>
          </cell>
          <cell r="B1625" t="str">
            <v>2015/2016</v>
          </cell>
        </row>
        <row r="1626">
          <cell r="A1626">
            <v>42289</v>
          </cell>
          <cell r="B1626" t="str">
            <v>2015/2016</v>
          </cell>
        </row>
        <row r="1627">
          <cell r="A1627">
            <v>42290</v>
          </cell>
          <cell r="B1627" t="str">
            <v>2015/2016</v>
          </cell>
        </row>
        <row r="1628">
          <cell r="A1628">
            <v>42291</v>
          </cell>
          <cell r="B1628" t="str">
            <v>2015/2016</v>
          </cell>
        </row>
        <row r="1629">
          <cell r="A1629">
            <v>42292</v>
          </cell>
          <cell r="B1629" t="str">
            <v>2015/2016</v>
          </cell>
        </row>
        <row r="1630">
          <cell r="A1630">
            <v>42293</v>
          </cell>
          <cell r="B1630" t="str">
            <v>2015/2016</v>
          </cell>
        </row>
        <row r="1631">
          <cell r="A1631">
            <v>42294</v>
          </cell>
          <cell r="B1631" t="str">
            <v>2015/2016</v>
          </cell>
        </row>
        <row r="1632">
          <cell r="A1632">
            <v>42295</v>
          </cell>
          <cell r="B1632" t="str">
            <v>2015/2016</v>
          </cell>
        </row>
        <row r="1633">
          <cell r="A1633">
            <v>42296</v>
          </cell>
          <cell r="B1633" t="str">
            <v>2015/2016</v>
          </cell>
        </row>
        <row r="1634">
          <cell r="A1634">
            <v>42297</v>
          </cell>
          <cell r="B1634" t="str">
            <v>2015/2016</v>
          </cell>
        </row>
        <row r="1635">
          <cell r="A1635">
            <v>42298</v>
          </cell>
          <cell r="B1635" t="str">
            <v>2015/2016</v>
          </cell>
        </row>
        <row r="1636">
          <cell r="A1636">
            <v>42299</v>
          </cell>
          <cell r="B1636" t="str">
            <v>2015/2016</v>
          </cell>
        </row>
        <row r="1637">
          <cell r="A1637">
            <v>42300</v>
          </cell>
          <cell r="B1637" t="str">
            <v>2015/2016</v>
          </cell>
        </row>
        <row r="1638">
          <cell r="A1638">
            <v>42301</v>
          </cell>
          <cell r="B1638" t="str">
            <v>2015/2016</v>
          </cell>
        </row>
        <row r="1639">
          <cell r="A1639">
            <v>42302</v>
          </cell>
          <cell r="B1639" t="str">
            <v>2015/2016</v>
          </cell>
        </row>
        <row r="1640">
          <cell r="A1640">
            <v>42303</v>
          </cell>
          <cell r="B1640" t="str">
            <v>2015/2016</v>
          </cell>
        </row>
        <row r="1641">
          <cell r="A1641">
            <v>42304</v>
          </cell>
          <cell r="B1641" t="str">
            <v>2015/2016</v>
          </cell>
        </row>
        <row r="1642">
          <cell r="A1642">
            <v>42305</v>
          </cell>
          <cell r="B1642" t="str">
            <v>2015/2016</v>
          </cell>
        </row>
        <row r="1643">
          <cell r="A1643">
            <v>42306</v>
          </cell>
          <cell r="B1643" t="str">
            <v>2015/2016</v>
          </cell>
        </row>
        <row r="1644">
          <cell r="A1644">
            <v>42307</v>
          </cell>
          <cell r="B1644" t="str">
            <v>2015/2016</v>
          </cell>
        </row>
        <row r="1645">
          <cell r="A1645">
            <v>42308</v>
          </cell>
          <cell r="B1645" t="str">
            <v>2015/2016</v>
          </cell>
        </row>
        <row r="1646">
          <cell r="A1646">
            <v>42309</v>
          </cell>
          <cell r="B1646" t="str">
            <v>2015/2016</v>
          </cell>
        </row>
        <row r="1647">
          <cell r="A1647">
            <v>42310</v>
          </cell>
          <cell r="B1647" t="str">
            <v>2015/2016</v>
          </cell>
        </row>
        <row r="1648">
          <cell r="A1648">
            <v>42311</v>
          </cell>
          <cell r="B1648" t="str">
            <v>2015/2016</v>
          </cell>
        </row>
        <row r="1649">
          <cell r="A1649">
            <v>42312</v>
          </cell>
          <cell r="B1649" t="str">
            <v>2015/2016</v>
          </cell>
        </row>
        <row r="1650">
          <cell r="A1650">
            <v>42313</v>
          </cell>
          <cell r="B1650" t="str">
            <v>2015/2016</v>
          </cell>
        </row>
        <row r="1651">
          <cell r="A1651">
            <v>42314</v>
          </cell>
          <cell r="B1651" t="str">
            <v>2015/2016</v>
          </cell>
        </row>
        <row r="1652">
          <cell r="A1652">
            <v>42315</v>
          </cell>
          <cell r="B1652" t="str">
            <v>2015/2016</v>
          </cell>
        </row>
        <row r="1653">
          <cell r="A1653">
            <v>42316</v>
          </cell>
          <cell r="B1653" t="str">
            <v>2015/2016</v>
          </cell>
        </row>
        <row r="1654">
          <cell r="A1654">
            <v>42317</v>
          </cell>
          <cell r="B1654" t="str">
            <v>2015/2016</v>
          </cell>
        </row>
        <row r="1655">
          <cell r="A1655">
            <v>42318</v>
          </cell>
          <cell r="B1655" t="str">
            <v>2015/2016</v>
          </cell>
        </row>
        <row r="1656">
          <cell r="A1656">
            <v>42319</v>
          </cell>
          <cell r="B1656" t="str">
            <v>2015/2016</v>
          </cell>
        </row>
        <row r="1657">
          <cell r="A1657">
            <v>42320</v>
          </cell>
          <cell r="B1657" t="str">
            <v>2015/2016</v>
          </cell>
        </row>
        <row r="1658">
          <cell r="A1658">
            <v>42321</v>
          </cell>
          <cell r="B1658" t="str">
            <v>2015/2016</v>
          </cell>
        </row>
        <row r="1659">
          <cell r="A1659">
            <v>42322</v>
          </cell>
          <cell r="B1659" t="str">
            <v>2015/2016</v>
          </cell>
        </row>
        <row r="1660">
          <cell r="A1660">
            <v>42323</v>
          </cell>
          <cell r="B1660" t="str">
            <v>2015/2016</v>
          </cell>
        </row>
        <row r="1661">
          <cell r="A1661">
            <v>42324</v>
          </cell>
          <cell r="B1661" t="str">
            <v>2015/2016</v>
          </cell>
        </row>
        <row r="1662">
          <cell r="A1662">
            <v>42325</v>
          </cell>
          <cell r="B1662" t="str">
            <v>2015/2016</v>
          </cell>
        </row>
        <row r="1663">
          <cell r="A1663">
            <v>42326</v>
          </cell>
          <cell r="B1663" t="str">
            <v>2015/2016</v>
          </cell>
        </row>
        <row r="1664">
          <cell r="A1664">
            <v>42327</v>
          </cell>
          <cell r="B1664" t="str">
            <v>2015/2016</v>
          </cell>
        </row>
        <row r="1665">
          <cell r="A1665">
            <v>42328</v>
          </cell>
          <cell r="B1665" t="str">
            <v>2015/2016</v>
          </cell>
        </row>
        <row r="1666">
          <cell r="A1666">
            <v>42329</v>
          </cell>
          <cell r="B1666" t="str">
            <v>2015/2016</v>
          </cell>
        </row>
        <row r="1667">
          <cell r="A1667">
            <v>42330</v>
          </cell>
          <cell r="B1667" t="str">
            <v>2015/2016</v>
          </cell>
        </row>
        <row r="1668">
          <cell r="A1668">
            <v>42331</v>
          </cell>
          <cell r="B1668" t="str">
            <v>2015/2016</v>
          </cell>
        </row>
        <row r="1669">
          <cell r="A1669">
            <v>42332</v>
          </cell>
          <cell r="B1669" t="str">
            <v>2015/2016</v>
          </cell>
        </row>
        <row r="1670">
          <cell r="A1670">
            <v>42333</v>
          </cell>
          <cell r="B1670" t="str">
            <v>2015/2016</v>
          </cell>
        </row>
        <row r="1671">
          <cell r="A1671">
            <v>42334</v>
          </cell>
          <cell r="B1671" t="str">
            <v>2015/2016</v>
          </cell>
        </row>
        <row r="1672">
          <cell r="A1672">
            <v>42335</v>
          </cell>
          <cell r="B1672" t="str">
            <v>2015/2016</v>
          </cell>
        </row>
        <row r="1673">
          <cell r="A1673">
            <v>42336</v>
          </cell>
          <cell r="B1673" t="str">
            <v>2015/2016</v>
          </cell>
        </row>
        <row r="1674">
          <cell r="A1674">
            <v>42337</v>
          </cell>
          <cell r="B1674" t="str">
            <v>2015/2016</v>
          </cell>
        </row>
        <row r="1675">
          <cell r="A1675">
            <v>42338</v>
          </cell>
          <cell r="B1675" t="str">
            <v>2015/2016</v>
          </cell>
        </row>
        <row r="1676">
          <cell r="A1676">
            <v>42339</v>
          </cell>
          <cell r="B1676" t="str">
            <v>2015/2016</v>
          </cell>
        </row>
        <row r="1677">
          <cell r="A1677">
            <v>42340</v>
          </cell>
          <cell r="B1677" t="str">
            <v>2015/2016</v>
          </cell>
        </row>
        <row r="1678">
          <cell r="A1678">
            <v>42341</v>
          </cell>
          <cell r="B1678" t="str">
            <v>2015/2016</v>
          </cell>
        </row>
        <row r="1679">
          <cell r="A1679">
            <v>42342</v>
          </cell>
          <cell r="B1679" t="str">
            <v>2015/2016</v>
          </cell>
        </row>
        <row r="1680">
          <cell r="A1680">
            <v>42343</v>
          </cell>
          <cell r="B1680" t="str">
            <v>2015/2016</v>
          </cell>
        </row>
        <row r="1681">
          <cell r="A1681">
            <v>42344</v>
          </cell>
          <cell r="B1681" t="str">
            <v>2015/2016</v>
          </cell>
        </row>
        <row r="1682">
          <cell r="A1682">
            <v>42345</v>
          </cell>
          <cell r="B1682" t="str">
            <v>2015/2016</v>
          </cell>
        </row>
        <row r="1683">
          <cell r="A1683">
            <v>42346</v>
          </cell>
          <cell r="B1683" t="str">
            <v>2015/2016</v>
          </cell>
        </row>
        <row r="1684">
          <cell r="A1684">
            <v>42347</v>
          </cell>
          <cell r="B1684" t="str">
            <v>2015/2016</v>
          </cell>
        </row>
        <row r="1685">
          <cell r="A1685">
            <v>42348</v>
          </cell>
          <cell r="B1685" t="str">
            <v>2015/2016</v>
          </cell>
        </row>
        <row r="1686">
          <cell r="A1686">
            <v>42349</v>
          </cell>
          <cell r="B1686" t="str">
            <v>2015/2016</v>
          </cell>
        </row>
        <row r="1687">
          <cell r="A1687">
            <v>42350</v>
          </cell>
          <cell r="B1687" t="str">
            <v>2015/2016</v>
          </cell>
        </row>
        <row r="1688">
          <cell r="A1688">
            <v>42351</v>
          </cell>
          <cell r="B1688" t="str">
            <v>2015/2016</v>
          </cell>
        </row>
        <row r="1689">
          <cell r="A1689">
            <v>42352</v>
          </cell>
          <cell r="B1689" t="str">
            <v>2015/2016</v>
          </cell>
        </row>
        <row r="1690">
          <cell r="A1690">
            <v>42353</v>
          </cell>
          <cell r="B1690" t="str">
            <v>2015/2016</v>
          </cell>
        </row>
        <row r="1691">
          <cell r="A1691">
            <v>42354</v>
          </cell>
          <cell r="B1691" t="str">
            <v>2015/2016</v>
          </cell>
        </row>
        <row r="1692">
          <cell r="A1692">
            <v>42355</v>
          </cell>
          <cell r="B1692" t="str">
            <v>2015/2016</v>
          </cell>
        </row>
        <row r="1693">
          <cell r="A1693">
            <v>42356</v>
          </cell>
          <cell r="B1693" t="str">
            <v>2015/2016</v>
          </cell>
        </row>
        <row r="1694">
          <cell r="A1694">
            <v>42357</v>
          </cell>
          <cell r="B1694" t="str">
            <v>2015/2016</v>
          </cell>
        </row>
        <row r="1695">
          <cell r="A1695">
            <v>42358</v>
          </cell>
          <cell r="B1695" t="str">
            <v>2015/2016</v>
          </cell>
        </row>
        <row r="1696">
          <cell r="A1696">
            <v>42359</v>
          </cell>
          <cell r="B1696" t="str">
            <v>2015/2016</v>
          </cell>
        </row>
        <row r="1697">
          <cell r="A1697">
            <v>42360</v>
          </cell>
          <cell r="B1697" t="str">
            <v>2015/2016</v>
          </cell>
        </row>
        <row r="1698">
          <cell r="A1698">
            <v>42361</v>
          </cell>
          <cell r="B1698" t="str">
            <v>2015/2016</v>
          </cell>
        </row>
        <row r="1699">
          <cell r="A1699">
            <v>42362</v>
          </cell>
          <cell r="B1699" t="str">
            <v>2015/2016</v>
          </cell>
        </row>
        <row r="1700">
          <cell r="A1700">
            <v>42363</v>
          </cell>
          <cell r="B1700" t="str">
            <v>2015/2016</v>
          </cell>
        </row>
        <row r="1701">
          <cell r="A1701">
            <v>42364</v>
          </cell>
          <cell r="B1701" t="str">
            <v>2015/2016</v>
          </cell>
        </row>
        <row r="1702">
          <cell r="A1702">
            <v>42365</v>
          </cell>
          <cell r="B1702" t="str">
            <v>2015/2016</v>
          </cell>
        </row>
        <row r="1703">
          <cell r="A1703">
            <v>42366</v>
          </cell>
          <cell r="B1703" t="str">
            <v>2015/2016</v>
          </cell>
        </row>
        <row r="1704">
          <cell r="A1704">
            <v>42367</v>
          </cell>
          <cell r="B1704" t="str">
            <v>2015/2016</v>
          </cell>
        </row>
        <row r="1705">
          <cell r="A1705">
            <v>42368</v>
          </cell>
          <cell r="B1705" t="str">
            <v>2015/2016</v>
          </cell>
        </row>
        <row r="1706">
          <cell r="A1706">
            <v>42369</v>
          </cell>
          <cell r="B1706" t="str">
            <v>2015/2016</v>
          </cell>
        </row>
        <row r="1707">
          <cell r="A1707">
            <v>42370</v>
          </cell>
          <cell r="B1707" t="str">
            <v>2015/2016</v>
          </cell>
        </row>
        <row r="1708">
          <cell r="A1708">
            <v>42371</v>
          </cell>
          <cell r="B1708" t="str">
            <v>2015/2016</v>
          </cell>
        </row>
        <row r="1709">
          <cell r="A1709">
            <v>42372</v>
          </cell>
          <cell r="B1709" t="str">
            <v>2015/2016</v>
          </cell>
        </row>
        <row r="1710">
          <cell r="A1710">
            <v>42373</v>
          </cell>
          <cell r="B1710" t="str">
            <v>2015/2016</v>
          </cell>
        </row>
        <row r="1711">
          <cell r="A1711">
            <v>42374</v>
          </cell>
          <cell r="B1711" t="str">
            <v>2015/2016</v>
          </cell>
        </row>
        <row r="1712">
          <cell r="A1712">
            <v>42375</v>
          </cell>
          <cell r="B1712" t="str">
            <v>2015/2016</v>
          </cell>
        </row>
        <row r="1713">
          <cell r="A1713">
            <v>42376</v>
          </cell>
          <cell r="B1713" t="str">
            <v>2015/2016</v>
          </cell>
        </row>
        <row r="1714">
          <cell r="A1714">
            <v>42377</v>
          </cell>
          <cell r="B1714" t="str">
            <v>2015/2016</v>
          </cell>
        </row>
        <row r="1715">
          <cell r="A1715">
            <v>42378</v>
          </cell>
          <cell r="B1715" t="str">
            <v>2015/2016</v>
          </cell>
        </row>
        <row r="1716">
          <cell r="A1716">
            <v>42379</v>
          </cell>
          <cell r="B1716" t="str">
            <v>2015/2016</v>
          </cell>
        </row>
        <row r="1717">
          <cell r="A1717">
            <v>42380</v>
          </cell>
          <cell r="B1717" t="str">
            <v>2015/2016</v>
          </cell>
        </row>
        <row r="1718">
          <cell r="A1718">
            <v>42381</v>
          </cell>
          <cell r="B1718" t="str">
            <v>2015/2016</v>
          </cell>
        </row>
        <row r="1719">
          <cell r="A1719">
            <v>42382</v>
          </cell>
          <cell r="B1719" t="str">
            <v>2015/2016</v>
          </cell>
        </row>
        <row r="1720">
          <cell r="A1720">
            <v>42383</v>
          </cell>
          <cell r="B1720" t="str">
            <v>2015/2016</v>
          </cell>
        </row>
        <row r="1721">
          <cell r="A1721">
            <v>42384</v>
          </cell>
          <cell r="B1721" t="str">
            <v>2015/2016</v>
          </cell>
        </row>
        <row r="1722">
          <cell r="A1722">
            <v>42385</v>
          </cell>
          <cell r="B1722" t="str">
            <v>2015/2016</v>
          </cell>
        </row>
        <row r="1723">
          <cell r="A1723">
            <v>42386</v>
          </cell>
          <cell r="B1723" t="str">
            <v>2015/2016</v>
          </cell>
        </row>
        <row r="1724">
          <cell r="A1724">
            <v>42387</v>
          </cell>
          <cell r="B1724" t="str">
            <v>2015/2016</v>
          </cell>
        </row>
        <row r="1725">
          <cell r="A1725">
            <v>42388</v>
          </cell>
          <cell r="B1725" t="str">
            <v>2015/2016</v>
          </cell>
        </row>
        <row r="1726">
          <cell r="A1726">
            <v>42389</v>
          </cell>
          <cell r="B1726" t="str">
            <v>2015/2016</v>
          </cell>
        </row>
        <row r="1727">
          <cell r="A1727">
            <v>42390</v>
          </cell>
          <cell r="B1727" t="str">
            <v>2015/2016</v>
          </cell>
        </row>
        <row r="1728">
          <cell r="A1728">
            <v>42391</v>
          </cell>
          <cell r="B1728" t="str">
            <v>2015/2016</v>
          </cell>
        </row>
        <row r="1729">
          <cell r="A1729">
            <v>42392</v>
          </cell>
          <cell r="B1729" t="str">
            <v>2015/2016</v>
          </cell>
        </row>
        <row r="1730">
          <cell r="A1730">
            <v>42393</v>
          </cell>
          <cell r="B1730" t="str">
            <v>2015/2016</v>
          </cell>
        </row>
        <row r="1731">
          <cell r="A1731">
            <v>42394</v>
          </cell>
          <cell r="B1731" t="str">
            <v>2015/2016</v>
          </cell>
        </row>
        <row r="1732">
          <cell r="A1732">
            <v>42395</v>
          </cell>
          <cell r="B1732" t="str">
            <v>2015/2016</v>
          </cell>
        </row>
        <row r="1733">
          <cell r="A1733">
            <v>42396</v>
          </cell>
          <cell r="B1733" t="str">
            <v>2015/2016</v>
          </cell>
        </row>
        <row r="1734">
          <cell r="A1734">
            <v>42397</v>
          </cell>
          <cell r="B1734" t="str">
            <v>2015/2016</v>
          </cell>
        </row>
        <row r="1735">
          <cell r="A1735">
            <v>42398</v>
          </cell>
          <cell r="B1735" t="str">
            <v>2015/2016</v>
          </cell>
        </row>
        <row r="1736">
          <cell r="A1736">
            <v>42399</v>
          </cell>
          <cell r="B1736" t="str">
            <v>2015/2016</v>
          </cell>
        </row>
        <row r="1737">
          <cell r="A1737">
            <v>42400</v>
          </cell>
          <cell r="B1737" t="str">
            <v>2015/2016</v>
          </cell>
        </row>
        <row r="1738">
          <cell r="A1738">
            <v>42401</v>
          </cell>
          <cell r="B1738" t="str">
            <v>2015/2016</v>
          </cell>
        </row>
        <row r="1739">
          <cell r="A1739">
            <v>42402</v>
          </cell>
          <cell r="B1739" t="str">
            <v>2015/2016</v>
          </cell>
        </row>
        <row r="1740">
          <cell r="A1740">
            <v>42403</v>
          </cell>
          <cell r="B1740" t="str">
            <v>2015/2016</v>
          </cell>
        </row>
        <row r="1741">
          <cell r="A1741">
            <v>42404</v>
          </cell>
          <cell r="B1741" t="str">
            <v>2015/2016</v>
          </cell>
        </row>
        <row r="1742">
          <cell r="A1742">
            <v>42405</v>
          </cell>
          <cell r="B1742" t="str">
            <v>2015/2016</v>
          </cell>
        </row>
        <row r="1743">
          <cell r="A1743">
            <v>42406</v>
          </cell>
          <cell r="B1743" t="str">
            <v>2015/2016</v>
          </cell>
        </row>
        <row r="1744">
          <cell r="A1744">
            <v>42407</v>
          </cell>
          <cell r="B1744" t="str">
            <v>2015/2016</v>
          </cell>
        </row>
        <row r="1745">
          <cell r="A1745">
            <v>42408</v>
          </cell>
          <cell r="B1745" t="str">
            <v>2015/2016</v>
          </cell>
        </row>
        <row r="1746">
          <cell r="A1746">
            <v>42409</v>
          </cell>
          <cell r="B1746" t="str">
            <v>2015/2016</v>
          </cell>
        </row>
        <row r="1747">
          <cell r="A1747">
            <v>42410</v>
          </cell>
          <cell r="B1747" t="str">
            <v>2015/2016</v>
          </cell>
        </row>
        <row r="1748">
          <cell r="A1748">
            <v>42411</v>
          </cell>
          <cell r="B1748" t="str">
            <v>2015/2016</v>
          </cell>
        </row>
        <row r="1749">
          <cell r="A1749">
            <v>42412</v>
          </cell>
          <cell r="B1749" t="str">
            <v>2015/2016</v>
          </cell>
        </row>
        <row r="1750">
          <cell r="A1750">
            <v>42413</v>
          </cell>
          <cell r="B1750" t="str">
            <v>2015/2016</v>
          </cell>
        </row>
        <row r="1751">
          <cell r="A1751">
            <v>42414</v>
          </cell>
          <cell r="B1751" t="str">
            <v>2015/2016</v>
          </cell>
        </row>
        <row r="1752">
          <cell r="A1752">
            <v>42415</v>
          </cell>
          <cell r="B1752" t="str">
            <v>2015/2016</v>
          </cell>
        </row>
        <row r="1753">
          <cell r="A1753">
            <v>42416</v>
          </cell>
          <cell r="B1753" t="str">
            <v>2015/2016</v>
          </cell>
        </row>
        <row r="1754">
          <cell r="A1754">
            <v>42417</v>
          </cell>
          <cell r="B1754" t="str">
            <v>2015/2016</v>
          </cell>
        </row>
        <row r="1755">
          <cell r="A1755">
            <v>42418</v>
          </cell>
          <cell r="B1755" t="str">
            <v>2015/2016</v>
          </cell>
        </row>
        <row r="1756">
          <cell r="A1756">
            <v>42419</v>
          </cell>
          <cell r="B1756" t="str">
            <v>2015/2016</v>
          </cell>
        </row>
        <row r="1757">
          <cell r="A1757">
            <v>42420</v>
          </cell>
          <cell r="B1757" t="str">
            <v>2015/2016</v>
          </cell>
        </row>
        <row r="1758">
          <cell r="A1758">
            <v>42421</v>
          </cell>
          <cell r="B1758" t="str">
            <v>2015/2016</v>
          </cell>
        </row>
        <row r="1759">
          <cell r="A1759">
            <v>42422</v>
          </cell>
          <cell r="B1759" t="str">
            <v>2015/2016</v>
          </cell>
        </row>
        <row r="1760">
          <cell r="A1760">
            <v>42423</v>
          </cell>
          <cell r="B1760" t="str">
            <v>2015/2016</v>
          </cell>
        </row>
        <row r="1761">
          <cell r="A1761">
            <v>42424</v>
          </cell>
          <cell r="B1761" t="str">
            <v>2015/2016</v>
          </cell>
        </row>
        <row r="1762">
          <cell r="A1762">
            <v>42425</v>
          </cell>
          <cell r="B1762" t="str">
            <v>2015/2016</v>
          </cell>
        </row>
        <row r="1763">
          <cell r="A1763">
            <v>42426</v>
          </cell>
          <cell r="B1763" t="str">
            <v>2015/2016</v>
          </cell>
        </row>
        <row r="1764">
          <cell r="A1764">
            <v>42427</v>
          </cell>
          <cell r="B1764" t="str">
            <v>2015/2016</v>
          </cell>
        </row>
        <row r="1765">
          <cell r="A1765">
            <v>42428</v>
          </cell>
          <cell r="B1765" t="str">
            <v>2015/2016</v>
          </cell>
        </row>
        <row r="1766">
          <cell r="A1766">
            <v>42429</v>
          </cell>
          <cell r="B1766" t="str">
            <v>2015/2016</v>
          </cell>
        </row>
        <row r="1767">
          <cell r="A1767">
            <v>42430</v>
          </cell>
          <cell r="B1767" t="str">
            <v>2015/2016</v>
          </cell>
        </row>
        <row r="1768">
          <cell r="A1768">
            <v>42431</v>
          </cell>
          <cell r="B1768" t="str">
            <v>2015/2016</v>
          </cell>
        </row>
        <row r="1769">
          <cell r="A1769">
            <v>42432</v>
          </cell>
          <cell r="B1769" t="str">
            <v>2015/2016</v>
          </cell>
        </row>
        <row r="1770">
          <cell r="A1770">
            <v>42433</v>
          </cell>
          <cell r="B1770" t="str">
            <v>2015/2016</v>
          </cell>
        </row>
        <row r="1771">
          <cell r="A1771">
            <v>42434</v>
          </cell>
          <cell r="B1771" t="str">
            <v>2015/2016</v>
          </cell>
        </row>
        <row r="1772">
          <cell r="A1772">
            <v>42435</v>
          </cell>
          <cell r="B1772" t="str">
            <v>2015/2016</v>
          </cell>
        </row>
        <row r="1773">
          <cell r="A1773">
            <v>42436</v>
          </cell>
          <cell r="B1773" t="str">
            <v>2015/2016</v>
          </cell>
        </row>
        <row r="1774">
          <cell r="A1774">
            <v>42437</v>
          </cell>
          <cell r="B1774" t="str">
            <v>2015/2016</v>
          </cell>
        </row>
        <row r="1775">
          <cell r="A1775">
            <v>42438</v>
          </cell>
          <cell r="B1775" t="str">
            <v>2015/2016</v>
          </cell>
        </row>
        <row r="1776">
          <cell r="A1776">
            <v>42439</v>
          </cell>
          <cell r="B1776" t="str">
            <v>2015/2016</v>
          </cell>
        </row>
        <row r="1777">
          <cell r="A1777">
            <v>42440</v>
          </cell>
          <cell r="B1777" t="str">
            <v>2015/2016</v>
          </cell>
        </row>
        <row r="1778">
          <cell r="A1778">
            <v>42441</v>
          </cell>
          <cell r="B1778" t="str">
            <v>2015/2016</v>
          </cell>
        </row>
        <row r="1779">
          <cell r="A1779">
            <v>42442</v>
          </cell>
          <cell r="B1779" t="str">
            <v>2015/2016</v>
          </cell>
        </row>
        <row r="1780">
          <cell r="A1780">
            <v>42443</v>
          </cell>
          <cell r="B1780" t="str">
            <v>2015/2016</v>
          </cell>
        </row>
        <row r="1781">
          <cell r="A1781">
            <v>42444</v>
          </cell>
          <cell r="B1781" t="str">
            <v>2015/2016</v>
          </cell>
        </row>
        <row r="1782">
          <cell r="A1782">
            <v>42445</v>
          </cell>
          <cell r="B1782" t="str">
            <v>2015/2016</v>
          </cell>
        </row>
        <row r="1783">
          <cell r="A1783">
            <v>42446</v>
          </cell>
          <cell r="B1783" t="str">
            <v>2015/2016</v>
          </cell>
        </row>
        <row r="1784">
          <cell r="A1784">
            <v>42447</v>
          </cell>
          <cell r="B1784" t="str">
            <v>2015/2016</v>
          </cell>
        </row>
        <row r="1785">
          <cell r="A1785">
            <v>42448</v>
          </cell>
          <cell r="B1785" t="str">
            <v>2015/2016</v>
          </cell>
        </row>
        <row r="1786">
          <cell r="A1786">
            <v>42449</v>
          </cell>
          <cell r="B1786" t="str">
            <v>2015/2016</v>
          </cell>
        </row>
        <row r="1787">
          <cell r="A1787">
            <v>42450</v>
          </cell>
          <cell r="B1787" t="str">
            <v>2015/2016</v>
          </cell>
        </row>
        <row r="1788">
          <cell r="A1788">
            <v>42451</v>
          </cell>
          <cell r="B1788" t="str">
            <v>2015/2016</v>
          </cell>
        </row>
        <row r="1789">
          <cell r="A1789">
            <v>42452</v>
          </cell>
          <cell r="B1789" t="str">
            <v>2015/2016</v>
          </cell>
        </row>
        <row r="1790">
          <cell r="A1790">
            <v>42453</v>
          </cell>
          <cell r="B1790" t="str">
            <v>2015/2016</v>
          </cell>
        </row>
        <row r="1791">
          <cell r="A1791">
            <v>42454</v>
          </cell>
          <cell r="B1791" t="str">
            <v>2015/2016</v>
          </cell>
        </row>
        <row r="1792">
          <cell r="A1792">
            <v>42455</v>
          </cell>
          <cell r="B1792" t="str">
            <v>2015/2016</v>
          </cell>
        </row>
        <row r="1793">
          <cell r="A1793">
            <v>42456</v>
          </cell>
          <cell r="B1793" t="str">
            <v>2015/2016</v>
          </cell>
        </row>
        <row r="1794">
          <cell r="A1794">
            <v>42457</v>
          </cell>
          <cell r="B1794" t="str">
            <v>2015/2016</v>
          </cell>
        </row>
        <row r="1795">
          <cell r="A1795">
            <v>42458</v>
          </cell>
          <cell r="B1795" t="str">
            <v>2015/2016</v>
          </cell>
        </row>
        <row r="1796">
          <cell r="A1796">
            <v>42459</v>
          </cell>
          <cell r="B1796" t="str">
            <v>2015/2016</v>
          </cell>
        </row>
        <row r="1797">
          <cell r="A1797">
            <v>42460</v>
          </cell>
          <cell r="B1797" t="str">
            <v>2015/2016</v>
          </cell>
        </row>
        <row r="1798">
          <cell r="A1798">
            <v>42461</v>
          </cell>
          <cell r="B1798" t="str">
            <v>2015/2016</v>
          </cell>
        </row>
        <row r="1799">
          <cell r="A1799">
            <v>42462</v>
          </cell>
          <cell r="B1799" t="str">
            <v>2015/2016</v>
          </cell>
        </row>
        <row r="1800">
          <cell r="A1800">
            <v>42463</v>
          </cell>
          <cell r="B1800" t="str">
            <v>2015/2016</v>
          </cell>
        </row>
        <row r="1801">
          <cell r="A1801">
            <v>42464</v>
          </cell>
          <cell r="B1801" t="str">
            <v>2015/2016</v>
          </cell>
        </row>
        <row r="1802">
          <cell r="A1802">
            <v>42465</v>
          </cell>
          <cell r="B1802" t="str">
            <v>2015/2016</v>
          </cell>
        </row>
        <row r="1803">
          <cell r="A1803">
            <v>42466</v>
          </cell>
          <cell r="B1803" t="str">
            <v>2015/2016</v>
          </cell>
        </row>
        <row r="1804">
          <cell r="A1804">
            <v>42467</v>
          </cell>
          <cell r="B1804" t="str">
            <v>2015/2016</v>
          </cell>
        </row>
        <row r="1805">
          <cell r="A1805">
            <v>42468</v>
          </cell>
          <cell r="B1805" t="str">
            <v>2015/2016</v>
          </cell>
        </row>
        <row r="1806">
          <cell r="A1806">
            <v>42469</v>
          </cell>
          <cell r="B1806" t="str">
            <v>2015/2016</v>
          </cell>
        </row>
        <row r="1807">
          <cell r="A1807">
            <v>42470</v>
          </cell>
          <cell r="B1807" t="str">
            <v>2015/2016</v>
          </cell>
        </row>
        <row r="1808">
          <cell r="A1808">
            <v>42471</v>
          </cell>
          <cell r="B1808" t="str">
            <v>2015/2016</v>
          </cell>
        </row>
        <row r="1809">
          <cell r="A1809">
            <v>42472</v>
          </cell>
          <cell r="B1809" t="str">
            <v>2015/2016</v>
          </cell>
        </row>
        <row r="1810">
          <cell r="A1810">
            <v>42473</v>
          </cell>
          <cell r="B1810" t="str">
            <v>2015/2016</v>
          </cell>
        </row>
        <row r="1811">
          <cell r="A1811">
            <v>42474</v>
          </cell>
          <cell r="B1811" t="str">
            <v>2015/2016</v>
          </cell>
        </row>
        <row r="1812">
          <cell r="A1812">
            <v>42475</v>
          </cell>
          <cell r="B1812" t="str">
            <v>2015/2016</v>
          </cell>
        </row>
        <row r="1813">
          <cell r="A1813">
            <v>42476</v>
          </cell>
          <cell r="B1813" t="str">
            <v>2015/2016</v>
          </cell>
        </row>
        <row r="1814">
          <cell r="A1814">
            <v>42477</v>
          </cell>
          <cell r="B1814" t="str">
            <v>2015/2016</v>
          </cell>
        </row>
        <row r="1815">
          <cell r="A1815">
            <v>42478</v>
          </cell>
          <cell r="B1815" t="str">
            <v>2015/2016</v>
          </cell>
        </row>
        <row r="1816">
          <cell r="A1816">
            <v>42479</v>
          </cell>
          <cell r="B1816" t="str">
            <v>2015/2016</v>
          </cell>
        </row>
        <row r="1817">
          <cell r="A1817">
            <v>42480</v>
          </cell>
          <cell r="B1817" t="str">
            <v>2015/2016</v>
          </cell>
        </row>
        <row r="1818">
          <cell r="A1818">
            <v>42481</v>
          </cell>
          <cell r="B1818" t="str">
            <v>2015/2016</v>
          </cell>
        </row>
        <row r="1819">
          <cell r="A1819">
            <v>42482</v>
          </cell>
          <cell r="B1819" t="str">
            <v>2015/2016</v>
          </cell>
        </row>
        <row r="1820">
          <cell r="A1820">
            <v>42483</v>
          </cell>
          <cell r="B1820" t="str">
            <v>2015/2016</v>
          </cell>
        </row>
        <row r="1821">
          <cell r="A1821">
            <v>42484</v>
          </cell>
          <cell r="B1821" t="str">
            <v>2015/2016</v>
          </cell>
        </row>
        <row r="1822">
          <cell r="A1822">
            <v>42485</v>
          </cell>
          <cell r="B1822" t="str">
            <v>2015/2016</v>
          </cell>
        </row>
        <row r="1823">
          <cell r="A1823">
            <v>42486</v>
          </cell>
          <cell r="B1823" t="str">
            <v>2015/2016</v>
          </cell>
        </row>
        <row r="1824">
          <cell r="A1824">
            <v>42487</v>
          </cell>
          <cell r="B1824" t="str">
            <v>2015/2016</v>
          </cell>
        </row>
        <row r="1825">
          <cell r="A1825">
            <v>42488</v>
          </cell>
          <cell r="B1825" t="str">
            <v>2015/2016</v>
          </cell>
        </row>
        <row r="1826">
          <cell r="A1826">
            <v>42489</v>
          </cell>
          <cell r="B1826" t="str">
            <v>2015/2016</v>
          </cell>
        </row>
        <row r="1827">
          <cell r="A1827">
            <v>42490</v>
          </cell>
          <cell r="B1827" t="str">
            <v>2015/2016</v>
          </cell>
        </row>
        <row r="1828">
          <cell r="A1828">
            <v>42491</v>
          </cell>
          <cell r="B1828" t="str">
            <v>2015/2016</v>
          </cell>
        </row>
        <row r="1829">
          <cell r="A1829">
            <v>42492</v>
          </cell>
          <cell r="B1829" t="str">
            <v>2015/2016</v>
          </cell>
        </row>
        <row r="1830">
          <cell r="A1830">
            <v>42493</v>
          </cell>
          <cell r="B1830" t="str">
            <v>2015/2016</v>
          </cell>
        </row>
        <row r="1831">
          <cell r="A1831">
            <v>42494</v>
          </cell>
          <cell r="B1831" t="str">
            <v>2015/2016</v>
          </cell>
        </row>
        <row r="1832">
          <cell r="A1832">
            <v>42495</v>
          </cell>
          <cell r="B1832" t="str">
            <v>2015/2016</v>
          </cell>
        </row>
        <row r="1833">
          <cell r="A1833">
            <v>42496</v>
          </cell>
          <cell r="B1833" t="str">
            <v>2015/2016</v>
          </cell>
        </row>
        <row r="1834">
          <cell r="A1834">
            <v>42497</v>
          </cell>
          <cell r="B1834" t="str">
            <v>2015/2016</v>
          </cell>
        </row>
        <row r="1835">
          <cell r="A1835">
            <v>42498</v>
          </cell>
          <cell r="B1835" t="str">
            <v>2015/2016</v>
          </cell>
        </row>
        <row r="1836">
          <cell r="A1836">
            <v>42499</v>
          </cell>
          <cell r="B1836" t="str">
            <v>2015/2016</v>
          </cell>
        </row>
        <row r="1837">
          <cell r="A1837">
            <v>42500</v>
          </cell>
          <cell r="B1837" t="str">
            <v>2015/2016</v>
          </cell>
        </row>
        <row r="1838">
          <cell r="A1838">
            <v>42501</v>
          </cell>
          <cell r="B1838" t="str">
            <v>2015/2016</v>
          </cell>
        </row>
        <row r="1839">
          <cell r="A1839">
            <v>42502</v>
          </cell>
          <cell r="B1839" t="str">
            <v>2015/2016</v>
          </cell>
        </row>
        <row r="1840">
          <cell r="A1840">
            <v>42503</v>
          </cell>
          <cell r="B1840" t="str">
            <v>2015/2016</v>
          </cell>
        </row>
        <row r="1841">
          <cell r="A1841">
            <v>42504</v>
          </cell>
          <cell r="B1841" t="str">
            <v>2015/2016</v>
          </cell>
        </row>
        <row r="1842">
          <cell r="A1842">
            <v>42505</v>
          </cell>
          <cell r="B1842" t="str">
            <v>2015/2016</v>
          </cell>
        </row>
        <row r="1843">
          <cell r="A1843">
            <v>42506</v>
          </cell>
          <cell r="B1843" t="str">
            <v>2015/2016</v>
          </cell>
        </row>
        <row r="1844">
          <cell r="A1844">
            <v>42507</v>
          </cell>
          <cell r="B1844" t="str">
            <v>2015/2016</v>
          </cell>
        </row>
        <row r="1845">
          <cell r="A1845">
            <v>42508</v>
          </cell>
          <cell r="B1845" t="str">
            <v>2015/2016</v>
          </cell>
        </row>
        <row r="1846">
          <cell r="A1846">
            <v>42509</v>
          </cell>
          <cell r="B1846" t="str">
            <v>2015/2016</v>
          </cell>
        </row>
        <row r="1847">
          <cell r="A1847">
            <v>42510</v>
          </cell>
          <cell r="B1847" t="str">
            <v>2015/2016</v>
          </cell>
        </row>
        <row r="1848">
          <cell r="A1848">
            <v>42511</v>
          </cell>
          <cell r="B1848" t="str">
            <v>2015/2016</v>
          </cell>
        </row>
        <row r="1849">
          <cell r="A1849">
            <v>42512</v>
          </cell>
          <cell r="B1849" t="str">
            <v>2015/2016</v>
          </cell>
        </row>
        <row r="1850">
          <cell r="A1850">
            <v>42513</v>
          </cell>
          <cell r="B1850" t="str">
            <v>2015/2016</v>
          </cell>
        </row>
        <row r="1851">
          <cell r="A1851">
            <v>42514</v>
          </cell>
          <cell r="B1851" t="str">
            <v>2015/2016</v>
          </cell>
        </row>
        <row r="1852">
          <cell r="A1852">
            <v>42515</v>
          </cell>
          <cell r="B1852" t="str">
            <v>2015/2016</v>
          </cell>
        </row>
        <row r="1853">
          <cell r="A1853">
            <v>42516</v>
          </cell>
          <cell r="B1853" t="str">
            <v>2015/2016</v>
          </cell>
        </row>
        <row r="1854">
          <cell r="A1854">
            <v>42517</v>
          </cell>
          <cell r="B1854" t="str">
            <v>2015/2016</v>
          </cell>
        </row>
        <row r="1855">
          <cell r="A1855">
            <v>42518</v>
          </cell>
          <cell r="B1855" t="str">
            <v>2015/2016</v>
          </cell>
        </row>
        <row r="1856">
          <cell r="A1856">
            <v>42519</v>
          </cell>
          <cell r="B1856" t="str">
            <v>2015/2016</v>
          </cell>
        </row>
        <row r="1857">
          <cell r="A1857">
            <v>42520</v>
          </cell>
          <cell r="B1857" t="str">
            <v>2015/2016</v>
          </cell>
        </row>
        <row r="1858">
          <cell r="A1858">
            <v>42521</v>
          </cell>
          <cell r="B1858" t="str">
            <v>2015/2016</v>
          </cell>
        </row>
        <row r="1859">
          <cell r="A1859">
            <v>42522</v>
          </cell>
          <cell r="B1859" t="str">
            <v>2015/2016</v>
          </cell>
        </row>
        <row r="1860">
          <cell r="A1860">
            <v>42523</v>
          </cell>
          <cell r="B1860" t="str">
            <v>2015/2016</v>
          </cell>
        </row>
        <row r="1861">
          <cell r="A1861">
            <v>42524</v>
          </cell>
          <cell r="B1861" t="str">
            <v>2015/2016</v>
          </cell>
        </row>
        <row r="1862">
          <cell r="A1862">
            <v>42525</v>
          </cell>
          <cell r="B1862" t="str">
            <v>2015/2016</v>
          </cell>
        </row>
        <row r="1863">
          <cell r="A1863">
            <v>42526</v>
          </cell>
          <cell r="B1863" t="str">
            <v>2015/2016</v>
          </cell>
        </row>
        <row r="1864">
          <cell r="A1864">
            <v>42527</v>
          </cell>
          <cell r="B1864" t="str">
            <v>2015/2016</v>
          </cell>
        </row>
        <row r="1865">
          <cell r="A1865">
            <v>42528</v>
          </cell>
          <cell r="B1865" t="str">
            <v>2015/2016</v>
          </cell>
        </row>
        <row r="1866">
          <cell r="A1866">
            <v>42529</v>
          </cell>
          <cell r="B1866" t="str">
            <v>2015/2016</v>
          </cell>
        </row>
        <row r="1867">
          <cell r="A1867">
            <v>42530</v>
          </cell>
          <cell r="B1867" t="str">
            <v>2015/2016</v>
          </cell>
        </row>
        <row r="1868">
          <cell r="A1868">
            <v>42531</v>
          </cell>
          <cell r="B1868" t="str">
            <v>2015/2016</v>
          </cell>
        </row>
        <row r="1869">
          <cell r="A1869">
            <v>42532</v>
          </cell>
          <cell r="B1869" t="str">
            <v>2015/2016</v>
          </cell>
        </row>
        <row r="1870">
          <cell r="A1870">
            <v>42533</v>
          </cell>
          <cell r="B1870" t="str">
            <v>2015/2016</v>
          </cell>
        </row>
        <row r="1871">
          <cell r="A1871">
            <v>42534</v>
          </cell>
          <cell r="B1871" t="str">
            <v>2015/2016</v>
          </cell>
        </row>
        <row r="1872">
          <cell r="A1872">
            <v>42535</v>
          </cell>
          <cell r="B1872" t="str">
            <v>2015/2016</v>
          </cell>
        </row>
        <row r="1873">
          <cell r="A1873">
            <v>42536</v>
          </cell>
          <cell r="B1873" t="str">
            <v>2015/2016</v>
          </cell>
        </row>
        <row r="1874">
          <cell r="A1874">
            <v>42537</v>
          </cell>
          <cell r="B1874" t="str">
            <v>2015/2016</v>
          </cell>
        </row>
        <row r="1875">
          <cell r="A1875">
            <v>42538</v>
          </cell>
          <cell r="B1875" t="str">
            <v>2015/2016</v>
          </cell>
        </row>
        <row r="1876">
          <cell r="A1876">
            <v>42539</v>
          </cell>
          <cell r="B1876" t="str">
            <v>2015/2016</v>
          </cell>
        </row>
        <row r="1877">
          <cell r="A1877">
            <v>42540</v>
          </cell>
          <cell r="B1877" t="str">
            <v>2015/2016</v>
          </cell>
        </row>
        <row r="1878">
          <cell r="A1878">
            <v>42541</v>
          </cell>
          <cell r="B1878" t="str">
            <v>2015/2016</v>
          </cell>
        </row>
        <row r="1879">
          <cell r="A1879">
            <v>42542</v>
          </cell>
          <cell r="B1879" t="str">
            <v>2015/2016</v>
          </cell>
        </row>
        <row r="1880">
          <cell r="A1880">
            <v>42543</v>
          </cell>
          <cell r="B1880" t="str">
            <v>2015/2016</v>
          </cell>
        </row>
        <row r="1881">
          <cell r="A1881">
            <v>42544</v>
          </cell>
          <cell r="B1881" t="str">
            <v>2015/2016</v>
          </cell>
        </row>
        <row r="1882">
          <cell r="A1882">
            <v>42545</v>
          </cell>
          <cell r="B1882" t="str">
            <v>2015/2016</v>
          </cell>
        </row>
        <row r="1883">
          <cell r="A1883">
            <v>42546</v>
          </cell>
          <cell r="B1883" t="str">
            <v>2015/2016</v>
          </cell>
        </row>
        <row r="1884">
          <cell r="A1884">
            <v>42547</v>
          </cell>
          <cell r="B1884" t="str">
            <v>2015/2016</v>
          </cell>
        </row>
        <row r="1885">
          <cell r="A1885">
            <v>42548</v>
          </cell>
          <cell r="B1885" t="str">
            <v>2015/2016</v>
          </cell>
        </row>
        <row r="1886">
          <cell r="A1886">
            <v>42549</v>
          </cell>
          <cell r="B1886" t="str">
            <v>2015/2016</v>
          </cell>
        </row>
        <row r="1887">
          <cell r="A1887">
            <v>42550</v>
          </cell>
          <cell r="B1887" t="str">
            <v>2015/2016</v>
          </cell>
        </row>
        <row r="1888">
          <cell r="A1888">
            <v>42551</v>
          </cell>
          <cell r="B1888" t="str">
            <v>2015/2016</v>
          </cell>
        </row>
        <row r="1889">
          <cell r="A1889">
            <v>42552</v>
          </cell>
          <cell r="B1889" t="str">
            <v>2016/2017</v>
          </cell>
        </row>
        <row r="1890">
          <cell r="A1890">
            <v>42553</v>
          </cell>
          <cell r="B1890" t="str">
            <v>2016/2017</v>
          </cell>
        </row>
        <row r="1891">
          <cell r="A1891">
            <v>42554</v>
          </cell>
          <cell r="B1891" t="str">
            <v>2016/2017</v>
          </cell>
        </row>
        <row r="1892">
          <cell r="A1892">
            <v>42555</v>
          </cell>
          <cell r="B1892" t="str">
            <v>2016/2017</v>
          </cell>
        </row>
        <row r="1893">
          <cell r="A1893">
            <v>42556</v>
          </cell>
          <cell r="B1893" t="str">
            <v>2016/2017</v>
          </cell>
        </row>
        <row r="1894">
          <cell r="A1894">
            <v>42557</v>
          </cell>
          <cell r="B1894" t="str">
            <v>2016/2017</v>
          </cell>
        </row>
        <row r="1895">
          <cell r="A1895">
            <v>42558</v>
          </cell>
          <cell r="B1895" t="str">
            <v>2016/2017</v>
          </cell>
        </row>
        <row r="1896">
          <cell r="A1896">
            <v>42559</v>
          </cell>
          <cell r="B1896" t="str">
            <v>2016/2017</v>
          </cell>
        </row>
        <row r="1897">
          <cell r="A1897">
            <v>42560</v>
          </cell>
          <cell r="B1897" t="str">
            <v>2016/2017</v>
          </cell>
        </row>
        <row r="1898">
          <cell r="A1898">
            <v>42561</v>
          </cell>
          <cell r="B1898" t="str">
            <v>2016/2017</v>
          </cell>
        </row>
        <row r="1899">
          <cell r="A1899">
            <v>42562</v>
          </cell>
          <cell r="B1899" t="str">
            <v>2016/2017</v>
          </cell>
        </row>
        <row r="1900">
          <cell r="A1900">
            <v>42563</v>
          </cell>
          <cell r="B1900" t="str">
            <v>2016/2017</v>
          </cell>
        </row>
        <row r="1901">
          <cell r="A1901">
            <v>42564</v>
          </cell>
          <cell r="B1901" t="str">
            <v>2016/2017</v>
          </cell>
        </row>
        <row r="1902">
          <cell r="A1902">
            <v>42565</v>
          </cell>
          <cell r="B1902" t="str">
            <v>2016/2017</v>
          </cell>
        </row>
        <row r="1903">
          <cell r="A1903">
            <v>42566</v>
          </cell>
          <cell r="B1903" t="str">
            <v>2016/2017</v>
          </cell>
        </row>
        <row r="1904">
          <cell r="A1904">
            <v>42567</v>
          </cell>
          <cell r="B1904" t="str">
            <v>2016/2017</v>
          </cell>
        </row>
        <row r="1905">
          <cell r="A1905">
            <v>42568</v>
          </cell>
          <cell r="B1905" t="str">
            <v>2016/2017</v>
          </cell>
        </row>
        <row r="1906">
          <cell r="A1906">
            <v>42569</v>
          </cell>
          <cell r="B1906" t="str">
            <v>2016/2017</v>
          </cell>
        </row>
        <row r="1907">
          <cell r="A1907">
            <v>42570</v>
          </cell>
          <cell r="B1907" t="str">
            <v>2016/2017</v>
          </cell>
        </row>
        <row r="1908">
          <cell r="A1908">
            <v>42571</v>
          </cell>
          <cell r="B1908" t="str">
            <v>2016/2017</v>
          </cell>
        </row>
        <row r="1909">
          <cell r="A1909">
            <v>42572</v>
          </cell>
          <cell r="B1909" t="str">
            <v>2016/2017</v>
          </cell>
        </row>
        <row r="1910">
          <cell r="A1910">
            <v>42573</v>
          </cell>
          <cell r="B1910" t="str">
            <v>2016/2017</v>
          </cell>
        </row>
        <row r="1911">
          <cell r="A1911">
            <v>42574</v>
          </cell>
          <cell r="B1911" t="str">
            <v>2016/2017</v>
          </cell>
        </row>
        <row r="1912">
          <cell r="A1912">
            <v>42575</v>
          </cell>
          <cell r="B1912" t="str">
            <v>2016/2017</v>
          </cell>
        </row>
        <row r="1913">
          <cell r="A1913">
            <v>42576</v>
          </cell>
          <cell r="B1913" t="str">
            <v>2016/2017</v>
          </cell>
        </row>
        <row r="1914">
          <cell r="A1914">
            <v>42577</v>
          </cell>
          <cell r="B1914" t="str">
            <v>2016/2017</v>
          </cell>
        </row>
        <row r="1915">
          <cell r="A1915">
            <v>42578</v>
          </cell>
          <cell r="B1915" t="str">
            <v>2016/2017</v>
          </cell>
        </row>
        <row r="1916">
          <cell r="A1916">
            <v>42579</v>
          </cell>
          <cell r="B1916" t="str">
            <v>2016/2017</v>
          </cell>
        </row>
        <row r="1917">
          <cell r="A1917">
            <v>42580</v>
          </cell>
          <cell r="B1917" t="str">
            <v>2016/2017</v>
          </cell>
        </row>
        <row r="1918">
          <cell r="A1918">
            <v>42581</v>
          </cell>
          <cell r="B1918" t="str">
            <v>2016/2017</v>
          </cell>
        </row>
        <row r="1919">
          <cell r="A1919">
            <v>42582</v>
          </cell>
          <cell r="B1919" t="str">
            <v>2016/2017</v>
          </cell>
        </row>
        <row r="1920">
          <cell r="A1920">
            <v>42583</v>
          </cell>
          <cell r="B1920" t="str">
            <v>2016/2017</v>
          </cell>
        </row>
        <row r="1921">
          <cell r="A1921">
            <v>42584</v>
          </cell>
          <cell r="B1921" t="str">
            <v>2016/2017</v>
          </cell>
        </row>
        <row r="1922">
          <cell r="A1922">
            <v>42585</v>
          </cell>
          <cell r="B1922" t="str">
            <v>2016/2017</v>
          </cell>
        </row>
        <row r="1923">
          <cell r="A1923">
            <v>42586</v>
          </cell>
          <cell r="B1923" t="str">
            <v>2016/2017</v>
          </cell>
        </row>
        <row r="1924">
          <cell r="A1924">
            <v>42587</v>
          </cell>
          <cell r="B1924" t="str">
            <v>2016/2017</v>
          </cell>
        </row>
        <row r="1925">
          <cell r="A1925">
            <v>42588</v>
          </cell>
          <cell r="B1925" t="str">
            <v>2016/2017</v>
          </cell>
        </row>
        <row r="1926">
          <cell r="A1926">
            <v>42589</v>
          </cell>
          <cell r="B1926" t="str">
            <v>2016/2017</v>
          </cell>
        </row>
        <row r="1927">
          <cell r="A1927">
            <v>42590</v>
          </cell>
          <cell r="B1927" t="str">
            <v>2016/2017</v>
          </cell>
        </row>
        <row r="1928">
          <cell r="A1928">
            <v>42591</v>
          </cell>
          <cell r="B1928" t="str">
            <v>2016/2017</v>
          </cell>
        </row>
        <row r="1929">
          <cell r="A1929">
            <v>42592</v>
          </cell>
          <cell r="B1929" t="str">
            <v>2016/2017</v>
          </cell>
        </row>
        <row r="1930">
          <cell r="A1930">
            <v>42593</v>
          </cell>
          <cell r="B1930" t="str">
            <v>2016/2017</v>
          </cell>
        </row>
        <row r="1931">
          <cell r="A1931">
            <v>42594</v>
          </cell>
          <cell r="B1931" t="str">
            <v>2016/2017</v>
          </cell>
        </row>
        <row r="1932">
          <cell r="A1932">
            <v>42595</v>
          </cell>
          <cell r="B1932" t="str">
            <v>2016/2017</v>
          </cell>
        </row>
        <row r="1933">
          <cell r="A1933">
            <v>42596</v>
          </cell>
          <cell r="B1933" t="str">
            <v>2016/2017</v>
          </cell>
        </row>
        <row r="1934">
          <cell r="A1934">
            <v>42597</v>
          </cell>
          <cell r="B1934" t="str">
            <v>2016/2017</v>
          </cell>
        </row>
        <row r="1935">
          <cell r="A1935">
            <v>42598</v>
          </cell>
          <cell r="B1935" t="str">
            <v>2016/2017</v>
          </cell>
        </row>
        <row r="1936">
          <cell r="A1936">
            <v>42599</v>
          </cell>
          <cell r="B1936" t="str">
            <v>2016/2017</v>
          </cell>
        </row>
        <row r="1937">
          <cell r="A1937">
            <v>42600</v>
          </cell>
          <cell r="B1937" t="str">
            <v>2016/2017</v>
          </cell>
        </row>
        <row r="1938">
          <cell r="A1938">
            <v>42601</v>
          </cell>
          <cell r="B1938" t="str">
            <v>2016/2017</v>
          </cell>
        </row>
        <row r="1939">
          <cell r="A1939">
            <v>42602</v>
          </cell>
          <cell r="B1939" t="str">
            <v>2016/2017</v>
          </cell>
        </row>
        <row r="1940">
          <cell r="A1940">
            <v>42603</v>
          </cell>
          <cell r="B1940" t="str">
            <v>2016/2017</v>
          </cell>
        </row>
        <row r="1941">
          <cell r="A1941">
            <v>42604</v>
          </cell>
          <cell r="B1941" t="str">
            <v>2016/2017</v>
          </cell>
        </row>
        <row r="1942">
          <cell r="A1942">
            <v>42605</v>
          </cell>
          <cell r="B1942" t="str">
            <v>2016/2017</v>
          </cell>
        </row>
        <row r="1943">
          <cell r="A1943">
            <v>42606</v>
          </cell>
          <cell r="B1943" t="str">
            <v>2016/2017</v>
          </cell>
        </row>
        <row r="1944">
          <cell r="A1944">
            <v>42607</v>
          </cell>
          <cell r="B1944" t="str">
            <v>2016/2017</v>
          </cell>
        </row>
        <row r="1945">
          <cell r="A1945">
            <v>42608</v>
          </cell>
          <cell r="B1945" t="str">
            <v>2016/2017</v>
          </cell>
        </row>
        <row r="1946">
          <cell r="A1946">
            <v>42609</v>
          </cell>
          <cell r="B1946" t="str">
            <v>2016/2017</v>
          </cell>
        </row>
        <row r="1947">
          <cell r="A1947">
            <v>42610</v>
          </cell>
          <cell r="B1947" t="str">
            <v>2016/2017</v>
          </cell>
        </row>
        <row r="1948">
          <cell r="A1948">
            <v>42611</v>
          </cell>
          <cell r="B1948" t="str">
            <v>2016/2017</v>
          </cell>
        </row>
        <row r="1949">
          <cell r="A1949">
            <v>42612</v>
          </cell>
          <cell r="B1949" t="str">
            <v>2016/2017</v>
          </cell>
        </row>
        <row r="1950">
          <cell r="A1950">
            <v>42613</v>
          </cell>
          <cell r="B1950" t="str">
            <v>2016/2017</v>
          </cell>
        </row>
        <row r="1951">
          <cell r="A1951">
            <v>42614</v>
          </cell>
          <cell r="B1951" t="str">
            <v>2016/2017</v>
          </cell>
        </row>
        <row r="1952">
          <cell r="A1952">
            <v>42615</v>
          </cell>
          <cell r="B1952" t="str">
            <v>2016/2017</v>
          </cell>
        </row>
        <row r="1953">
          <cell r="A1953">
            <v>42616</v>
          </cell>
          <cell r="B1953" t="str">
            <v>2016/2017</v>
          </cell>
        </row>
        <row r="1954">
          <cell r="A1954">
            <v>42617</v>
          </cell>
          <cell r="B1954" t="str">
            <v>2016/2017</v>
          </cell>
        </row>
        <row r="1955">
          <cell r="A1955">
            <v>42618</v>
          </cell>
          <cell r="B1955" t="str">
            <v>2016/2017</v>
          </cell>
        </row>
        <row r="1956">
          <cell r="A1956">
            <v>42619</v>
          </cell>
          <cell r="B1956" t="str">
            <v>2016/2017</v>
          </cell>
        </row>
        <row r="1957">
          <cell r="A1957">
            <v>42620</v>
          </cell>
          <cell r="B1957" t="str">
            <v>2016/2017</v>
          </cell>
        </row>
        <row r="1958">
          <cell r="A1958">
            <v>42621</v>
          </cell>
          <cell r="B1958" t="str">
            <v>2016/2017</v>
          </cell>
        </row>
        <row r="1959">
          <cell r="A1959">
            <v>42622</v>
          </cell>
          <cell r="B1959" t="str">
            <v>2016/2017</v>
          </cell>
        </row>
        <row r="1960">
          <cell r="A1960">
            <v>42623</v>
          </cell>
          <cell r="B1960" t="str">
            <v>2016/2017</v>
          </cell>
        </row>
        <row r="1961">
          <cell r="A1961">
            <v>42624</v>
          </cell>
          <cell r="B1961" t="str">
            <v>2016/2017</v>
          </cell>
        </row>
        <row r="1962">
          <cell r="A1962">
            <v>42625</v>
          </cell>
          <cell r="B1962" t="str">
            <v>2016/2017</v>
          </cell>
        </row>
        <row r="1963">
          <cell r="A1963">
            <v>42626</v>
          </cell>
          <cell r="B1963" t="str">
            <v>2016/2017</v>
          </cell>
        </row>
        <row r="1964">
          <cell r="A1964">
            <v>42627</v>
          </cell>
          <cell r="B1964" t="str">
            <v>2016/2017</v>
          </cell>
        </row>
        <row r="1965">
          <cell r="A1965">
            <v>42628</v>
          </cell>
          <cell r="B1965" t="str">
            <v>2016/2017</v>
          </cell>
        </row>
        <row r="1966">
          <cell r="A1966">
            <v>42629</v>
          </cell>
          <cell r="B1966" t="str">
            <v>2016/2017</v>
          </cell>
        </row>
        <row r="1967">
          <cell r="A1967">
            <v>42630</v>
          </cell>
          <cell r="B1967" t="str">
            <v>2016/2017</v>
          </cell>
        </row>
        <row r="1968">
          <cell r="A1968">
            <v>42631</v>
          </cell>
          <cell r="B1968" t="str">
            <v>2016/2017</v>
          </cell>
        </row>
        <row r="1969">
          <cell r="A1969">
            <v>42632</v>
          </cell>
          <cell r="B1969" t="str">
            <v>2016/2017</v>
          </cell>
        </row>
        <row r="1970">
          <cell r="A1970">
            <v>42633</v>
          </cell>
          <cell r="B1970" t="str">
            <v>2016/2017</v>
          </cell>
        </row>
        <row r="1971">
          <cell r="A1971">
            <v>42634</v>
          </cell>
          <cell r="B1971" t="str">
            <v>2016/2017</v>
          </cell>
        </row>
        <row r="1972">
          <cell r="A1972">
            <v>42635</v>
          </cell>
          <cell r="B1972" t="str">
            <v>2016/2017</v>
          </cell>
        </row>
        <row r="1973">
          <cell r="A1973">
            <v>42636</v>
          </cell>
          <cell r="B1973" t="str">
            <v>2016/2017</v>
          </cell>
        </row>
        <row r="1974">
          <cell r="A1974">
            <v>42637</v>
          </cell>
          <cell r="B1974" t="str">
            <v>2016/2017</v>
          </cell>
        </row>
        <row r="1975">
          <cell r="A1975">
            <v>42638</v>
          </cell>
          <cell r="B1975" t="str">
            <v>2016/2017</v>
          </cell>
        </row>
        <row r="1976">
          <cell r="A1976">
            <v>42639</v>
          </cell>
          <cell r="B1976" t="str">
            <v>2016/2017</v>
          </cell>
        </row>
        <row r="1977">
          <cell r="A1977">
            <v>42640</v>
          </cell>
          <cell r="B1977" t="str">
            <v>2016/2017</v>
          </cell>
        </row>
        <row r="1978">
          <cell r="A1978">
            <v>42641</v>
          </cell>
          <cell r="B1978" t="str">
            <v>2016/2017</v>
          </cell>
        </row>
        <row r="1979">
          <cell r="A1979">
            <v>42642</v>
          </cell>
          <cell r="B1979" t="str">
            <v>2016/2017</v>
          </cell>
        </row>
        <row r="1980">
          <cell r="A1980">
            <v>42643</v>
          </cell>
          <cell r="B1980" t="str">
            <v>2016/2017</v>
          </cell>
        </row>
        <row r="1981">
          <cell r="A1981">
            <v>42644</v>
          </cell>
          <cell r="B1981" t="str">
            <v>2016/2017</v>
          </cell>
        </row>
        <row r="1982">
          <cell r="A1982">
            <v>42645</v>
          </cell>
          <cell r="B1982" t="str">
            <v>2016/2017</v>
          </cell>
        </row>
        <row r="1983">
          <cell r="A1983">
            <v>42646</v>
          </cell>
          <cell r="B1983" t="str">
            <v>2016/2017</v>
          </cell>
        </row>
        <row r="1984">
          <cell r="A1984">
            <v>42647</v>
          </cell>
          <cell r="B1984" t="str">
            <v>2016/2017</v>
          </cell>
        </row>
        <row r="1985">
          <cell r="A1985">
            <v>42648</v>
          </cell>
          <cell r="B1985" t="str">
            <v>2016/2017</v>
          </cell>
        </row>
        <row r="1986">
          <cell r="A1986">
            <v>42649</v>
          </cell>
          <cell r="B1986" t="str">
            <v>2016/2017</v>
          </cell>
        </row>
        <row r="1987">
          <cell r="A1987">
            <v>42650</v>
          </cell>
          <cell r="B1987" t="str">
            <v>2016/2017</v>
          </cell>
        </row>
        <row r="1988">
          <cell r="A1988">
            <v>42651</v>
          </cell>
          <cell r="B1988" t="str">
            <v>2016/2017</v>
          </cell>
        </row>
        <row r="1989">
          <cell r="A1989">
            <v>42652</v>
          </cell>
          <cell r="B1989" t="str">
            <v>2016/2017</v>
          </cell>
        </row>
        <row r="1990">
          <cell r="A1990">
            <v>42653</v>
          </cell>
          <cell r="B1990" t="str">
            <v>2016/2017</v>
          </cell>
        </row>
        <row r="1991">
          <cell r="A1991">
            <v>42654</v>
          </cell>
          <cell r="B1991" t="str">
            <v>2016/2017</v>
          </cell>
        </row>
        <row r="1992">
          <cell r="A1992">
            <v>42655</v>
          </cell>
          <cell r="B1992" t="str">
            <v>2016/2017</v>
          </cell>
        </row>
        <row r="1993">
          <cell r="A1993">
            <v>42656</v>
          </cell>
          <cell r="B1993" t="str">
            <v>2016/2017</v>
          </cell>
        </row>
        <row r="1994">
          <cell r="A1994">
            <v>42657</v>
          </cell>
          <cell r="B1994" t="str">
            <v>2016/2017</v>
          </cell>
        </row>
        <row r="1995">
          <cell r="A1995">
            <v>42658</v>
          </cell>
          <cell r="B1995" t="str">
            <v>2016/2017</v>
          </cell>
        </row>
        <row r="1996">
          <cell r="A1996">
            <v>42659</v>
          </cell>
          <cell r="B1996" t="str">
            <v>2016/2017</v>
          </cell>
        </row>
        <row r="1997">
          <cell r="A1997">
            <v>42660</v>
          </cell>
          <cell r="B1997" t="str">
            <v>2016/2017</v>
          </cell>
        </row>
        <row r="1998">
          <cell r="A1998">
            <v>42661</v>
          </cell>
          <cell r="B1998" t="str">
            <v>2016/2017</v>
          </cell>
        </row>
        <row r="1999">
          <cell r="A1999">
            <v>42662</v>
          </cell>
          <cell r="B1999" t="str">
            <v>2016/2017</v>
          </cell>
        </row>
        <row r="2000">
          <cell r="A2000">
            <v>42663</v>
          </cell>
          <cell r="B2000" t="str">
            <v>2016/2017</v>
          </cell>
        </row>
        <row r="2001">
          <cell r="A2001">
            <v>42664</v>
          </cell>
          <cell r="B2001" t="str">
            <v>2016/2017</v>
          </cell>
        </row>
        <row r="2002">
          <cell r="A2002">
            <v>42665</v>
          </cell>
          <cell r="B2002" t="str">
            <v>2016/2017</v>
          </cell>
        </row>
        <row r="2003">
          <cell r="A2003">
            <v>42666</v>
          </cell>
          <cell r="B2003" t="str">
            <v>2016/2017</v>
          </cell>
        </row>
        <row r="2004">
          <cell r="A2004">
            <v>42667</v>
          </cell>
          <cell r="B2004" t="str">
            <v>2016/2017</v>
          </cell>
        </row>
        <row r="2005">
          <cell r="A2005">
            <v>42668</v>
          </cell>
          <cell r="B2005" t="str">
            <v>2016/2017</v>
          </cell>
        </row>
        <row r="2006">
          <cell r="A2006">
            <v>42669</v>
          </cell>
          <cell r="B2006" t="str">
            <v>2016/2017</v>
          </cell>
        </row>
        <row r="2007">
          <cell r="A2007">
            <v>42670</v>
          </cell>
          <cell r="B2007" t="str">
            <v>2016/2017</v>
          </cell>
        </row>
        <row r="2008">
          <cell r="A2008">
            <v>42671</v>
          </cell>
          <cell r="B2008" t="str">
            <v>2016/2017</v>
          </cell>
        </row>
        <row r="2009">
          <cell r="A2009">
            <v>42672</v>
          </cell>
          <cell r="B2009" t="str">
            <v>2016/2017</v>
          </cell>
        </row>
        <row r="2010">
          <cell r="A2010">
            <v>42673</v>
          </cell>
          <cell r="B2010" t="str">
            <v>2016/2017</v>
          </cell>
        </row>
        <row r="2011">
          <cell r="A2011">
            <v>42674</v>
          </cell>
          <cell r="B2011" t="str">
            <v>2016/2017</v>
          </cell>
        </row>
        <row r="2012">
          <cell r="A2012">
            <v>42675</v>
          </cell>
          <cell r="B2012" t="str">
            <v>2016/2017</v>
          </cell>
        </row>
        <row r="2013">
          <cell r="A2013">
            <v>42676</v>
          </cell>
          <cell r="B2013" t="str">
            <v>2016/2017</v>
          </cell>
        </row>
        <row r="2014">
          <cell r="A2014">
            <v>42677</v>
          </cell>
          <cell r="B2014" t="str">
            <v>2016/2017</v>
          </cell>
        </row>
        <row r="2015">
          <cell r="A2015">
            <v>42678</v>
          </cell>
          <cell r="B2015" t="str">
            <v>2016/2017</v>
          </cell>
        </row>
        <row r="2016">
          <cell r="A2016">
            <v>42679</v>
          </cell>
          <cell r="B2016" t="str">
            <v>2016/2017</v>
          </cell>
        </row>
        <row r="2017">
          <cell r="A2017">
            <v>42680</v>
          </cell>
          <cell r="B2017" t="str">
            <v>2016/2017</v>
          </cell>
        </row>
        <row r="2018">
          <cell r="A2018">
            <v>42681</v>
          </cell>
          <cell r="B2018" t="str">
            <v>2016/2017</v>
          </cell>
        </row>
        <row r="2019">
          <cell r="A2019">
            <v>42682</v>
          </cell>
          <cell r="B2019" t="str">
            <v>2016/2017</v>
          </cell>
        </row>
        <row r="2020">
          <cell r="A2020">
            <v>42683</v>
          </cell>
          <cell r="B2020" t="str">
            <v>2016/2017</v>
          </cell>
        </row>
        <row r="2021">
          <cell r="A2021">
            <v>42684</v>
          </cell>
          <cell r="B2021" t="str">
            <v>2016/2017</v>
          </cell>
        </row>
        <row r="2022">
          <cell r="A2022">
            <v>42685</v>
          </cell>
          <cell r="B2022" t="str">
            <v>2016/2017</v>
          </cell>
        </row>
        <row r="2023">
          <cell r="A2023">
            <v>42686</v>
          </cell>
          <cell r="B2023" t="str">
            <v>2016/2017</v>
          </cell>
        </row>
        <row r="2024">
          <cell r="A2024">
            <v>42687</v>
          </cell>
          <cell r="B2024" t="str">
            <v>2016/2017</v>
          </cell>
        </row>
        <row r="2025">
          <cell r="A2025">
            <v>42688</v>
          </cell>
          <cell r="B2025" t="str">
            <v>2016/2017</v>
          </cell>
        </row>
        <row r="2026">
          <cell r="A2026">
            <v>42689</v>
          </cell>
          <cell r="B2026" t="str">
            <v>2016/2017</v>
          </cell>
        </row>
        <row r="2027">
          <cell r="A2027">
            <v>42690</v>
          </cell>
          <cell r="B2027" t="str">
            <v>2016/2017</v>
          </cell>
        </row>
        <row r="2028">
          <cell r="A2028">
            <v>42691</v>
          </cell>
          <cell r="B2028" t="str">
            <v>2016/2017</v>
          </cell>
        </row>
        <row r="2029">
          <cell r="A2029">
            <v>42692</v>
          </cell>
          <cell r="B2029" t="str">
            <v>2016/2017</v>
          </cell>
        </row>
        <row r="2030">
          <cell r="A2030">
            <v>42693</v>
          </cell>
          <cell r="B2030" t="str">
            <v>2016/2017</v>
          </cell>
        </row>
        <row r="2031">
          <cell r="A2031">
            <v>42694</v>
          </cell>
          <cell r="B2031" t="str">
            <v>2016/2017</v>
          </cell>
        </row>
        <row r="2032">
          <cell r="A2032">
            <v>42695</v>
          </cell>
          <cell r="B2032" t="str">
            <v>2016/2017</v>
          </cell>
        </row>
        <row r="2033">
          <cell r="A2033">
            <v>42696</v>
          </cell>
          <cell r="B2033" t="str">
            <v>2016/2017</v>
          </cell>
        </row>
        <row r="2034">
          <cell r="A2034">
            <v>42697</v>
          </cell>
          <cell r="B2034" t="str">
            <v>2016/2017</v>
          </cell>
        </row>
        <row r="2035">
          <cell r="A2035">
            <v>42698</v>
          </cell>
          <cell r="B2035" t="str">
            <v>2016/2017</v>
          </cell>
        </row>
        <row r="2036">
          <cell r="A2036">
            <v>42699</v>
          </cell>
          <cell r="B2036" t="str">
            <v>2016/2017</v>
          </cell>
        </row>
        <row r="2037">
          <cell r="A2037">
            <v>42700</v>
          </cell>
          <cell r="B2037" t="str">
            <v>2016/2017</v>
          </cell>
        </row>
        <row r="2038">
          <cell r="A2038">
            <v>42701</v>
          </cell>
          <cell r="B2038" t="str">
            <v>2016/2017</v>
          </cell>
        </row>
        <row r="2039">
          <cell r="A2039">
            <v>42702</v>
          </cell>
          <cell r="B2039" t="str">
            <v>2016/2017</v>
          </cell>
        </row>
        <row r="2040">
          <cell r="A2040">
            <v>42703</v>
          </cell>
          <cell r="B2040" t="str">
            <v>2016/2017</v>
          </cell>
        </row>
        <row r="2041">
          <cell r="A2041">
            <v>42704</v>
          </cell>
          <cell r="B2041" t="str">
            <v>2016/2017</v>
          </cell>
        </row>
        <row r="2042">
          <cell r="A2042">
            <v>42705</v>
          </cell>
          <cell r="B2042" t="str">
            <v>2016/2017</v>
          </cell>
        </row>
        <row r="2043">
          <cell r="A2043">
            <v>42706</v>
          </cell>
          <cell r="B2043" t="str">
            <v>2016/2017</v>
          </cell>
        </row>
        <row r="2044">
          <cell r="A2044">
            <v>42707</v>
          </cell>
          <cell r="B2044" t="str">
            <v>2016/2017</v>
          </cell>
        </row>
        <row r="2045">
          <cell r="A2045">
            <v>42708</v>
          </cell>
          <cell r="B2045" t="str">
            <v>2016/2017</v>
          </cell>
        </row>
        <row r="2046">
          <cell r="A2046">
            <v>42709</v>
          </cell>
          <cell r="B2046" t="str">
            <v>2016/2017</v>
          </cell>
        </row>
        <row r="2047">
          <cell r="A2047">
            <v>42710</v>
          </cell>
          <cell r="B2047" t="str">
            <v>2016/2017</v>
          </cell>
        </row>
        <row r="2048">
          <cell r="A2048">
            <v>42711</v>
          </cell>
          <cell r="B2048" t="str">
            <v>2016/2017</v>
          </cell>
        </row>
        <row r="2049">
          <cell r="A2049">
            <v>42712</v>
          </cell>
          <cell r="B2049" t="str">
            <v>2016/2017</v>
          </cell>
        </row>
        <row r="2050">
          <cell r="A2050">
            <v>42713</v>
          </cell>
          <cell r="B2050" t="str">
            <v>2016/2017</v>
          </cell>
        </row>
        <row r="2051">
          <cell r="A2051">
            <v>42714</v>
          </cell>
          <cell r="B2051" t="str">
            <v>2016/2017</v>
          </cell>
        </row>
        <row r="2052">
          <cell r="A2052">
            <v>42715</v>
          </cell>
          <cell r="B2052" t="str">
            <v>2016/2017</v>
          </cell>
        </row>
        <row r="2053">
          <cell r="A2053">
            <v>42716</v>
          </cell>
          <cell r="B2053" t="str">
            <v>2016/2017</v>
          </cell>
        </row>
        <row r="2054">
          <cell r="A2054">
            <v>42717</v>
          </cell>
          <cell r="B2054" t="str">
            <v>2016/2017</v>
          </cell>
        </row>
        <row r="2055">
          <cell r="A2055">
            <v>42718</v>
          </cell>
          <cell r="B2055" t="str">
            <v>2016/2017</v>
          </cell>
        </row>
        <row r="2056">
          <cell r="A2056">
            <v>42719</v>
          </cell>
          <cell r="B2056" t="str">
            <v>2016/2017</v>
          </cell>
        </row>
        <row r="2057">
          <cell r="A2057">
            <v>42720</v>
          </cell>
          <cell r="B2057" t="str">
            <v>2016/2017</v>
          </cell>
        </row>
        <row r="2058">
          <cell r="A2058">
            <v>42721</v>
          </cell>
          <cell r="B2058" t="str">
            <v>2016/2017</v>
          </cell>
        </row>
        <row r="2059">
          <cell r="A2059">
            <v>42722</v>
          </cell>
          <cell r="B2059" t="str">
            <v>2016/2017</v>
          </cell>
        </row>
        <row r="2060">
          <cell r="A2060">
            <v>42723</v>
          </cell>
          <cell r="B2060" t="str">
            <v>2016/2017</v>
          </cell>
        </row>
        <row r="2061">
          <cell r="A2061">
            <v>42724</v>
          </cell>
          <cell r="B2061" t="str">
            <v>2016/2017</v>
          </cell>
        </row>
        <row r="2062">
          <cell r="A2062">
            <v>42725</v>
          </cell>
          <cell r="B2062" t="str">
            <v>2016/2017</v>
          </cell>
        </row>
        <row r="2063">
          <cell r="A2063">
            <v>42726</v>
          </cell>
          <cell r="B2063" t="str">
            <v>2016/2017</v>
          </cell>
        </row>
        <row r="2064">
          <cell r="A2064">
            <v>42727</v>
          </cell>
          <cell r="B2064" t="str">
            <v>2016/2017</v>
          </cell>
        </row>
        <row r="2065">
          <cell r="A2065">
            <v>42728</v>
          </cell>
          <cell r="B2065" t="str">
            <v>2016/2017</v>
          </cell>
        </row>
        <row r="2066">
          <cell r="A2066">
            <v>42729</v>
          </cell>
          <cell r="B2066" t="str">
            <v>2016/2017</v>
          </cell>
        </row>
        <row r="2067">
          <cell r="A2067">
            <v>42730</v>
          </cell>
          <cell r="B2067" t="str">
            <v>2016/2017</v>
          </cell>
        </row>
        <row r="2068">
          <cell r="A2068">
            <v>42731</v>
          </cell>
          <cell r="B2068" t="str">
            <v>2016/2017</v>
          </cell>
        </row>
        <row r="2069">
          <cell r="A2069">
            <v>42732</v>
          </cell>
          <cell r="B2069" t="str">
            <v>2016/2017</v>
          </cell>
        </row>
        <row r="2070">
          <cell r="A2070">
            <v>42733</v>
          </cell>
          <cell r="B2070" t="str">
            <v>2016/2017</v>
          </cell>
        </row>
        <row r="2071">
          <cell r="A2071">
            <v>42734</v>
          </cell>
          <cell r="B2071" t="str">
            <v>2016/2017</v>
          </cell>
        </row>
        <row r="2072">
          <cell r="A2072">
            <v>42735</v>
          </cell>
          <cell r="B2072" t="str">
            <v>2016/2017</v>
          </cell>
        </row>
        <row r="2073">
          <cell r="A2073">
            <v>42736</v>
          </cell>
          <cell r="B2073" t="str">
            <v>2016/2017</v>
          </cell>
        </row>
        <row r="2074">
          <cell r="A2074">
            <v>42737</v>
          </cell>
          <cell r="B2074" t="str">
            <v>2016/2017</v>
          </cell>
        </row>
        <row r="2075">
          <cell r="A2075">
            <v>42738</v>
          </cell>
          <cell r="B2075" t="str">
            <v>2016/2017</v>
          </cell>
        </row>
        <row r="2076">
          <cell r="A2076">
            <v>42739</v>
          </cell>
          <cell r="B2076" t="str">
            <v>2016/2017</v>
          </cell>
        </row>
        <row r="2077">
          <cell r="A2077">
            <v>42740</v>
          </cell>
          <cell r="B2077" t="str">
            <v>2016/2017</v>
          </cell>
        </row>
        <row r="2078">
          <cell r="A2078">
            <v>42741</v>
          </cell>
          <cell r="B2078" t="str">
            <v>2016/2017</v>
          </cell>
        </row>
        <row r="2079">
          <cell r="A2079">
            <v>42742</v>
          </cell>
          <cell r="B2079" t="str">
            <v>2016/2017</v>
          </cell>
        </row>
        <row r="2080">
          <cell r="A2080">
            <v>42743</v>
          </cell>
          <cell r="B2080" t="str">
            <v>2016/2017</v>
          </cell>
        </row>
        <row r="2081">
          <cell r="A2081">
            <v>42744</v>
          </cell>
          <cell r="B2081" t="str">
            <v>2016/2017</v>
          </cell>
        </row>
        <row r="2082">
          <cell r="A2082">
            <v>42745</v>
          </cell>
          <cell r="B2082" t="str">
            <v>2016/2017</v>
          </cell>
        </row>
        <row r="2083">
          <cell r="A2083">
            <v>42746</v>
          </cell>
          <cell r="B2083" t="str">
            <v>2016/2017</v>
          </cell>
        </row>
        <row r="2084">
          <cell r="A2084">
            <v>42747</v>
          </cell>
          <cell r="B2084" t="str">
            <v>2016/2017</v>
          </cell>
        </row>
        <row r="2085">
          <cell r="A2085">
            <v>42748</v>
          </cell>
          <cell r="B2085" t="str">
            <v>2016/2017</v>
          </cell>
        </row>
        <row r="2086">
          <cell r="A2086">
            <v>42749</v>
          </cell>
          <cell r="B2086" t="str">
            <v>2016/2017</v>
          </cell>
        </row>
        <row r="2087">
          <cell r="A2087">
            <v>42750</v>
          </cell>
          <cell r="B2087" t="str">
            <v>2016/2017</v>
          </cell>
        </row>
        <row r="2088">
          <cell r="A2088">
            <v>42751</v>
          </cell>
          <cell r="B2088" t="str">
            <v>2016/2017</v>
          </cell>
        </row>
        <row r="2089">
          <cell r="A2089">
            <v>42752</v>
          </cell>
          <cell r="B2089" t="str">
            <v>2016/2017</v>
          </cell>
        </row>
        <row r="2090">
          <cell r="A2090">
            <v>42753</v>
          </cell>
          <cell r="B2090" t="str">
            <v>2016/2017</v>
          </cell>
        </row>
        <row r="2091">
          <cell r="A2091">
            <v>42754</v>
          </cell>
          <cell r="B2091" t="str">
            <v>2016/2017</v>
          </cell>
        </row>
        <row r="2092">
          <cell r="A2092">
            <v>42755</v>
          </cell>
          <cell r="B2092" t="str">
            <v>2016/2017</v>
          </cell>
        </row>
        <row r="2093">
          <cell r="A2093">
            <v>42756</v>
          </cell>
          <cell r="B2093" t="str">
            <v>2016/2017</v>
          </cell>
        </row>
        <row r="2094">
          <cell r="A2094">
            <v>42757</v>
          </cell>
          <cell r="B2094" t="str">
            <v>2016/2017</v>
          </cell>
        </row>
        <row r="2095">
          <cell r="A2095">
            <v>42758</v>
          </cell>
          <cell r="B2095" t="str">
            <v>2016/2017</v>
          </cell>
        </row>
        <row r="2096">
          <cell r="A2096">
            <v>42759</v>
          </cell>
          <cell r="B2096" t="str">
            <v>2016/2017</v>
          </cell>
        </row>
        <row r="2097">
          <cell r="A2097">
            <v>42760</v>
          </cell>
          <cell r="B2097" t="str">
            <v>2016/2017</v>
          </cell>
        </row>
        <row r="2098">
          <cell r="A2098">
            <v>42761</v>
          </cell>
          <cell r="B2098" t="str">
            <v>2016/2017</v>
          </cell>
        </row>
        <row r="2099">
          <cell r="A2099">
            <v>42762</v>
          </cell>
          <cell r="B2099" t="str">
            <v>2016/2017</v>
          </cell>
        </row>
        <row r="2100">
          <cell r="A2100">
            <v>42763</v>
          </cell>
          <cell r="B2100" t="str">
            <v>2016/2017</v>
          </cell>
        </row>
        <row r="2101">
          <cell r="A2101">
            <v>42764</v>
          </cell>
          <cell r="B2101" t="str">
            <v>2016/2017</v>
          </cell>
        </row>
        <row r="2102">
          <cell r="A2102">
            <v>42765</v>
          </cell>
          <cell r="B2102" t="str">
            <v>2016/2017</v>
          </cell>
        </row>
        <row r="2103">
          <cell r="A2103">
            <v>42766</v>
          </cell>
          <cell r="B2103" t="str">
            <v>2016/2017</v>
          </cell>
        </row>
        <row r="2104">
          <cell r="A2104">
            <v>42767</v>
          </cell>
          <cell r="B2104" t="str">
            <v>2016/2017</v>
          </cell>
        </row>
        <row r="2105">
          <cell r="A2105">
            <v>42768</v>
          </cell>
          <cell r="B2105" t="str">
            <v>2016/2017</v>
          </cell>
        </row>
        <row r="2106">
          <cell r="A2106">
            <v>42769</v>
          </cell>
          <cell r="B2106" t="str">
            <v>2016/2017</v>
          </cell>
        </row>
        <row r="2107">
          <cell r="A2107">
            <v>42770</v>
          </cell>
          <cell r="B2107" t="str">
            <v>2016/2017</v>
          </cell>
        </row>
        <row r="2108">
          <cell r="A2108">
            <v>42771</v>
          </cell>
          <cell r="B2108" t="str">
            <v>2016/2017</v>
          </cell>
        </row>
        <row r="2109">
          <cell r="A2109">
            <v>42772</v>
          </cell>
          <cell r="B2109" t="str">
            <v>2016/2017</v>
          </cell>
        </row>
        <row r="2110">
          <cell r="A2110">
            <v>42773</v>
          </cell>
          <cell r="B2110" t="str">
            <v>2016/2017</v>
          </cell>
        </row>
        <row r="2111">
          <cell r="A2111">
            <v>42774</v>
          </cell>
          <cell r="B2111" t="str">
            <v>2016/2017</v>
          </cell>
        </row>
        <row r="2112">
          <cell r="A2112">
            <v>42775</v>
          </cell>
          <cell r="B2112" t="str">
            <v>2016/2017</v>
          </cell>
        </row>
        <row r="2113">
          <cell r="A2113">
            <v>42776</v>
          </cell>
          <cell r="B2113" t="str">
            <v>2016/2017</v>
          </cell>
        </row>
        <row r="2114">
          <cell r="A2114">
            <v>42777</v>
          </cell>
          <cell r="B2114" t="str">
            <v>2016/2017</v>
          </cell>
        </row>
        <row r="2115">
          <cell r="A2115">
            <v>42778</v>
          </cell>
          <cell r="B2115" t="str">
            <v>2016/2017</v>
          </cell>
        </row>
        <row r="2116">
          <cell r="A2116">
            <v>42779</v>
          </cell>
          <cell r="B2116" t="str">
            <v>2016/2017</v>
          </cell>
        </row>
        <row r="2117">
          <cell r="A2117">
            <v>42780</v>
          </cell>
          <cell r="B2117" t="str">
            <v>2016/2017</v>
          </cell>
        </row>
        <row r="2118">
          <cell r="A2118">
            <v>42781</v>
          </cell>
          <cell r="B2118" t="str">
            <v>2016/2017</v>
          </cell>
        </row>
        <row r="2119">
          <cell r="A2119">
            <v>42782</v>
          </cell>
          <cell r="B2119" t="str">
            <v>2016/2017</v>
          </cell>
        </row>
        <row r="2120">
          <cell r="A2120">
            <v>42783</v>
          </cell>
          <cell r="B2120" t="str">
            <v>2016/2017</v>
          </cell>
        </row>
        <row r="2121">
          <cell r="A2121">
            <v>42784</v>
          </cell>
          <cell r="B2121" t="str">
            <v>2016/2017</v>
          </cell>
        </row>
        <row r="2122">
          <cell r="A2122">
            <v>42785</v>
          </cell>
          <cell r="B2122" t="str">
            <v>2016/2017</v>
          </cell>
        </row>
        <row r="2123">
          <cell r="A2123">
            <v>42786</v>
          </cell>
          <cell r="B2123" t="str">
            <v>2016/2017</v>
          </cell>
        </row>
        <row r="2124">
          <cell r="A2124">
            <v>42787</v>
          </cell>
          <cell r="B2124" t="str">
            <v>2016/2017</v>
          </cell>
        </row>
        <row r="2125">
          <cell r="A2125">
            <v>42788</v>
          </cell>
          <cell r="B2125" t="str">
            <v>2016/2017</v>
          </cell>
        </row>
        <row r="2126">
          <cell r="A2126">
            <v>42789</v>
          </cell>
          <cell r="B2126" t="str">
            <v>2016/2017</v>
          </cell>
        </row>
        <row r="2127">
          <cell r="A2127">
            <v>42790</v>
          </cell>
          <cell r="B2127" t="str">
            <v>2016/2017</v>
          </cell>
        </row>
        <row r="2128">
          <cell r="A2128">
            <v>42791</v>
          </cell>
          <cell r="B2128" t="str">
            <v>2016/2017</v>
          </cell>
        </row>
        <row r="2129">
          <cell r="A2129">
            <v>42792</v>
          </cell>
          <cell r="B2129" t="str">
            <v>2016/2017</v>
          </cell>
        </row>
        <row r="2130">
          <cell r="A2130">
            <v>42793</v>
          </cell>
          <cell r="B2130" t="str">
            <v>2016/2017</v>
          </cell>
        </row>
        <row r="2131">
          <cell r="A2131">
            <v>42794</v>
          </cell>
          <cell r="B2131" t="str">
            <v>2016/2017</v>
          </cell>
        </row>
        <row r="2132">
          <cell r="A2132">
            <v>42795</v>
          </cell>
          <cell r="B2132" t="str">
            <v>2016/2017</v>
          </cell>
        </row>
        <row r="2133">
          <cell r="A2133">
            <v>42796</v>
          </cell>
          <cell r="B2133" t="str">
            <v>2016/2017</v>
          </cell>
        </row>
        <row r="2134">
          <cell r="A2134">
            <v>42797</v>
          </cell>
          <cell r="B2134" t="str">
            <v>2016/2017</v>
          </cell>
        </row>
        <row r="2135">
          <cell r="A2135">
            <v>42798</v>
          </cell>
          <cell r="B2135" t="str">
            <v>2016/2017</v>
          </cell>
        </row>
        <row r="2136">
          <cell r="A2136">
            <v>42799</v>
          </cell>
          <cell r="B2136" t="str">
            <v>2016/2017</v>
          </cell>
        </row>
        <row r="2137">
          <cell r="A2137">
            <v>42800</v>
          </cell>
          <cell r="B2137" t="str">
            <v>2016/2017</v>
          </cell>
        </row>
        <row r="2138">
          <cell r="A2138">
            <v>42801</v>
          </cell>
          <cell r="B2138" t="str">
            <v>2016/2017</v>
          </cell>
        </row>
        <row r="2139">
          <cell r="A2139">
            <v>42802</v>
          </cell>
          <cell r="B2139" t="str">
            <v>2016/2017</v>
          </cell>
        </row>
        <row r="2140">
          <cell r="A2140">
            <v>42803</v>
          </cell>
          <cell r="B2140" t="str">
            <v>2016/2017</v>
          </cell>
        </row>
        <row r="2141">
          <cell r="A2141">
            <v>42804</v>
          </cell>
          <cell r="B2141" t="str">
            <v>2016/2017</v>
          </cell>
        </row>
        <row r="2142">
          <cell r="A2142">
            <v>42805</v>
          </cell>
          <cell r="B2142" t="str">
            <v>2016/2017</v>
          </cell>
        </row>
        <row r="2143">
          <cell r="A2143">
            <v>42806</v>
          </cell>
          <cell r="B2143" t="str">
            <v>2016/2017</v>
          </cell>
        </row>
        <row r="2144">
          <cell r="A2144">
            <v>42807</v>
          </cell>
          <cell r="B2144" t="str">
            <v>2016/2017</v>
          </cell>
        </row>
        <row r="2145">
          <cell r="A2145">
            <v>42808</v>
          </cell>
          <cell r="B2145" t="str">
            <v>2016/2017</v>
          </cell>
        </row>
        <row r="2146">
          <cell r="A2146">
            <v>42809</v>
          </cell>
          <cell r="B2146" t="str">
            <v>2016/2017</v>
          </cell>
        </row>
        <row r="2147">
          <cell r="A2147">
            <v>42810</v>
          </cell>
          <cell r="B2147" t="str">
            <v>2016/2017</v>
          </cell>
        </row>
        <row r="2148">
          <cell r="A2148">
            <v>42811</v>
          </cell>
          <cell r="B2148" t="str">
            <v>2016/2017</v>
          </cell>
        </row>
        <row r="2149">
          <cell r="A2149">
            <v>42812</v>
          </cell>
          <cell r="B2149" t="str">
            <v>2016/2017</v>
          </cell>
        </row>
        <row r="2150">
          <cell r="A2150">
            <v>42813</v>
          </cell>
          <cell r="B2150" t="str">
            <v>2016/2017</v>
          </cell>
        </row>
        <row r="2151">
          <cell r="A2151">
            <v>42814</v>
          </cell>
          <cell r="B2151" t="str">
            <v>2016/2017</v>
          </cell>
        </row>
        <row r="2152">
          <cell r="A2152">
            <v>42815</v>
          </cell>
          <cell r="B2152" t="str">
            <v>2016/2017</v>
          </cell>
        </row>
        <row r="2153">
          <cell r="A2153">
            <v>42816</v>
          </cell>
          <cell r="B2153" t="str">
            <v>2016/2017</v>
          </cell>
        </row>
        <row r="2154">
          <cell r="A2154">
            <v>42817</v>
          </cell>
          <cell r="B2154" t="str">
            <v>2016/2017</v>
          </cell>
        </row>
        <row r="2155">
          <cell r="A2155">
            <v>42818</v>
          </cell>
          <cell r="B2155" t="str">
            <v>2016/2017</v>
          </cell>
        </row>
        <row r="2156">
          <cell r="A2156">
            <v>42819</v>
          </cell>
          <cell r="B2156" t="str">
            <v>2016/2017</v>
          </cell>
        </row>
        <row r="2157">
          <cell r="A2157">
            <v>42820</v>
          </cell>
          <cell r="B2157" t="str">
            <v>2016/2017</v>
          </cell>
        </row>
        <row r="2158">
          <cell r="A2158">
            <v>42821</v>
          </cell>
          <cell r="B2158" t="str">
            <v>2016/2017</v>
          </cell>
        </row>
        <row r="2159">
          <cell r="A2159">
            <v>42822</v>
          </cell>
          <cell r="B2159" t="str">
            <v>2016/2017</v>
          </cell>
        </row>
        <row r="2160">
          <cell r="A2160">
            <v>42823</v>
          </cell>
          <cell r="B2160" t="str">
            <v>2016/2017</v>
          </cell>
        </row>
        <row r="2161">
          <cell r="A2161">
            <v>42824</v>
          </cell>
          <cell r="B2161" t="str">
            <v>2016/2017</v>
          </cell>
        </row>
        <row r="2162">
          <cell r="A2162">
            <v>42825</v>
          </cell>
          <cell r="B2162" t="str">
            <v>2016/2017</v>
          </cell>
        </row>
        <row r="2163">
          <cell r="A2163">
            <v>42826</v>
          </cell>
          <cell r="B2163" t="str">
            <v>2016/2017</v>
          </cell>
        </row>
        <row r="2164">
          <cell r="A2164">
            <v>42827</v>
          </cell>
          <cell r="B2164" t="str">
            <v>2016/2017</v>
          </cell>
        </row>
        <row r="2165">
          <cell r="A2165">
            <v>42828</v>
          </cell>
          <cell r="B2165" t="str">
            <v>2016/2017</v>
          </cell>
        </row>
        <row r="2166">
          <cell r="A2166">
            <v>42829</v>
          </cell>
          <cell r="B2166" t="str">
            <v>2016/2017</v>
          </cell>
        </row>
        <row r="2167">
          <cell r="A2167">
            <v>42830</v>
          </cell>
          <cell r="B2167" t="str">
            <v>2016/2017</v>
          </cell>
        </row>
        <row r="2168">
          <cell r="A2168">
            <v>42831</v>
          </cell>
          <cell r="B2168" t="str">
            <v>2016/2017</v>
          </cell>
        </row>
        <row r="2169">
          <cell r="A2169">
            <v>42832</v>
          </cell>
          <cell r="B2169" t="str">
            <v>2016/2017</v>
          </cell>
        </row>
        <row r="2170">
          <cell r="A2170">
            <v>42833</v>
          </cell>
          <cell r="B2170" t="str">
            <v>2016/2017</v>
          </cell>
        </row>
        <row r="2171">
          <cell r="A2171">
            <v>42834</v>
          </cell>
          <cell r="B2171" t="str">
            <v>2016/2017</v>
          </cell>
        </row>
        <row r="2172">
          <cell r="A2172">
            <v>42835</v>
          </cell>
          <cell r="B2172" t="str">
            <v>2016/2017</v>
          </cell>
        </row>
        <row r="2173">
          <cell r="A2173">
            <v>42836</v>
          </cell>
          <cell r="B2173" t="str">
            <v>2016/2017</v>
          </cell>
        </row>
        <row r="2174">
          <cell r="A2174">
            <v>42837</v>
          </cell>
          <cell r="B2174" t="str">
            <v>2016/2017</v>
          </cell>
        </row>
        <row r="2175">
          <cell r="A2175">
            <v>42838</v>
          </cell>
          <cell r="B2175" t="str">
            <v>2016/2017</v>
          </cell>
        </row>
        <row r="2176">
          <cell r="A2176">
            <v>42839</v>
          </cell>
          <cell r="B2176" t="str">
            <v>2016/2017</v>
          </cell>
        </row>
        <row r="2177">
          <cell r="A2177">
            <v>42840</v>
          </cell>
          <cell r="B2177" t="str">
            <v>2016/2017</v>
          </cell>
        </row>
        <row r="2178">
          <cell r="A2178">
            <v>42841</v>
          </cell>
          <cell r="B2178" t="str">
            <v>2016/2017</v>
          </cell>
        </row>
        <row r="2179">
          <cell r="A2179">
            <v>42842</v>
          </cell>
          <cell r="B2179" t="str">
            <v>2016/2017</v>
          </cell>
        </row>
        <row r="2180">
          <cell r="A2180">
            <v>42843</v>
          </cell>
          <cell r="B2180" t="str">
            <v>2016/2017</v>
          </cell>
        </row>
        <row r="2181">
          <cell r="A2181">
            <v>42844</v>
          </cell>
          <cell r="B2181" t="str">
            <v>2016/2017</v>
          </cell>
        </row>
        <row r="2182">
          <cell r="A2182">
            <v>42845</v>
          </cell>
          <cell r="B2182" t="str">
            <v>2016/2017</v>
          </cell>
        </row>
        <row r="2183">
          <cell r="A2183">
            <v>42846</v>
          </cell>
          <cell r="B2183" t="str">
            <v>2016/2017</v>
          </cell>
        </row>
        <row r="2184">
          <cell r="A2184">
            <v>42847</v>
          </cell>
          <cell r="B2184" t="str">
            <v>2016/2017</v>
          </cell>
        </row>
        <row r="2185">
          <cell r="A2185">
            <v>42848</v>
          </cell>
          <cell r="B2185" t="str">
            <v>2016/2017</v>
          </cell>
        </row>
        <row r="2186">
          <cell r="A2186">
            <v>42849</v>
          </cell>
          <cell r="B2186" t="str">
            <v>2016/2017</v>
          </cell>
        </row>
        <row r="2187">
          <cell r="A2187">
            <v>42850</v>
          </cell>
          <cell r="B2187" t="str">
            <v>2016/2017</v>
          </cell>
        </row>
        <row r="2188">
          <cell r="A2188">
            <v>42851</v>
          </cell>
          <cell r="B2188" t="str">
            <v>2016/2017</v>
          </cell>
        </row>
        <row r="2189">
          <cell r="A2189">
            <v>42852</v>
          </cell>
          <cell r="B2189" t="str">
            <v>2016/2017</v>
          </cell>
        </row>
        <row r="2190">
          <cell r="A2190">
            <v>42853</v>
          </cell>
          <cell r="B2190" t="str">
            <v>2016/2017</v>
          </cell>
        </row>
        <row r="2191">
          <cell r="A2191">
            <v>42854</v>
          </cell>
          <cell r="B2191" t="str">
            <v>2016/2017</v>
          </cell>
        </row>
        <row r="2192">
          <cell r="A2192">
            <v>42855</v>
          </cell>
          <cell r="B2192" t="str">
            <v>2016/2017</v>
          </cell>
        </row>
        <row r="2193">
          <cell r="A2193">
            <v>42856</v>
          </cell>
          <cell r="B2193" t="str">
            <v>2016/2017</v>
          </cell>
        </row>
        <row r="2194">
          <cell r="A2194">
            <v>42857</v>
          </cell>
          <cell r="B2194" t="str">
            <v>2016/2017</v>
          </cell>
        </row>
        <row r="2195">
          <cell r="A2195">
            <v>42858</v>
          </cell>
          <cell r="B2195" t="str">
            <v>2016/2017</v>
          </cell>
        </row>
        <row r="2196">
          <cell r="A2196">
            <v>42859</v>
          </cell>
          <cell r="B2196" t="str">
            <v>2016/2017</v>
          </cell>
        </row>
        <row r="2197">
          <cell r="A2197">
            <v>42860</v>
          </cell>
          <cell r="B2197" t="str">
            <v>2016/2017</v>
          </cell>
        </row>
        <row r="2198">
          <cell r="A2198">
            <v>42861</v>
          </cell>
          <cell r="B2198" t="str">
            <v>2016/2017</v>
          </cell>
        </row>
        <row r="2199">
          <cell r="A2199">
            <v>42862</v>
          </cell>
          <cell r="B2199" t="str">
            <v>2016/2017</v>
          </cell>
        </row>
        <row r="2200">
          <cell r="A2200">
            <v>42863</v>
          </cell>
          <cell r="B2200" t="str">
            <v>2016/2017</v>
          </cell>
        </row>
        <row r="2201">
          <cell r="A2201">
            <v>42864</v>
          </cell>
          <cell r="B2201" t="str">
            <v>2016/2017</v>
          </cell>
        </row>
        <row r="2202">
          <cell r="A2202">
            <v>42865</v>
          </cell>
          <cell r="B2202" t="str">
            <v>2016/2017</v>
          </cell>
        </row>
        <row r="2203">
          <cell r="A2203">
            <v>42866</v>
          </cell>
          <cell r="B2203" t="str">
            <v>2016/2017</v>
          </cell>
        </row>
        <row r="2204">
          <cell r="A2204">
            <v>42867</v>
          </cell>
          <cell r="B2204" t="str">
            <v>2016/2017</v>
          </cell>
        </row>
        <row r="2205">
          <cell r="A2205">
            <v>42868</v>
          </cell>
          <cell r="B2205" t="str">
            <v>2016/2017</v>
          </cell>
        </row>
        <row r="2206">
          <cell r="A2206">
            <v>42869</v>
          </cell>
          <cell r="B2206" t="str">
            <v>2016/2017</v>
          </cell>
        </row>
        <row r="2207">
          <cell r="A2207">
            <v>42870</v>
          </cell>
          <cell r="B2207" t="str">
            <v>2016/2017</v>
          </cell>
        </row>
        <row r="2208">
          <cell r="A2208">
            <v>42871</v>
          </cell>
          <cell r="B2208" t="str">
            <v>2016/2017</v>
          </cell>
        </row>
        <row r="2209">
          <cell r="A2209">
            <v>42872</v>
          </cell>
          <cell r="B2209" t="str">
            <v>2016/2017</v>
          </cell>
        </row>
        <row r="2210">
          <cell r="A2210">
            <v>42873</v>
          </cell>
          <cell r="B2210" t="str">
            <v>2016/2017</v>
          </cell>
        </row>
        <row r="2211">
          <cell r="A2211">
            <v>42874</v>
          </cell>
          <cell r="B2211" t="str">
            <v>2016/2017</v>
          </cell>
        </row>
        <row r="2212">
          <cell r="A2212">
            <v>42875</v>
          </cell>
          <cell r="B2212" t="str">
            <v>2016/2017</v>
          </cell>
        </row>
        <row r="2213">
          <cell r="A2213">
            <v>42876</v>
          </cell>
          <cell r="B2213" t="str">
            <v>2016/2017</v>
          </cell>
        </row>
        <row r="2214">
          <cell r="A2214">
            <v>42877</v>
          </cell>
          <cell r="B2214" t="str">
            <v>2016/2017</v>
          </cell>
        </row>
        <row r="2215">
          <cell r="A2215">
            <v>42878</v>
          </cell>
          <cell r="B2215" t="str">
            <v>2016/2017</v>
          </cell>
        </row>
        <row r="2216">
          <cell r="A2216">
            <v>42879</v>
          </cell>
          <cell r="B2216" t="str">
            <v>2016/2017</v>
          </cell>
        </row>
        <row r="2217">
          <cell r="A2217">
            <v>42880</v>
          </cell>
          <cell r="B2217" t="str">
            <v>2016/2017</v>
          </cell>
        </row>
        <row r="2218">
          <cell r="A2218">
            <v>42881</v>
          </cell>
          <cell r="B2218" t="str">
            <v>2016/2017</v>
          </cell>
        </row>
        <row r="2219">
          <cell r="A2219">
            <v>42882</v>
          </cell>
          <cell r="B2219" t="str">
            <v>2016/2017</v>
          </cell>
        </row>
        <row r="2220">
          <cell r="A2220">
            <v>42883</v>
          </cell>
          <cell r="B2220" t="str">
            <v>2016/2017</v>
          </cell>
        </row>
        <row r="2221">
          <cell r="A2221">
            <v>42884</v>
          </cell>
          <cell r="B2221" t="str">
            <v>2016/2017</v>
          </cell>
        </row>
        <row r="2222">
          <cell r="A2222">
            <v>42885</v>
          </cell>
          <cell r="B2222" t="str">
            <v>2016/2017</v>
          </cell>
        </row>
        <row r="2223">
          <cell r="A2223">
            <v>42886</v>
          </cell>
          <cell r="B2223" t="str">
            <v>2016/2017</v>
          </cell>
        </row>
        <row r="2224">
          <cell r="A2224">
            <v>42887</v>
          </cell>
          <cell r="B2224" t="str">
            <v>2016/2017</v>
          </cell>
        </row>
        <row r="2225">
          <cell r="A2225">
            <v>42888</v>
          </cell>
          <cell r="B2225" t="str">
            <v>2016/2017</v>
          </cell>
        </row>
        <row r="2226">
          <cell r="A2226">
            <v>42889</v>
          </cell>
          <cell r="B2226" t="str">
            <v>2016/2017</v>
          </cell>
        </row>
        <row r="2227">
          <cell r="A2227">
            <v>42890</v>
          </cell>
          <cell r="B2227" t="str">
            <v>2016/2017</v>
          </cell>
        </row>
        <row r="2228">
          <cell r="A2228">
            <v>42891</v>
          </cell>
          <cell r="B2228" t="str">
            <v>2016/2017</v>
          </cell>
        </row>
        <row r="2229">
          <cell r="A2229">
            <v>42892</v>
          </cell>
          <cell r="B2229" t="str">
            <v>2016/2017</v>
          </cell>
        </row>
        <row r="2230">
          <cell r="A2230">
            <v>42893</v>
          </cell>
          <cell r="B2230" t="str">
            <v>2016/2017</v>
          </cell>
        </row>
        <row r="2231">
          <cell r="A2231">
            <v>42894</v>
          </cell>
          <cell r="B2231" t="str">
            <v>2016/2017</v>
          </cell>
        </row>
        <row r="2232">
          <cell r="A2232">
            <v>42895</v>
          </cell>
          <cell r="B2232" t="str">
            <v>2016/2017</v>
          </cell>
        </row>
        <row r="2233">
          <cell r="A2233">
            <v>42896</v>
          </cell>
          <cell r="B2233" t="str">
            <v>2016/2017</v>
          </cell>
        </row>
        <row r="2234">
          <cell r="A2234">
            <v>42897</v>
          </cell>
          <cell r="B2234" t="str">
            <v>2016/2017</v>
          </cell>
        </row>
        <row r="2235">
          <cell r="A2235">
            <v>42898</v>
          </cell>
          <cell r="B2235" t="str">
            <v>2016/2017</v>
          </cell>
        </row>
        <row r="2236">
          <cell r="A2236">
            <v>42899</v>
          </cell>
          <cell r="B2236" t="str">
            <v>2016/2017</v>
          </cell>
        </row>
        <row r="2237">
          <cell r="A2237">
            <v>42900</v>
          </cell>
          <cell r="B2237" t="str">
            <v>2016/2017</v>
          </cell>
        </row>
        <row r="2238">
          <cell r="A2238">
            <v>42901</v>
          </cell>
          <cell r="B2238" t="str">
            <v>2016/2017</v>
          </cell>
        </row>
        <row r="2239">
          <cell r="A2239">
            <v>42902</v>
          </cell>
          <cell r="B2239" t="str">
            <v>2016/2017</v>
          </cell>
        </row>
        <row r="2240">
          <cell r="A2240">
            <v>42903</v>
          </cell>
          <cell r="B2240" t="str">
            <v>2016/2017</v>
          </cell>
        </row>
        <row r="2241">
          <cell r="A2241">
            <v>42904</v>
          </cell>
          <cell r="B2241" t="str">
            <v>2016/2017</v>
          </cell>
        </row>
        <row r="2242">
          <cell r="A2242">
            <v>42905</v>
          </cell>
          <cell r="B2242" t="str">
            <v>2016/2017</v>
          </cell>
        </row>
        <row r="2243">
          <cell r="A2243">
            <v>42906</v>
          </cell>
          <cell r="B2243" t="str">
            <v>2016/2017</v>
          </cell>
        </row>
        <row r="2244">
          <cell r="A2244">
            <v>42907</v>
          </cell>
          <cell r="B2244" t="str">
            <v>2016/2017</v>
          </cell>
        </row>
        <row r="2245">
          <cell r="A2245">
            <v>42908</v>
          </cell>
          <cell r="B2245" t="str">
            <v>2016/2017</v>
          </cell>
        </row>
        <row r="2246">
          <cell r="A2246">
            <v>42909</v>
          </cell>
          <cell r="B2246" t="str">
            <v>2016/2017</v>
          </cell>
        </row>
        <row r="2247">
          <cell r="A2247">
            <v>42910</v>
          </cell>
          <cell r="B2247" t="str">
            <v>2016/2017</v>
          </cell>
        </row>
        <row r="2248">
          <cell r="A2248">
            <v>42911</v>
          </cell>
          <cell r="B2248" t="str">
            <v>2016/2017</v>
          </cell>
        </row>
        <row r="2249">
          <cell r="A2249">
            <v>42912</v>
          </cell>
          <cell r="B2249" t="str">
            <v>2016/2017</v>
          </cell>
        </row>
        <row r="2250">
          <cell r="A2250">
            <v>42913</v>
          </cell>
          <cell r="B2250" t="str">
            <v>2016/2017</v>
          </cell>
        </row>
        <row r="2251">
          <cell r="A2251">
            <v>42914</v>
          </cell>
          <cell r="B2251" t="str">
            <v>2016/2017</v>
          </cell>
        </row>
        <row r="2252">
          <cell r="A2252">
            <v>42915</v>
          </cell>
          <cell r="B2252" t="str">
            <v>2016/2017</v>
          </cell>
        </row>
        <row r="2253">
          <cell r="A2253">
            <v>42916</v>
          </cell>
          <cell r="B2253" t="str">
            <v>2016/2017</v>
          </cell>
        </row>
        <row r="2254">
          <cell r="A2254">
            <v>42917</v>
          </cell>
          <cell r="B2254" t="str">
            <v>2017/2018</v>
          </cell>
        </row>
        <row r="2255">
          <cell r="A2255">
            <v>42918</v>
          </cell>
          <cell r="B2255" t="str">
            <v>2017/2018</v>
          </cell>
        </row>
        <row r="2256">
          <cell r="A2256">
            <v>42919</v>
          </cell>
          <cell r="B2256" t="str">
            <v>2017/2018</v>
          </cell>
        </row>
        <row r="2257">
          <cell r="A2257">
            <v>42920</v>
          </cell>
          <cell r="B2257" t="str">
            <v>2017/2018</v>
          </cell>
        </row>
        <row r="2258">
          <cell r="A2258">
            <v>42921</v>
          </cell>
          <cell r="B2258" t="str">
            <v>2017/2018</v>
          </cell>
        </row>
        <row r="2259">
          <cell r="A2259">
            <v>42922</v>
          </cell>
          <cell r="B2259" t="str">
            <v>2017/2018</v>
          </cell>
        </row>
        <row r="2260">
          <cell r="A2260">
            <v>42923</v>
          </cell>
          <cell r="B2260" t="str">
            <v>2017/2018</v>
          </cell>
        </row>
        <row r="2261">
          <cell r="A2261">
            <v>42924</v>
          </cell>
          <cell r="B2261" t="str">
            <v>2017/2018</v>
          </cell>
        </row>
        <row r="2262">
          <cell r="A2262">
            <v>42925</v>
          </cell>
          <cell r="B2262" t="str">
            <v>2017/2018</v>
          </cell>
        </row>
        <row r="2263">
          <cell r="A2263">
            <v>42926</v>
          </cell>
          <cell r="B2263" t="str">
            <v>2017/2018</v>
          </cell>
        </row>
        <row r="2264">
          <cell r="A2264">
            <v>42927</v>
          </cell>
          <cell r="B2264" t="str">
            <v>2017/2018</v>
          </cell>
        </row>
        <row r="2265">
          <cell r="A2265">
            <v>42928</v>
          </cell>
          <cell r="B2265" t="str">
            <v>2017/2018</v>
          </cell>
        </row>
        <row r="2266">
          <cell r="A2266">
            <v>42929</v>
          </cell>
          <cell r="B2266" t="str">
            <v>2017/2018</v>
          </cell>
        </row>
        <row r="2267">
          <cell r="A2267">
            <v>42930</v>
          </cell>
          <cell r="B2267" t="str">
            <v>2017/2018</v>
          </cell>
        </row>
        <row r="2268">
          <cell r="A2268">
            <v>42931</v>
          </cell>
          <cell r="B2268" t="str">
            <v>2017/2018</v>
          </cell>
        </row>
        <row r="2269">
          <cell r="A2269">
            <v>42932</v>
          </cell>
          <cell r="B2269" t="str">
            <v>2017/2018</v>
          </cell>
        </row>
        <row r="2270">
          <cell r="A2270">
            <v>42933</v>
          </cell>
          <cell r="B2270" t="str">
            <v>2017/2018</v>
          </cell>
        </row>
        <row r="2271">
          <cell r="A2271">
            <v>42934</v>
          </cell>
          <cell r="B2271" t="str">
            <v>2017/2018</v>
          </cell>
        </row>
        <row r="2272">
          <cell r="A2272">
            <v>42935</v>
          </cell>
          <cell r="B2272" t="str">
            <v>2017/2018</v>
          </cell>
        </row>
        <row r="2273">
          <cell r="A2273">
            <v>42936</v>
          </cell>
          <cell r="B2273" t="str">
            <v>2017/2018</v>
          </cell>
        </row>
        <row r="2274">
          <cell r="A2274">
            <v>42937</v>
          </cell>
          <cell r="B2274" t="str">
            <v>2017/2018</v>
          </cell>
        </row>
        <row r="2275">
          <cell r="A2275">
            <v>42938</v>
          </cell>
          <cell r="B2275" t="str">
            <v>2017/2018</v>
          </cell>
        </row>
        <row r="2276">
          <cell r="A2276">
            <v>42939</v>
          </cell>
          <cell r="B2276" t="str">
            <v>2017/2018</v>
          </cell>
        </row>
        <row r="2277">
          <cell r="A2277">
            <v>42940</v>
          </cell>
          <cell r="B2277" t="str">
            <v>2017/2018</v>
          </cell>
        </row>
        <row r="2278">
          <cell r="A2278">
            <v>42941</v>
          </cell>
          <cell r="B2278" t="str">
            <v>2017/2018</v>
          </cell>
        </row>
        <row r="2279">
          <cell r="A2279">
            <v>42942</v>
          </cell>
          <cell r="B2279" t="str">
            <v>2017/2018</v>
          </cell>
        </row>
        <row r="2280">
          <cell r="A2280">
            <v>42943</v>
          </cell>
          <cell r="B2280" t="str">
            <v>2017/2018</v>
          </cell>
        </row>
        <row r="2281">
          <cell r="A2281">
            <v>42944</v>
          </cell>
          <cell r="B2281" t="str">
            <v>2017/2018</v>
          </cell>
        </row>
        <row r="2282">
          <cell r="A2282">
            <v>42945</v>
          </cell>
          <cell r="B2282" t="str">
            <v>2017/2018</v>
          </cell>
        </row>
        <row r="2283">
          <cell r="A2283">
            <v>42946</v>
          </cell>
          <cell r="B2283" t="str">
            <v>2017/2018</v>
          </cell>
        </row>
        <row r="2284">
          <cell r="A2284">
            <v>42947</v>
          </cell>
          <cell r="B2284" t="str">
            <v>2017/2018</v>
          </cell>
        </row>
        <row r="2285">
          <cell r="A2285">
            <v>42948</v>
          </cell>
          <cell r="B2285" t="str">
            <v>2017/2018</v>
          </cell>
        </row>
        <row r="2286">
          <cell r="A2286">
            <v>42949</v>
          </cell>
          <cell r="B2286" t="str">
            <v>2017/2018</v>
          </cell>
        </row>
        <row r="2287">
          <cell r="A2287">
            <v>42950</v>
          </cell>
          <cell r="B2287" t="str">
            <v>2017/2018</v>
          </cell>
        </row>
        <row r="2288">
          <cell r="A2288">
            <v>42951</v>
          </cell>
          <cell r="B2288" t="str">
            <v>2017/2018</v>
          </cell>
        </row>
        <row r="2289">
          <cell r="A2289">
            <v>42952</v>
          </cell>
          <cell r="B2289" t="str">
            <v>2017/2018</v>
          </cell>
        </row>
        <row r="2290">
          <cell r="A2290">
            <v>42953</v>
          </cell>
          <cell r="B2290" t="str">
            <v>2017/2018</v>
          </cell>
        </row>
        <row r="2291">
          <cell r="A2291">
            <v>42954</v>
          </cell>
          <cell r="B2291" t="str">
            <v>2017/2018</v>
          </cell>
        </row>
        <row r="2292">
          <cell r="A2292">
            <v>42955</v>
          </cell>
          <cell r="B2292" t="str">
            <v>2017/2018</v>
          </cell>
        </row>
        <row r="2293">
          <cell r="A2293">
            <v>42956</v>
          </cell>
          <cell r="B2293" t="str">
            <v>2017/2018</v>
          </cell>
        </row>
        <row r="2294">
          <cell r="A2294">
            <v>42957</v>
          </cell>
          <cell r="B2294" t="str">
            <v>2017/2018</v>
          </cell>
        </row>
        <row r="2295">
          <cell r="A2295">
            <v>42958</v>
          </cell>
          <cell r="B2295" t="str">
            <v>2017/2018</v>
          </cell>
        </row>
        <row r="2296">
          <cell r="A2296">
            <v>42959</v>
          </cell>
          <cell r="B2296" t="str">
            <v>2017/2018</v>
          </cell>
        </row>
        <row r="2297">
          <cell r="A2297">
            <v>42960</v>
          </cell>
          <cell r="B2297" t="str">
            <v>2017/2018</v>
          </cell>
        </row>
        <row r="2298">
          <cell r="A2298">
            <v>42961</v>
          </cell>
          <cell r="B2298" t="str">
            <v>2017/2018</v>
          </cell>
        </row>
        <row r="2299">
          <cell r="A2299">
            <v>42962</v>
          </cell>
          <cell r="B2299" t="str">
            <v>2017/2018</v>
          </cell>
        </row>
        <row r="2300">
          <cell r="A2300">
            <v>42963</v>
          </cell>
          <cell r="B2300" t="str">
            <v>2017/2018</v>
          </cell>
        </row>
        <row r="2301">
          <cell r="A2301">
            <v>42964</v>
          </cell>
          <cell r="B2301" t="str">
            <v>2017/2018</v>
          </cell>
        </row>
        <row r="2302">
          <cell r="A2302">
            <v>42965</v>
          </cell>
          <cell r="B2302" t="str">
            <v>2017/2018</v>
          </cell>
        </row>
        <row r="2303">
          <cell r="A2303">
            <v>42966</v>
          </cell>
          <cell r="B2303" t="str">
            <v>2017/2018</v>
          </cell>
        </row>
        <row r="2304">
          <cell r="A2304">
            <v>42967</v>
          </cell>
          <cell r="B2304" t="str">
            <v>2017/2018</v>
          </cell>
        </row>
        <row r="2305">
          <cell r="A2305">
            <v>42968</v>
          </cell>
          <cell r="B2305" t="str">
            <v>2017/2018</v>
          </cell>
        </row>
        <row r="2306">
          <cell r="A2306">
            <v>42969</v>
          </cell>
          <cell r="B2306" t="str">
            <v>2017/2018</v>
          </cell>
        </row>
        <row r="2307">
          <cell r="A2307">
            <v>42970</v>
          </cell>
          <cell r="B2307" t="str">
            <v>2017/2018</v>
          </cell>
        </row>
        <row r="2308">
          <cell r="A2308">
            <v>42971</v>
          </cell>
          <cell r="B2308" t="str">
            <v>2017/2018</v>
          </cell>
        </row>
        <row r="2309">
          <cell r="A2309">
            <v>42972</v>
          </cell>
          <cell r="B2309" t="str">
            <v>2017/2018</v>
          </cell>
        </row>
        <row r="2310">
          <cell r="A2310">
            <v>42973</v>
          </cell>
          <cell r="B2310" t="str">
            <v>2017/2018</v>
          </cell>
        </row>
        <row r="2311">
          <cell r="A2311">
            <v>42974</v>
          </cell>
          <cell r="B2311" t="str">
            <v>2017/2018</v>
          </cell>
        </row>
        <row r="2312">
          <cell r="A2312">
            <v>42975</v>
          </cell>
          <cell r="B2312" t="str">
            <v>2017/2018</v>
          </cell>
        </row>
        <row r="2313">
          <cell r="A2313">
            <v>42976</v>
          </cell>
          <cell r="B2313" t="str">
            <v>2017/2018</v>
          </cell>
        </row>
        <row r="2314">
          <cell r="A2314">
            <v>42977</v>
          </cell>
          <cell r="B2314" t="str">
            <v>2017/2018</v>
          </cell>
        </row>
        <row r="2315">
          <cell r="A2315">
            <v>42978</v>
          </cell>
          <cell r="B2315" t="str">
            <v>2017/2018</v>
          </cell>
        </row>
        <row r="2316">
          <cell r="A2316">
            <v>42979</v>
          </cell>
          <cell r="B2316" t="str">
            <v>2017/2018</v>
          </cell>
        </row>
        <row r="2317">
          <cell r="A2317">
            <v>42980</v>
          </cell>
          <cell r="B2317" t="str">
            <v>2017/2018</v>
          </cell>
        </row>
        <row r="2318">
          <cell r="A2318">
            <v>42981</v>
          </cell>
          <cell r="B2318" t="str">
            <v>2017/2018</v>
          </cell>
        </row>
        <row r="2319">
          <cell r="A2319">
            <v>42982</v>
          </cell>
          <cell r="B2319" t="str">
            <v>2017/2018</v>
          </cell>
        </row>
        <row r="2320">
          <cell r="A2320">
            <v>42983</v>
          </cell>
          <cell r="B2320" t="str">
            <v>2017/2018</v>
          </cell>
        </row>
        <row r="2321">
          <cell r="A2321">
            <v>42984</v>
          </cell>
          <cell r="B2321" t="str">
            <v>2017/2018</v>
          </cell>
        </row>
        <row r="2322">
          <cell r="A2322">
            <v>42985</v>
          </cell>
          <cell r="B2322" t="str">
            <v>2017/2018</v>
          </cell>
        </row>
        <row r="2323">
          <cell r="A2323">
            <v>42986</v>
          </cell>
          <cell r="B2323" t="str">
            <v>2017/2018</v>
          </cell>
        </row>
        <row r="2324">
          <cell r="A2324">
            <v>42987</v>
          </cell>
          <cell r="B2324" t="str">
            <v>2017/2018</v>
          </cell>
        </row>
        <row r="2325">
          <cell r="A2325">
            <v>42988</v>
          </cell>
          <cell r="B2325" t="str">
            <v>2017/2018</v>
          </cell>
        </row>
        <row r="2326">
          <cell r="A2326">
            <v>42989</v>
          </cell>
          <cell r="B2326" t="str">
            <v>2017/2018</v>
          </cell>
        </row>
        <row r="2327">
          <cell r="A2327">
            <v>42990</v>
          </cell>
          <cell r="B2327" t="str">
            <v>2017/2018</v>
          </cell>
        </row>
        <row r="2328">
          <cell r="A2328">
            <v>42991</v>
          </cell>
          <cell r="B2328" t="str">
            <v>2017/2018</v>
          </cell>
        </row>
        <row r="2329">
          <cell r="A2329">
            <v>42992</v>
          </cell>
          <cell r="B2329" t="str">
            <v>2017/2018</v>
          </cell>
        </row>
        <row r="2330">
          <cell r="A2330">
            <v>42993</v>
          </cell>
          <cell r="B2330" t="str">
            <v>2017/2018</v>
          </cell>
        </row>
        <row r="2331">
          <cell r="A2331">
            <v>42994</v>
          </cell>
          <cell r="B2331" t="str">
            <v>2017/2018</v>
          </cell>
        </row>
        <row r="2332">
          <cell r="A2332">
            <v>42995</v>
          </cell>
          <cell r="B2332" t="str">
            <v>2017/2018</v>
          </cell>
        </row>
        <row r="2333">
          <cell r="A2333">
            <v>42996</v>
          </cell>
          <cell r="B2333" t="str">
            <v>2017/2018</v>
          </cell>
        </row>
        <row r="2334">
          <cell r="A2334">
            <v>42997</v>
          </cell>
          <cell r="B2334" t="str">
            <v>2017/2018</v>
          </cell>
        </row>
        <row r="2335">
          <cell r="A2335">
            <v>42998</v>
          </cell>
          <cell r="B2335" t="str">
            <v>2017/2018</v>
          </cell>
        </row>
        <row r="2336">
          <cell r="A2336">
            <v>42999</v>
          </cell>
          <cell r="B2336" t="str">
            <v>2017/2018</v>
          </cell>
        </row>
        <row r="2337">
          <cell r="A2337">
            <v>43000</v>
          </cell>
          <cell r="B2337" t="str">
            <v>2017/2018</v>
          </cell>
        </row>
        <row r="2338">
          <cell r="A2338">
            <v>43001</v>
          </cell>
          <cell r="B2338" t="str">
            <v>2017/2018</v>
          </cell>
        </row>
        <row r="2339">
          <cell r="A2339">
            <v>43002</v>
          </cell>
          <cell r="B2339" t="str">
            <v>2017/2018</v>
          </cell>
        </row>
        <row r="2340">
          <cell r="A2340">
            <v>43003</v>
          </cell>
          <cell r="B2340" t="str">
            <v>2017/2018</v>
          </cell>
        </row>
        <row r="2341">
          <cell r="A2341">
            <v>43004</v>
          </cell>
          <cell r="B2341" t="str">
            <v>2017/2018</v>
          </cell>
        </row>
        <row r="2342">
          <cell r="A2342">
            <v>43005</v>
          </cell>
          <cell r="B2342" t="str">
            <v>2017/2018</v>
          </cell>
        </row>
        <row r="2343">
          <cell r="A2343">
            <v>43006</v>
          </cell>
          <cell r="B2343" t="str">
            <v>2017/2018</v>
          </cell>
        </row>
        <row r="2344">
          <cell r="A2344">
            <v>43007</v>
          </cell>
          <cell r="B2344" t="str">
            <v>2017/2018</v>
          </cell>
        </row>
        <row r="2345">
          <cell r="A2345">
            <v>43008</v>
          </cell>
          <cell r="B2345" t="str">
            <v>2017/2018</v>
          </cell>
        </row>
        <row r="2346">
          <cell r="A2346">
            <v>43009</v>
          </cell>
          <cell r="B2346" t="str">
            <v>2017/2018</v>
          </cell>
        </row>
        <row r="2347">
          <cell r="A2347">
            <v>43010</v>
          </cell>
          <cell r="B2347" t="str">
            <v>2017/2018</v>
          </cell>
        </row>
        <row r="2348">
          <cell r="A2348">
            <v>43011</v>
          </cell>
          <cell r="B2348" t="str">
            <v>2017/2018</v>
          </cell>
        </row>
        <row r="2349">
          <cell r="A2349">
            <v>43012</v>
          </cell>
          <cell r="B2349" t="str">
            <v>2017/2018</v>
          </cell>
        </row>
        <row r="2350">
          <cell r="A2350">
            <v>43013</v>
          </cell>
          <cell r="B2350" t="str">
            <v>2017/2018</v>
          </cell>
        </row>
        <row r="2351">
          <cell r="A2351">
            <v>43014</v>
          </cell>
          <cell r="B2351" t="str">
            <v>2017/2018</v>
          </cell>
        </row>
        <row r="2352">
          <cell r="A2352">
            <v>43015</v>
          </cell>
          <cell r="B2352" t="str">
            <v>2017/2018</v>
          </cell>
        </row>
        <row r="2353">
          <cell r="A2353">
            <v>43016</v>
          </cell>
          <cell r="B2353" t="str">
            <v>2017/2018</v>
          </cell>
        </row>
        <row r="2354">
          <cell r="A2354">
            <v>43017</v>
          </cell>
          <cell r="B2354" t="str">
            <v>2017/2018</v>
          </cell>
        </row>
        <row r="2355">
          <cell r="A2355">
            <v>43018</v>
          </cell>
          <cell r="B2355" t="str">
            <v>2017/2018</v>
          </cell>
        </row>
        <row r="2356">
          <cell r="A2356">
            <v>43019</v>
          </cell>
          <cell r="B2356" t="str">
            <v>2017/2018</v>
          </cell>
        </row>
        <row r="2357">
          <cell r="A2357">
            <v>43020</v>
          </cell>
          <cell r="B2357" t="str">
            <v>2017/2018</v>
          </cell>
        </row>
        <row r="2358">
          <cell r="A2358">
            <v>43021</v>
          </cell>
          <cell r="B2358" t="str">
            <v>2017/2018</v>
          </cell>
        </row>
        <row r="2359">
          <cell r="A2359">
            <v>43022</v>
          </cell>
          <cell r="B2359" t="str">
            <v>2017/2018</v>
          </cell>
        </row>
        <row r="2360">
          <cell r="A2360">
            <v>43023</v>
          </cell>
          <cell r="B2360" t="str">
            <v>2017/2018</v>
          </cell>
        </row>
        <row r="2361">
          <cell r="A2361">
            <v>43024</v>
          </cell>
          <cell r="B2361" t="str">
            <v>2017/2018</v>
          </cell>
        </row>
        <row r="2362">
          <cell r="A2362">
            <v>43025</v>
          </cell>
          <cell r="B2362" t="str">
            <v>2017/2018</v>
          </cell>
        </row>
        <row r="2363">
          <cell r="A2363">
            <v>43026</v>
          </cell>
          <cell r="B2363" t="str">
            <v>2017/2018</v>
          </cell>
        </row>
        <row r="2364">
          <cell r="A2364">
            <v>43027</v>
          </cell>
          <cell r="B2364" t="str">
            <v>2017/2018</v>
          </cell>
        </row>
        <row r="2365">
          <cell r="A2365">
            <v>43028</v>
          </cell>
          <cell r="B2365" t="str">
            <v>2017/2018</v>
          </cell>
        </row>
        <row r="2366">
          <cell r="A2366">
            <v>43029</v>
          </cell>
          <cell r="B2366" t="str">
            <v>2017/2018</v>
          </cell>
        </row>
        <row r="2367">
          <cell r="A2367">
            <v>43030</v>
          </cell>
          <cell r="B2367" t="str">
            <v>2017/2018</v>
          </cell>
        </row>
        <row r="2368">
          <cell r="A2368">
            <v>43031</v>
          </cell>
          <cell r="B2368" t="str">
            <v>2017/2018</v>
          </cell>
        </row>
        <row r="2369">
          <cell r="A2369">
            <v>43032</v>
          </cell>
          <cell r="B2369" t="str">
            <v>2017/2018</v>
          </cell>
        </row>
        <row r="2370">
          <cell r="A2370">
            <v>43033</v>
          </cell>
          <cell r="B2370" t="str">
            <v>2017/2018</v>
          </cell>
        </row>
        <row r="2371">
          <cell r="A2371">
            <v>43034</v>
          </cell>
          <cell r="B2371" t="str">
            <v>2017/2018</v>
          </cell>
        </row>
        <row r="2372">
          <cell r="A2372">
            <v>43035</v>
          </cell>
          <cell r="B2372" t="str">
            <v>2017/2018</v>
          </cell>
        </row>
        <row r="2373">
          <cell r="A2373">
            <v>43036</v>
          </cell>
          <cell r="B2373" t="str">
            <v>2017/2018</v>
          </cell>
        </row>
        <row r="2374">
          <cell r="A2374">
            <v>43037</v>
          </cell>
          <cell r="B2374" t="str">
            <v>2017/2018</v>
          </cell>
        </row>
        <row r="2375">
          <cell r="A2375">
            <v>43038</v>
          </cell>
          <cell r="B2375" t="str">
            <v>2017/2018</v>
          </cell>
        </row>
        <row r="2376">
          <cell r="A2376">
            <v>43039</v>
          </cell>
          <cell r="B2376" t="str">
            <v>2017/2018</v>
          </cell>
        </row>
        <row r="2377">
          <cell r="A2377">
            <v>43040</v>
          </cell>
          <cell r="B2377" t="str">
            <v>2017/2018</v>
          </cell>
        </row>
        <row r="2378">
          <cell r="A2378">
            <v>43041</v>
          </cell>
          <cell r="B2378" t="str">
            <v>2017/2018</v>
          </cell>
        </row>
        <row r="2379">
          <cell r="A2379">
            <v>43042</v>
          </cell>
          <cell r="B2379" t="str">
            <v>2017/2018</v>
          </cell>
        </row>
        <row r="2380">
          <cell r="A2380">
            <v>43043</v>
          </cell>
          <cell r="B2380" t="str">
            <v>2017/2018</v>
          </cell>
        </row>
        <row r="2381">
          <cell r="A2381">
            <v>43044</v>
          </cell>
          <cell r="B2381" t="str">
            <v>2017/2018</v>
          </cell>
        </row>
        <row r="2382">
          <cell r="A2382">
            <v>43045</v>
          </cell>
          <cell r="B2382" t="str">
            <v>2017/2018</v>
          </cell>
        </row>
        <row r="2383">
          <cell r="A2383">
            <v>43046</v>
          </cell>
          <cell r="B2383" t="str">
            <v>2017/2018</v>
          </cell>
        </row>
        <row r="2384">
          <cell r="A2384">
            <v>43047</v>
          </cell>
          <cell r="B2384" t="str">
            <v>2017/2018</v>
          </cell>
        </row>
        <row r="2385">
          <cell r="A2385">
            <v>43048</v>
          </cell>
          <cell r="B2385" t="str">
            <v>2017/2018</v>
          </cell>
        </row>
        <row r="2386">
          <cell r="A2386">
            <v>43049</v>
          </cell>
          <cell r="B2386" t="str">
            <v>2017/2018</v>
          </cell>
        </row>
        <row r="2387">
          <cell r="A2387">
            <v>43050</v>
          </cell>
          <cell r="B2387" t="str">
            <v>2017/2018</v>
          </cell>
        </row>
        <row r="2388">
          <cell r="A2388">
            <v>43051</v>
          </cell>
          <cell r="B2388" t="str">
            <v>2017/2018</v>
          </cell>
        </row>
        <row r="2389">
          <cell r="A2389">
            <v>43052</v>
          </cell>
          <cell r="B2389" t="str">
            <v>2017/2018</v>
          </cell>
        </row>
        <row r="2390">
          <cell r="A2390">
            <v>43053</v>
          </cell>
          <cell r="B2390" t="str">
            <v>2017/2018</v>
          </cell>
        </row>
        <row r="2391">
          <cell r="A2391">
            <v>43054</v>
          </cell>
          <cell r="B2391" t="str">
            <v>2017/2018</v>
          </cell>
        </row>
        <row r="2392">
          <cell r="A2392">
            <v>43055</v>
          </cell>
          <cell r="B2392" t="str">
            <v>2017/2018</v>
          </cell>
        </row>
        <row r="2393">
          <cell r="A2393">
            <v>43056</v>
          </cell>
          <cell r="B2393" t="str">
            <v>2017/2018</v>
          </cell>
        </row>
        <row r="2394">
          <cell r="A2394">
            <v>43057</v>
          </cell>
          <cell r="B2394" t="str">
            <v>2017/2018</v>
          </cell>
        </row>
        <row r="2395">
          <cell r="A2395">
            <v>43058</v>
          </cell>
          <cell r="B2395" t="str">
            <v>2017/2018</v>
          </cell>
        </row>
        <row r="2396">
          <cell r="A2396">
            <v>43059</v>
          </cell>
          <cell r="B2396" t="str">
            <v>2017/2018</v>
          </cell>
        </row>
        <row r="2397">
          <cell r="A2397">
            <v>43060</v>
          </cell>
          <cell r="B2397" t="str">
            <v>2017/2018</v>
          </cell>
        </row>
        <row r="2398">
          <cell r="A2398">
            <v>43061</v>
          </cell>
          <cell r="B2398" t="str">
            <v>2017/2018</v>
          </cell>
        </row>
        <row r="2399">
          <cell r="A2399">
            <v>43062</v>
          </cell>
          <cell r="B2399" t="str">
            <v>2017/2018</v>
          </cell>
        </row>
        <row r="2400">
          <cell r="A2400">
            <v>43063</v>
          </cell>
          <cell r="B2400" t="str">
            <v>2017/2018</v>
          </cell>
        </row>
        <row r="2401">
          <cell r="A2401">
            <v>43064</v>
          </cell>
          <cell r="B2401" t="str">
            <v>2017/2018</v>
          </cell>
        </row>
        <row r="2402">
          <cell r="A2402">
            <v>43065</v>
          </cell>
          <cell r="B2402" t="str">
            <v>2017/2018</v>
          </cell>
        </row>
        <row r="2403">
          <cell r="A2403">
            <v>43066</v>
          </cell>
          <cell r="B2403" t="str">
            <v>2017/2018</v>
          </cell>
        </row>
        <row r="2404">
          <cell r="A2404">
            <v>43067</v>
          </cell>
          <cell r="B2404" t="str">
            <v>2017/2018</v>
          </cell>
        </row>
        <row r="2405">
          <cell r="A2405">
            <v>43068</v>
          </cell>
          <cell r="B2405" t="str">
            <v>2017/2018</v>
          </cell>
        </row>
        <row r="2406">
          <cell r="A2406">
            <v>43069</v>
          </cell>
          <cell r="B2406" t="str">
            <v>2017/2018</v>
          </cell>
        </row>
        <row r="2407">
          <cell r="A2407">
            <v>43070</v>
          </cell>
          <cell r="B2407" t="str">
            <v>2017/2018</v>
          </cell>
        </row>
        <row r="2408">
          <cell r="A2408">
            <v>43071</v>
          </cell>
          <cell r="B2408" t="str">
            <v>2017/2018</v>
          </cell>
        </row>
        <row r="2409">
          <cell r="A2409">
            <v>43072</v>
          </cell>
          <cell r="B2409" t="str">
            <v>2017/2018</v>
          </cell>
        </row>
        <row r="2410">
          <cell r="A2410">
            <v>43073</v>
          </cell>
          <cell r="B2410" t="str">
            <v>2017/2018</v>
          </cell>
        </row>
        <row r="2411">
          <cell r="A2411">
            <v>43074</v>
          </cell>
          <cell r="B2411" t="str">
            <v>2017/2018</v>
          </cell>
        </row>
        <row r="2412">
          <cell r="A2412">
            <v>43075</v>
          </cell>
          <cell r="B2412" t="str">
            <v>2017/2018</v>
          </cell>
        </row>
        <row r="2413">
          <cell r="A2413">
            <v>43076</v>
          </cell>
          <cell r="B2413" t="str">
            <v>2017/2018</v>
          </cell>
        </row>
        <row r="2414">
          <cell r="A2414">
            <v>43077</v>
          </cell>
          <cell r="B2414" t="str">
            <v>2017/2018</v>
          </cell>
        </row>
        <row r="2415">
          <cell r="A2415">
            <v>43078</v>
          </cell>
          <cell r="B2415" t="str">
            <v>2017/2018</v>
          </cell>
        </row>
        <row r="2416">
          <cell r="A2416">
            <v>43079</v>
          </cell>
          <cell r="B2416" t="str">
            <v>2017/2018</v>
          </cell>
        </row>
        <row r="2417">
          <cell r="A2417">
            <v>43080</v>
          </cell>
          <cell r="B2417" t="str">
            <v>2017/2018</v>
          </cell>
        </row>
        <row r="2418">
          <cell r="A2418">
            <v>43081</v>
          </cell>
          <cell r="B2418" t="str">
            <v>2017/2018</v>
          </cell>
        </row>
        <row r="2419">
          <cell r="A2419">
            <v>43082</v>
          </cell>
          <cell r="B2419" t="str">
            <v>2017/2018</v>
          </cell>
        </row>
        <row r="2420">
          <cell r="A2420">
            <v>43083</v>
          </cell>
          <cell r="B2420" t="str">
            <v>2017/2018</v>
          </cell>
        </row>
        <row r="2421">
          <cell r="A2421">
            <v>43084</v>
          </cell>
          <cell r="B2421" t="str">
            <v>2017/2018</v>
          </cell>
        </row>
        <row r="2422">
          <cell r="A2422">
            <v>43085</v>
          </cell>
          <cell r="B2422" t="str">
            <v>2017/2018</v>
          </cell>
        </row>
        <row r="2423">
          <cell r="A2423">
            <v>43086</v>
          </cell>
          <cell r="B2423" t="str">
            <v>2017/2018</v>
          </cell>
        </row>
        <row r="2424">
          <cell r="A2424">
            <v>43087</v>
          </cell>
          <cell r="B2424" t="str">
            <v>2017/2018</v>
          </cell>
        </row>
        <row r="2425">
          <cell r="A2425">
            <v>43088</v>
          </cell>
          <cell r="B2425" t="str">
            <v>2017/2018</v>
          </cell>
        </row>
        <row r="2426">
          <cell r="A2426">
            <v>43089</v>
          </cell>
          <cell r="B2426" t="str">
            <v>2017/2018</v>
          </cell>
        </row>
        <row r="2427">
          <cell r="A2427">
            <v>43090</v>
          </cell>
          <cell r="B2427" t="str">
            <v>2017/2018</v>
          </cell>
        </row>
        <row r="2428">
          <cell r="A2428">
            <v>43091</v>
          </cell>
          <cell r="B2428" t="str">
            <v>2017/2018</v>
          </cell>
        </row>
        <row r="2429">
          <cell r="A2429">
            <v>43092</v>
          </cell>
          <cell r="B2429" t="str">
            <v>2017/2018</v>
          </cell>
        </row>
        <row r="2430">
          <cell r="A2430">
            <v>43093</v>
          </cell>
          <cell r="B2430" t="str">
            <v>2017/2018</v>
          </cell>
        </row>
        <row r="2431">
          <cell r="A2431">
            <v>43094</v>
          </cell>
          <cell r="B2431" t="str">
            <v>2017/2018</v>
          </cell>
        </row>
        <row r="2432">
          <cell r="A2432">
            <v>43095</v>
          </cell>
          <cell r="B2432" t="str">
            <v>2017/2018</v>
          </cell>
        </row>
        <row r="2433">
          <cell r="A2433">
            <v>43096</v>
          </cell>
          <cell r="B2433" t="str">
            <v>2017/2018</v>
          </cell>
        </row>
        <row r="2434">
          <cell r="A2434">
            <v>43097</v>
          </cell>
          <cell r="B2434" t="str">
            <v>2017/2018</v>
          </cell>
        </row>
        <row r="2435">
          <cell r="A2435">
            <v>43098</v>
          </cell>
          <cell r="B2435" t="str">
            <v>2017/2018</v>
          </cell>
        </row>
        <row r="2436">
          <cell r="A2436">
            <v>43099</v>
          </cell>
          <cell r="B2436" t="str">
            <v>2017/2018</v>
          </cell>
        </row>
        <row r="2437">
          <cell r="A2437">
            <v>43100</v>
          </cell>
          <cell r="B2437" t="str">
            <v>2017/2018</v>
          </cell>
        </row>
        <row r="2438">
          <cell r="A2438">
            <v>43101</v>
          </cell>
          <cell r="B2438" t="str">
            <v>2017/2018</v>
          </cell>
        </row>
        <row r="2439">
          <cell r="A2439">
            <v>43102</v>
          </cell>
          <cell r="B2439" t="str">
            <v>2017/2018</v>
          </cell>
        </row>
        <row r="2440">
          <cell r="A2440">
            <v>43103</v>
          </cell>
          <cell r="B2440" t="str">
            <v>2017/2018</v>
          </cell>
        </row>
        <row r="2441">
          <cell r="A2441">
            <v>43104</v>
          </cell>
          <cell r="B2441" t="str">
            <v>2017/2018</v>
          </cell>
        </row>
        <row r="2442">
          <cell r="A2442">
            <v>43105</v>
          </cell>
          <cell r="B2442" t="str">
            <v>2017/2018</v>
          </cell>
        </row>
        <row r="2443">
          <cell r="A2443">
            <v>43106</v>
          </cell>
          <cell r="B2443" t="str">
            <v>2017/2018</v>
          </cell>
        </row>
        <row r="2444">
          <cell r="A2444">
            <v>43107</v>
          </cell>
          <cell r="B2444" t="str">
            <v>2017/2018</v>
          </cell>
        </row>
        <row r="2445">
          <cell r="A2445">
            <v>43108</v>
          </cell>
          <cell r="B2445" t="str">
            <v>2017/2018</v>
          </cell>
        </row>
        <row r="2446">
          <cell r="A2446">
            <v>43109</v>
          </cell>
          <cell r="B2446" t="str">
            <v>2017/2018</v>
          </cell>
        </row>
        <row r="2447">
          <cell r="A2447">
            <v>43110</v>
          </cell>
          <cell r="B2447" t="str">
            <v>2017/2018</v>
          </cell>
        </row>
        <row r="2448">
          <cell r="A2448">
            <v>43111</v>
          </cell>
          <cell r="B2448" t="str">
            <v>2017/2018</v>
          </cell>
        </row>
        <row r="2449">
          <cell r="A2449">
            <v>43112</v>
          </cell>
          <cell r="B2449" t="str">
            <v>2017/2018</v>
          </cell>
        </row>
        <row r="2450">
          <cell r="A2450">
            <v>43113</v>
          </cell>
          <cell r="B2450" t="str">
            <v>2017/2018</v>
          </cell>
        </row>
        <row r="2451">
          <cell r="A2451">
            <v>43114</v>
          </cell>
          <cell r="B2451" t="str">
            <v>2017/2018</v>
          </cell>
        </row>
        <row r="2452">
          <cell r="A2452">
            <v>43115</v>
          </cell>
          <cell r="B2452" t="str">
            <v>2017/2018</v>
          </cell>
        </row>
        <row r="2453">
          <cell r="A2453">
            <v>43116</v>
          </cell>
          <cell r="B2453" t="str">
            <v>2017/2018</v>
          </cell>
        </row>
        <row r="2454">
          <cell r="A2454">
            <v>43117</v>
          </cell>
          <cell r="B2454" t="str">
            <v>2017/2018</v>
          </cell>
        </row>
        <row r="2455">
          <cell r="A2455">
            <v>43118</v>
          </cell>
          <cell r="B2455" t="str">
            <v>2017/2018</v>
          </cell>
        </row>
        <row r="2456">
          <cell r="A2456">
            <v>43119</v>
          </cell>
          <cell r="B2456" t="str">
            <v>2017/2018</v>
          </cell>
        </row>
        <row r="2457">
          <cell r="A2457">
            <v>43120</v>
          </cell>
          <cell r="B2457" t="str">
            <v>2017/2018</v>
          </cell>
        </row>
        <row r="2458">
          <cell r="A2458">
            <v>43121</v>
          </cell>
          <cell r="B2458" t="str">
            <v>2017/2018</v>
          </cell>
        </row>
        <row r="2459">
          <cell r="A2459">
            <v>43122</v>
          </cell>
          <cell r="B2459" t="str">
            <v>2017/2018</v>
          </cell>
        </row>
        <row r="2460">
          <cell r="A2460">
            <v>43123</v>
          </cell>
          <cell r="B2460" t="str">
            <v>2017/2018</v>
          </cell>
        </row>
        <row r="2461">
          <cell r="A2461">
            <v>43124</v>
          </cell>
          <cell r="B2461" t="str">
            <v>2017/2018</v>
          </cell>
        </row>
        <row r="2462">
          <cell r="A2462">
            <v>43125</v>
          </cell>
          <cell r="B2462" t="str">
            <v>2017/2018</v>
          </cell>
        </row>
        <row r="2463">
          <cell r="A2463">
            <v>43126</v>
          </cell>
          <cell r="B2463" t="str">
            <v>2017/2018</v>
          </cell>
        </row>
        <row r="2464">
          <cell r="A2464">
            <v>43127</v>
          </cell>
          <cell r="B2464" t="str">
            <v>2017/2018</v>
          </cell>
        </row>
        <row r="2465">
          <cell r="A2465">
            <v>43128</v>
          </cell>
          <cell r="B2465" t="str">
            <v>2017/2018</v>
          </cell>
        </row>
        <row r="2466">
          <cell r="A2466">
            <v>43129</v>
          </cell>
          <cell r="B2466" t="str">
            <v>2017/2018</v>
          </cell>
        </row>
        <row r="2467">
          <cell r="A2467">
            <v>43130</v>
          </cell>
          <cell r="B2467" t="str">
            <v>2017/2018</v>
          </cell>
        </row>
        <row r="2468">
          <cell r="A2468">
            <v>43131</v>
          </cell>
          <cell r="B2468" t="str">
            <v>2017/2018</v>
          </cell>
        </row>
        <row r="2469">
          <cell r="A2469">
            <v>43132</v>
          </cell>
          <cell r="B2469" t="str">
            <v>2017/2018</v>
          </cell>
        </row>
        <row r="2470">
          <cell r="A2470">
            <v>43133</v>
          </cell>
          <cell r="B2470" t="str">
            <v>2017/2018</v>
          </cell>
        </row>
        <row r="2471">
          <cell r="A2471">
            <v>43134</v>
          </cell>
          <cell r="B2471" t="str">
            <v>2017/2018</v>
          </cell>
        </row>
        <row r="2472">
          <cell r="A2472">
            <v>43135</v>
          </cell>
          <cell r="B2472" t="str">
            <v>2017/2018</v>
          </cell>
        </row>
        <row r="2473">
          <cell r="A2473">
            <v>43136</v>
          </cell>
          <cell r="B2473" t="str">
            <v>2017/2018</v>
          </cell>
        </row>
        <row r="2474">
          <cell r="A2474">
            <v>43137</v>
          </cell>
          <cell r="B2474" t="str">
            <v>2017/2018</v>
          </cell>
        </row>
        <row r="2475">
          <cell r="A2475">
            <v>43138</v>
          </cell>
          <cell r="B2475" t="str">
            <v>2017/2018</v>
          </cell>
        </row>
        <row r="2476">
          <cell r="A2476">
            <v>43139</v>
          </cell>
          <cell r="B2476" t="str">
            <v>2017/2018</v>
          </cell>
        </row>
        <row r="2477">
          <cell r="A2477">
            <v>43140</v>
          </cell>
          <cell r="B2477" t="str">
            <v>2017/2018</v>
          </cell>
        </row>
        <row r="2478">
          <cell r="A2478">
            <v>43141</v>
          </cell>
          <cell r="B2478" t="str">
            <v>2017/2018</v>
          </cell>
        </row>
        <row r="2479">
          <cell r="A2479">
            <v>43142</v>
          </cell>
          <cell r="B2479" t="str">
            <v>2017/2018</v>
          </cell>
        </row>
        <row r="2480">
          <cell r="A2480">
            <v>43143</v>
          </cell>
          <cell r="B2480" t="str">
            <v>2017/2018</v>
          </cell>
        </row>
        <row r="2481">
          <cell r="A2481">
            <v>43144</v>
          </cell>
          <cell r="B2481" t="str">
            <v>2017/2018</v>
          </cell>
        </row>
        <row r="2482">
          <cell r="A2482">
            <v>43145</v>
          </cell>
          <cell r="B2482" t="str">
            <v>2017/2018</v>
          </cell>
        </row>
        <row r="2483">
          <cell r="A2483">
            <v>43146</v>
          </cell>
          <cell r="B2483" t="str">
            <v>2017/2018</v>
          </cell>
        </row>
        <row r="2484">
          <cell r="A2484">
            <v>43147</v>
          </cell>
          <cell r="B2484" t="str">
            <v>2017/2018</v>
          </cell>
        </row>
        <row r="2485">
          <cell r="A2485">
            <v>43148</v>
          </cell>
          <cell r="B2485" t="str">
            <v>2017/2018</v>
          </cell>
        </row>
        <row r="2486">
          <cell r="A2486">
            <v>43149</v>
          </cell>
          <cell r="B2486" t="str">
            <v>2017/2018</v>
          </cell>
        </row>
        <row r="2487">
          <cell r="A2487">
            <v>43150</v>
          </cell>
          <cell r="B2487" t="str">
            <v>2017/2018</v>
          </cell>
        </row>
        <row r="2488">
          <cell r="A2488">
            <v>43151</v>
          </cell>
          <cell r="B2488" t="str">
            <v>2017/2018</v>
          </cell>
        </row>
        <row r="2489">
          <cell r="A2489">
            <v>43152</v>
          </cell>
          <cell r="B2489" t="str">
            <v>2017/2018</v>
          </cell>
        </row>
        <row r="2490">
          <cell r="A2490">
            <v>43153</v>
          </cell>
          <cell r="B2490" t="str">
            <v>2017/2018</v>
          </cell>
        </row>
        <row r="2491">
          <cell r="A2491">
            <v>43154</v>
          </cell>
          <cell r="B2491" t="str">
            <v>2017/2018</v>
          </cell>
        </row>
        <row r="2492">
          <cell r="A2492">
            <v>43155</v>
          </cell>
          <cell r="B2492" t="str">
            <v>2017/2018</v>
          </cell>
        </row>
        <row r="2493">
          <cell r="A2493">
            <v>43156</v>
          </cell>
          <cell r="B2493" t="str">
            <v>2017/2018</v>
          </cell>
        </row>
        <row r="2494">
          <cell r="A2494">
            <v>43157</v>
          </cell>
          <cell r="B2494" t="str">
            <v>2017/2018</v>
          </cell>
        </row>
        <row r="2495">
          <cell r="A2495">
            <v>43158</v>
          </cell>
          <cell r="B2495" t="str">
            <v>2017/2018</v>
          </cell>
        </row>
        <row r="2496">
          <cell r="A2496">
            <v>43159</v>
          </cell>
          <cell r="B2496" t="str">
            <v>2017/2018</v>
          </cell>
        </row>
        <row r="2497">
          <cell r="A2497">
            <v>43160</v>
          </cell>
          <cell r="B2497" t="str">
            <v>2017/2018</v>
          </cell>
        </row>
        <row r="2498">
          <cell r="A2498">
            <v>43161</v>
          </cell>
          <cell r="B2498" t="str">
            <v>2017/2018</v>
          </cell>
        </row>
        <row r="2499">
          <cell r="A2499">
            <v>43162</v>
          </cell>
          <cell r="B2499" t="str">
            <v>2017/2018</v>
          </cell>
        </row>
        <row r="2500">
          <cell r="A2500">
            <v>43163</v>
          </cell>
          <cell r="B2500" t="str">
            <v>2017/2018</v>
          </cell>
        </row>
        <row r="2501">
          <cell r="A2501">
            <v>43164</v>
          </cell>
          <cell r="B2501" t="str">
            <v>2017/2018</v>
          </cell>
        </row>
        <row r="2502">
          <cell r="A2502">
            <v>43165</v>
          </cell>
          <cell r="B2502" t="str">
            <v>2017/2018</v>
          </cell>
        </row>
        <row r="2503">
          <cell r="A2503">
            <v>43166</v>
          </cell>
          <cell r="B2503" t="str">
            <v>2017/2018</v>
          </cell>
        </row>
        <row r="2504">
          <cell r="A2504">
            <v>43167</v>
          </cell>
          <cell r="B2504" t="str">
            <v>2017/2018</v>
          </cell>
        </row>
        <row r="2505">
          <cell r="A2505">
            <v>43168</v>
          </cell>
          <cell r="B2505" t="str">
            <v>2017/2018</v>
          </cell>
        </row>
        <row r="2506">
          <cell r="A2506">
            <v>43169</v>
          </cell>
          <cell r="B2506" t="str">
            <v>2017/2018</v>
          </cell>
        </row>
        <row r="2507">
          <cell r="A2507">
            <v>43170</v>
          </cell>
          <cell r="B2507" t="str">
            <v>2017/2018</v>
          </cell>
        </row>
        <row r="2508">
          <cell r="A2508">
            <v>43171</v>
          </cell>
          <cell r="B2508" t="str">
            <v>2017/2018</v>
          </cell>
        </row>
        <row r="2509">
          <cell r="A2509">
            <v>43172</v>
          </cell>
          <cell r="B2509" t="str">
            <v>2017/2018</v>
          </cell>
        </row>
        <row r="2510">
          <cell r="A2510">
            <v>43173</v>
          </cell>
          <cell r="B2510" t="str">
            <v>2017/2018</v>
          </cell>
        </row>
        <row r="2511">
          <cell r="A2511">
            <v>43174</v>
          </cell>
          <cell r="B2511" t="str">
            <v>2017/2018</v>
          </cell>
        </row>
        <row r="2512">
          <cell r="A2512">
            <v>43175</v>
          </cell>
          <cell r="B2512" t="str">
            <v>2017/2018</v>
          </cell>
        </row>
        <row r="2513">
          <cell r="A2513">
            <v>43176</v>
          </cell>
          <cell r="B2513" t="str">
            <v>2017/2018</v>
          </cell>
        </row>
        <row r="2514">
          <cell r="A2514">
            <v>43177</v>
          </cell>
          <cell r="B2514" t="str">
            <v>2017/2018</v>
          </cell>
        </row>
        <row r="2515">
          <cell r="A2515">
            <v>43178</v>
          </cell>
          <cell r="B2515" t="str">
            <v>2017/2018</v>
          </cell>
        </row>
        <row r="2516">
          <cell r="A2516">
            <v>43179</v>
          </cell>
          <cell r="B2516" t="str">
            <v>2017/2018</v>
          </cell>
        </row>
        <row r="2517">
          <cell r="A2517">
            <v>43180</v>
          </cell>
          <cell r="B2517" t="str">
            <v>2017/2018</v>
          </cell>
        </row>
        <row r="2518">
          <cell r="A2518">
            <v>43181</v>
          </cell>
          <cell r="B2518" t="str">
            <v>2017/2018</v>
          </cell>
        </row>
        <row r="2519">
          <cell r="A2519">
            <v>43182</v>
          </cell>
          <cell r="B2519" t="str">
            <v>2017/2018</v>
          </cell>
        </row>
        <row r="2520">
          <cell r="A2520">
            <v>43183</v>
          </cell>
          <cell r="B2520" t="str">
            <v>2017/2018</v>
          </cell>
        </row>
        <row r="2521">
          <cell r="A2521">
            <v>43184</v>
          </cell>
          <cell r="B2521" t="str">
            <v>2017/2018</v>
          </cell>
        </row>
        <row r="2522">
          <cell r="A2522">
            <v>43185</v>
          </cell>
          <cell r="B2522" t="str">
            <v>2017/2018</v>
          </cell>
        </row>
        <row r="2523">
          <cell r="A2523">
            <v>43186</v>
          </cell>
          <cell r="B2523" t="str">
            <v>2017/2018</v>
          </cell>
        </row>
        <row r="2524">
          <cell r="A2524">
            <v>43187</v>
          </cell>
          <cell r="B2524" t="str">
            <v>2017/2018</v>
          </cell>
        </row>
        <row r="2525">
          <cell r="A2525">
            <v>43188</v>
          </cell>
          <cell r="B2525" t="str">
            <v>2017/2018</v>
          </cell>
        </row>
        <row r="2526">
          <cell r="A2526">
            <v>43189</v>
          </cell>
          <cell r="B2526" t="str">
            <v>2017/2018</v>
          </cell>
        </row>
        <row r="2527">
          <cell r="A2527">
            <v>43190</v>
          </cell>
          <cell r="B2527" t="str">
            <v>2017/2018</v>
          </cell>
        </row>
        <row r="2528">
          <cell r="A2528">
            <v>43191</v>
          </cell>
          <cell r="B2528" t="str">
            <v>2017/2018</v>
          </cell>
        </row>
        <row r="2529">
          <cell r="A2529">
            <v>43192</v>
          </cell>
          <cell r="B2529" t="str">
            <v>2017/2018</v>
          </cell>
        </row>
        <row r="2530">
          <cell r="A2530">
            <v>43193</v>
          </cell>
          <cell r="B2530" t="str">
            <v>2017/2018</v>
          </cell>
        </row>
        <row r="2531">
          <cell r="A2531">
            <v>43194</v>
          </cell>
          <cell r="B2531" t="str">
            <v>2017/2018</v>
          </cell>
        </row>
        <row r="2532">
          <cell r="A2532">
            <v>43195</v>
          </cell>
          <cell r="B2532" t="str">
            <v>2017/2018</v>
          </cell>
        </row>
        <row r="2533">
          <cell r="A2533">
            <v>43196</v>
          </cell>
          <cell r="B2533" t="str">
            <v>2017/2018</v>
          </cell>
        </row>
        <row r="2534">
          <cell r="A2534">
            <v>43197</v>
          </cell>
          <cell r="B2534" t="str">
            <v>2017/2018</v>
          </cell>
        </row>
        <row r="2535">
          <cell r="A2535">
            <v>43198</v>
          </cell>
          <cell r="B2535" t="str">
            <v>2017/2018</v>
          </cell>
        </row>
        <row r="2536">
          <cell r="A2536">
            <v>43199</v>
          </cell>
          <cell r="B2536" t="str">
            <v>2017/2018</v>
          </cell>
        </row>
        <row r="2537">
          <cell r="A2537">
            <v>43200</v>
          </cell>
          <cell r="B2537" t="str">
            <v>2017/2018</v>
          </cell>
        </row>
        <row r="2538">
          <cell r="A2538">
            <v>43201</v>
          </cell>
          <cell r="B2538" t="str">
            <v>2017/2018</v>
          </cell>
        </row>
        <row r="2539">
          <cell r="A2539">
            <v>43202</v>
          </cell>
          <cell r="B2539" t="str">
            <v>2017/2018</v>
          </cell>
        </row>
        <row r="2540">
          <cell r="A2540">
            <v>43203</v>
          </cell>
          <cell r="B2540" t="str">
            <v>2017/2018</v>
          </cell>
        </row>
        <row r="2541">
          <cell r="A2541">
            <v>43204</v>
          </cell>
          <cell r="B2541" t="str">
            <v>2017/2018</v>
          </cell>
        </row>
        <row r="2542">
          <cell r="A2542">
            <v>43205</v>
          </cell>
          <cell r="B2542" t="str">
            <v>2017/2018</v>
          </cell>
        </row>
        <row r="2543">
          <cell r="A2543">
            <v>43206</v>
          </cell>
          <cell r="B2543" t="str">
            <v>2017/2018</v>
          </cell>
        </row>
        <row r="2544">
          <cell r="A2544">
            <v>43207</v>
          </cell>
          <cell r="B2544" t="str">
            <v>2017/2018</v>
          </cell>
        </row>
        <row r="2545">
          <cell r="A2545">
            <v>43208</v>
          </cell>
          <cell r="B2545" t="str">
            <v>2017/2018</v>
          </cell>
        </row>
        <row r="2546">
          <cell r="A2546">
            <v>43209</v>
          </cell>
          <cell r="B2546" t="str">
            <v>2017/2018</v>
          </cell>
        </row>
        <row r="2547">
          <cell r="A2547">
            <v>43210</v>
          </cell>
          <cell r="B2547" t="str">
            <v>2017/2018</v>
          </cell>
        </row>
        <row r="2548">
          <cell r="A2548">
            <v>43211</v>
          </cell>
          <cell r="B2548" t="str">
            <v>2017/2018</v>
          </cell>
        </row>
        <row r="2549">
          <cell r="A2549">
            <v>43212</v>
          </cell>
          <cell r="B2549" t="str">
            <v>2017/2018</v>
          </cell>
        </row>
        <row r="2550">
          <cell r="A2550">
            <v>43213</v>
          </cell>
          <cell r="B2550" t="str">
            <v>2017/2018</v>
          </cell>
        </row>
        <row r="2551">
          <cell r="A2551">
            <v>43214</v>
          </cell>
          <cell r="B2551" t="str">
            <v>2017/2018</v>
          </cell>
        </row>
        <row r="2552">
          <cell r="A2552">
            <v>43215</v>
          </cell>
          <cell r="B2552" t="str">
            <v>2017/2018</v>
          </cell>
        </row>
        <row r="2553">
          <cell r="A2553">
            <v>43216</v>
          </cell>
          <cell r="B2553" t="str">
            <v>2017/2018</v>
          </cell>
        </row>
        <row r="2554">
          <cell r="A2554">
            <v>43217</v>
          </cell>
          <cell r="B2554" t="str">
            <v>2017/2018</v>
          </cell>
        </row>
        <row r="2555">
          <cell r="A2555">
            <v>43218</v>
          </cell>
          <cell r="B2555" t="str">
            <v>2017/2018</v>
          </cell>
        </row>
        <row r="2556">
          <cell r="A2556">
            <v>43219</v>
          </cell>
          <cell r="B2556" t="str">
            <v>2017/2018</v>
          </cell>
        </row>
        <row r="2557">
          <cell r="A2557">
            <v>43220</v>
          </cell>
          <cell r="B2557" t="str">
            <v>2017/2018</v>
          </cell>
        </row>
        <row r="2558">
          <cell r="A2558">
            <v>43221</v>
          </cell>
          <cell r="B2558" t="str">
            <v>2017/2018</v>
          </cell>
        </row>
        <row r="2559">
          <cell r="A2559">
            <v>43222</v>
          </cell>
          <cell r="B2559" t="str">
            <v>2017/2018</v>
          </cell>
        </row>
        <row r="2560">
          <cell r="A2560">
            <v>43223</v>
          </cell>
          <cell r="B2560" t="str">
            <v>2017/2018</v>
          </cell>
        </row>
        <row r="2561">
          <cell r="A2561">
            <v>43224</v>
          </cell>
          <cell r="B2561" t="str">
            <v>2017/2018</v>
          </cell>
        </row>
        <row r="2562">
          <cell r="A2562">
            <v>43225</v>
          </cell>
          <cell r="B2562" t="str">
            <v>2017/2018</v>
          </cell>
        </row>
        <row r="2563">
          <cell r="A2563">
            <v>43226</v>
          </cell>
          <cell r="B2563" t="str">
            <v>2017/2018</v>
          </cell>
        </row>
        <row r="2564">
          <cell r="A2564">
            <v>43227</v>
          </cell>
          <cell r="B2564" t="str">
            <v>2017/2018</v>
          </cell>
        </row>
        <row r="2565">
          <cell r="A2565">
            <v>43228</v>
          </cell>
          <cell r="B2565" t="str">
            <v>2017/2018</v>
          </cell>
        </row>
        <row r="2566">
          <cell r="A2566">
            <v>43229</v>
          </cell>
          <cell r="B2566" t="str">
            <v>2017/2018</v>
          </cell>
        </row>
        <row r="2567">
          <cell r="A2567">
            <v>43230</v>
          </cell>
          <cell r="B2567" t="str">
            <v>2017/2018</v>
          </cell>
        </row>
        <row r="2568">
          <cell r="A2568">
            <v>43231</v>
          </cell>
          <cell r="B2568" t="str">
            <v>2017/2018</v>
          </cell>
        </row>
        <row r="2569">
          <cell r="A2569">
            <v>43232</v>
          </cell>
          <cell r="B2569" t="str">
            <v>2017/2018</v>
          </cell>
        </row>
        <row r="2570">
          <cell r="A2570">
            <v>43233</v>
          </cell>
          <cell r="B2570" t="str">
            <v>2017/2018</v>
          </cell>
        </row>
        <row r="2571">
          <cell r="A2571">
            <v>43234</v>
          </cell>
          <cell r="B2571" t="str">
            <v>2017/2018</v>
          </cell>
        </row>
        <row r="2572">
          <cell r="A2572">
            <v>43235</v>
          </cell>
          <cell r="B2572" t="str">
            <v>2017/2018</v>
          </cell>
        </row>
        <row r="2573">
          <cell r="A2573">
            <v>43236</v>
          </cell>
          <cell r="B2573" t="str">
            <v>2017/2018</v>
          </cell>
        </row>
        <row r="2574">
          <cell r="A2574">
            <v>43237</v>
          </cell>
          <cell r="B2574" t="str">
            <v>2017/2018</v>
          </cell>
        </row>
        <row r="2575">
          <cell r="A2575">
            <v>43238</v>
          </cell>
          <cell r="B2575" t="str">
            <v>2017/2018</v>
          </cell>
        </row>
        <row r="2576">
          <cell r="A2576">
            <v>43239</v>
          </cell>
          <cell r="B2576" t="str">
            <v>2017/2018</v>
          </cell>
        </row>
        <row r="2577">
          <cell r="A2577">
            <v>43240</v>
          </cell>
          <cell r="B2577" t="str">
            <v>2017/2018</v>
          </cell>
        </row>
        <row r="2578">
          <cell r="A2578">
            <v>43241</v>
          </cell>
          <cell r="B2578" t="str">
            <v>2017/2018</v>
          </cell>
        </row>
        <row r="2579">
          <cell r="A2579">
            <v>43242</v>
          </cell>
          <cell r="B2579" t="str">
            <v>2017/2018</v>
          </cell>
        </row>
        <row r="2580">
          <cell r="A2580">
            <v>43243</v>
          </cell>
          <cell r="B2580" t="str">
            <v>2017/2018</v>
          </cell>
        </row>
        <row r="2581">
          <cell r="A2581">
            <v>43244</v>
          </cell>
          <cell r="B2581" t="str">
            <v>2017/2018</v>
          </cell>
        </row>
        <row r="2582">
          <cell r="A2582">
            <v>43245</v>
          </cell>
          <cell r="B2582" t="str">
            <v>2017/2018</v>
          </cell>
        </row>
        <row r="2583">
          <cell r="A2583">
            <v>43246</v>
          </cell>
          <cell r="B2583" t="str">
            <v>2017/2018</v>
          </cell>
        </row>
        <row r="2584">
          <cell r="A2584">
            <v>43247</v>
          </cell>
          <cell r="B2584" t="str">
            <v>2017/2018</v>
          </cell>
        </row>
        <row r="2585">
          <cell r="A2585">
            <v>43248</v>
          </cell>
          <cell r="B2585" t="str">
            <v>2017/2018</v>
          </cell>
        </row>
        <row r="2586">
          <cell r="A2586">
            <v>43249</v>
          </cell>
          <cell r="B2586" t="str">
            <v>2017/2018</v>
          </cell>
        </row>
        <row r="2587">
          <cell r="A2587">
            <v>43250</v>
          </cell>
          <cell r="B2587" t="str">
            <v>2017/2018</v>
          </cell>
        </row>
        <row r="2588">
          <cell r="A2588">
            <v>43251</v>
          </cell>
          <cell r="B2588" t="str">
            <v>2017/2018</v>
          </cell>
        </row>
        <row r="2589">
          <cell r="A2589">
            <v>43252</v>
          </cell>
          <cell r="B2589" t="str">
            <v>2017/2018</v>
          </cell>
        </row>
        <row r="2590">
          <cell r="A2590">
            <v>43253</v>
          </cell>
          <cell r="B2590" t="str">
            <v>2017/2018</v>
          </cell>
        </row>
        <row r="2591">
          <cell r="A2591">
            <v>43254</v>
          </cell>
          <cell r="B2591" t="str">
            <v>2017/2018</v>
          </cell>
        </row>
        <row r="2592">
          <cell r="A2592">
            <v>43255</v>
          </cell>
          <cell r="B2592" t="str">
            <v>2017/2018</v>
          </cell>
        </row>
        <row r="2593">
          <cell r="A2593">
            <v>43256</v>
          </cell>
          <cell r="B2593" t="str">
            <v>2017/2018</v>
          </cell>
        </row>
        <row r="2594">
          <cell r="A2594">
            <v>43257</v>
          </cell>
          <cell r="B2594" t="str">
            <v>2017/2018</v>
          </cell>
        </row>
        <row r="2595">
          <cell r="A2595">
            <v>43258</v>
          </cell>
          <cell r="B2595" t="str">
            <v>2017/2018</v>
          </cell>
        </row>
        <row r="2596">
          <cell r="A2596">
            <v>43259</v>
          </cell>
          <cell r="B2596" t="str">
            <v>2017/2018</v>
          </cell>
        </row>
        <row r="2597">
          <cell r="A2597">
            <v>43260</v>
          </cell>
          <cell r="B2597" t="str">
            <v>2017/2018</v>
          </cell>
        </row>
        <row r="2598">
          <cell r="A2598">
            <v>43261</v>
          </cell>
          <cell r="B2598" t="str">
            <v>2017/2018</v>
          </cell>
        </row>
        <row r="2599">
          <cell r="A2599">
            <v>43262</v>
          </cell>
          <cell r="B2599" t="str">
            <v>2017/2018</v>
          </cell>
        </row>
        <row r="2600">
          <cell r="A2600">
            <v>43263</v>
          </cell>
          <cell r="B2600" t="str">
            <v>2017/2018</v>
          </cell>
        </row>
        <row r="2601">
          <cell r="A2601">
            <v>43264</v>
          </cell>
          <cell r="B2601" t="str">
            <v>2017/2018</v>
          </cell>
        </row>
        <row r="2602">
          <cell r="A2602">
            <v>43265</v>
          </cell>
          <cell r="B2602" t="str">
            <v>2017/2018</v>
          </cell>
        </row>
        <row r="2603">
          <cell r="A2603">
            <v>43266</v>
          </cell>
          <cell r="B2603" t="str">
            <v>2017/2018</v>
          </cell>
        </row>
        <row r="2604">
          <cell r="A2604">
            <v>43267</v>
          </cell>
          <cell r="B2604" t="str">
            <v>2017/2018</v>
          </cell>
        </row>
        <row r="2605">
          <cell r="A2605">
            <v>43268</v>
          </cell>
          <cell r="B2605" t="str">
            <v>2017/2018</v>
          </cell>
        </row>
        <row r="2606">
          <cell r="A2606">
            <v>43269</v>
          </cell>
          <cell r="B2606" t="str">
            <v>2017/2018</v>
          </cell>
        </row>
        <row r="2607">
          <cell r="A2607">
            <v>43270</v>
          </cell>
          <cell r="B2607" t="str">
            <v>2017/2018</v>
          </cell>
        </row>
        <row r="2608">
          <cell r="A2608">
            <v>43271</v>
          </cell>
          <cell r="B2608" t="str">
            <v>2017/2018</v>
          </cell>
        </row>
        <row r="2609">
          <cell r="A2609">
            <v>43272</v>
          </cell>
          <cell r="B2609" t="str">
            <v>2017/2018</v>
          </cell>
        </row>
        <row r="2610">
          <cell r="A2610">
            <v>43273</v>
          </cell>
          <cell r="B2610" t="str">
            <v>2017/2018</v>
          </cell>
        </row>
        <row r="2611">
          <cell r="A2611">
            <v>43274</v>
          </cell>
          <cell r="B2611" t="str">
            <v>2017/2018</v>
          </cell>
        </row>
        <row r="2612">
          <cell r="A2612">
            <v>43275</v>
          </cell>
          <cell r="B2612" t="str">
            <v>2017/2018</v>
          </cell>
        </row>
        <row r="2613">
          <cell r="A2613">
            <v>43276</v>
          </cell>
          <cell r="B2613" t="str">
            <v>2017/2018</v>
          </cell>
        </row>
        <row r="2614">
          <cell r="A2614">
            <v>43277</v>
          </cell>
          <cell r="B2614" t="str">
            <v>2017/2018</v>
          </cell>
        </row>
        <row r="2615">
          <cell r="A2615">
            <v>43278</v>
          </cell>
          <cell r="B2615" t="str">
            <v>2017/2018</v>
          </cell>
        </row>
        <row r="2616">
          <cell r="A2616">
            <v>43279</v>
          </cell>
          <cell r="B2616" t="str">
            <v>2017/2018</v>
          </cell>
        </row>
        <row r="2617">
          <cell r="A2617">
            <v>43280</v>
          </cell>
          <cell r="B2617" t="str">
            <v>2017/2018</v>
          </cell>
        </row>
        <row r="2618">
          <cell r="A2618">
            <v>43281</v>
          </cell>
          <cell r="B2618" t="str">
            <v>2017/2018</v>
          </cell>
        </row>
        <row r="2619">
          <cell r="A2619">
            <v>43282</v>
          </cell>
          <cell r="B2619" t="str">
            <v>2018/2019</v>
          </cell>
        </row>
        <row r="2620">
          <cell r="A2620">
            <v>43283</v>
          </cell>
          <cell r="B2620" t="str">
            <v>2018/2019</v>
          </cell>
        </row>
        <row r="2621">
          <cell r="A2621">
            <v>43284</v>
          </cell>
          <cell r="B2621" t="str">
            <v>2018/2019</v>
          </cell>
        </row>
        <row r="2622">
          <cell r="A2622">
            <v>43285</v>
          </cell>
          <cell r="B2622" t="str">
            <v>2018/2019</v>
          </cell>
        </row>
        <row r="2623">
          <cell r="A2623">
            <v>43286</v>
          </cell>
          <cell r="B2623" t="str">
            <v>2018/2019</v>
          </cell>
        </row>
        <row r="2624">
          <cell r="A2624">
            <v>43287</v>
          </cell>
          <cell r="B2624" t="str">
            <v>2018/2019</v>
          </cell>
        </row>
        <row r="2625">
          <cell r="A2625">
            <v>43288</v>
          </cell>
          <cell r="B2625" t="str">
            <v>2018/2019</v>
          </cell>
        </row>
        <row r="2626">
          <cell r="A2626">
            <v>43289</v>
          </cell>
          <cell r="B2626" t="str">
            <v>2018/2019</v>
          </cell>
        </row>
        <row r="2627">
          <cell r="A2627">
            <v>43290</v>
          </cell>
          <cell r="B2627" t="str">
            <v>2018/2019</v>
          </cell>
        </row>
        <row r="2628">
          <cell r="A2628">
            <v>43291</v>
          </cell>
          <cell r="B2628" t="str">
            <v>2018/2019</v>
          </cell>
        </row>
        <row r="2629">
          <cell r="A2629">
            <v>43292</v>
          </cell>
          <cell r="B2629" t="str">
            <v>2018/2019</v>
          </cell>
        </row>
        <row r="2630">
          <cell r="A2630">
            <v>43293</v>
          </cell>
          <cell r="B2630" t="str">
            <v>2018/2019</v>
          </cell>
        </row>
        <row r="2631">
          <cell r="A2631">
            <v>43294</v>
          </cell>
          <cell r="B2631" t="str">
            <v>2018/2019</v>
          </cell>
        </row>
        <row r="2632">
          <cell r="A2632">
            <v>43295</v>
          </cell>
          <cell r="B2632" t="str">
            <v>2018/2019</v>
          </cell>
        </row>
        <row r="2633">
          <cell r="A2633">
            <v>43296</v>
          </cell>
          <cell r="B2633" t="str">
            <v>2018/2019</v>
          </cell>
        </row>
        <row r="2634">
          <cell r="A2634">
            <v>43297</v>
          </cell>
          <cell r="B2634" t="str">
            <v>2018/2019</v>
          </cell>
        </row>
        <row r="2635">
          <cell r="A2635">
            <v>43298</v>
          </cell>
          <cell r="B2635" t="str">
            <v>2018/2019</v>
          </cell>
        </row>
        <row r="2636">
          <cell r="A2636">
            <v>43299</v>
          </cell>
          <cell r="B2636" t="str">
            <v>2018/2019</v>
          </cell>
        </row>
        <row r="2637">
          <cell r="A2637">
            <v>43300</v>
          </cell>
          <cell r="B2637" t="str">
            <v>2018/2019</v>
          </cell>
        </row>
        <row r="2638">
          <cell r="A2638">
            <v>43301</v>
          </cell>
          <cell r="B2638" t="str">
            <v>2018/2019</v>
          </cell>
        </row>
        <row r="2639">
          <cell r="A2639">
            <v>43302</v>
          </cell>
          <cell r="B2639" t="str">
            <v>2018/2019</v>
          </cell>
        </row>
        <row r="2640">
          <cell r="A2640">
            <v>43303</v>
          </cell>
          <cell r="B2640" t="str">
            <v>2018/2019</v>
          </cell>
        </row>
        <row r="2641">
          <cell r="A2641">
            <v>43304</v>
          </cell>
          <cell r="B2641" t="str">
            <v>2018/2019</v>
          </cell>
        </row>
        <row r="2642">
          <cell r="A2642">
            <v>43305</v>
          </cell>
          <cell r="B2642" t="str">
            <v>2018/2019</v>
          </cell>
        </row>
        <row r="2643">
          <cell r="A2643">
            <v>43306</v>
          </cell>
          <cell r="B2643" t="str">
            <v>2018/2019</v>
          </cell>
        </row>
        <row r="2644">
          <cell r="A2644">
            <v>43307</v>
          </cell>
          <cell r="B2644" t="str">
            <v>2018/2019</v>
          </cell>
        </row>
        <row r="2645">
          <cell r="A2645">
            <v>43308</v>
          </cell>
          <cell r="B2645" t="str">
            <v>2018/2019</v>
          </cell>
        </row>
        <row r="2646">
          <cell r="A2646">
            <v>43309</v>
          </cell>
          <cell r="B2646" t="str">
            <v>2018/2019</v>
          </cell>
        </row>
        <row r="2647">
          <cell r="A2647">
            <v>43310</v>
          </cell>
          <cell r="B2647" t="str">
            <v>2018/2019</v>
          </cell>
        </row>
        <row r="2648">
          <cell r="A2648">
            <v>43311</v>
          </cell>
          <cell r="B2648" t="str">
            <v>2018/2019</v>
          </cell>
        </row>
        <row r="2649">
          <cell r="A2649">
            <v>43312</v>
          </cell>
          <cell r="B2649" t="str">
            <v>2018/2019</v>
          </cell>
        </row>
        <row r="2650">
          <cell r="A2650">
            <v>43313</v>
          </cell>
          <cell r="B2650" t="str">
            <v>2018/2019</v>
          </cell>
        </row>
        <row r="2651">
          <cell r="A2651">
            <v>43314</v>
          </cell>
          <cell r="B2651" t="str">
            <v>2018/2019</v>
          </cell>
        </row>
        <row r="2652">
          <cell r="A2652">
            <v>43315</v>
          </cell>
          <cell r="B2652" t="str">
            <v>2018/2019</v>
          </cell>
        </row>
        <row r="2653">
          <cell r="A2653">
            <v>43316</v>
          </cell>
          <cell r="B2653" t="str">
            <v>2018/2019</v>
          </cell>
        </row>
        <row r="2654">
          <cell r="A2654">
            <v>43317</v>
          </cell>
          <cell r="B2654" t="str">
            <v>2018/2019</v>
          </cell>
        </row>
        <row r="2655">
          <cell r="A2655">
            <v>43318</v>
          </cell>
          <cell r="B2655" t="str">
            <v>2018/2019</v>
          </cell>
        </row>
        <row r="2656">
          <cell r="A2656">
            <v>43319</v>
          </cell>
          <cell r="B2656" t="str">
            <v>2018/2019</v>
          </cell>
        </row>
        <row r="2657">
          <cell r="A2657">
            <v>43320</v>
          </cell>
          <cell r="B2657" t="str">
            <v>2018/2019</v>
          </cell>
        </row>
        <row r="2658">
          <cell r="A2658">
            <v>43321</v>
          </cell>
          <cell r="B2658" t="str">
            <v>2018/2019</v>
          </cell>
        </row>
        <row r="2659">
          <cell r="A2659">
            <v>43322</v>
          </cell>
          <cell r="B2659" t="str">
            <v>2018/2019</v>
          </cell>
        </row>
        <row r="2660">
          <cell r="A2660">
            <v>43323</v>
          </cell>
          <cell r="B2660" t="str">
            <v>2018/2019</v>
          </cell>
        </row>
        <row r="2661">
          <cell r="A2661">
            <v>43324</v>
          </cell>
          <cell r="B2661" t="str">
            <v>2018/2019</v>
          </cell>
        </row>
        <row r="2662">
          <cell r="A2662">
            <v>43325</v>
          </cell>
          <cell r="B2662" t="str">
            <v>2018/2019</v>
          </cell>
        </row>
        <row r="2663">
          <cell r="A2663">
            <v>43326</v>
          </cell>
          <cell r="B2663" t="str">
            <v>2018/2019</v>
          </cell>
        </row>
        <row r="2664">
          <cell r="A2664">
            <v>43327</v>
          </cell>
          <cell r="B2664" t="str">
            <v>2018/2019</v>
          </cell>
        </row>
        <row r="2665">
          <cell r="A2665">
            <v>43328</v>
          </cell>
          <cell r="B2665" t="str">
            <v>2018/2019</v>
          </cell>
        </row>
        <row r="2666">
          <cell r="A2666">
            <v>43329</v>
          </cell>
          <cell r="B2666" t="str">
            <v>2018/2019</v>
          </cell>
        </row>
        <row r="2667">
          <cell r="A2667">
            <v>43330</v>
          </cell>
          <cell r="B2667" t="str">
            <v>2018/2019</v>
          </cell>
        </row>
        <row r="2668">
          <cell r="A2668">
            <v>43331</v>
          </cell>
          <cell r="B2668" t="str">
            <v>2018/2019</v>
          </cell>
        </row>
        <row r="2669">
          <cell r="A2669">
            <v>43332</v>
          </cell>
          <cell r="B2669" t="str">
            <v>2018/2019</v>
          </cell>
        </row>
        <row r="2670">
          <cell r="A2670">
            <v>43333</v>
          </cell>
          <cell r="B2670" t="str">
            <v>2018/2019</v>
          </cell>
        </row>
        <row r="2671">
          <cell r="A2671">
            <v>43334</v>
          </cell>
          <cell r="B2671" t="str">
            <v>2018/2019</v>
          </cell>
        </row>
        <row r="2672">
          <cell r="A2672">
            <v>43335</v>
          </cell>
          <cell r="B2672" t="str">
            <v>2018/2019</v>
          </cell>
        </row>
        <row r="2673">
          <cell r="A2673">
            <v>43336</v>
          </cell>
          <cell r="B2673" t="str">
            <v>2018/2019</v>
          </cell>
        </row>
        <row r="2674">
          <cell r="A2674">
            <v>43337</v>
          </cell>
          <cell r="B2674" t="str">
            <v>2018/2019</v>
          </cell>
        </row>
        <row r="2675">
          <cell r="A2675">
            <v>43338</v>
          </cell>
          <cell r="B2675" t="str">
            <v>2018/2019</v>
          </cell>
        </row>
        <row r="2676">
          <cell r="A2676">
            <v>43339</v>
          </cell>
          <cell r="B2676" t="str">
            <v>2018/2019</v>
          </cell>
        </row>
        <row r="2677">
          <cell r="A2677">
            <v>43340</v>
          </cell>
          <cell r="B2677" t="str">
            <v>2018/2019</v>
          </cell>
        </row>
        <row r="2678">
          <cell r="A2678">
            <v>43341</v>
          </cell>
          <cell r="B2678" t="str">
            <v>2018/2019</v>
          </cell>
        </row>
        <row r="2679">
          <cell r="A2679">
            <v>43342</v>
          </cell>
          <cell r="B2679" t="str">
            <v>2018/2019</v>
          </cell>
        </row>
        <row r="2680">
          <cell r="A2680">
            <v>43343</v>
          </cell>
          <cell r="B2680" t="str">
            <v>2018/2019</v>
          </cell>
        </row>
        <row r="2681">
          <cell r="A2681">
            <v>43344</v>
          </cell>
          <cell r="B2681" t="str">
            <v>2018/2019</v>
          </cell>
        </row>
        <row r="2682">
          <cell r="A2682">
            <v>43345</v>
          </cell>
          <cell r="B2682" t="str">
            <v>2018/2019</v>
          </cell>
        </row>
        <row r="2683">
          <cell r="A2683">
            <v>43346</v>
          </cell>
          <cell r="B2683" t="str">
            <v>2018/2019</v>
          </cell>
        </row>
        <row r="2684">
          <cell r="A2684">
            <v>43347</v>
          </cell>
          <cell r="B2684" t="str">
            <v>2018/2019</v>
          </cell>
        </row>
        <row r="2685">
          <cell r="A2685">
            <v>43348</v>
          </cell>
          <cell r="B2685" t="str">
            <v>2018/2019</v>
          </cell>
        </row>
        <row r="2686">
          <cell r="A2686">
            <v>43349</v>
          </cell>
          <cell r="B2686" t="str">
            <v>2018/2019</v>
          </cell>
        </row>
        <row r="2687">
          <cell r="A2687">
            <v>43350</v>
          </cell>
          <cell r="B2687" t="str">
            <v>2018/2019</v>
          </cell>
        </row>
        <row r="2688">
          <cell r="A2688">
            <v>43351</v>
          </cell>
          <cell r="B2688" t="str">
            <v>2018/2019</v>
          </cell>
        </row>
        <row r="2689">
          <cell r="A2689">
            <v>43352</v>
          </cell>
          <cell r="B2689" t="str">
            <v>2018/2019</v>
          </cell>
        </row>
        <row r="2690">
          <cell r="A2690">
            <v>43353</v>
          </cell>
          <cell r="B2690" t="str">
            <v>2018/2019</v>
          </cell>
        </row>
        <row r="2691">
          <cell r="A2691">
            <v>43354</v>
          </cell>
          <cell r="B2691" t="str">
            <v>2018/2019</v>
          </cell>
        </row>
        <row r="2692">
          <cell r="A2692">
            <v>43355</v>
          </cell>
          <cell r="B2692" t="str">
            <v>2018/2019</v>
          </cell>
        </row>
        <row r="2693">
          <cell r="A2693">
            <v>43356</v>
          </cell>
          <cell r="B2693" t="str">
            <v>2018/2019</v>
          </cell>
        </row>
        <row r="2694">
          <cell r="A2694">
            <v>43357</v>
          </cell>
          <cell r="B2694" t="str">
            <v>2018/2019</v>
          </cell>
        </row>
        <row r="2695">
          <cell r="A2695">
            <v>43358</v>
          </cell>
          <cell r="B2695" t="str">
            <v>2018/2019</v>
          </cell>
        </row>
        <row r="2696">
          <cell r="A2696">
            <v>43359</v>
          </cell>
          <cell r="B2696" t="str">
            <v>2018/2019</v>
          </cell>
        </row>
        <row r="2697">
          <cell r="A2697">
            <v>43360</v>
          </cell>
          <cell r="B2697" t="str">
            <v>2018/2019</v>
          </cell>
        </row>
        <row r="2698">
          <cell r="A2698">
            <v>43361</v>
          </cell>
          <cell r="B2698" t="str">
            <v>2018/2019</v>
          </cell>
        </row>
        <row r="2699">
          <cell r="A2699">
            <v>43362</v>
          </cell>
          <cell r="B2699" t="str">
            <v>2018/2019</v>
          </cell>
        </row>
        <row r="2700">
          <cell r="A2700">
            <v>43363</v>
          </cell>
          <cell r="B2700" t="str">
            <v>2018/2019</v>
          </cell>
        </row>
        <row r="2701">
          <cell r="A2701">
            <v>43364</v>
          </cell>
          <cell r="B2701" t="str">
            <v>2018/2019</v>
          </cell>
        </row>
        <row r="2702">
          <cell r="A2702">
            <v>43365</v>
          </cell>
          <cell r="B2702" t="str">
            <v>2018/2019</v>
          </cell>
        </row>
        <row r="2703">
          <cell r="A2703">
            <v>43366</v>
          </cell>
          <cell r="B2703" t="str">
            <v>2018/2019</v>
          </cell>
        </row>
        <row r="2704">
          <cell r="A2704">
            <v>43367</v>
          </cell>
          <cell r="B2704" t="str">
            <v>2018/2019</v>
          </cell>
        </row>
        <row r="2705">
          <cell r="A2705">
            <v>43368</v>
          </cell>
          <cell r="B2705" t="str">
            <v>2018/2019</v>
          </cell>
        </row>
        <row r="2706">
          <cell r="A2706">
            <v>43369</v>
          </cell>
          <cell r="B2706" t="str">
            <v>2018/2019</v>
          </cell>
        </row>
        <row r="2707">
          <cell r="A2707">
            <v>43370</v>
          </cell>
          <cell r="B2707" t="str">
            <v>2018/2019</v>
          </cell>
        </row>
        <row r="2708">
          <cell r="A2708">
            <v>43371</v>
          </cell>
          <cell r="B2708" t="str">
            <v>2018/2019</v>
          </cell>
        </row>
        <row r="2709">
          <cell r="A2709">
            <v>43372</v>
          </cell>
          <cell r="B2709" t="str">
            <v>2018/2019</v>
          </cell>
        </row>
        <row r="2710">
          <cell r="A2710">
            <v>43373</v>
          </cell>
          <cell r="B2710" t="str">
            <v>2018/2019</v>
          </cell>
        </row>
        <row r="2711">
          <cell r="A2711">
            <v>43374</v>
          </cell>
          <cell r="B2711" t="str">
            <v>2018/2019</v>
          </cell>
        </row>
        <row r="2712">
          <cell r="A2712">
            <v>43375</v>
          </cell>
          <cell r="B2712" t="str">
            <v>2018/2019</v>
          </cell>
        </row>
        <row r="2713">
          <cell r="A2713">
            <v>43376</v>
          </cell>
          <cell r="B2713" t="str">
            <v>2018/2019</v>
          </cell>
        </row>
        <row r="2714">
          <cell r="A2714">
            <v>43377</v>
          </cell>
          <cell r="B2714" t="str">
            <v>2018/2019</v>
          </cell>
        </row>
        <row r="2715">
          <cell r="A2715">
            <v>43378</v>
          </cell>
          <cell r="B2715" t="str">
            <v>2018/2019</v>
          </cell>
        </row>
        <row r="2716">
          <cell r="A2716">
            <v>43379</v>
          </cell>
          <cell r="B2716" t="str">
            <v>2018/2019</v>
          </cell>
        </row>
        <row r="2717">
          <cell r="A2717">
            <v>43380</v>
          </cell>
          <cell r="B2717" t="str">
            <v>2018/2019</v>
          </cell>
        </row>
        <row r="2718">
          <cell r="A2718">
            <v>43381</v>
          </cell>
          <cell r="B2718" t="str">
            <v>2018/2019</v>
          </cell>
        </row>
        <row r="2719">
          <cell r="A2719">
            <v>43382</v>
          </cell>
          <cell r="B2719" t="str">
            <v>2018/2019</v>
          </cell>
        </row>
        <row r="2720">
          <cell r="A2720">
            <v>43383</v>
          </cell>
          <cell r="B2720" t="str">
            <v>2018/2019</v>
          </cell>
        </row>
        <row r="2721">
          <cell r="A2721">
            <v>43384</v>
          </cell>
          <cell r="B2721" t="str">
            <v>2018/2019</v>
          </cell>
        </row>
        <row r="2722">
          <cell r="A2722">
            <v>43385</v>
          </cell>
          <cell r="B2722" t="str">
            <v>2018/2019</v>
          </cell>
        </row>
        <row r="2723">
          <cell r="A2723">
            <v>43386</v>
          </cell>
          <cell r="B2723" t="str">
            <v>2018/2019</v>
          </cell>
        </row>
        <row r="2724">
          <cell r="A2724">
            <v>43387</v>
          </cell>
          <cell r="B2724" t="str">
            <v>2018/2019</v>
          </cell>
        </row>
        <row r="2725">
          <cell r="A2725">
            <v>43388</v>
          </cell>
          <cell r="B2725" t="str">
            <v>2018/2019</v>
          </cell>
        </row>
        <row r="2726">
          <cell r="A2726">
            <v>43389</v>
          </cell>
          <cell r="B2726" t="str">
            <v>2018/2019</v>
          </cell>
        </row>
        <row r="2727">
          <cell r="A2727">
            <v>43390</v>
          </cell>
          <cell r="B2727" t="str">
            <v>2018/2019</v>
          </cell>
        </row>
        <row r="2728">
          <cell r="A2728">
            <v>43391</v>
          </cell>
          <cell r="B2728" t="str">
            <v>2018/2019</v>
          </cell>
        </row>
        <row r="2729">
          <cell r="A2729">
            <v>43392</v>
          </cell>
          <cell r="B2729" t="str">
            <v>2018/2019</v>
          </cell>
        </row>
        <row r="2730">
          <cell r="A2730">
            <v>43393</v>
          </cell>
          <cell r="B2730" t="str">
            <v>2018/2019</v>
          </cell>
        </row>
        <row r="2731">
          <cell r="A2731">
            <v>43394</v>
          </cell>
          <cell r="B2731" t="str">
            <v>2018/2019</v>
          </cell>
        </row>
        <row r="2732">
          <cell r="A2732">
            <v>43395</v>
          </cell>
          <cell r="B2732" t="str">
            <v>2018/2019</v>
          </cell>
        </row>
        <row r="2733">
          <cell r="A2733">
            <v>43396</v>
          </cell>
          <cell r="B2733" t="str">
            <v>2018/2019</v>
          </cell>
        </row>
        <row r="2734">
          <cell r="A2734">
            <v>43397</v>
          </cell>
          <cell r="B2734" t="str">
            <v>2018/2019</v>
          </cell>
        </row>
        <row r="2735">
          <cell r="A2735">
            <v>43398</v>
          </cell>
          <cell r="B2735" t="str">
            <v>2018/2019</v>
          </cell>
        </row>
        <row r="2736">
          <cell r="A2736">
            <v>43399</v>
          </cell>
          <cell r="B2736" t="str">
            <v>2018/2019</v>
          </cell>
        </row>
        <row r="2737">
          <cell r="A2737">
            <v>43400</v>
          </cell>
          <cell r="B2737" t="str">
            <v>2018/2019</v>
          </cell>
        </row>
        <row r="2738">
          <cell r="A2738">
            <v>43401</v>
          </cell>
          <cell r="B2738" t="str">
            <v>2018/2019</v>
          </cell>
        </row>
        <row r="2739">
          <cell r="A2739">
            <v>43402</v>
          </cell>
          <cell r="B2739" t="str">
            <v>2018/2019</v>
          </cell>
        </row>
        <row r="2740">
          <cell r="A2740">
            <v>43403</v>
          </cell>
          <cell r="B2740" t="str">
            <v>2018/2019</v>
          </cell>
        </row>
        <row r="2741">
          <cell r="A2741">
            <v>43404</v>
          </cell>
          <cell r="B2741" t="str">
            <v>2018/2019</v>
          </cell>
        </row>
        <row r="2742">
          <cell r="A2742">
            <v>43405</v>
          </cell>
          <cell r="B2742" t="str">
            <v>2018/2019</v>
          </cell>
        </row>
        <row r="2743">
          <cell r="A2743">
            <v>43406</v>
          </cell>
          <cell r="B2743" t="str">
            <v>2018/2019</v>
          </cell>
        </row>
        <row r="2744">
          <cell r="A2744">
            <v>43407</v>
          </cell>
          <cell r="B2744" t="str">
            <v>2018/2019</v>
          </cell>
        </row>
        <row r="2745">
          <cell r="A2745">
            <v>43408</v>
          </cell>
          <cell r="B2745" t="str">
            <v>2018/2019</v>
          </cell>
        </row>
        <row r="2746">
          <cell r="A2746">
            <v>43409</v>
          </cell>
          <cell r="B2746" t="str">
            <v>2018/2019</v>
          </cell>
        </row>
        <row r="2747">
          <cell r="A2747">
            <v>43410</v>
          </cell>
          <cell r="B2747" t="str">
            <v>2018/2019</v>
          </cell>
        </row>
        <row r="2748">
          <cell r="A2748">
            <v>43411</v>
          </cell>
          <cell r="B2748" t="str">
            <v>2018/2019</v>
          </cell>
        </row>
        <row r="2749">
          <cell r="A2749">
            <v>43412</v>
          </cell>
          <cell r="B2749" t="str">
            <v>2018/2019</v>
          </cell>
        </row>
        <row r="2750">
          <cell r="A2750">
            <v>43413</v>
          </cell>
          <cell r="B2750" t="str">
            <v>2018/2019</v>
          </cell>
        </row>
        <row r="2751">
          <cell r="A2751">
            <v>43414</v>
          </cell>
          <cell r="B2751" t="str">
            <v>2018/2019</v>
          </cell>
        </row>
        <row r="2752">
          <cell r="A2752">
            <v>43415</v>
          </cell>
          <cell r="B2752" t="str">
            <v>2018/2019</v>
          </cell>
        </row>
        <row r="2753">
          <cell r="A2753">
            <v>43416</v>
          </cell>
          <cell r="B2753" t="str">
            <v>2018/2019</v>
          </cell>
        </row>
        <row r="2754">
          <cell r="A2754">
            <v>43417</v>
          </cell>
          <cell r="B2754" t="str">
            <v>2018/2019</v>
          </cell>
        </row>
        <row r="2755">
          <cell r="A2755">
            <v>43418</v>
          </cell>
          <cell r="B2755" t="str">
            <v>2018/2019</v>
          </cell>
        </row>
        <row r="2756">
          <cell r="A2756">
            <v>43419</v>
          </cell>
          <cell r="B2756" t="str">
            <v>2018/2019</v>
          </cell>
        </row>
        <row r="2757">
          <cell r="A2757">
            <v>43420</v>
          </cell>
          <cell r="B2757" t="str">
            <v>2018/2019</v>
          </cell>
        </row>
        <row r="2758">
          <cell r="A2758">
            <v>43421</v>
          </cell>
          <cell r="B2758" t="str">
            <v>2018/2019</v>
          </cell>
        </row>
        <row r="2759">
          <cell r="A2759">
            <v>43422</v>
          </cell>
          <cell r="B2759" t="str">
            <v>2018/2019</v>
          </cell>
        </row>
        <row r="2760">
          <cell r="A2760">
            <v>43423</v>
          </cell>
          <cell r="B2760" t="str">
            <v>2018/2019</v>
          </cell>
        </row>
        <row r="2761">
          <cell r="A2761">
            <v>43424</v>
          </cell>
          <cell r="B2761" t="str">
            <v>2018/2019</v>
          </cell>
        </row>
        <row r="2762">
          <cell r="A2762">
            <v>43425</v>
          </cell>
          <cell r="B2762" t="str">
            <v>2018/2019</v>
          </cell>
        </row>
        <row r="2763">
          <cell r="A2763">
            <v>43426</v>
          </cell>
          <cell r="B2763" t="str">
            <v>2018/2019</v>
          </cell>
        </row>
        <row r="2764">
          <cell r="A2764">
            <v>43427</v>
          </cell>
          <cell r="B2764" t="str">
            <v>2018/2019</v>
          </cell>
        </row>
        <row r="2765">
          <cell r="A2765">
            <v>43428</v>
          </cell>
          <cell r="B2765" t="str">
            <v>2018/2019</v>
          </cell>
        </row>
        <row r="2766">
          <cell r="A2766">
            <v>43429</v>
          </cell>
          <cell r="B2766" t="str">
            <v>2018/2019</v>
          </cell>
        </row>
        <row r="2767">
          <cell r="A2767">
            <v>43430</v>
          </cell>
          <cell r="B2767" t="str">
            <v>2018/2019</v>
          </cell>
        </row>
        <row r="2768">
          <cell r="A2768">
            <v>43431</v>
          </cell>
          <cell r="B2768" t="str">
            <v>2018/2019</v>
          </cell>
        </row>
        <row r="2769">
          <cell r="A2769">
            <v>43432</v>
          </cell>
          <cell r="B2769" t="str">
            <v>2018/2019</v>
          </cell>
        </row>
        <row r="2770">
          <cell r="A2770">
            <v>43433</v>
          </cell>
          <cell r="B2770" t="str">
            <v>2018/2019</v>
          </cell>
        </row>
        <row r="2771">
          <cell r="A2771">
            <v>43434</v>
          </cell>
          <cell r="B2771" t="str">
            <v>2018/2019</v>
          </cell>
        </row>
        <row r="2772">
          <cell r="A2772">
            <v>43435</v>
          </cell>
          <cell r="B2772" t="str">
            <v>2018/2019</v>
          </cell>
        </row>
        <row r="2773">
          <cell r="A2773">
            <v>43436</v>
          </cell>
          <cell r="B2773" t="str">
            <v>2018/2019</v>
          </cell>
        </row>
        <row r="2774">
          <cell r="A2774">
            <v>43437</v>
          </cell>
          <cell r="B2774" t="str">
            <v>2018/2019</v>
          </cell>
        </row>
        <row r="2775">
          <cell r="A2775">
            <v>43438</v>
          </cell>
          <cell r="B2775" t="str">
            <v>2018/2019</v>
          </cell>
        </row>
        <row r="2776">
          <cell r="A2776">
            <v>43439</v>
          </cell>
          <cell r="B2776" t="str">
            <v>2018/2019</v>
          </cell>
        </row>
        <row r="2777">
          <cell r="A2777">
            <v>43440</v>
          </cell>
          <cell r="B2777" t="str">
            <v>2018/2019</v>
          </cell>
        </row>
        <row r="2778">
          <cell r="A2778">
            <v>43441</v>
          </cell>
          <cell r="B2778" t="str">
            <v>2018/2019</v>
          </cell>
        </row>
        <row r="2779">
          <cell r="A2779">
            <v>43442</v>
          </cell>
          <cell r="B2779" t="str">
            <v>2018/2019</v>
          </cell>
        </row>
        <row r="2780">
          <cell r="A2780">
            <v>43443</v>
          </cell>
          <cell r="B2780" t="str">
            <v>2018/2019</v>
          </cell>
        </row>
        <row r="2781">
          <cell r="A2781">
            <v>43444</v>
          </cell>
          <cell r="B2781" t="str">
            <v>2018/2019</v>
          </cell>
        </row>
        <row r="2782">
          <cell r="A2782">
            <v>43445</v>
          </cell>
          <cell r="B2782" t="str">
            <v>2018/2019</v>
          </cell>
        </row>
        <row r="2783">
          <cell r="A2783">
            <v>43446</v>
          </cell>
          <cell r="B2783" t="str">
            <v>2018/2019</v>
          </cell>
        </row>
        <row r="2784">
          <cell r="A2784">
            <v>43447</v>
          </cell>
          <cell r="B2784" t="str">
            <v>2018/2019</v>
          </cell>
        </row>
        <row r="2785">
          <cell r="A2785">
            <v>43448</v>
          </cell>
          <cell r="B2785" t="str">
            <v>2018/2019</v>
          </cell>
        </row>
        <row r="2786">
          <cell r="A2786">
            <v>43449</v>
          </cell>
          <cell r="B2786" t="str">
            <v>2018/2019</v>
          </cell>
        </row>
        <row r="2787">
          <cell r="A2787">
            <v>43450</v>
          </cell>
          <cell r="B2787" t="str">
            <v>2018/2019</v>
          </cell>
        </row>
        <row r="2788">
          <cell r="A2788">
            <v>43451</v>
          </cell>
          <cell r="B2788" t="str">
            <v>2018/2019</v>
          </cell>
        </row>
        <row r="2789">
          <cell r="A2789">
            <v>43452</v>
          </cell>
          <cell r="B2789" t="str">
            <v>2018/2019</v>
          </cell>
        </row>
        <row r="2790">
          <cell r="A2790">
            <v>43453</v>
          </cell>
          <cell r="B2790" t="str">
            <v>2018/2019</v>
          </cell>
        </row>
        <row r="2791">
          <cell r="A2791">
            <v>43454</v>
          </cell>
          <cell r="B2791" t="str">
            <v>2018/2019</v>
          </cell>
        </row>
        <row r="2792">
          <cell r="A2792">
            <v>43455</v>
          </cell>
          <cell r="B2792" t="str">
            <v>2018/2019</v>
          </cell>
        </row>
        <row r="2793">
          <cell r="A2793">
            <v>43456</v>
          </cell>
          <cell r="B2793" t="str">
            <v>2018/2019</v>
          </cell>
        </row>
        <row r="2794">
          <cell r="A2794">
            <v>43457</v>
          </cell>
          <cell r="B2794" t="str">
            <v>2018/2019</v>
          </cell>
        </row>
        <row r="2795">
          <cell r="A2795">
            <v>43458</v>
          </cell>
          <cell r="B2795" t="str">
            <v>2018/2019</v>
          </cell>
        </row>
        <row r="2796">
          <cell r="A2796">
            <v>43459</v>
          </cell>
          <cell r="B2796" t="str">
            <v>2018/2019</v>
          </cell>
        </row>
        <row r="2797">
          <cell r="A2797">
            <v>43460</v>
          </cell>
          <cell r="B2797" t="str">
            <v>2018/2019</v>
          </cell>
        </row>
        <row r="2798">
          <cell r="A2798">
            <v>43461</v>
          </cell>
          <cell r="B2798" t="str">
            <v>2018/2019</v>
          </cell>
        </row>
        <row r="2799">
          <cell r="A2799">
            <v>43462</v>
          </cell>
          <cell r="B2799" t="str">
            <v>2018/2019</v>
          </cell>
        </row>
        <row r="2800">
          <cell r="A2800">
            <v>43463</v>
          </cell>
          <cell r="B2800" t="str">
            <v>2018/2019</v>
          </cell>
        </row>
        <row r="2801">
          <cell r="A2801">
            <v>43464</v>
          </cell>
          <cell r="B2801" t="str">
            <v>2018/2019</v>
          </cell>
        </row>
        <row r="2802">
          <cell r="A2802">
            <v>43465</v>
          </cell>
          <cell r="B2802" t="str">
            <v>2018/2019</v>
          </cell>
        </row>
        <row r="2803">
          <cell r="A2803">
            <v>43466</v>
          </cell>
          <cell r="B2803" t="str">
            <v>2018/2019</v>
          </cell>
        </row>
        <row r="2804">
          <cell r="A2804">
            <v>43467</v>
          </cell>
          <cell r="B2804" t="str">
            <v>2018/2019</v>
          </cell>
        </row>
        <row r="2805">
          <cell r="A2805">
            <v>43468</v>
          </cell>
          <cell r="B2805" t="str">
            <v>2018/2019</v>
          </cell>
        </row>
        <row r="2806">
          <cell r="A2806">
            <v>43469</v>
          </cell>
          <cell r="B2806" t="str">
            <v>2018/2019</v>
          </cell>
        </row>
        <row r="2807">
          <cell r="A2807">
            <v>43470</v>
          </cell>
          <cell r="B2807" t="str">
            <v>2018/2019</v>
          </cell>
        </row>
        <row r="2808">
          <cell r="A2808">
            <v>43471</v>
          </cell>
          <cell r="B2808" t="str">
            <v>2018/2019</v>
          </cell>
        </row>
        <row r="2809">
          <cell r="A2809">
            <v>43472</v>
          </cell>
          <cell r="B2809" t="str">
            <v>2018/2019</v>
          </cell>
        </row>
        <row r="2810">
          <cell r="A2810">
            <v>43473</v>
          </cell>
          <cell r="B2810" t="str">
            <v>2018/2019</v>
          </cell>
        </row>
        <row r="2811">
          <cell r="A2811">
            <v>43474</v>
          </cell>
          <cell r="B2811" t="str">
            <v>2018/2019</v>
          </cell>
        </row>
        <row r="2812">
          <cell r="A2812">
            <v>43475</v>
          </cell>
          <cell r="B2812" t="str">
            <v>2018/2019</v>
          </cell>
        </row>
        <row r="2813">
          <cell r="A2813">
            <v>43476</v>
          </cell>
          <cell r="B2813" t="str">
            <v>2018/2019</v>
          </cell>
        </row>
        <row r="2814">
          <cell r="A2814">
            <v>43477</v>
          </cell>
          <cell r="B2814" t="str">
            <v>2018/2019</v>
          </cell>
        </row>
        <row r="2815">
          <cell r="A2815">
            <v>43478</v>
          </cell>
          <cell r="B2815" t="str">
            <v>2018/2019</v>
          </cell>
        </row>
        <row r="2816">
          <cell r="A2816">
            <v>43479</v>
          </cell>
          <cell r="B2816" t="str">
            <v>2018/2019</v>
          </cell>
        </row>
        <row r="2817">
          <cell r="A2817">
            <v>43480</v>
          </cell>
          <cell r="B2817" t="str">
            <v>2018/2019</v>
          </cell>
        </row>
        <row r="2818">
          <cell r="A2818">
            <v>43481</v>
          </cell>
          <cell r="B2818" t="str">
            <v>2018/2019</v>
          </cell>
        </row>
        <row r="2819">
          <cell r="A2819">
            <v>43482</v>
          </cell>
          <cell r="B2819" t="str">
            <v>2018/2019</v>
          </cell>
        </row>
        <row r="2820">
          <cell r="A2820">
            <v>43483</v>
          </cell>
          <cell r="B2820" t="str">
            <v>2018/2019</v>
          </cell>
        </row>
        <row r="2821">
          <cell r="A2821">
            <v>43484</v>
          </cell>
          <cell r="B2821" t="str">
            <v>2018/2019</v>
          </cell>
        </row>
        <row r="2822">
          <cell r="A2822">
            <v>43485</v>
          </cell>
          <cell r="B2822" t="str">
            <v>2018/2019</v>
          </cell>
        </row>
        <row r="2823">
          <cell r="A2823">
            <v>43486</v>
          </cell>
          <cell r="B2823" t="str">
            <v>2018/2019</v>
          </cell>
        </row>
        <row r="2824">
          <cell r="A2824">
            <v>43487</v>
          </cell>
          <cell r="B2824" t="str">
            <v>2018/2019</v>
          </cell>
        </row>
        <row r="2825">
          <cell r="A2825">
            <v>43488</v>
          </cell>
          <cell r="B2825" t="str">
            <v>2018/2019</v>
          </cell>
        </row>
        <row r="2826">
          <cell r="A2826">
            <v>43489</v>
          </cell>
          <cell r="B2826" t="str">
            <v>2018/2019</v>
          </cell>
        </row>
        <row r="2827">
          <cell r="A2827">
            <v>43490</v>
          </cell>
          <cell r="B2827" t="str">
            <v>2018/2019</v>
          </cell>
        </row>
        <row r="2828">
          <cell r="A2828">
            <v>43491</v>
          </cell>
          <cell r="B2828" t="str">
            <v>2018/2019</v>
          </cell>
        </row>
        <row r="2829">
          <cell r="A2829">
            <v>43492</v>
          </cell>
          <cell r="B2829" t="str">
            <v>2018/2019</v>
          </cell>
        </row>
        <row r="2830">
          <cell r="A2830">
            <v>43493</v>
          </cell>
          <cell r="B2830" t="str">
            <v>2018/2019</v>
          </cell>
        </row>
        <row r="2831">
          <cell r="A2831">
            <v>43494</v>
          </cell>
          <cell r="B2831" t="str">
            <v>2018/2019</v>
          </cell>
        </row>
        <row r="2832">
          <cell r="A2832">
            <v>43495</v>
          </cell>
          <cell r="B2832" t="str">
            <v>2018/2019</v>
          </cell>
        </row>
        <row r="2833">
          <cell r="A2833">
            <v>43496</v>
          </cell>
          <cell r="B2833" t="str">
            <v>2018/2019</v>
          </cell>
        </row>
        <row r="2834">
          <cell r="A2834">
            <v>43497</v>
          </cell>
          <cell r="B2834" t="str">
            <v>2018/2019</v>
          </cell>
        </row>
        <row r="2835">
          <cell r="A2835">
            <v>43498</v>
          </cell>
          <cell r="B2835" t="str">
            <v>2018/2019</v>
          </cell>
        </row>
        <row r="2836">
          <cell r="A2836">
            <v>43499</v>
          </cell>
          <cell r="B2836" t="str">
            <v>2018/2019</v>
          </cell>
        </row>
        <row r="2837">
          <cell r="A2837">
            <v>43500</v>
          </cell>
          <cell r="B2837" t="str">
            <v>2018/2019</v>
          </cell>
        </row>
        <row r="2838">
          <cell r="A2838">
            <v>43501</v>
          </cell>
          <cell r="B2838" t="str">
            <v>2018/2019</v>
          </cell>
        </row>
        <row r="2839">
          <cell r="A2839">
            <v>43502</v>
          </cell>
          <cell r="B2839" t="str">
            <v>2018/2019</v>
          </cell>
        </row>
        <row r="2840">
          <cell r="A2840">
            <v>43503</v>
          </cell>
          <cell r="B2840" t="str">
            <v>2018/2019</v>
          </cell>
        </row>
        <row r="2841">
          <cell r="A2841">
            <v>43504</v>
          </cell>
          <cell r="B2841" t="str">
            <v>2018/2019</v>
          </cell>
        </row>
        <row r="2842">
          <cell r="A2842">
            <v>43505</v>
          </cell>
          <cell r="B2842" t="str">
            <v>2018/2019</v>
          </cell>
        </row>
        <row r="2843">
          <cell r="A2843">
            <v>43506</v>
          </cell>
          <cell r="B2843" t="str">
            <v>2018/2019</v>
          </cell>
        </row>
        <row r="2844">
          <cell r="A2844">
            <v>43507</v>
          </cell>
          <cell r="B2844" t="str">
            <v>2018/2019</v>
          </cell>
        </row>
        <row r="2845">
          <cell r="A2845">
            <v>43508</v>
          </cell>
          <cell r="B2845" t="str">
            <v>2018/2019</v>
          </cell>
        </row>
        <row r="2846">
          <cell r="A2846">
            <v>43509</v>
          </cell>
          <cell r="B2846" t="str">
            <v>2018/2019</v>
          </cell>
        </row>
        <row r="2847">
          <cell r="A2847">
            <v>43510</v>
          </cell>
          <cell r="B2847" t="str">
            <v>2018/2019</v>
          </cell>
        </row>
        <row r="2848">
          <cell r="A2848">
            <v>43511</v>
          </cell>
          <cell r="B2848" t="str">
            <v>2018/2019</v>
          </cell>
        </row>
        <row r="2849">
          <cell r="A2849">
            <v>43512</v>
          </cell>
          <cell r="B2849" t="str">
            <v>2018/2019</v>
          </cell>
        </row>
        <row r="2850">
          <cell r="A2850">
            <v>43513</v>
          </cell>
          <cell r="B2850" t="str">
            <v>2018/2019</v>
          </cell>
        </row>
        <row r="2851">
          <cell r="A2851">
            <v>43514</v>
          </cell>
          <cell r="B2851" t="str">
            <v>2018/2019</v>
          </cell>
        </row>
        <row r="2852">
          <cell r="A2852">
            <v>43515</v>
          </cell>
          <cell r="B2852" t="str">
            <v>2018/2019</v>
          </cell>
        </row>
        <row r="2853">
          <cell r="A2853">
            <v>43516</v>
          </cell>
          <cell r="B2853" t="str">
            <v>2018/2019</v>
          </cell>
        </row>
        <row r="2854">
          <cell r="A2854">
            <v>43517</v>
          </cell>
          <cell r="B2854" t="str">
            <v>2018/2019</v>
          </cell>
        </row>
        <row r="2855">
          <cell r="A2855">
            <v>43518</v>
          </cell>
          <cell r="B2855" t="str">
            <v>2018/2019</v>
          </cell>
        </row>
        <row r="2856">
          <cell r="A2856">
            <v>43519</v>
          </cell>
          <cell r="B2856" t="str">
            <v>2018/2019</v>
          </cell>
        </row>
        <row r="2857">
          <cell r="A2857">
            <v>43520</v>
          </cell>
          <cell r="B2857" t="str">
            <v>2018/2019</v>
          </cell>
        </row>
        <row r="2858">
          <cell r="A2858">
            <v>43521</v>
          </cell>
          <cell r="B2858" t="str">
            <v>2018/2019</v>
          </cell>
        </row>
        <row r="2859">
          <cell r="A2859">
            <v>43522</v>
          </cell>
          <cell r="B2859" t="str">
            <v>2018/2019</v>
          </cell>
        </row>
        <row r="2860">
          <cell r="A2860">
            <v>43523</v>
          </cell>
          <cell r="B2860" t="str">
            <v>2018/2019</v>
          </cell>
        </row>
        <row r="2861">
          <cell r="A2861">
            <v>43524</v>
          </cell>
          <cell r="B2861" t="str">
            <v>2018/2019</v>
          </cell>
        </row>
        <row r="2862">
          <cell r="A2862">
            <v>43525</v>
          </cell>
          <cell r="B2862" t="str">
            <v>2018/2019</v>
          </cell>
        </row>
        <row r="2863">
          <cell r="A2863">
            <v>43526</v>
          </cell>
          <cell r="B2863" t="str">
            <v>2018/2019</v>
          </cell>
        </row>
        <row r="2864">
          <cell r="A2864">
            <v>43527</v>
          </cell>
          <cell r="B2864" t="str">
            <v>2018/2019</v>
          </cell>
        </row>
        <row r="2865">
          <cell r="A2865">
            <v>43528</v>
          </cell>
          <cell r="B2865" t="str">
            <v>2018/2019</v>
          </cell>
        </row>
        <row r="2866">
          <cell r="A2866">
            <v>43529</v>
          </cell>
          <cell r="B2866" t="str">
            <v>2018/2019</v>
          </cell>
        </row>
        <row r="2867">
          <cell r="A2867">
            <v>43530</v>
          </cell>
          <cell r="B2867" t="str">
            <v>2018/2019</v>
          </cell>
        </row>
        <row r="2868">
          <cell r="A2868">
            <v>43531</v>
          </cell>
          <cell r="B2868" t="str">
            <v>2018/2019</v>
          </cell>
        </row>
        <row r="2869">
          <cell r="A2869">
            <v>43532</v>
          </cell>
          <cell r="B2869" t="str">
            <v>2018/2019</v>
          </cell>
        </row>
        <row r="2870">
          <cell r="A2870">
            <v>43533</v>
          </cell>
          <cell r="B2870" t="str">
            <v>2018/2019</v>
          </cell>
        </row>
        <row r="2871">
          <cell r="A2871">
            <v>43534</v>
          </cell>
          <cell r="B2871" t="str">
            <v>2018/2019</v>
          </cell>
        </row>
        <row r="2872">
          <cell r="A2872">
            <v>43535</v>
          </cell>
          <cell r="B2872" t="str">
            <v>2018/2019</v>
          </cell>
        </row>
        <row r="2873">
          <cell r="A2873">
            <v>43536</v>
          </cell>
          <cell r="B2873" t="str">
            <v>2018/2019</v>
          </cell>
        </row>
        <row r="2874">
          <cell r="A2874">
            <v>43537</v>
          </cell>
          <cell r="B2874" t="str">
            <v>2018/2019</v>
          </cell>
        </row>
        <row r="2875">
          <cell r="A2875">
            <v>43538</v>
          </cell>
          <cell r="B2875" t="str">
            <v>2018/2019</v>
          </cell>
        </row>
        <row r="2876">
          <cell r="A2876">
            <v>43539</v>
          </cell>
          <cell r="B2876" t="str">
            <v>2018/2019</v>
          </cell>
        </row>
        <row r="2877">
          <cell r="A2877">
            <v>43540</v>
          </cell>
          <cell r="B2877" t="str">
            <v>2018/2019</v>
          </cell>
        </row>
        <row r="2878">
          <cell r="A2878">
            <v>43541</v>
          </cell>
          <cell r="B2878" t="str">
            <v>2018/2019</v>
          </cell>
        </row>
        <row r="2879">
          <cell r="A2879">
            <v>43542</v>
          </cell>
          <cell r="B2879" t="str">
            <v>2018/2019</v>
          </cell>
        </row>
        <row r="2880">
          <cell r="A2880">
            <v>43543</v>
          </cell>
          <cell r="B2880" t="str">
            <v>2018/2019</v>
          </cell>
        </row>
        <row r="2881">
          <cell r="A2881">
            <v>43544</v>
          </cell>
          <cell r="B2881" t="str">
            <v>2018/2019</v>
          </cell>
        </row>
        <row r="2882">
          <cell r="A2882">
            <v>43545</v>
          </cell>
          <cell r="B2882" t="str">
            <v>2018/2019</v>
          </cell>
        </row>
        <row r="2883">
          <cell r="A2883">
            <v>43546</v>
          </cell>
          <cell r="B2883" t="str">
            <v>2018/2019</v>
          </cell>
        </row>
        <row r="2884">
          <cell r="A2884">
            <v>43547</v>
          </cell>
          <cell r="B2884" t="str">
            <v>2018/2019</v>
          </cell>
        </row>
        <row r="2885">
          <cell r="A2885">
            <v>43548</v>
          </cell>
          <cell r="B2885" t="str">
            <v>2018/2019</v>
          </cell>
        </row>
        <row r="2886">
          <cell r="A2886">
            <v>43549</v>
          </cell>
          <cell r="B2886" t="str">
            <v>2018/2019</v>
          </cell>
        </row>
        <row r="2887">
          <cell r="A2887">
            <v>43550</v>
          </cell>
          <cell r="B2887" t="str">
            <v>2018/2019</v>
          </cell>
        </row>
        <row r="2888">
          <cell r="A2888">
            <v>43551</v>
          </cell>
          <cell r="B2888" t="str">
            <v>2018/2019</v>
          </cell>
        </row>
        <row r="2889">
          <cell r="A2889">
            <v>43552</v>
          </cell>
          <cell r="B2889" t="str">
            <v>2018/2019</v>
          </cell>
        </row>
        <row r="2890">
          <cell r="A2890">
            <v>43553</v>
          </cell>
          <cell r="B2890" t="str">
            <v>2018/2019</v>
          </cell>
        </row>
        <row r="2891">
          <cell r="A2891">
            <v>43554</v>
          </cell>
          <cell r="B2891" t="str">
            <v>2018/2019</v>
          </cell>
        </row>
        <row r="2892">
          <cell r="A2892">
            <v>43555</v>
          </cell>
          <cell r="B2892" t="str">
            <v>2018/2019</v>
          </cell>
        </row>
        <row r="2893">
          <cell r="A2893">
            <v>43556</v>
          </cell>
          <cell r="B2893" t="str">
            <v>2018/2019</v>
          </cell>
        </row>
        <row r="2894">
          <cell r="A2894">
            <v>43557</v>
          </cell>
          <cell r="B2894" t="str">
            <v>2018/2019</v>
          </cell>
        </row>
        <row r="2895">
          <cell r="A2895">
            <v>43558</v>
          </cell>
          <cell r="B2895" t="str">
            <v>2018/2019</v>
          </cell>
        </row>
        <row r="2896">
          <cell r="A2896">
            <v>43559</v>
          </cell>
          <cell r="B2896" t="str">
            <v>2018/2019</v>
          </cell>
        </row>
        <row r="2897">
          <cell r="A2897">
            <v>43560</v>
          </cell>
          <cell r="B2897" t="str">
            <v>2018/2019</v>
          </cell>
        </row>
        <row r="2898">
          <cell r="A2898">
            <v>43561</v>
          </cell>
          <cell r="B2898" t="str">
            <v>2018/2019</v>
          </cell>
        </row>
        <row r="2899">
          <cell r="A2899">
            <v>43562</v>
          </cell>
          <cell r="B2899" t="str">
            <v>2018/2019</v>
          </cell>
        </row>
        <row r="2900">
          <cell r="A2900">
            <v>43563</v>
          </cell>
          <cell r="B2900" t="str">
            <v>2018/2019</v>
          </cell>
        </row>
        <row r="2901">
          <cell r="A2901">
            <v>43564</v>
          </cell>
          <cell r="B2901" t="str">
            <v>2018/2019</v>
          </cell>
        </row>
        <row r="2902">
          <cell r="A2902">
            <v>43565</v>
          </cell>
          <cell r="B2902" t="str">
            <v>2018/2019</v>
          </cell>
        </row>
        <row r="2903">
          <cell r="A2903">
            <v>43566</v>
          </cell>
          <cell r="B2903" t="str">
            <v>2018/2019</v>
          </cell>
        </row>
        <row r="2904">
          <cell r="A2904">
            <v>43567</v>
          </cell>
          <cell r="B2904" t="str">
            <v>2018/2019</v>
          </cell>
        </row>
        <row r="2905">
          <cell r="A2905">
            <v>43568</v>
          </cell>
          <cell r="B2905" t="str">
            <v>2018/2019</v>
          </cell>
        </row>
        <row r="2906">
          <cell r="A2906">
            <v>43569</v>
          </cell>
          <cell r="B2906" t="str">
            <v>2018/2019</v>
          </cell>
        </row>
        <row r="2907">
          <cell r="A2907">
            <v>43570</v>
          </cell>
          <cell r="B2907" t="str">
            <v>2018/2019</v>
          </cell>
        </row>
        <row r="2908">
          <cell r="A2908">
            <v>43571</v>
          </cell>
          <cell r="B2908" t="str">
            <v>2018/2019</v>
          </cell>
        </row>
        <row r="2909">
          <cell r="A2909">
            <v>43572</v>
          </cell>
          <cell r="B2909" t="str">
            <v>2018/2019</v>
          </cell>
        </row>
        <row r="2910">
          <cell r="A2910">
            <v>43573</v>
          </cell>
          <cell r="B2910" t="str">
            <v>2018/2019</v>
          </cell>
        </row>
        <row r="2911">
          <cell r="A2911">
            <v>43574</v>
          </cell>
          <cell r="B2911" t="str">
            <v>2018/2019</v>
          </cell>
        </row>
        <row r="2912">
          <cell r="A2912">
            <v>43575</v>
          </cell>
          <cell r="B2912" t="str">
            <v>2018/2019</v>
          </cell>
        </row>
        <row r="2913">
          <cell r="A2913">
            <v>43576</v>
          </cell>
          <cell r="B2913" t="str">
            <v>2018/2019</v>
          </cell>
        </row>
        <row r="2914">
          <cell r="A2914">
            <v>43577</v>
          </cell>
          <cell r="B2914" t="str">
            <v>2018/2019</v>
          </cell>
        </row>
        <row r="2915">
          <cell r="A2915">
            <v>43578</v>
          </cell>
          <cell r="B2915" t="str">
            <v>2018/2019</v>
          </cell>
        </row>
        <row r="2916">
          <cell r="A2916">
            <v>43579</v>
          </cell>
          <cell r="B2916" t="str">
            <v>2018/2019</v>
          </cell>
        </row>
        <row r="2917">
          <cell r="A2917">
            <v>43580</v>
          </cell>
          <cell r="B2917" t="str">
            <v>2018/2019</v>
          </cell>
        </row>
        <row r="2918">
          <cell r="A2918">
            <v>43581</v>
          </cell>
          <cell r="B2918" t="str">
            <v>2018/2019</v>
          </cell>
        </row>
        <row r="2919">
          <cell r="A2919">
            <v>43582</v>
          </cell>
          <cell r="B2919" t="str">
            <v>2018/2019</v>
          </cell>
        </row>
        <row r="2920">
          <cell r="A2920">
            <v>43583</v>
          </cell>
          <cell r="B2920" t="str">
            <v>2018/2019</v>
          </cell>
        </row>
        <row r="2921">
          <cell r="A2921">
            <v>43584</v>
          </cell>
          <cell r="B2921" t="str">
            <v>2018/2019</v>
          </cell>
        </row>
        <row r="2922">
          <cell r="A2922">
            <v>43585</v>
          </cell>
          <cell r="B2922" t="str">
            <v>2018/2019</v>
          </cell>
        </row>
        <row r="2923">
          <cell r="A2923">
            <v>43586</v>
          </cell>
          <cell r="B2923" t="str">
            <v>2018/2019</v>
          </cell>
        </row>
        <row r="2924">
          <cell r="A2924">
            <v>43587</v>
          </cell>
          <cell r="B2924" t="str">
            <v>2018/2019</v>
          </cell>
        </row>
        <row r="2925">
          <cell r="A2925">
            <v>43588</v>
          </cell>
          <cell r="B2925" t="str">
            <v>2018/2019</v>
          </cell>
        </row>
        <row r="2926">
          <cell r="A2926">
            <v>43589</v>
          </cell>
          <cell r="B2926" t="str">
            <v>2018/2019</v>
          </cell>
        </row>
        <row r="2927">
          <cell r="A2927">
            <v>43590</v>
          </cell>
          <cell r="B2927" t="str">
            <v>2018/2019</v>
          </cell>
        </row>
        <row r="2928">
          <cell r="A2928">
            <v>43591</v>
          </cell>
          <cell r="B2928" t="str">
            <v>2018/2019</v>
          </cell>
        </row>
        <row r="2929">
          <cell r="A2929">
            <v>43592</v>
          </cell>
          <cell r="B2929" t="str">
            <v>2018/2019</v>
          </cell>
        </row>
        <row r="2930">
          <cell r="A2930">
            <v>43593</v>
          </cell>
          <cell r="B2930" t="str">
            <v>2018/2019</v>
          </cell>
        </row>
        <row r="2931">
          <cell r="A2931">
            <v>43594</v>
          </cell>
          <cell r="B2931" t="str">
            <v>2018/2019</v>
          </cell>
        </row>
        <row r="2932">
          <cell r="A2932">
            <v>43595</v>
          </cell>
          <cell r="B2932" t="str">
            <v>2018/2019</v>
          </cell>
        </row>
        <row r="2933">
          <cell r="A2933">
            <v>43596</v>
          </cell>
          <cell r="B2933" t="str">
            <v>2018/2019</v>
          </cell>
        </row>
        <row r="2934">
          <cell r="A2934">
            <v>43597</v>
          </cell>
          <cell r="B2934" t="str">
            <v>2018/2019</v>
          </cell>
        </row>
        <row r="2935">
          <cell r="A2935">
            <v>43598</v>
          </cell>
          <cell r="B2935" t="str">
            <v>2018/2019</v>
          </cell>
        </row>
        <row r="2936">
          <cell r="A2936">
            <v>43599</v>
          </cell>
          <cell r="B2936" t="str">
            <v>2018/2019</v>
          </cell>
        </row>
        <row r="2937">
          <cell r="A2937">
            <v>43600</v>
          </cell>
          <cell r="B2937" t="str">
            <v>2018/2019</v>
          </cell>
        </row>
        <row r="2938">
          <cell r="A2938">
            <v>43601</v>
          </cell>
          <cell r="B2938" t="str">
            <v>2018/2019</v>
          </cell>
        </row>
        <row r="2939">
          <cell r="A2939">
            <v>43602</v>
          </cell>
          <cell r="B2939" t="str">
            <v>2018/2019</v>
          </cell>
        </row>
        <row r="2940">
          <cell r="A2940">
            <v>43603</v>
          </cell>
          <cell r="B2940" t="str">
            <v>2018/2019</v>
          </cell>
        </row>
        <row r="2941">
          <cell r="A2941">
            <v>43604</v>
          </cell>
          <cell r="B2941" t="str">
            <v>2018/2019</v>
          </cell>
        </row>
        <row r="2942">
          <cell r="A2942">
            <v>43605</v>
          </cell>
          <cell r="B2942" t="str">
            <v>2018/2019</v>
          </cell>
        </row>
        <row r="2943">
          <cell r="A2943">
            <v>43606</v>
          </cell>
          <cell r="B2943" t="str">
            <v>2018/2019</v>
          </cell>
        </row>
        <row r="2944">
          <cell r="A2944">
            <v>43607</v>
          </cell>
          <cell r="B2944" t="str">
            <v>2018/2019</v>
          </cell>
        </row>
        <row r="2945">
          <cell r="A2945">
            <v>43608</v>
          </cell>
          <cell r="B2945" t="str">
            <v>2018/2019</v>
          </cell>
        </row>
        <row r="2946">
          <cell r="A2946">
            <v>43609</v>
          </cell>
          <cell r="B2946" t="str">
            <v>2018/2019</v>
          </cell>
        </row>
        <row r="2947">
          <cell r="A2947">
            <v>43610</v>
          </cell>
          <cell r="B2947" t="str">
            <v>2018/2019</v>
          </cell>
        </row>
        <row r="2948">
          <cell r="A2948">
            <v>43611</v>
          </cell>
          <cell r="B2948" t="str">
            <v>2018/2019</v>
          </cell>
        </row>
        <row r="2949">
          <cell r="A2949">
            <v>43612</v>
          </cell>
          <cell r="B2949" t="str">
            <v>2018/2019</v>
          </cell>
        </row>
        <row r="2950">
          <cell r="A2950">
            <v>43613</v>
          </cell>
          <cell r="B2950" t="str">
            <v>2018/2019</v>
          </cell>
        </row>
        <row r="2951">
          <cell r="A2951">
            <v>43614</v>
          </cell>
          <cell r="B2951" t="str">
            <v>2018/2019</v>
          </cell>
        </row>
        <row r="2952">
          <cell r="A2952">
            <v>43615</v>
          </cell>
          <cell r="B2952" t="str">
            <v>2018/2019</v>
          </cell>
        </row>
        <row r="2953">
          <cell r="A2953">
            <v>43616</v>
          </cell>
          <cell r="B2953" t="str">
            <v>2018/2019</v>
          </cell>
        </row>
        <row r="2954">
          <cell r="A2954">
            <v>43617</v>
          </cell>
          <cell r="B2954" t="str">
            <v>2018/2019</v>
          </cell>
        </row>
        <row r="2955">
          <cell r="A2955">
            <v>43618</v>
          </cell>
          <cell r="B2955" t="str">
            <v>2018/2019</v>
          </cell>
        </row>
        <row r="2956">
          <cell r="A2956">
            <v>43619</v>
          </cell>
          <cell r="B2956" t="str">
            <v>2018/2019</v>
          </cell>
        </row>
        <row r="2957">
          <cell r="A2957">
            <v>43620</v>
          </cell>
          <cell r="B2957" t="str">
            <v>2018/2019</v>
          </cell>
        </row>
        <row r="2958">
          <cell r="A2958">
            <v>43621</v>
          </cell>
          <cell r="B2958" t="str">
            <v>2018/2019</v>
          </cell>
        </row>
        <row r="2959">
          <cell r="A2959">
            <v>43622</v>
          </cell>
          <cell r="B2959" t="str">
            <v>2018/2019</v>
          </cell>
        </row>
        <row r="2960">
          <cell r="A2960">
            <v>43623</v>
          </cell>
          <cell r="B2960" t="str">
            <v>2018/2019</v>
          </cell>
        </row>
        <row r="2961">
          <cell r="A2961">
            <v>43624</v>
          </cell>
          <cell r="B2961" t="str">
            <v>2018/2019</v>
          </cell>
        </row>
        <row r="2962">
          <cell r="A2962">
            <v>43625</v>
          </cell>
          <cell r="B2962" t="str">
            <v>2018/2019</v>
          </cell>
        </row>
        <row r="2963">
          <cell r="A2963">
            <v>43626</v>
          </cell>
          <cell r="B2963" t="str">
            <v>2018/2019</v>
          </cell>
        </row>
        <row r="2964">
          <cell r="A2964">
            <v>43627</v>
          </cell>
          <cell r="B2964" t="str">
            <v>2018/2019</v>
          </cell>
        </row>
        <row r="2965">
          <cell r="A2965">
            <v>43628</v>
          </cell>
          <cell r="B2965" t="str">
            <v>2018/2019</v>
          </cell>
        </row>
        <row r="2966">
          <cell r="A2966">
            <v>43629</v>
          </cell>
          <cell r="B2966" t="str">
            <v>2018/2019</v>
          </cell>
        </row>
        <row r="2967">
          <cell r="A2967">
            <v>43630</v>
          </cell>
          <cell r="B2967" t="str">
            <v>2018/2019</v>
          </cell>
        </row>
        <row r="2968">
          <cell r="A2968">
            <v>43631</v>
          </cell>
          <cell r="B2968" t="str">
            <v>2018/2019</v>
          </cell>
        </row>
        <row r="2969">
          <cell r="A2969">
            <v>43632</v>
          </cell>
          <cell r="B2969" t="str">
            <v>2018/2019</v>
          </cell>
        </row>
        <row r="2970">
          <cell r="A2970">
            <v>43633</v>
          </cell>
          <cell r="B2970" t="str">
            <v>2018/2019</v>
          </cell>
        </row>
        <row r="2971">
          <cell r="A2971">
            <v>43634</v>
          </cell>
          <cell r="B2971" t="str">
            <v>2018/2019</v>
          </cell>
        </row>
        <row r="2972">
          <cell r="A2972">
            <v>43635</v>
          </cell>
          <cell r="B2972" t="str">
            <v>2018/2019</v>
          </cell>
        </row>
        <row r="2973">
          <cell r="A2973">
            <v>43636</v>
          </cell>
          <cell r="B2973" t="str">
            <v>2018/2019</v>
          </cell>
        </row>
        <row r="2974">
          <cell r="A2974">
            <v>43637</v>
          </cell>
          <cell r="B2974" t="str">
            <v>2018/2019</v>
          </cell>
        </row>
        <row r="2975">
          <cell r="A2975">
            <v>43638</v>
          </cell>
          <cell r="B2975" t="str">
            <v>2018/2019</v>
          </cell>
        </row>
        <row r="2976">
          <cell r="A2976">
            <v>43639</v>
          </cell>
          <cell r="B2976" t="str">
            <v>2018/2019</v>
          </cell>
        </row>
        <row r="2977">
          <cell r="A2977">
            <v>43640</v>
          </cell>
          <cell r="B2977" t="str">
            <v>2018/2019</v>
          </cell>
        </row>
        <row r="2978">
          <cell r="A2978">
            <v>43641</v>
          </cell>
          <cell r="B2978" t="str">
            <v>2018/2019</v>
          </cell>
        </row>
        <row r="2979">
          <cell r="A2979">
            <v>43642</v>
          </cell>
          <cell r="B2979" t="str">
            <v>2018/2019</v>
          </cell>
        </row>
        <row r="2980">
          <cell r="A2980">
            <v>43643</v>
          </cell>
          <cell r="B2980" t="str">
            <v>2018/2019</v>
          </cell>
        </row>
        <row r="2981">
          <cell r="A2981">
            <v>43644</v>
          </cell>
          <cell r="B2981" t="str">
            <v>2018/2019</v>
          </cell>
        </row>
        <row r="2982">
          <cell r="A2982">
            <v>43645</v>
          </cell>
          <cell r="B2982" t="str">
            <v>2018/2019</v>
          </cell>
        </row>
        <row r="2983">
          <cell r="A2983">
            <v>43646</v>
          </cell>
          <cell r="B2983" t="str">
            <v>2018/2019</v>
          </cell>
        </row>
        <row r="2984">
          <cell r="A2984">
            <v>43647</v>
          </cell>
          <cell r="B2984" t="str">
            <v>2019/2020</v>
          </cell>
        </row>
        <row r="2985">
          <cell r="A2985">
            <v>43648</v>
          </cell>
          <cell r="B2985" t="str">
            <v>2019/2020</v>
          </cell>
        </row>
        <row r="2986">
          <cell r="A2986">
            <v>43649</v>
          </cell>
          <cell r="B2986" t="str">
            <v>2019/2020</v>
          </cell>
        </row>
        <row r="2987">
          <cell r="A2987">
            <v>43650</v>
          </cell>
          <cell r="B2987" t="str">
            <v>2019/2020</v>
          </cell>
        </row>
        <row r="2988">
          <cell r="A2988">
            <v>43651</v>
          </cell>
          <cell r="B2988" t="str">
            <v>2019/2020</v>
          </cell>
        </row>
        <row r="2989">
          <cell r="A2989">
            <v>43652</v>
          </cell>
          <cell r="B2989" t="str">
            <v>2019/2020</v>
          </cell>
        </row>
        <row r="2990">
          <cell r="A2990">
            <v>43653</v>
          </cell>
          <cell r="B2990" t="str">
            <v>2019/2020</v>
          </cell>
        </row>
        <row r="2991">
          <cell r="A2991">
            <v>43654</v>
          </cell>
          <cell r="B2991" t="str">
            <v>2019/2020</v>
          </cell>
        </row>
        <row r="2992">
          <cell r="A2992">
            <v>43655</v>
          </cell>
          <cell r="B2992" t="str">
            <v>2019/2020</v>
          </cell>
        </row>
        <row r="2993">
          <cell r="A2993">
            <v>43656</v>
          </cell>
          <cell r="B2993" t="str">
            <v>2019/2020</v>
          </cell>
        </row>
        <row r="2994">
          <cell r="A2994">
            <v>43657</v>
          </cell>
          <cell r="B2994" t="str">
            <v>2019/2020</v>
          </cell>
        </row>
        <row r="2995">
          <cell r="A2995">
            <v>43658</v>
          </cell>
          <cell r="B2995" t="str">
            <v>2019/2020</v>
          </cell>
        </row>
        <row r="2996">
          <cell r="A2996">
            <v>43659</v>
          </cell>
          <cell r="B2996" t="str">
            <v>2019/2020</v>
          </cell>
        </row>
        <row r="2997">
          <cell r="A2997">
            <v>43660</v>
          </cell>
          <cell r="B2997" t="str">
            <v>2019/2020</v>
          </cell>
        </row>
        <row r="2998">
          <cell r="A2998">
            <v>43661</v>
          </cell>
          <cell r="B2998" t="str">
            <v>2019/2020</v>
          </cell>
        </row>
        <row r="2999">
          <cell r="A2999">
            <v>43662</v>
          </cell>
          <cell r="B2999" t="str">
            <v>2019/2020</v>
          </cell>
        </row>
        <row r="3000">
          <cell r="A3000">
            <v>43663</v>
          </cell>
          <cell r="B3000" t="str">
            <v>2019/2020</v>
          </cell>
        </row>
        <row r="3001">
          <cell r="A3001">
            <v>43664</v>
          </cell>
          <cell r="B3001" t="str">
            <v>2019/2020</v>
          </cell>
        </row>
        <row r="3002">
          <cell r="A3002">
            <v>43665</v>
          </cell>
          <cell r="B3002" t="str">
            <v>2019/2020</v>
          </cell>
        </row>
        <row r="3003">
          <cell r="A3003">
            <v>43666</v>
          </cell>
          <cell r="B3003" t="str">
            <v>2019/2020</v>
          </cell>
        </row>
        <row r="3004">
          <cell r="A3004">
            <v>43667</v>
          </cell>
          <cell r="B3004" t="str">
            <v>2019/2020</v>
          </cell>
        </row>
        <row r="3005">
          <cell r="A3005">
            <v>43668</v>
          </cell>
          <cell r="B3005" t="str">
            <v>2019/2020</v>
          </cell>
        </row>
        <row r="3006">
          <cell r="A3006">
            <v>43669</v>
          </cell>
          <cell r="B3006" t="str">
            <v>2019/2020</v>
          </cell>
        </row>
        <row r="3007">
          <cell r="A3007">
            <v>43670</v>
          </cell>
          <cell r="B3007" t="str">
            <v>2019/2020</v>
          </cell>
        </row>
        <row r="3008">
          <cell r="A3008">
            <v>43671</v>
          </cell>
          <cell r="B3008" t="str">
            <v>2019/2020</v>
          </cell>
        </row>
        <row r="3009">
          <cell r="A3009">
            <v>43672</v>
          </cell>
          <cell r="B3009" t="str">
            <v>2019/2020</v>
          </cell>
        </row>
        <row r="3010">
          <cell r="A3010">
            <v>43673</v>
          </cell>
          <cell r="B3010" t="str">
            <v>2019/2020</v>
          </cell>
        </row>
        <row r="3011">
          <cell r="A3011">
            <v>43674</v>
          </cell>
          <cell r="B3011" t="str">
            <v>2019/2020</v>
          </cell>
        </row>
        <row r="3012">
          <cell r="A3012">
            <v>43675</v>
          </cell>
          <cell r="B3012" t="str">
            <v>2019/2020</v>
          </cell>
        </row>
        <row r="3013">
          <cell r="A3013">
            <v>43676</v>
          </cell>
          <cell r="B3013" t="str">
            <v>2019/2020</v>
          </cell>
        </row>
        <row r="3014">
          <cell r="A3014">
            <v>43677</v>
          </cell>
          <cell r="B3014" t="str">
            <v>2019/2020</v>
          </cell>
        </row>
        <row r="3015">
          <cell r="A3015">
            <v>43678</v>
          </cell>
          <cell r="B3015" t="str">
            <v>2019/2020</v>
          </cell>
        </row>
        <row r="3016">
          <cell r="A3016">
            <v>43679</v>
          </cell>
          <cell r="B3016" t="str">
            <v>2019/2020</v>
          </cell>
        </row>
        <row r="3017">
          <cell r="A3017">
            <v>43680</v>
          </cell>
          <cell r="B3017" t="str">
            <v>2019/2020</v>
          </cell>
        </row>
        <row r="3018">
          <cell r="A3018">
            <v>43681</v>
          </cell>
          <cell r="B3018" t="str">
            <v>2019/2020</v>
          </cell>
        </row>
        <row r="3019">
          <cell r="A3019">
            <v>43682</v>
          </cell>
          <cell r="B3019" t="str">
            <v>2019/2020</v>
          </cell>
        </row>
        <row r="3020">
          <cell r="A3020">
            <v>43683</v>
          </cell>
          <cell r="B3020" t="str">
            <v>2019/2020</v>
          </cell>
        </row>
        <row r="3021">
          <cell r="A3021">
            <v>43684</v>
          </cell>
          <cell r="B3021" t="str">
            <v>2019/2020</v>
          </cell>
        </row>
        <row r="3022">
          <cell r="A3022">
            <v>43685</v>
          </cell>
          <cell r="B3022" t="str">
            <v>2019/2020</v>
          </cell>
        </row>
        <row r="3023">
          <cell r="A3023">
            <v>43686</v>
          </cell>
          <cell r="B3023" t="str">
            <v>2019/2020</v>
          </cell>
        </row>
        <row r="3024">
          <cell r="A3024">
            <v>43687</v>
          </cell>
          <cell r="B3024" t="str">
            <v>2019/2020</v>
          </cell>
        </row>
        <row r="3025">
          <cell r="A3025">
            <v>43688</v>
          </cell>
          <cell r="B3025" t="str">
            <v>2019/2020</v>
          </cell>
        </row>
        <row r="3026">
          <cell r="A3026">
            <v>43689</v>
          </cell>
          <cell r="B3026" t="str">
            <v>2019/2020</v>
          </cell>
        </row>
        <row r="3027">
          <cell r="A3027">
            <v>43690</v>
          </cell>
          <cell r="B3027" t="str">
            <v>2019/2020</v>
          </cell>
        </row>
        <row r="3028">
          <cell r="A3028">
            <v>43691</v>
          </cell>
          <cell r="B3028" t="str">
            <v>2019/2020</v>
          </cell>
        </row>
        <row r="3029">
          <cell r="A3029">
            <v>43692</v>
          </cell>
          <cell r="B3029" t="str">
            <v>2019/2020</v>
          </cell>
        </row>
        <row r="3030">
          <cell r="A3030">
            <v>43693</v>
          </cell>
          <cell r="B3030" t="str">
            <v>2019/2020</v>
          </cell>
        </row>
        <row r="3031">
          <cell r="A3031">
            <v>43694</v>
          </cell>
          <cell r="B3031" t="str">
            <v>2019/2020</v>
          </cell>
        </row>
        <row r="3032">
          <cell r="A3032">
            <v>43695</v>
          </cell>
          <cell r="B3032" t="str">
            <v>2019/2020</v>
          </cell>
        </row>
        <row r="3033">
          <cell r="A3033">
            <v>43696</v>
          </cell>
          <cell r="B3033" t="str">
            <v>2019/2020</v>
          </cell>
        </row>
        <row r="3034">
          <cell r="A3034">
            <v>43697</v>
          </cell>
          <cell r="B3034" t="str">
            <v>2019/2020</v>
          </cell>
        </row>
        <row r="3035">
          <cell r="A3035">
            <v>43698</v>
          </cell>
          <cell r="B3035" t="str">
            <v>2019/2020</v>
          </cell>
        </row>
        <row r="3036">
          <cell r="A3036">
            <v>43699</v>
          </cell>
          <cell r="B3036" t="str">
            <v>2019/2020</v>
          </cell>
        </row>
        <row r="3037">
          <cell r="A3037">
            <v>43700</v>
          </cell>
          <cell r="B3037" t="str">
            <v>2019/2020</v>
          </cell>
        </row>
        <row r="3038">
          <cell r="A3038">
            <v>43701</v>
          </cell>
          <cell r="B3038" t="str">
            <v>2019/2020</v>
          </cell>
        </row>
        <row r="3039">
          <cell r="A3039">
            <v>43702</v>
          </cell>
          <cell r="B3039" t="str">
            <v>2019/2020</v>
          </cell>
        </row>
        <row r="3040">
          <cell r="A3040">
            <v>43703</v>
          </cell>
          <cell r="B3040" t="str">
            <v>2019/2020</v>
          </cell>
        </row>
        <row r="3041">
          <cell r="A3041">
            <v>43704</v>
          </cell>
          <cell r="B3041" t="str">
            <v>2019/2020</v>
          </cell>
        </row>
        <row r="3042">
          <cell r="A3042">
            <v>43705</v>
          </cell>
          <cell r="B3042" t="str">
            <v>2019/2020</v>
          </cell>
        </row>
        <row r="3043">
          <cell r="A3043">
            <v>43706</v>
          </cell>
          <cell r="B3043" t="str">
            <v>2019/2020</v>
          </cell>
        </row>
        <row r="3044">
          <cell r="A3044">
            <v>43707</v>
          </cell>
          <cell r="B3044" t="str">
            <v>2019/2020</v>
          </cell>
        </row>
        <row r="3045">
          <cell r="A3045">
            <v>43708</v>
          </cell>
          <cell r="B3045" t="str">
            <v>2019/2020</v>
          </cell>
        </row>
        <row r="3046">
          <cell r="A3046">
            <v>43709</v>
          </cell>
          <cell r="B3046" t="str">
            <v>2019/2020</v>
          </cell>
        </row>
        <row r="3047">
          <cell r="A3047">
            <v>43710</v>
          </cell>
          <cell r="B3047" t="str">
            <v>2019/2020</v>
          </cell>
        </row>
        <row r="3048">
          <cell r="A3048">
            <v>43711</v>
          </cell>
          <cell r="B3048" t="str">
            <v>2019/2020</v>
          </cell>
        </row>
        <row r="3049">
          <cell r="A3049">
            <v>43712</v>
          </cell>
          <cell r="B3049" t="str">
            <v>2019/2020</v>
          </cell>
        </row>
        <row r="3050">
          <cell r="A3050">
            <v>43713</v>
          </cell>
          <cell r="B3050" t="str">
            <v>2019/2020</v>
          </cell>
        </row>
        <row r="3051">
          <cell r="A3051">
            <v>43714</v>
          </cell>
          <cell r="B3051" t="str">
            <v>2019/2020</v>
          </cell>
        </row>
        <row r="3052">
          <cell r="A3052">
            <v>43715</v>
          </cell>
          <cell r="B3052" t="str">
            <v>2019/2020</v>
          </cell>
        </row>
        <row r="3053">
          <cell r="A3053">
            <v>43716</v>
          </cell>
          <cell r="B3053" t="str">
            <v>2019/2020</v>
          </cell>
        </row>
        <row r="3054">
          <cell r="A3054">
            <v>43717</v>
          </cell>
          <cell r="B3054" t="str">
            <v>2019/2020</v>
          </cell>
        </row>
        <row r="3055">
          <cell r="A3055">
            <v>43718</v>
          </cell>
          <cell r="B3055" t="str">
            <v>2019/2020</v>
          </cell>
        </row>
        <row r="3056">
          <cell r="A3056">
            <v>43719</v>
          </cell>
          <cell r="B3056" t="str">
            <v>2019/2020</v>
          </cell>
        </row>
        <row r="3057">
          <cell r="A3057">
            <v>43720</v>
          </cell>
          <cell r="B3057" t="str">
            <v>2019/2020</v>
          </cell>
        </row>
        <row r="3058">
          <cell r="A3058">
            <v>43721</v>
          </cell>
          <cell r="B3058" t="str">
            <v>2019/2020</v>
          </cell>
        </row>
        <row r="3059">
          <cell r="A3059">
            <v>43722</v>
          </cell>
          <cell r="B3059" t="str">
            <v>2019/2020</v>
          </cell>
        </row>
        <row r="3060">
          <cell r="A3060">
            <v>43723</v>
          </cell>
          <cell r="B3060" t="str">
            <v>2019/2020</v>
          </cell>
        </row>
        <row r="3061">
          <cell r="A3061">
            <v>43724</v>
          </cell>
          <cell r="B3061" t="str">
            <v>2019/2020</v>
          </cell>
        </row>
        <row r="3062">
          <cell r="A3062">
            <v>43725</v>
          </cell>
          <cell r="B3062" t="str">
            <v>2019/2020</v>
          </cell>
        </row>
        <row r="3063">
          <cell r="A3063">
            <v>43726</v>
          </cell>
          <cell r="B3063" t="str">
            <v>2019/2020</v>
          </cell>
        </row>
        <row r="3064">
          <cell r="A3064">
            <v>43727</v>
          </cell>
          <cell r="B3064" t="str">
            <v>2019/2020</v>
          </cell>
        </row>
        <row r="3065">
          <cell r="A3065">
            <v>43728</v>
          </cell>
          <cell r="B3065" t="str">
            <v>2019/2020</v>
          </cell>
        </row>
        <row r="3066">
          <cell r="A3066">
            <v>43729</v>
          </cell>
          <cell r="B3066" t="str">
            <v>2019/2020</v>
          </cell>
        </row>
        <row r="3067">
          <cell r="A3067">
            <v>43730</v>
          </cell>
          <cell r="B3067" t="str">
            <v>2019/2020</v>
          </cell>
        </row>
        <row r="3068">
          <cell r="A3068">
            <v>43731</v>
          </cell>
          <cell r="B3068" t="str">
            <v>2019/2020</v>
          </cell>
        </row>
        <row r="3069">
          <cell r="A3069">
            <v>43732</v>
          </cell>
          <cell r="B3069" t="str">
            <v>2019/2020</v>
          </cell>
        </row>
        <row r="3070">
          <cell r="A3070">
            <v>43733</v>
          </cell>
          <cell r="B3070" t="str">
            <v>2019/2020</v>
          </cell>
        </row>
        <row r="3071">
          <cell r="A3071">
            <v>43734</v>
          </cell>
          <cell r="B3071" t="str">
            <v>2019/2020</v>
          </cell>
        </row>
        <row r="3072">
          <cell r="A3072">
            <v>43735</v>
          </cell>
          <cell r="B3072" t="str">
            <v>2019/2020</v>
          </cell>
        </row>
        <row r="3073">
          <cell r="A3073">
            <v>43736</v>
          </cell>
          <cell r="B3073" t="str">
            <v>2019/2020</v>
          </cell>
        </row>
        <row r="3074">
          <cell r="A3074">
            <v>43737</v>
          </cell>
          <cell r="B3074" t="str">
            <v>2019/2020</v>
          </cell>
        </row>
        <row r="3075">
          <cell r="A3075">
            <v>43738</v>
          </cell>
          <cell r="B3075" t="str">
            <v>2019/2020</v>
          </cell>
        </row>
        <row r="3076">
          <cell r="A3076">
            <v>43739</v>
          </cell>
          <cell r="B3076" t="str">
            <v>2019/2020</v>
          </cell>
        </row>
        <row r="3077">
          <cell r="A3077">
            <v>43740</v>
          </cell>
          <cell r="B3077" t="str">
            <v>2019/2020</v>
          </cell>
        </row>
        <row r="3078">
          <cell r="A3078">
            <v>43741</v>
          </cell>
          <cell r="B3078" t="str">
            <v>2019/2020</v>
          </cell>
        </row>
        <row r="3079">
          <cell r="A3079">
            <v>43742</v>
          </cell>
          <cell r="B3079" t="str">
            <v>2019/2020</v>
          </cell>
        </row>
        <row r="3080">
          <cell r="A3080">
            <v>43743</v>
          </cell>
          <cell r="B3080" t="str">
            <v>2019/2020</v>
          </cell>
        </row>
        <row r="3081">
          <cell r="A3081">
            <v>43744</v>
          </cell>
          <cell r="B3081" t="str">
            <v>2019/2020</v>
          </cell>
        </row>
        <row r="3082">
          <cell r="A3082">
            <v>43745</v>
          </cell>
          <cell r="B3082" t="str">
            <v>2019/2020</v>
          </cell>
        </row>
        <row r="3083">
          <cell r="A3083">
            <v>43746</v>
          </cell>
          <cell r="B3083" t="str">
            <v>2019/2020</v>
          </cell>
        </row>
        <row r="3084">
          <cell r="A3084">
            <v>43747</v>
          </cell>
          <cell r="B3084" t="str">
            <v>2019/2020</v>
          </cell>
        </row>
        <row r="3085">
          <cell r="A3085">
            <v>43748</v>
          </cell>
          <cell r="B3085" t="str">
            <v>2019/2020</v>
          </cell>
        </row>
        <row r="3086">
          <cell r="A3086">
            <v>43749</v>
          </cell>
          <cell r="B3086" t="str">
            <v>2019/2020</v>
          </cell>
        </row>
        <row r="3087">
          <cell r="A3087">
            <v>43750</v>
          </cell>
          <cell r="B3087" t="str">
            <v>2019/2020</v>
          </cell>
        </row>
        <row r="3088">
          <cell r="A3088">
            <v>43751</v>
          </cell>
          <cell r="B3088" t="str">
            <v>2019/2020</v>
          </cell>
        </row>
        <row r="3089">
          <cell r="A3089">
            <v>43752</v>
          </cell>
          <cell r="B3089" t="str">
            <v>2019/2020</v>
          </cell>
        </row>
        <row r="3090">
          <cell r="A3090">
            <v>43753</v>
          </cell>
          <cell r="B3090" t="str">
            <v>2019/2020</v>
          </cell>
        </row>
        <row r="3091">
          <cell r="A3091">
            <v>43754</v>
          </cell>
          <cell r="B3091" t="str">
            <v>2019/2020</v>
          </cell>
        </row>
        <row r="3092">
          <cell r="A3092">
            <v>43755</v>
          </cell>
          <cell r="B3092" t="str">
            <v>2019/2020</v>
          </cell>
        </row>
        <row r="3093">
          <cell r="A3093">
            <v>43756</v>
          </cell>
          <cell r="B3093" t="str">
            <v>2019/2020</v>
          </cell>
        </row>
        <row r="3094">
          <cell r="A3094">
            <v>43757</v>
          </cell>
          <cell r="B3094" t="str">
            <v>2019/2020</v>
          </cell>
        </row>
        <row r="3095">
          <cell r="A3095">
            <v>43758</v>
          </cell>
          <cell r="B3095" t="str">
            <v>2019/2020</v>
          </cell>
        </row>
        <row r="3096">
          <cell r="A3096">
            <v>43759</v>
          </cell>
          <cell r="B3096" t="str">
            <v>2019/2020</v>
          </cell>
        </row>
        <row r="3097">
          <cell r="A3097">
            <v>43760</v>
          </cell>
          <cell r="B3097" t="str">
            <v>2019/2020</v>
          </cell>
        </row>
        <row r="3098">
          <cell r="A3098">
            <v>43761</v>
          </cell>
          <cell r="B3098" t="str">
            <v>2019/2020</v>
          </cell>
        </row>
        <row r="3099">
          <cell r="A3099">
            <v>43762</v>
          </cell>
          <cell r="B3099" t="str">
            <v>2019/2020</v>
          </cell>
        </row>
        <row r="3100">
          <cell r="A3100">
            <v>43763</v>
          </cell>
          <cell r="B3100" t="str">
            <v>2019/2020</v>
          </cell>
        </row>
        <row r="3101">
          <cell r="A3101">
            <v>43764</v>
          </cell>
          <cell r="B3101" t="str">
            <v>2019/2020</v>
          </cell>
        </row>
        <row r="3102">
          <cell r="A3102">
            <v>43765</v>
          </cell>
          <cell r="B3102" t="str">
            <v>2019/2020</v>
          </cell>
        </row>
        <row r="3103">
          <cell r="A3103">
            <v>43766</v>
          </cell>
          <cell r="B3103" t="str">
            <v>2019/2020</v>
          </cell>
        </row>
        <row r="3104">
          <cell r="A3104">
            <v>43767</v>
          </cell>
          <cell r="B3104" t="str">
            <v>2019/2020</v>
          </cell>
        </row>
        <row r="3105">
          <cell r="A3105">
            <v>43768</v>
          </cell>
          <cell r="B3105" t="str">
            <v>2019/2020</v>
          </cell>
        </row>
        <row r="3106">
          <cell r="A3106">
            <v>43769</v>
          </cell>
          <cell r="B3106" t="str">
            <v>2019/2020</v>
          </cell>
        </row>
        <row r="3107">
          <cell r="A3107">
            <v>43770</v>
          </cell>
          <cell r="B3107" t="str">
            <v>2019/2020</v>
          </cell>
        </row>
        <row r="3108">
          <cell r="A3108">
            <v>43771</v>
          </cell>
          <cell r="B3108" t="str">
            <v>2019/2020</v>
          </cell>
        </row>
        <row r="3109">
          <cell r="A3109">
            <v>43772</v>
          </cell>
          <cell r="B3109" t="str">
            <v>2019/2020</v>
          </cell>
        </row>
        <row r="3110">
          <cell r="A3110">
            <v>43773</v>
          </cell>
          <cell r="B3110" t="str">
            <v>2019/2020</v>
          </cell>
        </row>
        <row r="3111">
          <cell r="A3111">
            <v>43774</v>
          </cell>
          <cell r="B3111" t="str">
            <v>2019/2020</v>
          </cell>
        </row>
        <row r="3112">
          <cell r="A3112">
            <v>43775</v>
          </cell>
          <cell r="B3112" t="str">
            <v>2019/2020</v>
          </cell>
        </row>
        <row r="3113">
          <cell r="A3113">
            <v>43776</v>
          </cell>
          <cell r="B3113" t="str">
            <v>2019/2020</v>
          </cell>
        </row>
        <row r="3114">
          <cell r="A3114">
            <v>43777</v>
          </cell>
          <cell r="B3114" t="str">
            <v>2019/2020</v>
          </cell>
        </row>
        <row r="3115">
          <cell r="A3115">
            <v>43778</v>
          </cell>
          <cell r="B3115" t="str">
            <v>2019/2020</v>
          </cell>
        </row>
        <row r="3116">
          <cell r="A3116">
            <v>43779</v>
          </cell>
          <cell r="B3116" t="str">
            <v>2019/2020</v>
          </cell>
        </row>
        <row r="3117">
          <cell r="A3117">
            <v>43780</v>
          </cell>
          <cell r="B3117" t="str">
            <v>2019/2020</v>
          </cell>
        </row>
        <row r="3118">
          <cell r="A3118">
            <v>43781</v>
          </cell>
          <cell r="B3118" t="str">
            <v>2019/2020</v>
          </cell>
        </row>
        <row r="3119">
          <cell r="A3119">
            <v>43782</v>
          </cell>
          <cell r="B3119" t="str">
            <v>2019/2020</v>
          </cell>
        </row>
        <row r="3120">
          <cell r="A3120">
            <v>43783</v>
          </cell>
          <cell r="B3120" t="str">
            <v>2019/2020</v>
          </cell>
        </row>
        <row r="3121">
          <cell r="A3121">
            <v>43784</v>
          </cell>
          <cell r="B3121" t="str">
            <v>2019/2020</v>
          </cell>
        </row>
        <row r="3122">
          <cell r="A3122">
            <v>43785</v>
          </cell>
          <cell r="B3122" t="str">
            <v>2019/2020</v>
          </cell>
        </row>
        <row r="3123">
          <cell r="A3123">
            <v>43786</v>
          </cell>
          <cell r="B3123" t="str">
            <v>2019/2020</v>
          </cell>
        </row>
        <row r="3124">
          <cell r="A3124">
            <v>43787</v>
          </cell>
          <cell r="B3124" t="str">
            <v>2019/2020</v>
          </cell>
        </row>
        <row r="3125">
          <cell r="A3125">
            <v>43788</v>
          </cell>
          <cell r="B3125" t="str">
            <v>2019/2020</v>
          </cell>
        </row>
        <row r="3126">
          <cell r="A3126">
            <v>43789</v>
          </cell>
          <cell r="B3126" t="str">
            <v>2019/2020</v>
          </cell>
        </row>
        <row r="3127">
          <cell r="A3127">
            <v>43790</v>
          </cell>
          <cell r="B3127" t="str">
            <v>2019/2020</v>
          </cell>
        </row>
        <row r="3128">
          <cell r="A3128">
            <v>43791</v>
          </cell>
          <cell r="B3128" t="str">
            <v>2019/2020</v>
          </cell>
        </row>
        <row r="3129">
          <cell r="A3129">
            <v>43792</v>
          </cell>
          <cell r="B3129" t="str">
            <v>2019/2020</v>
          </cell>
        </row>
        <row r="3130">
          <cell r="A3130">
            <v>43793</v>
          </cell>
          <cell r="B3130" t="str">
            <v>2019/2020</v>
          </cell>
        </row>
        <row r="3131">
          <cell r="A3131">
            <v>43794</v>
          </cell>
          <cell r="B3131" t="str">
            <v>2019/2020</v>
          </cell>
        </row>
        <row r="3132">
          <cell r="A3132">
            <v>43795</v>
          </cell>
          <cell r="B3132" t="str">
            <v>2019/2020</v>
          </cell>
        </row>
        <row r="3133">
          <cell r="A3133">
            <v>43796</v>
          </cell>
          <cell r="B3133" t="str">
            <v>2019/2020</v>
          </cell>
        </row>
        <row r="3134">
          <cell r="A3134">
            <v>43797</v>
          </cell>
          <cell r="B3134" t="str">
            <v>2019/2020</v>
          </cell>
        </row>
        <row r="3135">
          <cell r="A3135">
            <v>43798</v>
          </cell>
          <cell r="B3135" t="str">
            <v>2019/2020</v>
          </cell>
        </row>
        <row r="3136">
          <cell r="A3136">
            <v>43799</v>
          </cell>
          <cell r="B3136" t="str">
            <v>2019/2020</v>
          </cell>
        </row>
        <row r="3137">
          <cell r="A3137">
            <v>43800</v>
          </cell>
          <cell r="B3137" t="str">
            <v>2019/2020</v>
          </cell>
        </row>
        <row r="3138">
          <cell r="A3138">
            <v>43801</v>
          </cell>
          <cell r="B3138" t="str">
            <v>2019/2020</v>
          </cell>
        </row>
        <row r="3139">
          <cell r="A3139">
            <v>43802</v>
          </cell>
          <cell r="B3139" t="str">
            <v>2019/2020</v>
          </cell>
        </row>
        <row r="3140">
          <cell r="A3140">
            <v>43803</v>
          </cell>
          <cell r="B3140" t="str">
            <v>2019/2020</v>
          </cell>
        </row>
        <row r="3141">
          <cell r="A3141">
            <v>43804</v>
          </cell>
          <cell r="B3141" t="str">
            <v>2019/2020</v>
          </cell>
        </row>
        <row r="3142">
          <cell r="A3142">
            <v>43805</v>
          </cell>
          <cell r="B3142" t="str">
            <v>2019/2020</v>
          </cell>
        </row>
        <row r="3143">
          <cell r="A3143">
            <v>43806</v>
          </cell>
          <cell r="B3143" t="str">
            <v>2019/2020</v>
          </cell>
        </row>
        <row r="3144">
          <cell r="A3144">
            <v>43807</v>
          </cell>
          <cell r="B3144" t="str">
            <v>2019/2020</v>
          </cell>
        </row>
        <row r="3145">
          <cell r="A3145">
            <v>43808</v>
          </cell>
          <cell r="B3145" t="str">
            <v>2019/2020</v>
          </cell>
        </row>
        <row r="3146">
          <cell r="A3146">
            <v>43809</v>
          </cell>
          <cell r="B3146" t="str">
            <v>2019/2020</v>
          </cell>
        </row>
        <row r="3147">
          <cell r="A3147">
            <v>43810</v>
          </cell>
          <cell r="B3147" t="str">
            <v>2019/2020</v>
          </cell>
        </row>
        <row r="3148">
          <cell r="A3148">
            <v>43811</v>
          </cell>
          <cell r="B3148" t="str">
            <v>2019/2020</v>
          </cell>
        </row>
        <row r="3149">
          <cell r="A3149">
            <v>43812</v>
          </cell>
          <cell r="B3149" t="str">
            <v>2019/2020</v>
          </cell>
        </row>
        <row r="3150">
          <cell r="A3150">
            <v>43813</v>
          </cell>
          <cell r="B3150" t="str">
            <v>2019/2020</v>
          </cell>
        </row>
        <row r="3151">
          <cell r="A3151">
            <v>43814</v>
          </cell>
          <cell r="B3151" t="str">
            <v>2019/2020</v>
          </cell>
        </row>
        <row r="3152">
          <cell r="A3152">
            <v>43815</v>
          </cell>
          <cell r="B3152" t="str">
            <v>2019/2020</v>
          </cell>
        </row>
        <row r="3153">
          <cell r="A3153">
            <v>43816</v>
          </cell>
          <cell r="B3153" t="str">
            <v>2019/2020</v>
          </cell>
        </row>
        <row r="3154">
          <cell r="A3154">
            <v>43817</v>
          </cell>
          <cell r="B3154" t="str">
            <v>2019/2020</v>
          </cell>
        </row>
        <row r="3155">
          <cell r="A3155">
            <v>43818</v>
          </cell>
          <cell r="B3155" t="str">
            <v>2019/2020</v>
          </cell>
        </row>
        <row r="3156">
          <cell r="A3156">
            <v>43819</v>
          </cell>
          <cell r="B3156" t="str">
            <v>2019/2020</v>
          </cell>
        </row>
        <row r="3157">
          <cell r="A3157">
            <v>43820</v>
          </cell>
          <cell r="B3157" t="str">
            <v>2019/2020</v>
          </cell>
        </row>
        <row r="3158">
          <cell r="A3158">
            <v>43821</v>
          </cell>
          <cell r="B3158" t="str">
            <v>2019/2020</v>
          </cell>
        </row>
        <row r="3159">
          <cell r="A3159">
            <v>43822</v>
          </cell>
          <cell r="B3159" t="str">
            <v>2019/2020</v>
          </cell>
        </row>
        <row r="3160">
          <cell r="A3160">
            <v>43823</v>
          </cell>
          <cell r="B3160" t="str">
            <v>2019/2020</v>
          </cell>
        </row>
        <row r="3161">
          <cell r="A3161">
            <v>43824</v>
          </cell>
          <cell r="B3161" t="str">
            <v>2019/2020</v>
          </cell>
        </row>
        <row r="3162">
          <cell r="A3162">
            <v>43825</v>
          </cell>
          <cell r="B3162" t="str">
            <v>2019/2020</v>
          </cell>
        </row>
        <row r="3163">
          <cell r="A3163">
            <v>43826</v>
          </cell>
          <cell r="B3163" t="str">
            <v>2019/2020</v>
          </cell>
        </row>
        <row r="3164">
          <cell r="A3164">
            <v>43827</v>
          </cell>
          <cell r="B3164" t="str">
            <v>2019/2020</v>
          </cell>
        </row>
        <row r="3165">
          <cell r="A3165">
            <v>43828</v>
          </cell>
          <cell r="B3165" t="str">
            <v>2019/2020</v>
          </cell>
        </row>
        <row r="3166">
          <cell r="A3166">
            <v>43829</v>
          </cell>
          <cell r="B3166" t="str">
            <v>2019/2020</v>
          </cell>
        </row>
        <row r="3167">
          <cell r="A3167">
            <v>43830</v>
          </cell>
          <cell r="B3167" t="str">
            <v>2019/2020</v>
          </cell>
        </row>
        <row r="3168">
          <cell r="A3168">
            <v>43831</v>
          </cell>
          <cell r="B3168" t="str">
            <v>2019/2020</v>
          </cell>
        </row>
        <row r="3169">
          <cell r="A3169">
            <v>43832</v>
          </cell>
          <cell r="B3169" t="str">
            <v>2019/2020</v>
          </cell>
        </row>
        <row r="3170">
          <cell r="A3170">
            <v>43833</v>
          </cell>
          <cell r="B3170" t="str">
            <v>2019/2020</v>
          </cell>
        </row>
        <row r="3171">
          <cell r="A3171">
            <v>43834</v>
          </cell>
          <cell r="B3171" t="str">
            <v>2019/2020</v>
          </cell>
        </row>
        <row r="3172">
          <cell r="A3172">
            <v>43835</v>
          </cell>
          <cell r="B3172" t="str">
            <v>2019/2020</v>
          </cell>
        </row>
        <row r="3173">
          <cell r="A3173">
            <v>43836</v>
          </cell>
          <cell r="B3173" t="str">
            <v>2019/2020</v>
          </cell>
        </row>
        <row r="3174">
          <cell r="A3174">
            <v>43837</v>
          </cell>
          <cell r="B3174" t="str">
            <v>2019/2020</v>
          </cell>
        </row>
        <row r="3175">
          <cell r="A3175">
            <v>43838</v>
          </cell>
          <cell r="B3175" t="str">
            <v>2019/2020</v>
          </cell>
        </row>
        <row r="3176">
          <cell r="A3176">
            <v>43839</v>
          </cell>
          <cell r="B3176" t="str">
            <v>2019/2020</v>
          </cell>
        </row>
        <row r="3177">
          <cell r="A3177">
            <v>43840</v>
          </cell>
          <cell r="B3177" t="str">
            <v>2019/2020</v>
          </cell>
        </row>
        <row r="3178">
          <cell r="A3178">
            <v>43841</v>
          </cell>
          <cell r="B3178" t="str">
            <v>2019/2020</v>
          </cell>
        </row>
        <row r="3179">
          <cell r="A3179">
            <v>43842</v>
          </cell>
          <cell r="B3179" t="str">
            <v>2019/2020</v>
          </cell>
        </row>
        <row r="3180">
          <cell r="A3180">
            <v>43843</v>
          </cell>
          <cell r="B3180" t="str">
            <v>2019/2020</v>
          </cell>
        </row>
        <row r="3181">
          <cell r="A3181">
            <v>43844</v>
          </cell>
          <cell r="B3181" t="str">
            <v>2019/2020</v>
          </cell>
        </row>
        <row r="3182">
          <cell r="A3182">
            <v>43845</v>
          </cell>
          <cell r="B3182" t="str">
            <v>2019/2020</v>
          </cell>
        </row>
        <row r="3183">
          <cell r="A3183">
            <v>43846</v>
          </cell>
          <cell r="B3183" t="str">
            <v>2019/2020</v>
          </cell>
        </row>
        <row r="3184">
          <cell r="A3184">
            <v>43847</v>
          </cell>
          <cell r="B3184" t="str">
            <v>2019/2020</v>
          </cell>
        </row>
        <row r="3185">
          <cell r="A3185">
            <v>43848</v>
          </cell>
          <cell r="B3185" t="str">
            <v>2019/2020</v>
          </cell>
        </row>
        <row r="3186">
          <cell r="A3186">
            <v>43849</v>
          </cell>
          <cell r="B3186" t="str">
            <v>2019/2020</v>
          </cell>
        </row>
        <row r="3187">
          <cell r="A3187">
            <v>43850</v>
          </cell>
          <cell r="B3187" t="str">
            <v>2019/2020</v>
          </cell>
        </row>
        <row r="3188">
          <cell r="A3188">
            <v>43851</v>
          </cell>
          <cell r="B3188" t="str">
            <v>2019/2020</v>
          </cell>
        </row>
        <row r="3189">
          <cell r="A3189">
            <v>43852</v>
          </cell>
          <cell r="B3189" t="str">
            <v>2019/2020</v>
          </cell>
        </row>
        <row r="3190">
          <cell r="A3190">
            <v>43853</v>
          </cell>
          <cell r="B3190" t="str">
            <v>2019/2020</v>
          </cell>
        </row>
        <row r="3191">
          <cell r="A3191">
            <v>43854</v>
          </cell>
          <cell r="B3191" t="str">
            <v>2019/2020</v>
          </cell>
        </row>
        <row r="3192">
          <cell r="A3192">
            <v>43855</v>
          </cell>
          <cell r="B3192" t="str">
            <v>2019/2020</v>
          </cell>
        </row>
        <row r="3193">
          <cell r="A3193">
            <v>43856</v>
          </cell>
          <cell r="B3193" t="str">
            <v>2019/2020</v>
          </cell>
        </row>
        <row r="3194">
          <cell r="A3194">
            <v>43857</v>
          </cell>
          <cell r="B3194" t="str">
            <v>2019/2020</v>
          </cell>
        </row>
        <row r="3195">
          <cell r="A3195">
            <v>43858</v>
          </cell>
          <cell r="B3195" t="str">
            <v>2019/2020</v>
          </cell>
        </row>
        <row r="3196">
          <cell r="A3196">
            <v>43859</v>
          </cell>
          <cell r="B3196" t="str">
            <v>2019/2020</v>
          </cell>
        </row>
        <row r="3197">
          <cell r="A3197">
            <v>43860</v>
          </cell>
          <cell r="B3197" t="str">
            <v>2019/2020</v>
          </cell>
        </row>
        <row r="3198">
          <cell r="A3198">
            <v>43861</v>
          </cell>
          <cell r="B3198" t="str">
            <v>2019/2020</v>
          </cell>
        </row>
        <row r="3199">
          <cell r="A3199">
            <v>43862</v>
          </cell>
          <cell r="B3199" t="str">
            <v>2019/2020</v>
          </cell>
        </row>
        <row r="3200">
          <cell r="A3200">
            <v>43863</v>
          </cell>
          <cell r="B3200" t="str">
            <v>2019/2020</v>
          </cell>
        </row>
        <row r="3201">
          <cell r="A3201">
            <v>43864</v>
          </cell>
          <cell r="B3201" t="str">
            <v>2019/2020</v>
          </cell>
        </row>
        <row r="3202">
          <cell r="A3202">
            <v>43865</v>
          </cell>
          <cell r="B3202" t="str">
            <v>2019/2020</v>
          </cell>
        </row>
        <row r="3203">
          <cell r="A3203">
            <v>43866</v>
          </cell>
          <cell r="B3203" t="str">
            <v>2019/2020</v>
          </cell>
        </row>
        <row r="3204">
          <cell r="A3204">
            <v>43867</v>
          </cell>
          <cell r="B3204" t="str">
            <v>2019/2020</v>
          </cell>
        </row>
        <row r="3205">
          <cell r="A3205">
            <v>43868</v>
          </cell>
          <cell r="B3205" t="str">
            <v>2019/2020</v>
          </cell>
        </row>
        <row r="3206">
          <cell r="A3206">
            <v>43869</v>
          </cell>
          <cell r="B3206" t="str">
            <v>2019/2020</v>
          </cell>
        </row>
        <row r="3207">
          <cell r="A3207">
            <v>43870</v>
          </cell>
          <cell r="B3207" t="str">
            <v>2019/2020</v>
          </cell>
        </row>
        <row r="3208">
          <cell r="A3208">
            <v>43871</v>
          </cell>
          <cell r="B3208" t="str">
            <v>2019/2020</v>
          </cell>
        </row>
        <row r="3209">
          <cell r="A3209">
            <v>43872</v>
          </cell>
          <cell r="B3209" t="str">
            <v>2019/2020</v>
          </cell>
        </row>
        <row r="3210">
          <cell r="A3210">
            <v>43873</v>
          </cell>
          <cell r="B3210" t="str">
            <v>2019/2020</v>
          </cell>
        </row>
        <row r="3211">
          <cell r="A3211">
            <v>43874</v>
          </cell>
          <cell r="B3211" t="str">
            <v>2019/2020</v>
          </cell>
        </row>
        <row r="3212">
          <cell r="A3212">
            <v>43875</v>
          </cell>
          <cell r="B3212" t="str">
            <v>2019/2020</v>
          </cell>
        </row>
        <row r="3213">
          <cell r="A3213">
            <v>43876</v>
          </cell>
          <cell r="B3213" t="str">
            <v>2019/2020</v>
          </cell>
        </row>
        <row r="3214">
          <cell r="A3214">
            <v>43877</v>
          </cell>
          <cell r="B3214" t="str">
            <v>2019/2020</v>
          </cell>
        </row>
        <row r="3215">
          <cell r="A3215">
            <v>43878</v>
          </cell>
          <cell r="B3215" t="str">
            <v>2019/2020</v>
          </cell>
        </row>
        <row r="3216">
          <cell r="A3216">
            <v>43879</v>
          </cell>
          <cell r="B3216" t="str">
            <v>2019/2020</v>
          </cell>
        </row>
        <row r="3217">
          <cell r="A3217">
            <v>43880</v>
          </cell>
          <cell r="B3217" t="str">
            <v>2019/2020</v>
          </cell>
        </row>
        <row r="3218">
          <cell r="A3218">
            <v>43881</v>
          </cell>
          <cell r="B3218" t="str">
            <v>2019/2020</v>
          </cell>
        </row>
        <row r="3219">
          <cell r="A3219">
            <v>43882</v>
          </cell>
          <cell r="B3219" t="str">
            <v>2019/2020</v>
          </cell>
        </row>
        <row r="3220">
          <cell r="A3220">
            <v>43883</v>
          </cell>
          <cell r="B3220" t="str">
            <v>2019/2020</v>
          </cell>
        </row>
        <row r="3221">
          <cell r="A3221">
            <v>43884</v>
          </cell>
          <cell r="B3221" t="str">
            <v>2019/2020</v>
          </cell>
        </row>
        <row r="3222">
          <cell r="A3222">
            <v>43885</v>
          </cell>
          <cell r="B3222" t="str">
            <v>2019/2020</v>
          </cell>
        </row>
        <row r="3223">
          <cell r="A3223">
            <v>43886</v>
          </cell>
          <cell r="B3223" t="str">
            <v>2019/2020</v>
          </cell>
        </row>
        <row r="3224">
          <cell r="A3224">
            <v>43887</v>
          </cell>
          <cell r="B3224" t="str">
            <v>2019/2020</v>
          </cell>
        </row>
        <row r="3225">
          <cell r="A3225">
            <v>43888</v>
          </cell>
          <cell r="B3225" t="str">
            <v>2019/2020</v>
          </cell>
        </row>
        <row r="3226">
          <cell r="A3226">
            <v>43889</v>
          </cell>
          <cell r="B3226" t="str">
            <v>2019/2020</v>
          </cell>
        </row>
        <row r="3227">
          <cell r="A3227">
            <v>43890</v>
          </cell>
          <cell r="B3227" t="str">
            <v>2019/2020</v>
          </cell>
        </row>
        <row r="3228">
          <cell r="A3228">
            <v>43891</v>
          </cell>
          <cell r="B3228" t="str">
            <v>2019/2020</v>
          </cell>
        </row>
        <row r="3229">
          <cell r="A3229">
            <v>43892</v>
          </cell>
          <cell r="B3229" t="str">
            <v>2019/2020</v>
          </cell>
        </row>
        <row r="3230">
          <cell r="A3230">
            <v>43893</v>
          </cell>
          <cell r="B3230" t="str">
            <v>2019/2020</v>
          </cell>
        </row>
        <row r="3231">
          <cell r="A3231">
            <v>43894</v>
          </cell>
          <cell r="B3231" t="str">
            <v>2019/2020</v>
          </cell>
        </row>
        <row r="3232">
          <cell r="A3232">
            <v>43895</v>
          </cell>
          <cell r="B3232" t="str">
            <v>2019/2020</v>
          </cell>
        </row>
        <row r="3233">
          <cell r="A3233">
            <v>43896</v>
          </cell>
          <cell r="B3233" t="str">
            <v>2019/2020</v>
          </cell>
        </row>
        <row r="3234">
          <cell r="A3234">
            <v>43897</v>
          </cell>
          <cell r="B3234" t="str">
            <v>2019/2020</v>
          </cell>
        </row>
        <row r="3235">
          <cell r="A3235">
            <v>43898</v>
          </cell>
          <cell r="B3235" t="str">
            <v>2019/2020</v>
          </cell>
        </row>
        <row r="3236">
          <cell r="A3236">
            <v>43899</v>
          </cell>
          <cell r="B3236" t="str">
            <v>2019/2020</v>
          </cell>
        </row>
        <row r="3237">
          <cell r="A3237">
            <v>43900</v>
          </cell>
          <cell r="B3237" t="str">
            <v>2019/2020</v>
          </cell>
        </row>
        <row r="3238">
          <cell r="A3238">
            <v>43901</v>
          </cell>
          <cell r="B3238" t="str">
            <v>2019/2020</v>
          </cell>
        </row>
        <row r="3239">
          <cell r="A3239">
            <v>43902</v>
          </cell>
          <cell r="B3239" t="str">
            <v>2019/2020</v>
          </cell>
        </row>
        <row r="3240">
          <cell r="A3240">
            <v>43903</v>
          </cell>
          <cell r="B3240" t="str">
            <v>2019/2020</v>
          </cell>
        </row>
        <row r="3241">
          <cell r="A3241">
            <v>43904</v>
          </cell>
          <cell r="B3241" t="str">
            <v>2019/2020</v>
          </cell>
        </row>
        <row r="3242">
          <cell r="A3242">
            <v>43905</v>
          </cell>
          <cell r="B3242" t="str">
            <v>2019/2020</v>
          </cell>
        </row>
        <row r="3243">
          <cell r="A3243">
            <v>43906</v>
          </cell>
          <cell r="B3243" t="str">
            <v>2019/2020</v>
          </cell>
        </row>
        <row r="3244">
          <cell r="A3244">
            <v>43907</v>
          </cell>
          <cell r="B3244" t="str">
            <v>2019/2020</v>
          </cell>
        </row>
        <row r="3245">
          <cell r="A3245">
            <v>43908</v>
          </cell>
          <cell r="B3245" t="str">
            <v>2019/2020</v>
          </cell>
        </row>
        <row r="3246">
          <cell r="A3246">
            <v>43909</v>
          </cell>
          <cell r="B3246" t="str">
            <v>2019/2020</v>
          </cell>
        </row>
        <row r="3247">
          <cell r="A3247">
            <v>43910</v>
          </cell>
          <cell r="B3247" t="str">
            <v>2019/2020</v>
          </cell>
        </row>
        <row r="3248">
          <cell r="A3248">
            <v>43911</v>
          </cell>
          <cell r="B3248" t="str">
            <v>2019/2020</v>
          </cell>
        </row>
        <row r="3249">
          <cell r="A3249">
            <v>43912</v>
          </cell>
          <cell r="B3249" t="str">
            <v>2019/2020</v>
          </cell>
        </row>
        <row r="3250">
          <cell r="A3250">
            <v>43913</v>
          </cell>
          <cell r="B3250" t="str">
            <v>2019/2020</v>
          </cell>
        </row>
        <row r="3251">
          <cell r="A3251">
            <v>43914</v>
          </cell>
          <cell r="B3251" t="str">
            <v>2019/2020</v>
          </cell>
        </row>
        <row r="3252">
          <cell r="A3252">
            <v>43915</v>
          </cell>
          <cell r="B3252" t="str">
            <v>2019/2020</v>
          </cell>
        </row>
        <row r="3253">
          <cell r="A3253">
            <v>43916</v>
          </cell>
          <cell r="B3253" t="str">
            <v>2019/2020</v>
          </cell>
        </row>
        <row r="3254">
          <cell r="A3254">
            <v>43917</v>
          </cell>
          <cell r="B3254" t="str">
            <v>2019/2020</v>
          </cell>
        </row>
        <row r="3255">
          <cell r="A3255">
            <v>43918</v>
          </cell>
          <cell r="B3255" t="str">
            <v>2019/2020</v>
          </cell>
        </row>
        <row r="3256">
          <cell r="A3256">
            <v>43919</v>
          </cell>
          <cell r="B3256" t="str">
            <v>2019/2020</v>
          </cell>
        </row>
        <row r="3257">
          <cell r="A3257">
            <v>43920</v>
          </cell>
          <cell r="B3257" t="str">
            <v>2019/2020</v>
          </cell>
        </row>
        <row r="3258">
          <cell r="A3258">
            <v>43921</v>
          </cell>
          <cell r="B3258" t="str">
            <v>2019/2020</v>
          </cell>
        </row>
        <row r="3259">
          <cell r="A3259">
            <v>43922</v>
          </cell>
          <cell r="B3259" t="str">
            <v>2019/2020</v>
          </cell>
        </row>
        <row r="3260">
          <cell r="A3260">
            <v>43923</v>
          </cell>
          <cell r="B3260" t="str">
            <v>2019/2020</v>
          </cell>
        </row>
        <row r="3261">
          <cell r="A3261">
            <v>43924</v>
          </cell>
          <cell r="B3261" t="str">
            <v>2019/2020</v>
          </cell>
        </row>
        <row r="3262">
          <cell r="A3262">
            <v>43925</v>
          </cell>
          <cell r="B3262" t="str">
            <v>2019/2020</v>
          </cell>
        </row>
        <row r="3263">
          <cell r="A3263">
            <v>43926</v>
          </cell>
          <cell r="B3263" t="str">
            <v>2019/2020</v>
          </cell>
        </row>
        <row r="3264">
          <cell r="A3264">
            <v>43927</v>
          </cell>
          <cell r="B3264" t="str">
            <v>2019/2020</v>
          </cell>
        </row>
        <row r="3265">
          <cell r="A3265">
            <v>43928</v>
          </cell>
          <cell r="B3265" t="str">
            <v>2019/2020</v>
          </cell>
        </row>
        <row r="3266">
          <cell r="A3266">
            <v>43929</v>
          </cell>
          <cell r="B3266" t="str">
            <v>2019/2020</v>
          </cell>
        </row>
        <row r="3267">
          <cell r="A3267">
            <v>43930</v>
          </cell>
          <cell r="B3267" t="str">
            <v>2019/2020</v>
          </cell>
        </row>
        <row r="3268">
          <cell r="A3268">
            <v>43931</v>
          </cell>
          <cell r="B3268" t="str">
            <v>2019/2020</v>
          </cell>
        </row>
        <row r="3269">
          <cell r="A3269">
            <v>43932</v>
          </cell>
          <cell r="B3269" t="str">
            <v>2019/2020</v>
          </cell>
        </row>
        <row r="3270">
          <cell r="A3270">
            <v>43933</v>
          </cell>
          <cell r="B3270" t="str">
            <v>2019/2020</v>
          </cell>
        </row>
        <row r="3271">
          <cell r="A3271">
            <v>43934</v>
          </cell>
          <cell r="B3271" t="str">
            <v>2019/2020</v>
          </cell>
        </row>
        <row r="3272">
          <cell r="A3272">
            <v>43935</v>
          </cell>
          <cell r="B3272" t="str">
            <v>2019/2020</v>
          </cell>
        </row>
        <row r="3273">
          <cell r="A3273">
            <v>43936</v>
          </cell>
          <cell r="B3273" t="str">
            <v>2019/2020</v>
          </cell>
        </row>
        <row r="3274">
          <cell r="A3274">
            <v>43937</v>
          </cell>
          <cell r="B3274" t="str">
            <v>2019/2020</v>
          </cell>
        </row>
        <row r="3275">
          <cell r="A3275">
            <v>43938</v>
          </cell>
          <cell r="B3275" t="str">
            <v>2019/2020</v>
          </cell>
        </row>
        <row r="3276">
          <cell r="A3276">
            <v>43939</v>
          </cell>
          <cell r="B3276" t="str">
            <v>2019/2020</v>
          </cell>
        </row>
        <row r="3277">
          <cell r="A3277">
            <v>43940</v>
          </cell>
          <cell r="B3277" t="str">
            <v>2019/2020</v>
          </cell>
        </row>
        <row r="3278">
          <cell r="A3278">
            <v>43941</v>
          </cell>
          <cell r="B3278" t="str">
            <v>2019/2020</v>
          </cell>
        </row>
        <row r="3279">
          <cell r="A3279">
            <v>43942</v>
          </cell>
          <cell r="B3279" t="str">
            <v>2019/2020</v>
          </cell>
        </row>
        <row r="3280">
          <cell r="A3280">
            <v>43943</v>
          </cell>
          <cell r="B3280" t="str">
            <v>2019/2020</v>
          </cell>
        </row>
        <row r="3281">
          <cell r="A3281">
            <v>43944</v>
          </cell>
          <cell r="B3281" t="str">
            <v>2019/2020</v>
          </cell>
        </row>
        <row r="3282">
          <cell r="A3282">
            <v>43945</v>
          </cell>
          <cell r="B3282" t="str">
            <v>2019/2020</v>
          </cell>
        </row>
        <row r="3283">
          <cell r="A3283">
            <v>43946</v>
          </cell>
          <cell r="B3283" t="str">
            <v>2019/2020</v>
          </cell>
        </row>
        <row r="3284">
          <cell r="A3284">
            <v>43947</v>
          </cell>
          <cell r="B3284" t="str">
            <v>2019/2020</v>
          </cell>
        </row>
        <row r="3285">
          <cell r="A3285">
            <v>43948</v>
          </cell>
          <cell r="B3285" t="str">
            <v>2019/2020</v>
          </cell>
        </row>
        <row r="3286">
          <cell r="A3286">
            <v>43949</v>
          </cell>
          <cell r="B3286" t="str">
            <v>2019/2020</v>
          </cell>
        </row>
        <row r="3287">
          <cell r="A3287">
            <v>43950</v>
          </cell>
          <cell r="B3287" t="str">
            <v>2019/2020</v>
          </cell>
        </row>
        <row r="3288">
          <cell r="A3288">
            <v>43951</v>
          </cell>
          <cell r="B3288" t="str">
            <v>2019/2020</v>
          </cell>
        </row>
        <row r="3289">
          <cell r="A3289">
            <v>43952</v>
          </cell>
          <cell r="B3289" t="str">
            <v>2019/2020</v>
          </cell>
        </row>
        <row r="3290">
          <cell r="A3290">
            <v>43953</v>
          </cell>
          <cell r="B3290" t="str">
            <v>2019/2020</v>
          </cell>
        </row>
        <row r="3291">
          <cell r="A3291">
            <v>43954</v>
          </cell>
          <cell r="B3291" t="str">
            <v>2019/2020</v>
          </cell>
        </row>
        <row r="3292">
          <cell r="A3292">
            <v>43955</v>
          </cell>
          <cell r="B3292" t="str">
            <v>2019/2020</v>
          </cell>
        </row>
        <row r="3293">
          <cell r="A3293">
            <v>43956</v>
          </cell>
          <cell r="B3293" t="str">
            <v>2019/2020</v>
          </cell>
        </row>
        <row r="3294">
          <cell r="A3294">
            <v>43957</v>
          </cell>
          <cell r="B3294" t="str">
            <v>2019/2020</v>
          </cell>
        </row>
        <row r="3295">
          <cell r="A3295">
            <v>43958</v>
          </cell>
          <cell r="B3295" t="str">
            <v>2019/2020</v>
          </cell>
        </row>
        <row r="3296">
          <cell r="A3296">
            <v>43959</v>
          </cell>
          <cell r="B3296" t="str">
            <v>2019/2020</v>
          </cell>
        </row>
        <row r="3297">
          <cell r="A3297">
            <v>43960</v>
          </cell>
          <cell r="B3297" t="str">
            <v>2019/2020</v>
          </cell>
        </row>
        <row r="3298">
          <cell r="A3298">
            <v>43961</v>
          </cell>
          <cell r="B3298" t="str">
            <v>2019/2020</v>
          </cell>
        </row>
        <row r="3299">
          <cell r="A3299">
            <v>43962</v>
          </cell>
          <cell r="B3299" t="str">
            <v>2019/2020</v>
          </cell>
        </row>
        <row r="3300">
          <cell r="A3300">
            <v>43963</v>
          </cell>
          <cell r="B3300" t="str">
            <v>2019/2020</v>
          </cell>
        </row>
        <row r="3301">
          <cell r="A3301">
            <v>43964</v>
          </cell>
          <cell r="B3301" t="str">
            <v>2019/2020</v>
          </cell>
        </row>
        <row r="3302">
          <cell r="A3302">
            <v>43965</v>
          </cell>
          <cell r="B3302" t="str">
            <v>2019/2020</v>
          </cell>
        </row>
        <row r="3303">
          <cell r="A3303">
            <v>43966</v>
          </cell>
          <cell r="B3303" t="str">
            <v>2019/2020</v>
          </cell>
        </row>
        <row r="3304">
          <cell r="A3304">
            <v>43967</v>
          </cell>
          <cell r="B3304" t="str">
            <v>2019/2020</v>
          </cell>
        </row>
        <row r="3305">
          <cell r="A3305">
            <v>43968</v>
          </cell>
          <cell r="B3305" t="str">
            <v>2019/2020</v>
          </cell>
        </row>
        <row r="3306">
          <cell r="A3306">
            <v>43969</v>
          </cell>
          <cell r="B3306" t="str">
            <v>2019/2020</v>
          </cell>
        </row>
        <row r="3307">
          <cell r="A3307">
            <v>43970</v>
          </cell>
          <cell r="B3307" t="str">
            <v>2019/2020</v>
          </cell>
        </row>
        <row r="3308">
          <cell r="A3308">
            <v>43971</v>
          </cell>
          <cell r="B3308" t="str">
            <v>2019/2020</v>
          </cell>
        </row>
        <row r="3309">
          <cell r="A3309">
            <v>43972</v>
          </cell>
          <cell r="B3309" t="str">
            <v>2019/2020</v>
          </cell>
        </row>
        <row r="3310">
          <cell r="A3310">
            <v>43973</v>
          </cell>
          <cell r="B3310" t="str">
            <v>2019/2020</v>
          </cell>
        </row>
        <row r="3311">
          <cell r="A3311">
            <v>43974</v>
          </cell>
          <cell r="B3311" t="str">
            <v>2019/2020</v>
          </cell>
        </row>
        <row r="3312">
          <cell r="A3312">
            <v>43975</v>
          </cell>
          <cell r="B3312" t="str">
            <v>2019/2020</v>
          </cell>
        </row>
        <row r="3313">
          <cell r="A3313">
            <v>43976</v>
          </cell>
          <cell r="B3313" t="str">
            <v>2019/2020</v>
          </cell>
        </row>
        <row r="3314">
          <cell r="A3314">
            <v>43977</v>
          </cell>
          <cell r="B3314" t="str">
            <v>2019/2020</v>
          </cell>
        </row>
        <row r="3315">
          <cell r="A3315">
            <v>43978</v>
          </cell>
          <cell r="B3315" t="str">
            <v>2019/2020</v>
          </cell>
        </row>
        <row r="3316">
          <cell r="A3316">
            <v>43979</v>
          </cell>
          <cell r="B3316" t="str">
            <v>2019/2020</v>
          </cell>
        </row>
        <row r="3317">
          <cell r="A3317">
            <v>43980</v>
          </cell>
          <cell r="B3317" t="str">
            <v>2019/2020</v>
          </cell>
        </row>
        <row r="3318">
          <cell r="A3318">
            <v>43981</v>
          </cell>
          <cell r="B3318" t="str">
            <v>2019/2020</v>
          </cell>
        </row>
        <row r="3319">
          <cell r="A3319">
            <v>43982</v>
          </cell>
          <cell r="B3319" t="str">
            <v>2019/2020</v>
          </cell>
        </row>
        <row r="3320">
          <cell r="A3320">
            <v>43983</v>
          </cell>
          <cell r="B3320" t="str">
            <v>2019/2020</v>
          </cell>
        </row>
        <row r="3321">
          <cell r="A3321">
            <v>43984</v>
          </cell>
          <cell r="B3321" t="str">
            <v>2019/2020</v>
          </cell>
        </row>
        <row r="3322">
          <cell r="A3322">
            <v>43985</v>
          </cell>
          <cell r="B3322" t="str">
            <v>2019/2020</v>
          </cell>
        </row>
        <row r="3323">
          <cell r="A3323">
            <v>43986</v>
          </cell>
          <cell r="B3323" t="str">
            <v>2019/2020</v>
          </cell>
        </row>
        <row r="3324">
          <cell r="A3324">
            <v>43987</v>
          </cell>
          <cell r="B3324" t="str">
            <v>2019/2020</v>
          </cell>
        </row>
        <row r="3325">
          <cell r="A3325">
            <v>43988</v>
          </cell>
          <cell r="B3325" t="str">
            <v>2019/2020</v>
          </cell>
        </row>
        <row r="3326">
          <cell r="A3326">
            <v>43989</v>
          </cell>
          <cell r="B3326" t="str">
            <v>2019/2020</v>
          </cell>
        </row>
        <row r="3327">
          <cell r="A3327">
            <v>43990</v>
          </cell>
          <cell r="B3327" t="str">
            <v>2019/2020</v>
          </cell>
        </row>
        <row r="3328">
          <cell r="A3328">
            <v>43991</v>
          </cell>
          <cell r="B3328" t="str">
            <v>2019/2020</v>
          </cell>
        </row>
        <row r="3329">
          <cell r="A3329">
            <v>43992</v>
          </cell>
          <cell r="B3329" t="str">
            <v>2019/2020</v>
          </cell>
        </row>
        <row r="3330">
          <cell r="A3330">
            <v>43993</v>
          </cell>
          <cell r="B3330" t="str">
            <v>2019/2020</v>
          </cell>
        </row>
        <row r="3331">
          <cell r="A3331">
            <v>43994</v>
          </cell>
          <cell r="B3331" t="str">
            <v>2019/2020</v>
          </cell>
        </row>
        <row r="3332">
          <cell r="A3332">
            <v>43995</v>
          </cell>
          <cell r="B3332" t="str">
            <v>2019/2020</v>
          </cell>
        </row>
        <row r="3333">
          <cell r="A3333">
            <v>43996</v>
          </cell>
          <cell r="B3333" t="str">
            <v>2019/2020</v>
          </cell>
        </row>
        <row r="3334">
          <cell r="A3334">
            <v>43997</v>
          </cell>
          <cell r="B3334" t="str">
            <v>2019/2020</v>
          </cell>
        </row>
        <row r="3335">
          <cell r="A3335">
            <v>43998</v>
          </cell>
          <cell r="B3335" t="str">
            <v>2019/2020</v>
          </cell>
        </row>
        <row r="3336">
          <cell r="A3336">
            <v>43999</v>
          </cell>
          <cell r="B3336" t="str">
            <v>2019/2020</v>
          </cell>
        </row>
        <row r="3337">
          <cell r="A3337">
            <v>44000</v>
          </cell>
          <cell r="B3337" t="str">
            <v>2019/2020</v>
          </cell>
        </row>
        <row r="3338">
          <cell r="A3338">
            <v>44001</v>
          </cell>
          <cell r="B3338" t="str">
            <v>2019/2020</v>
          </cell>
        </row>
        <row r="3339">
          <cell r="A3339">
            <v>44002</v>
          </cell>
          <cell r="B3339" t="str">
            <v>2019/2020</v>
          </cell>
        </row>
        <row r="3340">
          <cell r="A3340">
            <v>44003</v>
          </cell>
          <cell r="B3340" t="str">
            <v>2019/2020</v>
          </cell>
        </row>
        <row r="3341">
          <cell r="A3341">
            <v>44004</v>
          </cell>
          <cell r="B3341" t="str">
            <v>2019/2020</v>
          </cell>
        </row>
        <row r="3342">
          <cell r="A3342">
            <v>44005</v>
          </cell>
          <cell r="B3342" t="str">
            <v>2019/2020</v>
          </cell>
        </row>
        <row r="3343">
          <cell r="A3343">
            <v>44006</v>
          </cell>
          <cell r="B3343" t="str">
            <v>2019/2020</v>
          </cell>
        </row>
        <row r="3344">
          <cell r="A3344">
            <v>44007</v>
          </cell>
          <cell r="B3344" t="str">
            <v>2019/2020</v>
          </cell>
        </row>
        <row r="3345">
          <cell r="A3345">
            <v>44008</v>
          </cell>
          <cell r="B3345" t="str">
            <v>2019/2020</v>
          </cell>
        </row>
        <row r="3346">
          <cell r="A3346">
            <v>44009</v>
          </cell>
          <cell r="B3346" t="str">
            <v>2019/2020</v>
          </cell>
        </row>
        <row r="3347">
          <cell r="A3347">
            <v>44010</v>
          </cell>
          <cell r="B3347" t="str">
            <v>2019/2020</v>
          </cell>
        </row>
        <row r="3348">
          <cell r="A3348">
            <v>44011</v>
          </cell>
          <cell r="B3348" t="str">
            <v>2019/2020</v>
          </cell>
        </row>
        <row r="3349">
          <cell r="A3349">
            <v>44012</v>
          </cell>
          <cell r="B3349" t="str">
            <v>2019/2020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oncourse">
      <a:majorFont>
        <a:latin typeface="Lucida Sans Unicode"/>
        <a:ea typeface=""/>
        <a:cs typeface=""/>
        <a:font script="Jpan" typeface="ＭＳ Ｐゴシック"/>
        <a:font script="Hang" typeface="맑은 고딕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Uigh" typeface="Microsoft Uighur"/>
      </a:majorFont>
      <a:minorFont>
        <a:latin typeface="Lucida Sans Unicode"/>
        <a:ea typeface=""/>
        <a:cs typeface=""/>
        <a:font script="Jpan" typeface="ＭＳ Ｐゴシック"/>
        <a:font script="Hang" typeface="맑은 고딕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ctrlProp" Target="../ctrlProps/ctrlProp18.xml"/><Relationship Id="rId21" Type="http://schemas.openxmlformats.org/officeDocument/2006/relationships/ctrlProp" Target="../ctrlProps/ctrlProp19.xml"/><Relationship Id="rId22" Type="http://schemas.openxmlformats.org/officeDocument/2006/relationships/ctrlProp" Target="../ctrlProps/ctrlProp20.xml"/><Relationship Id="rId23" Type="http://schemas.openxmlformats.org/officeDocument/2006/relationships/ctrlProp" Target="../ctrlProps/ctrlProp21.xml"/><Relationship Id="rId24" Type="http://schemas.openxmlformats.org/officeDocument/2006/relationships/ctrlProp" Target="../ctrlProps/ctrlProp22.xml"/><Relationship Id="rId25" Type="http://schemas.openxmlformats.org/officeDocument/2006/relationships/ctrlProp" Target="../ctrlProps/ctrlProp23.xml"/><Relationship Id="rId26" Type="http://schemas.openxmlformats.org/officeDocument/2006/relationships/ctrlProp" Target="../ctrlProps/ctrlProp24.xml"/><Relationship Id="rId27" Type="http://schemas.openxmlformats.org/officeDocument/2006/relationships/ctrlProp" Target="../ctrlProps/ctrlProp25.xml"/><Relationship Id="rId28" Type="http://schemas.openxmlformats.org/officeDocument/2006/relationships/ctrlProp" Target="../ctrlProps/ctrlProp26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30" Type="http://schemas.openxmlformats.org/officeDocument/2006/relationships/ctrlProp" Target="../ctrlProps/ctrlProp28.xml"/><Relationship Id="rId31" Type="http://schemas.openxmlformats.org/officeDocument/2006/relationships/ctrlProp" Target="../ctrlProps/ctrlProp29.xml"/><Relationship Id="rId32" Type="http://schemas.openxmlformats.org/officeDocument/2006/relationships/ctrlProp" Target="../ctrlProps/ctrlProp30.xml"/><Relationship Id="rId9" Type="http://schemas.openxmlformats.org/officeDocument/2006/relationships/ctrlProp" Target="../ctrlProps/ctrlProp7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33" Type="http://schemas.openxmlformats.org/officeDocument/2006/relationships/ctrlProp" Target="../ctrlProps/ctrlProp31.xml"/><Relationship Id="rId34" Type="http://schemas.openxmlformats.org/officeDocument/2006/relationships/ctrlProp" Target="../ctrlProps/ctrlProp32.xml"/><Relationship Id="rId35" Type="http://schemas.openxmlformats.org/officeDocument/2006/relationships/ctrlProp" Target="../ctrlProps/ctrlProp33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1" Type="http://schemas.openxmlformats.org/officeDocument/2006/relationships/ctrlProp" Target="../ctrlProps/ctrlProp9.xml"/><Relationship Id="rId12" Type="http://schemas.openxmlformats.org/officeDocument/2006/relationships/ctrlProp" Target="../ctrlProps/ctrlProp10.xml"/><Relationship Id="rId13" Type="http://schemas.openxmlformats.org/officeDocument/2006/relationships/ctrlProp" Target="../ctrlProps/ctrlProp11.xml"/><Relationship Id="rId14" Type="http://schemas.openxmlformats.org/officeDocument/2006/relationships/ctrlProp" Target="../ctrlProps/ctrlProp12.xml"/><Relationship Id="rId15" Type="http://schemas.openxmlformats.org/officeDocument/2006/relationships/ctrlProp" Target="../ctrlProps/ctrlProp13.xml"/><Relationship Id="rId16" Type="http://schemas.openxmlformats.org/officeDocument/2006/relationships/ctrlProp" Target="../ctrlProps/ctrlProp14.xml"/><Relationship Id="rId17" Type="http://schemas.openxmlformats.org/officeDocument/2006/relationships/ctrlProp" Target="../ctrlProps/ctrlProp15.xml"/><Relationship Id="rId18" Type="http://schemas.openxmlformats.org/officeDocument/2006/relationships/ctrlProp" Target="../ctrlProps/ctrlProp16.xml"/><Relationship Id="rId19" Type="http://schemas.openxmlformats.org/officeDocument/2006/relationships/ctrlProp" Target="../ctrlProps/ctrlProp17.xml"/><Relationship Id="rId37" Type="http://schemas.openxmlformats.org/officeDocument/2006/relationships/ctrlProp" Target="../ctrlProps/ctrlProp35.xml"/><Relationship Id="rId38" Type="http://schemas.openxmlformats.org/officeDocument/2006/relationships/ctrlProp" Target="../ctrlProps/ctrlProp36.xml"/><Relationship Id="rId39" Type="http://schemas.openxmlformats.org/officeDocument/2006/relationships/ctrlProp" Target="../ctrlProps/ctrlProp3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people.clemson.edu/~CoESPro/tuitionRemission.html" TargetMode="External"/><Relationship Id="rId2" Type="http://schemas.openxmlformats.org/officeDocument/2006/relationships/hyperlink" Target="http://people.clemson.edu/~CoESPro/fringeRates.html" TargetMode="External"/><Relationship Id="rId3" Type="http://schemas.openxmlformats.org/officeDocument/2006/relationships/hyperlink" Target="../../../../../Library/Information/Faculty%20Salaries/COES_fac_Info_09.28.15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24"/>
  <sheetViews>
    <sheetView workbookViewId="0">
      <selection activeCell="I5" sqref="I5"/>
    </sheetView>
  </sheetViews>
  <sheetFormatPr baseColWidth="10" defaultColWidth="8.85546875" defaultRowHeight="12" x14ac:dyDescent="0"/>
  <cols>
    <col min="1" max="1" width="2.7109375" style="2" customWidth="1"/>
    <col min="2" max="6" width="2.7109375" style="2" bestFit="1" customWidth="1"/>
    <col min="7" max="7" width="17" style="2" customWidth="1"/>
    <col min="8" max="12" width="11.5703125" style="2" customWidth="1"/>
    <col min="13" max="13" width="12.7109375" style="2" customWidth="1"/>
    <col min="14" max="16384" width="8.85546875" style="2"/>
  </cols>
  <sheetData>
    <row r="1" spans="1:13" ht="23.25" customHeight="1">
      <c r="A1" s="220" t="s">
        <v>0</v>
      </c>
      <c r="B1" s="221"/>
      <c r="C1" s="221"/>
      <c r="D1" s="222"/>
      <c r="E1" s="226" t="s">
        <v>1</v>
      </c>
      <c r="F1" s="222"/>
      <c r="G1" s="227"/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219" t="s">
        <v>3</v>
      </c>
    </row>
    <row r="2" spans="1:13">
      <c r="A2" s="223"/>
      <c r="B2" s="224"/>
      <c r="C2" s="224"/>
      <c r="D2" s="225"/>
      <c r="E2" s="228"/>
      <c r="F2" s="225"/>
      <c r="G2" s="229"/>
      <c r="H2" s="3" t="str">
        <f>IF(H15&gt;0,"1"," ")</f>
        <v>1</v>
      </c>
      <c r="I2" s="3" t="str">
        <f>IF(I15&gt;0,"2"," ")</f>
        <v>2</v>
      </c>
      <c r="J2" s="3" t="str">
        <f>IF(J15&gt;0,"3"," ")</f>
        <v>3</v>
      </c>
      <c r="K2" s="3" t="str">
        <f>IF(K15&gt;0,"4"," ")</f>
        <v xml:space="preserve"> </v>
      </c>
      <c r="L2" s="3" t="str">
        <f>IF(L15&gt;0,"5"," ")</f>
        <v xml:space="preserve"> </v>
      </c>
      <c r="M2" s="219"/>
    </row>
    <row r="3" spans="1:13" ht="25.5" customHeight="1">
      <c r="A3" s="4"/>
      <c r="B3" s="133"/>
      <c r="C3" s="133"/>
      <c r="D3" s="133"/>
      <c r="E3" s="215" t="s">
        <v>4</v>
      </c>
      <c r="F3" s="216"/>
      <c r="G3" s="217"/>
      <c r="H3" s="39">
        <f>'SPONSOR WORKSHEET'!J28</f>
        <v>0</v>
      </c>
      <c r="I3" s="39">
        <f>'SPONSOR WORKSHEET'!K28</f>
        <v>0</v>
      </c>
      <c r="J3" s="39">
        <f>'SPONSOR WORKSHEET'!L28</f>
        <v>0</v>
      </c>
      <c r="K3" s="39">
        <f>'SPONSOR WORKSHEET'!M28</f>
        <v>0</v>
      </c>
      <c r="L3" s="39">
        <f>'SPONSOR WORKSHEET'!N28</f>
        <v>0</v>
      </c>
      <c r="M3" s="39">
        <f t="shared" ref="M3:M16" si="0">SUM(H3:L3)</f>
        <v>0</v>
      </c>
    </row>
    <row r="4" spans="1:13" ht="25.5" customHeight="1">
      <c r="A4" s="4"/>
      <c r="B4" s="133"/>
      <c r="C4" s="133"/>
      <c r="D4" s="133"/>
      <c r="E4" s="215" t="s">
        <v>5</v>
      </c>
      <c r="F4" s="216"/>
      <c r="G4" s="217"/>
      <c r="H4" s="39">
        <f>SUM('SPONSOR WORKSHEET'!J5:J12)+SUM('SPONSOR WORKSHEET'!J14:J17)</f>
        <v>8666.6666666666661</v>
      </c>
      <c r="I4" s="39">
        <f>SUM('SPONSOR WORKSHEET'!K5:K12)+SUM('SPONSOR WORKSHEET'!K14:K17)</f>
        <v>8926.6666666666661</v>
      </c>
      <c r="J4" s="39">
        <f>SUM('SPONSOR WORKSHEET'!L5:L12)+SUM('SPONSOR WORKSHEET'!L14:L17)</f>
        <v>9194.4666666666672</v>
      </c>
      <c r="K4" s="39">
        <f>SUM('SPONSOR WORKSHEET'!M5:M12)+SUM('SPONSOR WORKSHEET'!M14:M17)</f>
        <v>0</v>
      </c>
      <c r="L4" s="39">
        <f>SUM('SPONSOR WORKSHEET'!N5:N12)+SUM('SPONSOR WORKSHEET'!N14:N17)</f>
        <v>0</v>
      </c>
      <c r="M4" s="39">
        <f t="shared" si="0"/>
        <v>26787.8</v>
      </c>
    </row>
    <row r="5" spans="1:13" ht="25.5" customHeight="1">
      <c r="A5" s="4"/>
      <c r="B5" s="133"/>
      <c r="C5" s="133"/>
      <c r="D5" s="133"/>
      <c r="E5" s="215" t="s">
        <v>6</v>
      </c>
      <c r="F5" s="216"/>
      <c r="G5" s="217"/>
      <c r="H5" s="39">
        <f>'SPONSOR WORKSHEET'!J29+'SPONSOR WORKSHEET'!J30</f>
        <v>20000</v>
      </c>
      <c r="I5" s="39">
        <f>'SPONSOR WORKSHEET'!K29+'SPONSOR WORKSHEET'!K30</f>
        <v>20600</v>
      </c>
      <c r="J5" s="39">
        <f>'SPONSOR WORKSHEET'!L29+'SPONSOR WORKSHEET'!L30</f>
        <v>21218</v>
      </c>
      <c r="K5" s="39">
        <f>'SPONSOR WORKSHEET'!M29+'SPONSOR WORKSHEET'!M30</f>
        <v>0</v>
      </c>
      <c r="L5" s="39">
        <f>'SPONSOR WORKSHEET'!N29+'SPONSOR WORKSHEET'!N30</f>
        <v>0</v>
      </c>
      <c r="M5" s="39">
        <f t="shared" si="0"/>
        <v>61818</v>
      </c>
    </row>
    <row r="6" spans="1:13" ht="25.5" customHeight="1">
      <c r="A6" s="4"/>
      <c r="B6" s="133"/>
      <c r="C6" s="133"/>
      <c r="D6" s="133"/>
      <c r="E6" s="215" t="s">
        <v>7</v>
      </c>
      <c r="F6" s="216"/>
      <c r="G6" s="217"/>
      <c r="H6" s="39">
        <f>'SPONSOR WORKSHEET'!J31+SUM('SPONSOR WORKSHEET'!J24:'SPONSOR WORKSHEET'!J25)+'SPONSOR WORKSHEET'!J27+'SPONSOR WORKSHEET'!J32+SUM('SPONSOR WORKSHEET'!J19:'SPONSOR WORKSHEET'!J22)</f>
        <v>0</v>
      </c>
      <c r="I6" s="39">
        <f>'SPONSOR WORKSHEET'!K31+SUM('SPONSOR WORKSHEET'!K24:'SPONSOR WORKSHEET'!K25)+'SPONSOR WORKSHEET'!K27+'SPONSOR WORKSHEET'!K32+SUM('SPONSOR WORKSHEET'!K19:'SPONSOR WORKSHEET'!K22)</f>
        <v>0</v>
      </c>
      <c r="J6" s="39">
        <f>'SPONSOR WORKSHEET'!L31+SUM('SPONSOR WORKSHEET'!L24:'SPONSOR WORKSHEET'!L25)+'SPONSOR WORKSHEET'!L27+'SPONSOR WORKSHEET'!L32+SUM('SPONSOR WORKSHEET'!L19:'SPONSOR WORKSHEET'!L22)</f>
        <v>0</v>
      </c>
      <c r="K6" s="39">
        <f>'SPONSOR WORKSHEET'!M31+SUM('SPONSOR WORKSHEET'!M24:'SPONSOR WORKSHEET'!M25)+'SPONSOR WORKSHEET'!M27+'SPONSOR WORKSHEET'!M32+SUM('SPONSOR WORKSHEET'!M19:'SPONSOR WORKSHEET'!M22)</f>
        <v>0</v>
      </c>
      <c r="L6" s="39">
        <f>'SPONSOR WORKSHEET'!N31+SUM('SPONSOR WORKSHEET'!N24:'SPONSOR WORKSHEET'!N25)+'SPONSOR WORKSHEET'!N27+'SPONSOR WORKSHEET'!N32+SUM('SPONSOR WORKSHEET'!N19:'SPONSOR WORKSHEET'!N22)</f>
        <v>0</v>
      </c>
      <c r="M6" s="39">
        <f t="shared" si="0"/>
        <v>0</v>
      </c>
    </row>
    <row r="7" spans="1:13" ht="25.5" customHeight="1">
      <c r="A7" s="4"/>
      <c r="B7" s="133"/>
      <c r="C7" s="133"/>
      <c r="D7" s="133"/>
      <c r="E7" s="215" t="s">
        <v>8</v>
      </c>
      <c r="F7" s="216"/>
      <c r="G7" s="217"/>
      <c r="H7" s="39">
        <f>'SPONSOR WORKSHEET'!J34</f>
        <v>4025.333333333333</v>
      </c>
      <c r="I7" s="39">
        <f>'SPONSOR WORKSHEET'!K34</f>
        <v>4146.0933333333332</v>
      </c>
      <c r="J7" s="39">
        <f>'SPONSOR WORKSHEET'!L34</f>
        <v>4270.4761333333336</v>
      </c>
      <c r="K7" s="39">
        <f>'SPONSOR WORKSHEET'!M34</f>
        <v>0</v>
      </c>
      <c r="L7" s="39">
        <f>'SPONSOR WORKSHEET'!N34</f>
        <v>0</v>
      </c>
      <c r="M7" s="39">
        <f t="shared" si="0"/>
        <v>12441.9028</v>
      </c>
    </row>
    <row r="8" spans="1:13" ht="25.5" customHeight="1">
      <c r="A8" s="4"/>
      <c r="B8" s="133"/>
      <c r="C8" s="133"/>
      <c r="D8" s="133"/>
      <c r="E8" s="215" t="s">
        <v>97</v>
      </c>
      <c r="F8" s="216"/>
      <c r="G8" s="217"/>
      <c r="H8" s="39">
        <f>'SPONSOR WORKSHEET'!J49+'SPONSOR WORKSHEET'!J50</f>
        <v>10523</v>
      </c>
      <c r="I8" s="39">
        <f>'SPONSOR WORKSHEET'!K49+'SPONSOR WORKSHEET'!K50</f>
        <v>11049.15</v>
      </c>
      <c r="J8" s="39">
        <f>'SPONSOR WORKSHEET'!L49+'SPONSOR WORKSHEET'!L50</f>
        <v>11601.6075</v>
      </c>
      <c r="K8" s="39">
        <f>'SPONSOR WORKSHEET'!M49+'SPONSOR WORKSHEET'!M50</f>
        <v>0</v>
      </c>
      <c r="L8" s="39">
        <f>'SPONSOR WORKSHEET'!N49+'SPONSOR WORKSHEET'!N50</f>
        <v>0</v>
      </c>
      <c r="M8" s="39">
        <f t="shared" si="0"/>
        <v>33173.7575</v>
      </c>
    </row>
    <row r="9" spans="1:13" ht="25.5" customHeight="1">
      <c r="A9" s="4"/>
      <c r="B9" s="133"/>
      <c r="C9" s="133"/>
      <c r="D9" s="133"/>
      <c r="E9" s="215" t="s">
        <v>9</v>
      </c>
      <c r="F9" s="216"/>
      <c r="G9" s="217"/>
      <c r="H9" s="39">
        <f>'SPONSOR WORKSHEET'!J39+'SPONSOR WORKSHEET'!J40</f>
        <v>2000</v>
      </c>
      <c r="I9" s="39">
        <f>'SPONSOR WORKSHEET'!K39+'SPONSOR WORKSHEET'!K40</f>
        <v>2060</v>
      </c>
      <c r="J9" s="39">
        <f>'SPONSOR WORKSHEET'!L39+'SPONSOR WORKSHEET'!L40</f>
        <v>2122</v>
      </c>
      <c r="K9" s="39">
        <f>'SPONSOR WORKSHEET'!M39+'SPONSOR WORKSHEET'!M40</f>
        <v>0</v>
      </c>
      <c r="L9" s="39">
        <f>'SPONSOR WORKSHEET'!N39+'SPONSOR WORKSHEET'!N40</f>
        <v>0</v>
      </c>
      <c r="M9" s="39">
        <f t="shared" si="0"/>
        <v>6182</v>
      </c>
    </row>
    <row r="10" spans="1:13" ht="25.5" customHeight="1">
      <c r="A10" s="4"/>
      <c r="B10" s="133"/>
      <c r="C10" s="133"/>
      <c r="D10" s="133"/>
      <c r="E10" s="215" t="s">
        <v>10</v>
      </c>
      <c r="F10" s="216"/>
      <c r="G10" s="217"/>
      <c r="H10" s="39">
        <f>'SPONSOR WORKSHEET'!J45+'SPONSOR WORKSHEET'!J46+'SPONSOR WORKSHEET'!J47+'SPONSOR WORKSHEET'!J38</f>
        <v>5000</v>
      </c>
      <c r="I10" s="39">
        <f>'SPONSOR WORKSHEET'!K45+'SPONSOR WORKSHEET'!K46+'SPONSOR WORKSHEET'!K47+'SPONSOR WORKSHEET'!K38</f>
        <v>0</v>
      </c>
      <c r="J10" s="39">
        <f>'SPONSOR WORKSHEET'!L45+'SPONSOR WORKSHEET'!L46+'SPONSOR WORKSHEET'!L47+'SPONSOR WORKSHEET'!L38</f>
        <v>0</v>
      </c>
      <c r="K10" s="39">
        <f>'SPONSOR WORKSHEET'!M45+'SPONSOR WORKSHEET'!M46+'SPONSOR WORKSHEET'!M47+'SPONSOR WORKSHEET'!M38</f>
        <v>0</v>
      </c>
      <c r="L10" s="39">
        <f>'SPONSOR WORKSHEET'!N45+'SPONSOR WORKSHEET'!N46+'SPONSOR WORKSHEET'!N47+'SPONSOR WORKSHEET'!N38</f>
        <v>0</v>
      </c>
      <c r="M10" s="39">
        <f t="shared" si="0"/>
        <v>5000</v>
      </c>
    </row>
    <row r="11" spans="1:13" ht="25.5" customHeight="1">
      <c r="A11" s="4"/>
      <c r="B11" s="133"/>
      <c r="C11" s="133"/>
      <c r="D11" s="133"/>
      <c r="E11" s="215" t="s">
        <v>20</v>
      </c>
      <c r="F11" s="216"/>
      <c r="G11" s="217"/>
      <c r="H11" s="39">
        <f>'SPONSOR WORKSHEET'!J51</f>
        <v>0</v>
      </c>
      <c r="I11" s="39">
        <f>'SPONSOR WORKSHEET'!K51</f>
        <v>0</v>
      </c>
      <c r="J11" s="39">
        <f>'SPONSOR WORKSHEET'!L51</f>
        <v>0</v>
      </c>
      <c r="K11" s="39">
        <f>'SPONSOR WORKSHEET'!M51</f>
        <v>0</v>
      </c>
      <c r="L11" s="39">
        <f>'SPONSOR WORKSHEET'!N51</f>
        <v>0</v>
      </c>
      <c r="M11" s="39">
        <f t="shared" si="0"/>
        <v>0</v>
      </c>
    </row>
    <row r="12" spans="1:13" ht="25.5" customHeight="1">
      <c r="A12" s="4"/>
      <c r="B12" s="133"/>
      <c r="C12" s="133"/>
      <c r="D12" s="133"/>
      <c r="E12" s="215" t="s">
        <v>11</v>
      </c>
      <c r="F12" s="216"/>
      <c r="G12" s="217"/>
      <c r="H12" s="39">
        <f>'SPONSOR WORKSHEET'!J42+'SPONSOR WORKSHEET'!J43+'SPONSOR WORKSHEET'!J44</f>
        <v>0</v>
      </c>
      <c r="I12" s="39">
        <f>'SPONSOR WORKSHEET'!K42+'SPONSOR WORKSHEET'!K43+'SPONSOR WORKSHEET'!K44</f>
        <v>0</v>
      </c>
      <c r="J12" s="39">
        <f>'SPONSOR WORKSHEET'!L42+'SPONSOR WORKSHEET'!L43+'SPONSOR WORKSHEET'!L44</f>
        <v>0</v>
      </c>
      <c r="K12" s="39">
        <f>'SPONSOR WORKSHEET'!M42+'SPONSOR WORKSHEET'!M43+'SPONSOR WORKSHEET'!M44</f>
        <v>0</v>
      </c>
      <c r="L12" s="39">
        <f>'SPONSOR WORKSHEET'!N42+'SPONSOR WORKSHEET'!N43+'SPONSOR WORKSHEET'!N44</f>
        <v>0</v>
      </c>
      <c r="M12" s="39">
        <f t="shared" si="0"/>
        <v>0</v>
      </c>
    </row>
    <row r="13" spans="1:13" ht="25.5" customHeight="1">
      <c r="A13" s="4"/>
      <c r="B13" s="133"/>
      <c r="C13" s="133"/>
      <c r="D13" s="133"/>
      <c r="E13" s="215" t="s">
        <v>12</v>
      </c>
      <c r="F13" s="216"/>
      <c r="G13" s="217"/>
      <c r="H13" s="39">
        <f>'SPONSOR WORKSHEET'!J53+'SPONSOR WORKSHEET'!J54+'SPONSOR WORKSHEET'!J55+'SPONSOR WORKSHEET'!J56</f>
        <v>0</v>
      </c>
      <c r="I13" s="39">
        <f>'SPONSOR WORKSHEET'!K53+'SPONSOR WORKSHEET'!K54+'SPONSOR WORKSHEET'!K55+'SPONSOR WORKSHEET'!K56</f>
        <v>0</v>
      </c>
      <c r="J13" s="39">
        <f>'SPONSOR WORKSHEET'!L53+'SPONSOR WORKSHEET'!L54+'SPONSOR WORKSHEET'!L55+'SPONSOR WORKSHEET'!L56</f>
        <v>0</v>
      </c>
      <c r="K13" s="39">
        <f>'SPONSOR WORKSHEET'!M53+'SPONSOR WORKSHEET'!M54+'SPONSOR WORKSHEET'!M55+'SPONSOR WORKSHEET'!M56</f>
        <v>0</v>
      </c>
      <c r="L13" s="39">
        <f>'SPONSOR WORKSHEET'!N53+'SPONSOR WORKSHEET'!N54+'SPONSOR WORKSHEET'!N55+'SPONSOR WORKSHEET'!N56</f>
        <v>0</v>
      </c>
      <c r="M13" s="39">
        <f t="shared" si="0"/>
        <v>0</v>
      </c>
    </row>
    <row r="14" spans="1:13" ht="25.5" customHeight="1">
      <c r="A14" s="4"/>
      <c r="B14" s="133"/>
      <c r="C14" s="133"/>
      <c r="D14" s="133"/>
      <c r="E14" s="215" t="s">
        <v>13</v>
      </c>
      <c r="F14" s="216"/>
      <c r="G14" s="217"/>
      <c r="H14" s="39">
        <f>'SPONSOR WORKSHEET'!J37</f>
        <v>0</v>
      </c>
      <c r="I14" s="39">
        <f>'SPONSOR WORKSHEET'!K37</f>
        <v>0</v>
      </c>
      <c r="J14" s="39">
        <f>'SPONSOR WORKSHEET'!L37</f>
        <v>0</v>
      </c>
      <c r="K14" s="39">
        <f>'SPONSOR WORKSHEET'!M37</f>
        <v>0</v>
      </c>
      <c r="L14" s="39">
        <f>'SPONSOR WORKSHEET'!N37</f>
        <v>0</v>
      </c>
      <c r="M14" s="39">
        <f t="shared" si="0"/>
        <v>0</v>
      </c>
    </row>
    <row r="15" spans="1:13" ht="25.5" customHeight="1">
      <c r="A15" s="4"/>
      <c r="B15" s="133"/>
      <c r="C15" s="133"/>
      <c r="D15" s="133"/>
      <c r="E15" s="215" t="s">
        <v>14</v>
      </c>
      <c r="F15" s="216"/>
      <c r="G15" s="217"/>
      <c r="H15" s="39">
        <f>SUM(H3:H14)</f>
        <v>50215</v>
      </c>
      <c r="I15" s="39">
        <f>SUM(I3:I14)</f>
        <v>46781.909999999996</v>
      </c>
      <c r="J15" s="39">
        <f>SUM(J3:J14)</f>
        <v>48406.550300000003</v>
      </c>
      <c r="K15" s="39">
        <f>SUM(K3:K14)</f>
        <v>0</v>
      </c>
      <c r="L15" s="39">
        <f>SUM(L3:L14)</f>
        <v>0</v>
      </c>
      <c r="M15" s="39">
        <f t="shared" si="0"/>
        <v>145403.46030000001</v>
      </c>
    </row>
    <row r="16" spans="1:13" ht="29">
      <c r="A16" s="168" t="s">
        <v>17</v>
      </c>
      <c r="B16" s="169">
        <f>IF('SPONSOR WORKSHEET'!J61="",IF('SPONSOR WORKSHEET'!E60="",VLOOKUP('SPONSOR WORKSHEET'!G60,'SPONSOR WORKSHEET'!A103:E109,3),('SPONSOR WORKSHEET'!E60/100)),'SPONSOR WORKSHEET'!J61/'SPONSOR WORKSHEET'!J59)</f>
        <v>0.5</v>
      </c>
      <c r="C16" s="169">
        <f>IF('SPONSOR WORKSHEET'!K61="",IF(I15&gt;0,IF('SPONSOR WORKSHEET'!$E60="",IF('SPONSOR WORKSHEET'!$G60="2010/2011","48.5%",IF('SPONSOR WORKSHEET'!$G60="2011/2012","49.5%",IF('SPONSOR WORKSHEET'!$G60="2012/2013","50.0%",IF('SPONSOR WORKSHEET'!$G60="2013/2014","50.0%",IF('SPONSOR WORKSHEET'!$G60="2014/2015","50.0%"))))),('SPONSOR WORKSHEET'!E60/100)),""),'SPONSOR WORKSHEET'!K61/'SPONSOR WORKSHEET'!K59)</f>
        <v>0.5</v>
      </c>
      <c r="D16" s="169">
        <f>IF('SPONSOR WORKSHEET'!L61="",IF(J15&gt;0,IF('SPONSOR WORKSHEET'!$E60="",IF('SPONSOR WORKSHEET'!$G60="2010/2011","49.5%",IF('SPONSOR WORKSHEET'!$G60="2011/2012","50.0%",IF('SPONSOR WORKSHEET'!$G60="2012/2013","50.0%",IF('SPONSOR WORKSHEET'!$G60="2013/2014","50.0%",IF('SPONSOR WORKSHEET'!$G60="2014/2015","50.0%"))))),('SPONSOR WORKSHEET'!$E60/100)),""),'SPONSOR WORKSHEET'!L61/'SPONSOR WORKSHEET'!L59)</f>
        <v>0.5</v>
      </c>
      <c r="E16" s="169" t="str">
        <f>IF('SPONSOR WORKSHEET'!M61="",IF(K15&gt;0,IF('SPONSOR WORKSHEET'!$E60="",IF('SPONSOR WORKSHEET'!$G60="2010/2011","50.0%",IF('SPONSOR WORKSHEET'!$G60="2011/2012","50.0%",IF('SPONSOR WORKSHEET'!$G60="2012/2013","50.0%",IF('SPONSOR WORKSHEET'!$G60="2013/2014","50.0%",IF('SPONSOR WORKSHEET'!$G60="2014/2015","50.0%"))))),('SPONSOR WORKSHEET'!$E60/100)),""),'SPONSOR WORKSHEET'!M61/'SPONSOR WORKSHEET'!M59)</f>
        <v/>
      </c>
      <c r="F16" s="169" t="str">
        <f>IF('SPONSOR WORKSHEET'!N61="",IF(L15&gt;0,IF('SPONSOR WORKSHEET'!$E60="",IF('SPONSOR WORKSHEET'!$G60="2010/2011","50.0%",IF('SPONSOR WORKSHEET'!$G60="2011/2012","50.0%",IF('SPONSOR WORKSHEET'!$G60="2012/2013","50.0%",IF('SPONSOR WORKSHEET'!$G60="2013/2014","50.0%",IF('SPONSOR WORKSHEET'!$G60="2014/2015","50.0%"))))),('SPONSOR WORKSHEET'!$E60/100)),""),'SPONSOR WORKSHEET'!N61/'SPONSOR WORKSHEET'!N59)</f>
        <v/>
      </c>
      <c r="G16" s="5" t="s">
        <v>15</v>
      </c>
      <c r="H16" s="54">
        <f>IF('SPONSOR WORKSHEET'!$K2="","INPUT YEAR ON WORKSHEET",IF('SPONSOR WORKSHEET'!J61=0,'SPONSOR WORKSHEET'!J60,'SPONSOR WORKSHEET'!J61))</f>
        <v>17346</v>
      </c>
      <c r="I16" s="54">
        <f>IF('SPONSOR WORKSHEET'!$K2="","INPUT YEAR ON WORKSHEET",IF('SPONSOR WORKSHEET'!K61=0,'SPONSOR WORKSHEET'!K60,'SPONSOR WORKSHEET'!K61))</f>
        <v>17866.379999999997</v>
      </c>
      <c r="J16" s="54">
        <f>IF('SPONSOR WORKSHEET'!$K2="","INPUT YEAR ON WORKSHEET",IF('SPONSOR WORKSHEET'!L61=0,'SPONSOR WORKSHEET'!L60,'SPONSOR WORKSHEET'!L61))</f>
        <v>18402.471400000002</v>
      </c>
      <c r="K16" s="54">
        <f>IF('SPONSOR WORKSHEET'!$K2="","INPUT YEAR ON WORKSHEET",IF('SPONSOR WORKSHEET'!M61=0,'SPONSOR WORKSHEET'!M60,'SPONSOR WORKSHEET'!M61))</f>
        <v>0</v>
      </c>
      <c r="L16" s="54">
        <f>IF('SPONSOR WORKSHEET'!$K2="","INPUT YEAR ON WORKSHEET",IF('SPONSOR WORKSHEET'!N61=0,'SPONSOR WORKSHEET'!N60,'SPONSOR WORKSHEET'!N61))</f>
        <v>0</v>
      </c>
      <c r="M16" s="39">
        <f t="shared" si="0"/>
        <v>53614.8514</v>
      </c>
    </row>
    <row r="17" spans="1:13" ht="25.5" customHeight="1">
      <c r="A17" s="4"/>
      <c r="B17" s="133"/>
      <c r="C17" s="133"/>
      <c r="D17" s="133"/>
      <c r="E17" s="218" t="s">
        <v>16</v>
      </c>
      <c r="F17" s="216"/>
      <c r="G17" s="217"/>
      <c r="H17" s="39">
        <f>SUM(H15:H16)</f>
        <v>67561</v>
      </c>
      <c r="I17" s="39">
        <f t="shared" ref="I17:L17" si="1">SUM(I15:I16)</f>
        <v>64648.289999999994</v>
      </c>
      <c r="J17" s="39">
        <f t="shared" si="1"/>
        <v>66809.021700000012</v>
      </c>
      <c r="K17" s="39">
        <f t="shared" si="1"/>
        <v>0</v>
      </c>
      <c r="L17" s="39">
        <f t="shared" si="1"/>
        <v>0</v>
      </c>
      <c r="M17" s="39">
        <f>IF(SUM(H17:L17)='SPONSOR WORKSHEET'!O62,SUM(H17:L17),"PROBLEM")</f>
        <v>199018.31169999999</v>
      </c>
    </row>
    <row r="18" spans="1:13" ht="21.75" customHeight="1"/>
    <row r="19" spans="1:13" ht="21.75" customHeight="1" thickBot="1">
      <c r="A19" s="2" t="s">
        <v>18</v>
      </c>
      <c r="G19" s="172"/>
      <c r="H19" s="172"/>
      <c r="I19" s="172"/>
    </row>
    <row r="20" spans="1:13" s="6" customFormat="1" ht="22.5" customHeight="1">
      <c r="A20" s="6" t="s">
        <v>19</v>
      </c>
    </row>
    <row r="21" spans="1:13" ht="25.5" customHeight="1"/>
    <row r="22" spans="1:13" ht="20.25" customHeight="1"/>
    <row r="23" spans="1:13" ht="22.5" customHeight="1"/>
    <row r="24" spans="1:13" ht="19.5" customHeight="1"/>
  </sheetData>
  <sheetProtection selectLockedCells="1"/>
  <mergeCells count="17">
    <mergeCell ref="M1:M2"/>
    <mergeCell ref="A1:D2"/>
    <mergeCell ref="E3:G3"/>
    <mergeCell ref="E4:G4"/>
    <mergeCell ref="E1:G2"/>
    <mergeCell ref="E5:G5"/>
    <mergeCell ref="E6:G6"/>
    <mergeCell ref="E7:G7"/>
    <mergeCell ref="E8:G8"/>
    <mergeCell ref="E9:G9"/>
    <mergeCell ref="E10:G10"/>
    <mergeCell ref="E17:G17"/>
    <mergeCell ref="E11:G11"/>
    <mergeCell ref="E12:G12"/>
    <mergeCell ref="E13:G13"/>
    <mergeCell ref="E14:G14"/>
    <mergeCell ref="E15:G15"/>
  </mergeCells>
  <printOptions horizontalCentered="1" verticalCentered="1"/>
  <pageMargins left="0.4" right="0.4" top="0.75" bottom="0.3" header="0.3" footer="0.35"/>
  <pageSetup orientation="landscape"/>
  <headerFooter>
    <oddHeader>&amp;C&amp;"Cambria,Regular"&amp;16CU Internal Budget Form for Sponsored Projects&amp;"Century Gothic,Bold"&amp;14
&amp;"Century Gothic,Regular"&amp;11Cost Sharing should be submitted on a separate form</oddHeader>
    <oddFooter>&amp;C
&amp;R
&amp;A
&amp;"Century Gothic,Regular"&amp;8&amp;K00-039&amp;D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H56"/>
  <sheetViews>
    <sheetView tabSelected="1" topLeftCell="A31" workbookViewId="0">
      <selection activeCell="D6" sqref="D6"/>
    </sheetView>
  </sheetViews>
  <sheetFormatPr baseColWidth="10" defaultColWidth="8.7109375" defaultRowHeight="18" x14ac:dyDescent="0"/>
  <cols>
    <col min="1" max="1" width="28.28515625" customWidth="1"/>
    <col min="2" max="2" width="13" customWidth="1"/>
    <col min="3" max="3" width="18.7109375" customWidth="1"/>
    <col min="4" max="4" width="18" customWidth="1"/>
    <col min="5" max="5" width="14.42578125" customWidth="1"/>
    <col min="6" max="6" width="13.85546875" customWidth="1"/>
  </cols>
  <sheetData>
    <row r="1" spans="1:8">
      <c r="A1" s="233" t="s">
        <v>127</v>
      </c>
      <c r="B1" s="234"/>
      <c r="C1" s="234"/>
      <c r="D1" s="234"/>
      <c r="E1" s="179"/>
      <c r="F1" s="179"/>
      <c r="G1" s="179"/>
      <c r="H1" s="179"/>
    </row>
    <row r="2" spans="1:8">
      <c r="A2" s="234"/>
      <c r="B2" s="234"/>
      <c r="C2" s="234"/>
      <c r="D2" s="234"/>
      <c r="E2" s="179"/>
      <c r="F2" s="179"/>
      <c r="G2" s="179"/>
      <c r="H2" s="179"/>
    </row>
    <row r="3" spans="1:8" ht="19" thickBot="1">
      <c r="A3" s="235"/>
      <c r="B3" s="235"/>
      <c r="C3" s="235"/>
      <c r="D3" s="235"/>
      <c r="E3" s="179"/>
      <c r="F3" s="179"/>
      <c r="G3" s="179"/>
      <c r="H3" s="179"/>
    </row>
    <row r="4" spans="1:8" ht="32.25" customHeight="1" thickBot="1">
      <c r="A4" s="181" t="s">
        <v>100</v>
      </c>
      <c r="B4" s="188" t="s">
        <v>101</v>
      </c>
      <c r="C4" s="182" t="s">
        <v>125</v>
      </c>
      <c r="D4" s="183" t="s">
        <v>102</v>
      </c>
    </row>
    <row r="5" spans="1:8" ht="23.25" customHeight="1">
      <c r="A5" s="189" t="str">
        <f>IF('SPONSOR WORKSHEET'!A5="","",'SPONSOR WORKSHEET'!A5)</f>
        <v>Dale,Michael Anthony Joseph</v>
      </c>
      <c r="B5" s="205">
        <f>IF('SPONSOR WORKSHEET'!B5="","",'SPONSOR WORKSHEET'!B5)</f>
        <v>919</v>
      </c>
      <c r="C5" s="189" t="str">
        <f>IF('SPONSOR WORKSHEET'!C5="","",'SPONSOR WORKSHEET'!C5)</f>
        <v xml:space="preserve">MADALE </v>
      </c>
      <c r="D5" s="185">
        <v>1</v>
      </c>
    </row>
    <row r="6" spans="1:8" ht="23.25" customHeight="1">
      <c r="A6" s="189" t="str">
        <f>IF('SPONSOR WORKSHEET'!A6="","",'SPONSOR WORKSHEET'!A6)</f>
        <v/>
      </c>
      <c r="B6" s="205" t="str">
        <f>IF('SPONSOR WORKSHEET'!B6="","",'SPONSOR WORKSHEET'!B6)</f>
        <v/>
      </c>
      <c r="C6" s="189" t="str">
        <f>IF('SPONSOR WORKSHEET'!C6="","",'SPONSOR WORKSHEET'!C6)</f>
        <v/>
      </c>
      <c r="D6" s="185"/>
    </row>
    <row r="7" spans="1:8" ht="23.25" customHeight="1">
      <c r="A7" s="189" t="str">
        <f>IF('SPONSOR WORKSHEET'!A7="","",'SPONSOR WORKSHEET'!A7)</f>
        <v/>
      </c>
      <c r="B7" s="205" t="str">
        <f>IF('SPONSOR WORKSHEET'!B7="","",'SPONSOR WORKSHEET'!B7)</f>
        <v/>
      </c>
      <c r="C7" s="189" t="str">
        <f>IF('SPONSOR WORKSHEET'!C7="","",'SPONSOR WORKSHEET'!C7)</f>
        <v/>
      </c>
      <c r="D7" s="186"/>
    </row>
    <row r="8" spans="1:8" ht="23.25" customHeight="1">
      <c r="A8" s="189" t="str">
        <f>IF('SPONSOR WORKSHEET'!A8="","",'SPONSOR WORKSHEET'!A8)</f>
        <v/>
      </c>
      <c r="B8" s="205" t="str">
        <f>IF('SPONSOR WORKSHEET'!B8="","",'SPONSOR WORKSHEET'!B8)</f>
        <v/>
      </c>
      <c r="C8" s="189" t="str">
        <f>IF('SPONSOR WORKSHEET'!C8="","",'SPONSOR WORKSHEET'!C8)</f>
        <v/>
      </c>
      <c r="D8" s="186"/>
    </row>
    <row r="9" spans="1:8" ht="23.25" customHeight="1">
      <c r="A9" s="189" t="str">
        <f>IF('SPONSOR WORKSHEET'!A9="","",'SPONSOR WORKSHEET'!A9)</f>
        <v/>
      </c>
      <c r="B9" s="205" t="str">
        <f>IF('SPONSOR WORKSHEET'!B9="","",'SPONSOR WORKSHEET'!B9)</f>
        <v/>
      </c>
      <c r="C9" s="189" t="str">
        <f>IF('SPONSOR WORKSHEET'!C9="","",'SPONSOR WORKSHEET'!C9)</f>
        <v/>
      </c>
      <c r="D9" s="186"/>
    </row>
    <row r="10" spans="1:8" ht="23.25" customHeight="1">
      <c r="A10" s="189" t="str">
        <f>IF('SPONSOR WORKSHEET'!A10="","",'SPONSOR WORKSHEET'!A10)</f>
        <v/>
      </c>
      <c r="B10" s="205" t="str">
        <f>IF('SPONSOR WORKSHEET'!B10="","",'SPONSOR WORKSHEET'!B10)</f>
        <v/>
      </c>
      <c r="C10" s="189" t="str">
        <f>IF('SPONSOR WORKSHEET'!C10="","",'SPONSOR WORKSHEET'!C10)</f>
        <v/>
      </c>
      <c r="D10" s="186"/>
    </row>
    <row r="11" spans="1:8" ht="23.25" customHeight="1">
      <c r="A11" s="189" t="str">
        <f>IF('SPONSOR WORKSHEET'!A11="","",'SPONSOR WORKSHEET'!A11)</f>
        <v/>
      </c>
      <c r="B11" s="205" t="str">
        <f>IF('SPONSOR WORKSHEET'!B11="","",'SPONSOR WORKSHEET'!B11)</f>
        <v/>
      </c>
      <c r="C11" s="189" t="str">
        <f>IF('SPONSOR WORKSHEET'!C11="","",'SPONSOR WORKSHEET'!C11)</f>
        <v/>
      </c>
      <c r="D11" s="186"/>
    </row>
    <row r="12" spans="1:8" ht="23.25" customHeight="1">
      <c r="A12" s="189" t="str">
        <f>IF('SPONSOR WORKSHEET'!A12="","",'SPONSOR WORKSHEET'!A12)</f>
        <v/>
      </c>
      <c r="B12" s="205" t="str">
        <f>IF('SPONSOR WORKSHEET'!B12="","",'SPONSOR WORKSHEET'!B12)</f>
        <v/>
      </c>
      <c r="C12" s="189" t="str">
        <f>IF('SPONSOR WORKSHEET'!C12="","",'SPONSOR WORKSHEET'!C12)</f>
        <v/>
      </c>
      <c r="D12" s="186"/>
    </row>
    <row r="13" spans="1:8" ht="23.25" customHeight="1">
      <c r="B13" s="206"/>
      <c r="D13" s="236">
        <f>SUM(D5:D12)</f>
        <v>1</v>
      </c>
    </row>
    <row r="14" spans="1:8">
      <c r="B14" s="206"/>
      <c r="D14" s="236"/>
    </row>
    <row r="15" spans="1:8" ht="19.5" customHeight="1">
      <c r="A15" s="180" t="s">
        <v>113</v>
      </c>
      <c r="B15" s="207">
        <v>919</v>
      </c>
    </row>
    <row r="16" spans="1:8">
      <c r="B16" s="206"/>
    </row>
    <row r="17" spans="1:7">
      <c r="A17" s="203" t="s">
        <v>103</v>
      </c>
      <c r="B17" s="208"/>
      <c r="C17" s="184"/>
      <c r="D17" s="184"/>
    </row>
    <row r="18" spans="1:7">
      <c r="B18" s="206"/>
      <c r="E18" s="184"/>
      <c r="F18" s="184"/>
    </row>
    <row r="19" spans="1:7">
      <c r="A19" s="179" t="s">
        <v>129</v>
      </c>
      <c r="B19" s="209"/>
      <c r="C19" s="179"/>
    </row>
    <row r="20" spans="1:7" ht="24" customHeight="1">
      <c r="B20" s="207"/>
      <c r="C20" s="191"/>
      <c r="D20" s="231"/>
      <c r="E20" s="232"/>
    </row>
    <row r="21" spans="1:7" ht="20.25" customHeight="1">
      <c r="B21" s="210" t="s">
        <v>126</v>
      </c>
      <c r="C21" s="190"/>
      <c r="D21" s="230" t="s">
        <v>112</v>
      </c>
      <c r="E21" s="230"/>
      <c r="G21" s="187"/>
    </row>
    <row r="22" spans="1:7">
      <c r="B22" s="206"/>
    </row>
    <row r="23" spans="1:7" ht="20.25" customHeight="1">
      <c r="B23" s="207"/>
      <c r="C23" s="191"/>
      <c r="D23" s="231"/>
      <c r="E23" s="232"/>
    </row>
    <row r="24" spans="1:7" ht="25.5" customHeight="1">
      <c r="B24" s="180" t="s">
        <v>126</v>
      </c>
      <c r="C24" s="190"/>
      <c r="D24" s="230" t="s">
        <v>112</v>
      </c>
      <c r="E24" s="230"/>
    </row>
    <row r="25" spans="1:7">
      <c r="A25" s="192" t="s">
        <v>115</v>
      </c>
      <c r="B25" s="193"/>
    </row>
    <row r="26" spans="1:7">
      <c r="A26" s="194" t="s">
        <v>114</v>
      </c>
      <c r="B26" s="195"/>
    </row>
    <row r="27" spans="1:7">
      <c r="A27" s="194" t="s">
        <v>116</v>
      </c>
      <c r="B27" s="195"/>
      <c r="D27" s="211" t="s">
        <v>134</v>
      </c>
      <c r="E27" s="212"/>
    </row>
    <row r="28" spans="1:7">
      <c r="A28" s="194" t="s">
        <v>117</v>
      </c>
      <c r="B28" s="195"/>
    </row>
    <row r="29" spans="1:7">
      <c r="A29" s="194" t="s">
        <v>118</v>
      </c>
      <c r="B29" s="195"/>
    </row>
    <row r="30" spans="1:7">
      <c r="A30" s="194" t="s">
        <v>120</v>
      </c>
      <c r="B30" s="195"/>
    </row>
    <row r="31" spans="1:7">
      <c r="A31" s="194" t="s">
        <v>121</v>
      </c>
      <c r="B31" s="195"/>
    </row>
    <row r="32" spans="1:7">
      <c r="A32" s="194" t="s">
        <v>122</v>
      </c>
      <c r="B32" s="195"/>
    </row>
    <row r="33" spans="1:6">
      <c r="A33" s="194" t="s">
        <v>123</v>
      </c>
      <c r="B33" s="195"/>
    </row>
    <row r="34" spans="1:6">
      <c r="A34" s="196" t="s">
        <v>124</v>
      </c>
      <c r="B34" s="197"/>
    </row>
    <row r="35" spans="1:6">
      <c r="C35" s="190"/>
      <c r="D35" s="201"/>
      <c r="E35" s="201"/>
    </row>
    <row r="36" spans="1:6">
      <c r="A36" s="192" t="s">
        <v>133</v>
      </c>
      <c r="B36" s="198"/>
      <c r="C36" s="204"/>
      <c r="D36" s="201"/>
      <c r="E36" s="201"/>
    </row>
    <row r="37" spans="1:6">
      <c r="A37" s="194"/>
      <c r="B37" s="199"/>
      <c r="C37" s="195"/>
    </row>
    <row r="38" spans="1:6" ht="20.25" customHeight="1">
      <c r="A38" s="194" t="s">
        <v>130</v>
      </c>
      <c r="B38" s="199"/>
      <c r="C38" s="195"/>
    </row>
    <row r="39" spans="1:6">
      <c r="A39" s="194" t="s">
        <v>132</v>
      </c>
      <c r="B39" s="199"/>
      <c r="C39" s="195"/>
    </row>
    <row r="40" spans="1:6">
      <c r="A40" s="194" t="s">
        <v>131</v>
      </c>
      <c r="B40" s="199"/>
      <c r="C40" s="195"/>
    </row>
    <row r="41" spans="1:6">
      <c r="A41" s="194" t="s">
        <v>141</v>
      </c>
      <c r="B41" s="199"/>
      <c r="C41" s="195"/>
    </row>
    <row r="42" spans="1:6">
      <c r="A42" s="196"/>
      <c r="B42" s="200"/>
      <c r="C42" s="197"/>
    </row>
    <row r="44" spans="1:6">
      <c r="A44" s="202" t="s">
        <v>128</v>
      </c>
      <c r="B44" s="198"/>
      <c r="C44" s="198"/>
      <c r="D44" s="198"/>
      <c r="E44" s="198"/>
      <c r="F44" s="193"/>
    </row>
    <row r="45" spans="1:6">
      <c r="A45" s="194" t="s">
        <v>119</v>
      </c>
      <c r="B45" s="199"/>
      <c r="C45" s="199"/>
      <c r="D45" s="199"/>
      <c r="E45" s="199"/>
      <c r="F45" s="195"/>
    </row>
    <row r="46" spans="1:6">
      <c r="A46" s="194"/>
      <c r="B46" s="199"/>
      <c r="C46" s="199"/>
      <c r="D46" s="199"/>
      <c r="E46" s="199"/>
      <c r="F46" s="195"/>
    </row>
    <row r="47" spans="1:6">
      <c r="A47" s="194" t="s">
        <v>139</v>
      </c>
      <c r="B47" s="199"/>
      <c r="C47" s="199"/>
      <c r="D47" s="199"/>
      <c r="E47" s="199"/>
      <c r="F47" s="195"/>
    </row>
    <row r="48" spans="1:6">
      <c r="A48" s="194" t="s">
        <v>109</v>
      </c>
      <c r="B48" s="199"/>
      <c r="C48" s="199"/>
      <c r="D48" s="199"/>
      <c r="E48" s="199"/>
      <c r="F48" s="195"/>
    </row>
    <row r="49" spans="1:6">
      <c r="A49" s="194" t="s">
        <v>104</v>
      </c>
      <c r="B49" s="199"/>
      <c r="C49" s="199"/>
      <c r="D49" s="199"/>
      <c r="E49" s="199"/>
      <c r="F49" s="195"/>
    </row>
    <row r="50" spans="1:6">
      <c r="A50" s="194" t="s">
        <v>105</v>
      </c>
      <c r="B50" s="199"/>
      <c r="C50" s="199"/>
      <c r="D50" s="199"/>
      <c r="E50" s="199"/>
      <c r="F50" s="195"/>
    </row>
    <row r="51" spans="1:6">
      <c r="A51" s="194" t="s">
        <v>140</v>
      </c>
      <c r="B51" s="199"/>
      <c r="C51" s="199"/>
      <c r="D51" s="199"/>
      <c r="E51" s="199"/>
      <c r="F51" s="195"/>
    </row>
    <row r="52" spans="1:6">
      <c r="A52" s="194" t="s">
        <v>106</v>
      </c>
      <c r="B52" s="199"/>
      <c r="C52" s="199"/>
      <c r="D52" s="199"/>
      <c r="E52" s="199"/>
      <c r="F52" s="195"/>
    </row>
    <row r="53" spans="1:6">
      <c r="A53" s="194" t="s">
        <v>107</v>
      </c>
      <c r="B53" s="199"/>
      <c r="C53" s="199"/>
      <c r="D53" s="199"/>
      <c r="E53" s="199"/>
      <c r="F53" s="195"/>
    </row>
    <row r="54" spans="1:6">
      <c r="A54" s="194" t="s">
        <v>110</v>
      </c>
      <c r="B54" s="199"/>
      <c r="C54" s="199"/>
      <c r="D54" s="199"/>
      <c r="E54" s="199"/>
      <c r="F54" s="195"/>
    </row>
    <row r="55" spans="1:6">
      <c r="A55" s="194" t="s">
        <v>111</v>
      </c>
      <c r="B55" s="199"/>
      <c r="C55" s="199"/>
      <c r="D55" s="199"/>
      <c r="E55" s="199"/>
      <c r="F55" s="195"/>
    </row>
    <row r="56" spans="1:6">
      <c r="A56" s="196" t="s">
        <v>108</v>
      </c>
      <c r="B56" s="200"/>
      <c r="C56" s="200"/>
      <c r="D56" s="200"/>
      <c r="E56" s="200"/>
      <c r="F56" s="197"/>
    </row>
  </sheetData>
  <mergeCells count="6">
    <mergeCell ref="D21:E21"/>
    <mergeCell ref="D23:E23"/>
    <mergeCell ref="D24:E24"/>
    <mergeCell ref="A1:D3"/>
    <mergeCell ref="D13:D14"/>
    <mergeCell ref="D20:E20"/>
  </mergeCells>
  <pageMargins left="0.7" right="0.7" top="0.75" bottom="0.75" header="0.3" footer="0.3"/>
  <pageSetup scale="6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3" r:id="rId3" name="Check Box 3">
              <controlPr defaultSize="0" autoFill="0" autoLine="0" autoPict="0">
                <anchor moveWithCells="1">
                  <from>
                    <xdr:col>0</xdr:col>
                    <xdr:colOff>317500</xdr:colOff>
                    <xdr:row>37</xdr:row>
                    <xdr:rowOff>25400</xdr:rowOff>
                  </from>
                  <to>
                    <xdr:col>0</xdr:col>
                    <xdr:colOff>622300</xdr:colOff>
                    <xdr:row>37</xdr:row>
                    <xdr:rowOff>241300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24" r:id="rId4" name="Check Box 4">
              <controlPr defaultSize="0" autoFill="0" autoLine="0" autoPict="0">
                <anchor moveWithCells="1">
                  <from>
                    <xdr:col>0</xdr:col>
                    <xdr:colOff>1117600</xdr:colOff>
                    <xdr:row>37</xdr:row>
                    <xdr:rowOff>50800</xdr:rowOff>
                  </from>
                  <to>
                    <xdr:col>0</xdr:col>
                    <xdr:colOff>1320800</xdr:colOff>
                    <xdr:row>38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27" r:id="rId5" name="Check Box 7">
              <controlPr defaultSize="0" autoFill="0" autoLine="0" autoPict="0">
                <anchor moveWithCells="1">
                  <from>
                    <xdr:col>0</xdr:col>
                    <xdr:colOff>317500</xdr:colOff>
                    <xdr:row>37</xdr:row>
                    <xdr:rowOff>215900</xdr:rowOff>
                  </from>
                  <to>
                    <xdr:col>0</xdr:col>
                    <xdr:colOff>622300</xdr:colOff>
                    <xdr:row>38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30" r:id="rId6" name="Check Box 10">
              <controlPr defaultSize="0" autoFill="0" autoLine="0" autoPict="0">
                <anchor moveWithCells="1">
                  <from>
                    <xdr:col>0</xdr:col>
                    <xdr:colOff>317500</xdr:colOff>
                    <xdr:row>39</xdr:row>
                    <xdr:rowOff>12700</xdr:rowOff>
                  </from>
                  <to>
                    <xdr:col>0</xdr:col>
                    <xdr:colOff>558800</xdr:colOff>
                    <xdr:row>39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33" r:id="rId7" name="Check Box 13">
              <controlPr defaultSize="0" autoFill="0" autoLine="0" autoPict="0">
                <anchor moveWithCells="1">
                  <from>
                    <xdr:col>0</xdr:col>
                    <xdr:colOff>330200</xdr:colOff>
                    <xdr:row>46</xdr:row>
                    <xdr:rowOff>25400</xdr:rowOff>
                  </from>
                  <to>
                    <xdr:col>0</xdr:col>
                    <xdr:colOff>533400</xdr:colOff>
                    <xdr:row>47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34" r:id="rId8" name="Check Box 14">
              <controlPr defaultSize="0" autoFill="0" autoLine="0" autoPict="0">
                <anchor moveWithCells="1">
                  <from>
                    <xdr:col>0</xdr:col>
                    <xdr:colOff>1092200</xdr:colOff>
                    <xdr:row>46</xdr:row>
                    <xdr:rowOff>38100</xdr:rowOff>
                  </from>
                  <to>
                    <xdr:col>0</xdr:col>
                    <xdr:colOff>1320800</xdr:colOff>
                    <xdr:row>47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53" r:id="rId9" name="Check Box 33">
              <controlPr defaultSize="0" autoFill="0" autoLine="0" autoPict="0">
                <anchor moveWithCells="1">
                  <from>
                    <xdr:col>0</xdr:col>
                    <xdr:colOff>330200</xdr:colOff>
                    <xdr:row>47</xdr:row>
                    <xdr:rowOff>25400</xdr:rowOff>
                  </from>
                  <to>
                    <xdr:col>0</xdr:col>
                    <xdr:colOff>533400</xdr:colOff>
                    <xdr:row>48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54" r:id="rId10" name="Check Box 34">
              <controlPr defaultSize="0" autoFill="0" autoLine="0" autoPict="0">
                <anchor moveWithCells="1">
                  <from>
                    <xdr:col>0</xdr:col>
                    <xdr:colOff>1092200</xdr:colOff>
                    <xdr:row>47</xdr:row>
                    <xdr:rowOff>38100</xdr:rowOff>
                  </from>
                  <to>
                    <xdr:col>0</xdr:col>
                    <xdr:colOff>1320800</xdr:colOff>
                    <xdr:row>48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55" r:id="rId11" name="Check Box 35">
              <controlPr defaultSize="0" autoFill="0" autoLine="0" autoPict="0">
                <anchor moveWithCells="1">
                  <from>
                    <xdr:col>0</xdr:col>
                    <xdr:colOff>330200</xdr:colOff>
                    <xdr:row>48</xdr:row>
                    <xdr:rowOff>25400</xdr:rowOff>
                  </from>
                  <to>
                    <xdr:col>0</xdr:col>
                    <xdr:colOff>533400</xdr:colOff>
                    <xdr:row>49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56" r:id="rId12" name="Check Box 36">
              <controlPr defaultSize="0" autoFill="0" autoLine="0" autoPict="0">
                <anchor moveWithCells="1">
                  <from>
                    <xdr:col>0</xdr:col>
                    <xdr:colOff>1092200</xdr:colOff>
                    <xdr:row>48</xdr:row>
                    <xdr:rowOff>38100</xdr:rowOff>
                  </from>
                  <to>
                    <xdr:col>0</xdr:col>
                    <xdr:colOff>1320800</xdr:colOff>
                    <xdr:row>49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57" r:id="rId13" name="Check Box 37">
              <controlPr defaultSize="0" autoFill="0" autoLine="0" autoPict="0">
                <anchor moveWithCells="1">
                  <from>
                    <xdr:col>0</xdr:col>
                    <xdr:colOff>330200</xdr:colOff>
                    <xdr:row>49</xdr:row>
                    <xdr:rowOff>25400</xdr:rowOff>
                  </from>
                  <to>
                    <xdr:col>0</xdr:col>
                    <xdr:colOff>533400</xdr:colOff>
                    <xdr:row>50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58" r:id="rId14" name="Check Box 38">
              <controlPr defaultSize="0" autoFill="0" autoLine="0" autoPict="0">
                <anchor moveWithCells="1">
                  <from>
                    <xdr:col>0</xdr:col>
                    <xdr:colOff>1092200</xdr:colOff>
                    <xdr:row>49</xdr:row>
                    <xdr:rowOff>38100</xdr:rowOff>
                  </from>
                  <to>
                    <xdr:col>0</xdr:col>
                    <xdr:colOff>1320800</xdr:colOff>
                    <xdr:row>50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59" r:id="rId15" name="Check Box 39">
              <controlPr defaultSize="0" autoFill="0" autoLine="0" autoPict="0">
                <anchor moveWithCells="1">
                  <from>
                    <xdr:col>0</xdr:col>
                    <xdr:colOff>330200</xdr:colOff>
                    <xdr:row>50</xdr:row>
                    <xdr:rowOff>25400</xdr:rowOff>
                  </from>
                  <to>
                    <xdr:col>0</xdr:col>
                    <xdr:colOff>533400</xdr:colOff>
                    <xdr:row>51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60" r:id="rId16" name="Check Box 40">
              <controlPr defaultSize="0" autoFill="0" autoLine="0" autoPict="0">
                <anchor moveWithCells="1">
                  <from>
                    <xdr:col>0</xdr:col>
                    <xdr:colOff>1092200</xdr:colOff>
                    <xdr:row>50</xdr:row>
                    <xdr:rowOff>38100</xdr:rowOff>
                  </from>
                  <to>
                    <xdr:col>0</xdr:col>
                    <xdr:colOff>1320800</xdr:colOff>
                    <xdr:row>51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61" r:id="rId17" name="Check Box 41">
              <controlPr defaultSize="0" autoFill="0" autoLine="0" autoPict="0">
                <anchor moveWithCells="1">
                  <from>
                    <xdr:col>0</xdr:col>
                    <xdr:colOff>330200</xdr:colOff>
                    <xdr:row>51</xdr:row>
                    <xdr:rowOff>25400</xdr:rowOff>
                  </from>
                  <to>
                    <xdr:col>0</xdr:col>
                    <xdr:colOff>533400</xdr:colOff>
                    <xdr:row>52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62" r:id="rId18" name="Check Box 42">
              <controlPr defaultSize="0" autoFill="0" autoLine="0" autoPict="0">
                <anchor moveWithCells="1">
                  <from>
                    <xdr:col>0</xdr:col>
                    <xdr:colOff>1092200</xdr:colOff>
                    <xdr:row>51</xdr:row>
                    <xdr:rowOff>38100</xdr:rowOff>
                  </from>
                  <to>
                    <xdr:col>0</xdr:col>
                    <xdr:colOff>1320800</xdr:colOff>
                    <xdr:row>52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63" r:id="rId19" name="Check Box 43">
              <controlPr defaultSize="0" autoFill="0" autoLine="0" autoPict="0">
                <anchor moveWithCells="1">
                  <from>
                    <xdr:col>0</xdr:col>
                    <xdr:colOff>330200</xdr:colOff>
                    <xdr:row>52</xdr:row>
                    <xdr:rowOff>25400</xdr:rowOff>
                  </from>
                  <to>
                    <xdr:col>0</xdr:col>
                    <xdr:colOff>533400</xdr:colOff>
                    <xdr:row>53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64" r:id="rId20" name="Check Box 44">
              <controlPr defaultSize="0" autoFill="0" autoLine="0" autoPict="0">
                <anchor moveWithCells="1">
                  <from>
                    <xdr:col>0</xdr:col>
                    <xdr:colOff>1092200</xdr:colOff>
                    <xdr:row>52</xdr:row>
                    <xdr:rowOff>38100</xdr:rowOff>
                  </from>
                  <to>
                    <xdr:col>0</xdr:col>
                    <xdr:colOff>1320800</xdr:colOff>
                    <xdr:row>53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65" r:id="rId21" name="Check Box 45">
              <controlPr defaultSize="0" autoFill="0" autoLine="0" autoPict="0">
                <anchor moveWithCells="1">
                  <from>
                    <xdr:col>0</xdr:col>
                    <xdr:colOff>330200</xdr:colOff>
                    <xdr:row>53</xdr:row>
                    <xdr:rowOff>25400</xdr:rowOff>
                  </from>
                  <to>
                    <xdr:col>0</xdr:col>
                    <xdr:colOff>533400</xdr:colOff>
                    <xdr:row>54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66" r:id="rId22" name="Check Box 46">
              <controlPr defaultSize="0" autoFill="0" autoLine="0" autoPict="0">
                <anchor moveWithCells="1">
                  <from>
                    <xdr:col>0</xdr:col>
                    <xdr:colOff>1092200</xdr:colOff>
                    <xdr:row>53</xdr:row>
                    <xdr:rowOff>38100</xdr:rowOff>
                  </from>
                  <to>
                    <xdr:col>0</xdr:col>
                    <xdr:colOff>1320800</xdr:colOff>
                    <xdr:row>54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67" r:id="rId23" name="Check Box 47">
              <controlPr defaultSize="0" autoFill="0" autoLine="0" autoPict="0">
                <anchor moveWithCells="1">
                  <from>
                    <xdr:col>0</xdr:col>
                    <xdr:colOff>330200</xdr:colOff>
                    <xdr:row>54</xdr:row>
                    <xdr:rowOff>25400</xdr:rowOff>
                  </from>
                  <to>
                    <xdr:col>0</xdr:col>
                    <xdr:colOff>533400</xdr:colOff>
                    <xdr:row>55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68" r:id="rId24" name="Check Box 48">
              <controlPr defaultSize="0" autoFill="0" autoLine="0" autoPict="0">
                <anchor moveWithCells="1">
                  <from>
                    <xdr:col>0</xdr:col>
                    <xdr:colOff>1092200</xdr:colOff>
                    <xdr:row>54</xdr:row>
                    <xdr:rowOff>38100</xdr:rowOff>
                  </from>
                  <to>
                    <xdr:col>0</xdr:col>
                    <xdr:colOff>1320800</xdr:colOff>
                    <xdr:row>55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69" r:id="rId25" name="Check Box 49">
              <controlPr defaultSize="0" autoFill="0" autoLine="0" autoPict="0">
                <anchor moveWithCells="1">
                  <from>
                    <xdr:col>0</xdr:col>
                    <xdr:colOff>330200</xdr:colOff>
                    <xdr:row>55</xdr:row>
                    <xdr:rowOff>25400</xdr:rowOff>
                  </from>
                  <to>
                    <xdr:col>0</xdr:col>
                    <xdr:colOff>533400</xdr:colOff>
                    <xdr:row>56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70" r:id="rId26" name="Check Box 50">
              <controlPr defaultSize="0" autoFill="0" autoLine="0" autoPict="0">
                <anchor moveWithCells="1">
                  <from>
                    <xdr:col>0</xdr:col>
                    <xdr:colOff>1092200</xdr:colOff>
                    <xdr:row>55</xdr:row>
                    <xdr:rowOff>38100</xdr:rowOff>
                  </from>
                  <to>
                    <xdr:col>0</xdr:col>
                    <xdr:colOff>1320800</xdr:colOff>
                    <xdr:row>56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72" r:id="rId27" name="Check Box 52">
              <controlPr defaultSize="0" autoFill="0" autoLine="0" autoPict="0">
                <anchor moveWithCells="1">
                  <from>
                    <xdr:col>0</xdr:col>
                    <xdr:colOff>1117600</xdr:colOff>
                    <xdr:row>37</xdr:row>
                    <xdr:rowOff>228600</xdr:rowOff>
                  </from>
                  <to>
                    <xdr:col>0</xdr:col>
                    <xdr:colOff>1320800</xdr:colOff>
                    <xdr:row>39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73" r:id="rId28" name="Check Box 53">
              <controlPr defaultSize="0" autoFill="0" autoLine="0" autoPict="0">
                <anchor moveWithCells="1">
                  <from>
                    <xdr:col>0</xdr:col>
                    <xdr:colOff>1117600</xdr:colOff>
                    <xdr:row>38</xdr:row>
                    <xdr:rowOff>152400</xdr:rowOff>
                  </from>
                  <to>
                    <xdr:col>0</xdr:col>
                    <xdr:colOff>1320800</xdr:colOff>
                    <xdr:row>40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74" r:id="rId29" name="Check Box 54">
              <controlPr defaultSize="0" autoFill="0" autoLine="0" autoPict="0">
                <anchor moveWithCells="1">
                  <from>
                    <xdr:col>0</xdr:col>
                    <xdr:colOff>0</xdr:colOff>
                    <xdr:row>25</xdr:row>
                    <xdr:rowOff>0</xdr:rowOff>
                  </from>
                  <to>
                    <xdr:col>0</xdr:col>
                    <xdr:colOff>177800</xdr:colOff>
                    <xdr:row>26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75" r:id="rId30" name="Check Box 55">
              <controlPr defaultSize="0" autoFill="0" autoLine="0" autoPict="0">
                <anchor moveWithCells="1">
                  <from>
                    <xdr:col>0</xdr:col>
                    <xdr:colOff>0</xdr:colOff>
                    <xdr:row>26</xdr:row>
                    <xdr:rowOff>0</xdr:rowOff>
                  </from>
                  <to>
                    <xdr:col>0</xdr:col>
                    <xdr:colOff>177800</xdr:colOff>
                    <xdr:row>27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76" r:id="rId31" name="Check Box 56">
              <controlPr defaultSize="0" autoFill="0" autoLine="0" autoPict="0">
                <anchor moveWithCells="1">
                  <from>
                    <xdr:col>0</xdr:col>
                    <xdr:colOff>0</xdr:colOff>
                    <xdr:row>27</xdr:row>
                    <xdr:rowOff>0</xdr:rowOff>
                  </from>
                  <to>
                    <xdr:col>0</xdr:col>
                    <xdr:colOff>177800</xdr:colOff>
                    <xdr:row>28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77" r:id="rId32" name="Check Box 57">
              <controlPr defaultSize="0" autoFill="0" autoLine="0" autoPict="0">
                <anchor moveWithCells="1">
                  <from>
                    <xdr:col>0</xdr:col>
                    <xdr:colOff>0</xdr:colOff>
                    <xdr:row>28</xdr:row>
                    <xdr:rowOff>0</xdr:rowOff>
                  </from>
                  <to>
                    <xdr:col>0</xdr:col>
                    <xdr:colOff>177800</xdr:colOff>
                    <xdr:row>29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78" r:id="rId33" name="Check Box 58">
              <controlPr defaultSize="0" autoFill="0" autoLine="0" autoPict="0">
                <anchor moveWithCells="1">
                  <from>
                    <xdr:col>0</xdr:col>
                    <xdr:colOff>0</xdr:colOff>
                    <xdr:row>29</xdr:row>
                    <xdr:rowOff>0</xdr:rowOff>
                  </from>
                  <to>
                    <xdr:col>0</xdr:col>
                    <xdr:colOff>177800</xdr:colOff>
                    <xdr:row>30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79" r:id="rId34" name="Check Box 59">
              <controlPr defaultSize="0" autoFill="0" autoLine="0" autoPict="0">
                <anchor moveWithCells="1">
                  <from>
                    <xdr:col>0</xdr:col>
                    <xdr:colOff>0</xdr:colOff>
                    <xdr:row>30</xdr:row>
                    <xdr:rowOff>0</xdr:rowOff>
                  </from>
                  <to>
                    <xdr:col>0</xdr:col>
                    <xdr:colOff>177800</xdr:colOff>
                    <xdr:row>31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80" r:id="rId35" name="Check Box 60">
              <controlPr defaultSize="0" autoFill="0" autoLine="0" autoPict="0">
                <anchor moveWithCells="1">
                  <from>
                    <xdr:col>0</xdr:col>
                    <xdr:colOff>0</xdr:colOff>
                    <xdr:row>31</xdr:row>
                    <xdr:rowOff>0</xdr:rowOff>
                  </from>
                  <to>
                    <xdr:col>0</xdr:col>
                    <xdr:colOff>177800</xdr:colOff>
                    <xdr:row>32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81" r:id="rId36" name="Check Box 61">
              <controlPr defaultSize="0" autoFill="0" autoLine="0" autoPict="0">
                <anchor moveWithCells="1">
                  <from>
                    <xdr:col>0</xdr:col>
                    <xdr:colOff>0</xdr:colOff>
                    <xdr:row>32</xdr:row>
                    <xdr:rowOff>0</xdr:rowOff>
                  </from>
                  <to>
                    <xdr:col>0</xdr:col>
                    <xdr:colOff>177800</xdr:colOff>
                    <xdr:row>33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82" r:id="rId37" name="Check Box 62">
              <controlPr defaultSize="0" autoFill="0" autoLine="0" autoPict="0">
                <anchor moveWithCells="1">
                  <from>
                    <xdr:col>0</xdr:col>
                    <xdr:colOff>0</xdr:colOff>
                    <xdr:row>33</xdr:row>
                    <xdr:rowOff>0</xdr:rowOff>
                  </from>
                  <to>
                    <xdr:col>0</xdr:col>
                    <xdr:colOff>177800</xdr:colOff>
                    <xdr:row>34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83" r:id="rId38" name="Check Box 63">
              <controlPr defaultSize="0" autoFill="0" autoLine="0" autoPict="0">
                <anchor moveWithCells="1">
                  <from>
                    <xdr:col>0</xdr:col>
                    <xdr:colOff>317500</xdr:colOff>
                    <xdr:row>40</xdr:row>
                    <xdr:rowOff>12700</xdr:rowOff>
                  </from>
                  <to>
                    <xdr:col>0</xdr:col>
                    <xdr:colOff>558800</xdr:colOff>
                    <xdr:row>41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84" r:id="rId39" name="Check Box 64">
              <controlPr defaultSize="0" autoFill="0" autoLine="0" autoPict="0">
                <anchor moveWithCells="1">
                  <from>
                    <xdr:col>0</xdr:col>
                    <xdr:colOff>1117600</xdr:colOff>
                    <xdr:row>39</xdr:row>
                    <xdr:rowOff>152400</xdr:rowOff>
                  </from>
                  <to>
                    <xdr:col>0</xdr:col>
                    <xdr:colOff>1320800</xdr:colOff>
                    <xdr:row>41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V112"/>
  <sheetViews>
    <sheetView workbookViewId="0">
      <pane xSplit="10" ySplit="3" topLeftCell="N47" activePane="bottomRight" state="frozen"/>
      <selection pane="topRight" activeCell="I1" sqref="I1"/>
      <selection pane="bottomLeft" activeCell="A4" sqref="A4"/>
      <selection pane="bottomRight" activeCell="R58" sqref="R58"/>
    </sheetView>
  </sheetViews>
  <sheetFormatPr baseColWidth="10" defaultColWidth="8.85546875" defaultRowHeight="24.75" customHeight="1" x14ac:dyDescent="0"/>
  <cols>
    <col min="1" max="1" width="17.140625" style="7" customWidth="1"/>
    <col min="2" max="2" width="5" style="7" customWidth="1"/>
    <col min="3" max="3" width="7.7109375" style="7" customWidth="1"/>
    <col min="4" max="4" width="6.28515625" style="7" customWidth="1"/>
    <col min="5" max="6" width="8.85546875" style="8" customWidth="1"/>
    <col min="7" max="7" width="4.85546875" style="8" customWidth="1"/>
    <col min="8" max="8" width="5.28515625" style="8" customWidth="1"/>
    <col min="9" max="9" width="6.42578125" style="8" customWidth="1"/>
    <col min="10" max="10" width="11" style="8" bestFit="1" customWidth="1"/>
    <col min="11" max="14" width="11" style="8" customWidth="1"/>
    <col min="15" max="15" width="11.28515625" style="19" customWidth="1"/>
    <col min="16" max="16" width="9.7109375" style="148" customWidth="1"/>
    <col min="17" max="22" width="8.7109375" style="8" customWidth="1"/>
    <col min="23" max="16384" width="8.85546875" style="8"/>
  </cols>
  <sheetData>
    <row r="1" spans="1:17" ht="19.5" customHeight="1" thickBot="1">
      <c r="A1" s="240" t="str">
        <f>IF(B2="", "CLICK TO ENTER SPONSOR NAME: CELL B2"," ")</f>
        <v xml:space="preserve"> </v>
      </c>
      <c r="B1" s="241"/>
      <c r="C1" s="241"/>
      <c r="D1" s="241"/>
      <c r="E1" s="241"/>
      <c r="F1" s="242"/>
      <c r="G1" s="237" t="str">
        <f>IF(K2="","CLICK TO ENTER START DATE: CELL K2"," ")</f>
        <v xml:space="preserve"> </v>
      </c>
      <c r="H1" s="238"/>
      <c r="I1" s="238"/>
      <c r="J1" s="238"/>
      <c r="K1" s="239"/>
      <c r="L1" s="138" t="str">
        <f>IF(N2="","CLICK TO ENTER # OF YRS: CELL N2"," ")</f>
        <v xml:space="preserve"> </v>
      </c>
      <c r="M1" s="144"/>
      <c r="N1" s="145"/>
      <c r="O1" s="134"/>
      <c r="P1" s="146"/>
      <c r="Q1" s="53"/>
    </row>
    <row r="2" spans="1:17" ht="20.25" customHeight="1" thickBot="1">
      <c r="A2" s="147" t="str">
        <f>IF(B2="","ENTER SPONSOR", "Sponsor")</f>
        <v>Sponsor</v>
      </c>
      <c r="B2" s="259" t="s">
        <v>143</v>
      </c>
      <c r="C2" s="260"/>
      <c r="D2" s="260"/>
      <c r="E2" s="260"/>
      <c r="F2" s="261"/>
      <c r="G2" s="256" t="str">
        <f>IF(K2="","ENTER STARTDATE MM/DD/YYYY","START DATE")</f>
        <v>START DATE</v>
      </c>
      <c r="H2" s="257"/>
      <c r="I2" s="257"/>
      <c r="J2" s="258"/>
      <c r="K2" s="143">
        <v>42614</v>
      </c>
      <c r="L2" s="248" t="str">
        <f>IF(N2="", "ENTER NUMBER OF YEARS", "Number of Years")</f>
        <v>Number of Years</v>
      </c>
      <c r="M2" s="249"/>
      <c r="N2" s="142">
        <v>3</v>
      </c>
      <c r="O2" s="135"/>
    </row>
    <row r="3" spans="1:17" ht="18" customHeight="1">
      <c r="A3" s="149" t="s">
        <v>53</v>
      </c>
      <c r="B3" s="150"/>
      <c r="C3" s="150"/>
      <c r="D3" s="150"/>
      <c r="E3" s="250" t="s">
        <v>27</v>
      </c>
      <c r="F3" s="250"/>
      <c r="G3" s="250"/>
      <c r="H3" s="250"/>
      <c r="I3" s="250"/>
      <c r="J3" s="9" t="s">
        <v>21</v>
      </c>
      <c r="K3" s="14" t="s">
        <v>22</v>
      </c>
      <c r="L3" s="9" t="s">
        <v>23</v>
      </c>
      <c r="M3" s="9" t="s">
        <v>24</v>
      </c>
      <c r="N3" s="14" t="s">
        <v>25</v>
      </c>
      <c r="O3" s="76" t="s">
        <v>26</v>
      </c>
    </row>
    <row r="4" spans="1:17" ht="18" customHeight="1">
      <c r="A4" s="30" t="s">
        <v>41</v>
      </c>
      <c r="B4" s="69" t="s">
        <v>83</v>
      </c>
      <c r="C4" s="69" t="s">
        <v>87</v>
      </c>
      <c r="D4" s="69" t="s">
        <v>82</v>
      </c>
      <c r="E4" t="s">
        <v>62</v>
      </c>
      <c r="F4" t="s">
        <v>78</v>
      </c>
      <c r="G4"/>
      <c r="H4" t="s">
        <v>72</v>
      </c>
      <c r="I4" t="s">
        <v>50</v>
      </c>
      <c r="J4" s="115" t="s">
        <v>51</v>
      </c>
      <c r="K4" s="47">
        <v>1.03</v>
      </c>
      <c r="L4" s="47">
        <f>IF($N$2=3,K4,IF($N$2=4,K4,IF($N$2=5,K4,0)))</f>
        <v>1.03</v>
      </c>
      <c r="M4" s="47">
        <f>IF($N$2=4,L4,IF($N$2=5,L4,0))</f>
        <v>0</v>
      </c>
      <c r="N4" s="47">
        <f>IF($N$2=5,M4,0)</f>
        <v>0</v>
      </c>
      <c r="O4" s="17"/>
    </row>
    <row r="5" spans="1:17" ht="18" customHeight="1">
      <c r="A5" s="30" t="s">
        <v>144</v>
      </c>
      <c r="B5" s="121">
        <v>919</v>
      </c>
      <c r="C5" s="121" t="s">
        <v>145</v>
      </c>
      <c r="D5" s="122">
        <v>60918</v>
      </c>
      <c r="E5" s="67"/>
      <c r="F5" s="123">
        <v>78000</v>
      </c>
      <c r="G5" s="59" t="s">
        <v>146</v>
      </c>
      <c r="H5" s="58">
        <v>0.29599999999999999</v>
      </c>
      <c r="I5" s="111">
        <v>1</v>
      </c>
      <c r="J5" s="178">
        <f t="shared" ref="J5:J6" si="0">IF(E5&lt;1,(F5/9)*I5,E5)</f>
        <v>8666.6666666666661</v>
      </c>
      <c r="K5" s="28">
        <f t="shared" ref="K5:K6" si="1">IF(N$2&gt;1,J5*K$4,0)</f>
        <v>8926.6666666666661</v>
      </c>
      <c r="L5" s="28">
        <f t="shared" ref="L5:L6" si="2">IF($N$2&gt;1,K5*L$4,0)</f>
        <v>9194.4666666666672</v>
      </c>
      <c r="M5" s="28">
        <f t="shared" ref="M5:M6" si="3">IF($N$2&gt;1,L5*M$4,0)</f>
        <v>0</v>
      </c>
      <c r="N5" s="28">
        <f t="shared" ref="N5:N6" si="4">IF($N$2&gt;1,M5*N$4,0)</f>
        <v>0</v>
      </c>
      <c r="O5" s="24">
        <f t="shared" ref="O5:O12" si="5">SUM(J5:N5)</f>
        <v>26787.8</v>
      </c>
    </row>
    <row r="6" spans="1:17" ht="18" customHeight="1">
      <c r="A6" s="30"/>
      <c r="B6" s="121"/>
      <c r="C6" s="121"/>
      <c r="D6" s="122"/>
      <c r="E6" s="67"/>
      <c r="F6" s="123"/>
      <c r="G6" s="59"/>
      <c r="H6" s="58">
        <f t="shared" ref="H6:H7" si="6">IF(A6="",0,"FRINGE% ?")</f>
        <v>0</v>
      </c>
      <c r="I6" s="111">
        <f t="shared" ref="I6:I12" si="7">IF(ISNUMBER(SEARCH("12",G6)),E6/(F6/12),IF(ISNUMBER(SEARCH("9",G6)),E6/(F6/9),0))</f>
        <v>0</v>
      </c>
      <c r="J6" s="178">
        <f t="shared" si="0"/>
        <v>0</v>
      </c>
      <c r="K6" s="28">
        <f t="shared" si="1"/>
        <v>0</v>
      </c>
      <c r="L6" s="28">
        <f t="shared" si="2"/>
        <v>0</v>
      </c>
      <c r="M6" s="28">
        <f t="shared" si="3"/>
        <v>0</v>
      </c>
      <c r="N6" s="28">
        <f t="shared" si="4"/>
        <v>0</v>
      </c>
      <c r="O6" s="24">
        <f t="shared" si="5"/>
        <v>0</v>
      </c>
    </row>
    <row r="7" spans="1:17" ht="18" customHeight="1">
      <c r="A7" s="30"/>
      <c r="B7" s="121"/>
      <c r="C7" s="121"/>
      <c r="D7" s="122"/>
      <c r="E7" s="67"/>
      <c r="F7" s="123"/>
      <c r="G7" s="59"/>
      <c r="H7" s="58">
        <f t="shared" si="6"/>
        <v>0</v>
      </c>
      <c r="I7" s="111">
        <f t="shared" si="7"/>
        <v>0</v>
      </c>
      <c r="J7" s="178">
        <f t="shared" ref="J7:J12" si="8">IF(E7&lt;1,(F7/9)*I7,E7)</f>
        <v>0</v>
      </c>
      <c r="K7" s="28">
        <f t="shared" ref="K7:K12" si="9">IF(N$2&gt;1,J7*K$4,0)</f>
        <v>0</v>
      </c>
      <c r="L7" s="28">
        <f t="shared" ref="L7:N12" si="10">IF($N$2&gt;1,K7*L$4,0)</f>
        <v>0</v>
      </c>
      <c r="M7" s="28">
        <f t="shared" si="10"/>
        <v>0</v>
      </c>
      <c r="N7" s="28">
        <f t="shared" si="10"/>
        <v>0</v>
      </c>
      <c r="O7" s="24">
        <f t="shared" si="5"/>
        <v>0</v>
      </c>
    </row>
    <row r="8" spans="1:17" ht="18" customHeight="1">
      <c r="A8" s="30"/>
      <c r="B8" s="121"/>
      <c r="C8" s="121"/>
      <c r="D8" s="122"/>
      <c r="E8" s="67"/>
      <c r="F8" s="123"/>
      <c r="G8" s="59"/>
      <c r="H8" s="58">
        <f t="shared" ref="H8:H12" si="11">IF(A8="",0,"FRINGE% ?")</f>
        <v>0</v>
      </c>
      <c r="I8" s="111">
        <f t="shared" si="7"/>
        <v>0</v>
      </c>
      <c r="J8" s="178">
        <f t="shared" si="8"/>
        <v>0</v>
      </c>
      <c r="K8" s="28">
        <f t="shared" si="9"/>
        <v>0</v>
      </c>
      <c r="L8" s="28">
        <f t="shared" si="10"/>
        <v>0</v>
      </c>
      <c r="M8" s="28">
        <f t="shared" si="10"/>
        <v>0</v>
      </c>
      <c r="N8" s="28">
        <f t="shared" si="10"/>
        <v>0</v>
      </c>
      <c r="O8" s="24">
        <f t="shared" si="5"/>
        <v>0</v>
      </c>
    </row>
    <row r="9" spans="1:17" ht="18" customHeight="1">
      <c r="A9" s="30"/>
      <c r="B9" s="121"/>
      <c r="C9" s="121"/>
      <c r="D9" s="122"/>
      <c r="E9" s="67"/>
      <c r="F9" s="123"/>
      <c r="G9" s="59"/>
      <c r="H9" s="58">
        <f t="shared" si="11"/>
        <v>0</v>
      </c>
      <c r="I9" s="111">
        <f t="shared" si="7"/>
        <v>0</v>
      </c>
      <c r="J9" s="178">
        <f t="shared" si="8"/>
        <v>0</v>
      </c>
      <c r="K9" s="28">
        <f t="shared" si="9"/>
        <v>0</v>
      </c>
      <c r="L9" s="28">
        <f t="shared" si="10"/>
        <v>0</v>
      </c>
      <c r="M9" s="28">
        <f t="shared" si="10"/>
        <v>0</v>
      </c>
      <c r="N9" s="28">
        <f t="shared" si="10"/>
        <v>0</v>
      </c>
      <c r="O9" s="24">
        <f t="shared" si="5"/>
        <v>0</v>
      </c>
    </row>
    <row r="10" spans="1:17" ht="18" customHeight="1">
      <c r="A10" s="30"/>
      <c r="B10" s="121"/>
      <c r="C10" s="121"/>
      <c r="D10" s="122"/>
      <c r="E10" s="67"/>
      <c r="F10" s="123"/>
      <c r="G10" s="59"/>
      <c r="H10" s="58">
        <f t="shared" si="11"/>
        <v>0</v>
      </c>
      <c r="I10" s="111">
        <f t="shared" si="7"/>
        <v>0</v>
      </c>
      <c r="J10" s="178">
        <f t="shared" si="8"/>
        <v>0</v>
      </c>
      <c r="K10" s="28">
        <f t="shared" si="9"/>
        <v>0</v>
      </c>
      <c r="L10" s="28">
        <f t="shared" si="10"/>
        <v>0</v>
      </c>
      <c r="M10" s="28">
        <f t="shared" si="10"/>
        <v>0</v>
      </c>
      <c r="N10" s="28">
        <f t="shared" si="10"/>
        <v>0</v>
      </c>
      <c r="O10" s="24">
        <f t="shared" si="5"/>
        <v>0</v>
      </c>
    </row>
    <row r="11" spans="1:17" ht="18" customHeight="1">
      <c r="A11" s="30"/>
      <c r="B11" s="121"/>
      <c r="C11" s="121"/>
      <c r="D11" s="122"/>
      <c r="E11" s="67"/>
      <c r="F11" s="123"/>
      <c r="G11" s="59"/>
      <c r="H11" s="58">
        <f t="shared" si="11"/>
        <v>0</v>
      </c>
      <c r="I11" s="111">
        <f t="shared" si="7"/>
        <v>0</v>
      </c>
      <c r="J11" s="178">
        <f t="shared" si="8"/>
        <v>0</v>
      </c>
      <c r="K11" s="28">
        <f t="shared" si="9"/>
        <v>0</v>
      </c>
      <c r="L11" s="28">
        <f t="shared" si="10"/>
        <v>0</v>
      </c>
      <c r="M11" s="28">
        <f t="shared" si="10"/>
        <v>0</v>
      </c>
      <c r="N11" s="28">
        <f t="shared" si="10"/>
        <v>0</v>
      </c>
      <c r="O11" s="24">
        <f t="shared" si="5"/>
        <v>0</v>
      </c>
    </row>
    <row r="12" spans="1:17" ht="18" customHeight="1">
      <c r="A12" s="30"/>
      <c r="B12" s="121"/>
      <c r="C12" s="121"/>
      <c r="D12" s="122"/>
      <c r="E12" s="67"/>
      <c r="F12" s="123"/>
      <c r="G12" s="59"/>
      <c r="H12" s="58">
        <f t="shared" si="11"/>
        <v>0</v>
      </c>
      <c r="I12" s="111">
        <f t="shared" si="7"/>
        <v>0</v>
      </c>
      <c r="J12" s="178">
        <f t="shared" si="8"/>
        <v>0</v>
      </c>
      <c r="K12" s="28">
        <f t="shared" si="9"/>
        <v>0</v>
      </c>
      <c r="L12" s="28">
        <f t="shared" si="10"/>
        <v>0</v>
      </c>
      <c r="M12" s="28">
        <f t="shared" si="10"/>
        <v>0</v>
      </c>
      <c r="N12" s="28">
        <f t="shared" si="10"/>
        <v>0</v>
      </c>
      <c r="O12" s="24">
        <f t="shared" si="5"/>
        <v>0</v>
      </c>
    </row>
    <row r="13" spans="1:17" ht="18" customHeight="1">
      <c r="A13" s="30" t="s">
        <v>42</v>
      </c>
      <c r="B13" s="69"/>
      <c r="C13" s="69"/>
      <c r="D13" s="69"/>
      <c r="E13" s="68" t="s">
        <v>62</v>
      </c>
      <c r="F13" s="65" t="s">
        <v>79</v>
      </c>
      <c r="G13" s="66"/>
      <c r="H13" s="72" t="s">
        <v>72</v>
      </c>
      <c r="I13" s="112" t="s">
        <v>50</v>
      </c>
      <c r="J13" s="115" t="s">
        <v>51</v>
      </c>
      <c r="K13" s="47">
        <f>K4</f>
        <v>1.03</v>
      </c>
      <c r="L13" s="47">
        <f>IF($N$2=3,K13,IF($N$2=4,K13,IF($N$2=5,K13,0)))</f>
        <v>1.03</v>
      </c>
      <c r="M13" s="47">
        <f>IF($N$2=4,L13,IF($N$2=5,L13,0))</f>
        <v>0</v>
      </c>
      <c r="N13" s="47">
        <f>IF($N$2=5,M13,0)</f>
        <v>0</v>
      </c>
      <c r="O13" s="17"/>
    </row>
    <row r="14" spans="1:17" ht="18" customHeight="1">
      <c r="A14" s="30"/>
      <c r="B14" s="121"/>
      <c r="C14" s="121"/>
      <c r="D14" s="122"/>
      <c r="E14" s="67"/>
      <c r="F14" s="123"/>
      <c r="G14" s="59"/>
      <c r="H14" s="58">
        <f t="shared" ref="H14" si="12">IF(A14="",0,"FRINGE% ?")</f>
        <v>0</v>
      </c>
      <c r="I14" s="111">
        <f t="shared" ref="I14" si="13">IF(ISNUMBER(SEARCH("12",G14)),E14/(F14/12),IF(ISNUMBER(SEARCH("9",G14)),E14/(F14/9),0))</f>
        <v>0</v>
      </c>
      <c r="J14" s="114">
        <f t="shared" ref="J14" si="14">IF(E14&lt;1,(F14/12)*I14,E14)</f>
        <v>0</v>
      </c>
      <c r="K14" s="28">
        <f>IF($N$2&gt;1,J14*K$13,0)</f>
        <v>0</v>
      </c>
      <c r="L14" s="28">
        <f t="shared" ref="L14:N17" si="15">IF($N$2&gt;1,K14*L$13,0)</f>
        <v>0</v>
      </c>
      <c r="M14" s="28">
        <f t="shared" si="15"/>
        <v>0</v>
      </c>
      <c r="N14" s="28">
        <f t="shared" si="15"/>
        <v>0</v>
      </c>
      <c r="O14" s="24">
        <f t="shared" ref="O14:O62" si="16">SUM(J14:N14)</f>
        <v>0</v>
      </c>
    </row>
    <row r="15" spans="1:17" ht="18" customHeight="1">
      <c r="A15" s="30"/>
      <c r="B15" s="121"/>
      <c r="C15" s="121"/>
      <c r="D15" s="122"/>
      <c r="E15" s="67"/>
      <c r="F15" s="123"/>
      <c r="G15" s="59"/>
      <c r="H15" s="58">
        <f t="shared" ref="H15:H25" si="17">IF(A15="",0,"FRINGE% ?")</f>
        <v>0</v>
      </c>
      <c r="I15" s="111">
        <f t="shared" ref="I15:I17" si="18">IF(ISNUMBER(SEARCH("12",G15)),E15/(F15/12),IF(ISNUMBER(SEARCH("9",G15)),E15/(F15/9),0))</f>
        <v>0</v>
      </c>
      <c r="J15" s="114">
        <f t="shared" ref="J15:J17" si="19">IF(E15&lt;1,(F15/12)*I15,E15)</f>
        <v>0</v>
      </c>
      <c r="K15" s="28">
        <f>IF(N$2&gt;1,J15*K$13,0)</f>
        <v>0</v>
      </c>
      <c r="L15" s="28">
        <f t="shared" si="15"/>
        <v>0</v>
      </c>
      <c r="M15" s="28">
        <f t="shared" si="15"/>
        <v>0</v>
      </c>
      <c r="N15" s="28">
        <f t="shared" si="15"/>
        <v>0</v>
      </c>
      <c r="O15" s="24">
        <f t="shared" si="16"/>
        <v>0</v>
      </c>
    </row>
    <row r="16" spans="1:17" ht="18" customHeight="1">
      <c r="A16" s="30"/>
      <c r="B16" s="121"/>
      <c r="C16" s="121"/>
      <c r="D16" s="122"/>
      <c r="E16" s="67"/>
      <c r="F16" s="124"/>
      <c r="G16" s="61"/>
      <c r="H16" s="58">
        <f t="shared" si="17"/>
        <v>0</v>
      </c>
      <c r="I16" s="111">
        <f t="shared" si="18"/>
        <v>0</v>
      </c>
      <c r="J16" s="114">
        <f t="shared" si="19"/>
        <v>0</v>
      </c>
      <c r="K16" s="28">
        <f>IF(N$2&gt;1,J16*K$13,0)</f>
        <v>0</v>
      </c>
      <c r="L16" s="28">
        <f t="shared" si="15"/>
        <v>0</v>
      </c>
      <c r="M16" s="28">
        <f t="shared" si="15"/>
        <v>0</v>
      </c>
      <c r="N16" s="28">
        <f t="shared" si="15"/>
        <v>0</v>
      </c>
      <c r="O16" s="24">
        <f t="shared" si="16"/>
        <v>0</v>
      </c>
    </row>
    <row r="17" spans="1:15" ht="18" customHeight="1">
      <c r="A17" s="30"/>
      <c r="B17" s="121"/>
      <c r="C17" s="121"/>
      <c r="D17" s="122"/>
      <c r="E17" s="67"/>
      <c r="F17" s="124"/>
      <c r="G17" s="61"/>
      <c r="H17" s="58">
        <f t="shared" si="17"/>
        <v>0</v>
      </c>
      <c r="I17" s="111">
        <f t="shared" si="18"/>
        <v>0</v>
      </c>
      <c r="J17" s="114">
        <f t="shared" si="19"/>
        <v>0</v>
      </c>
      <c r="K17" s="28">
        <f>IF(N$2&gt;1,J17*K$13,0)</f>
        <v>0</v>
      </c>
      <c r="L17" s="28">
        <f t="shared" si="15"/>
        <v>0</v>
      </c>
      <c r="M17" s="28">
        <f t="shared" si="15"/>
        <v>0</v>
      </c>
      <c r="N17" s="28">
        <f t="shared" si="15"/>
        <v>0</v>
      </c>
      <c r="O17" s="24">
        <f t="shared" si="16"/>
        <v>0</v>
      </c>
    </row>
    <row r="18" spans="1:15" ht="18" customHeight="1">
      <c r="A18" s="37" t="s">
        <v>67</v>
      </c>
      <c r="B18" s="69"/>
      <c r="C18" s="69"/>
      <c r="D18" s="69"/>
      <c r="E18" s="68" t="s">
        <v>62</v>
      </c>
      <c r="F18" s="65" t="s">
        <v>77</v>
      </c>
      <c r="G18" s="60"/>
      <c r="H18" s="73" t="s">
        <v>72</v>
      </c>
      <c r="I18" s="113" t="s">
        <v>76</v>
      </c>
      <c r="J18" s="115" t="s">
        <v>51</v>
      </c>
      <c r="K18" s="47">
        <f>K4</f>
        <v>1.03</v>
      </c>
      <c r="L18" s="47">
        <f>IF($N$2=3,K18,IF($N$2=4,K18,IF($N$2=5,K18,0)))</f>
        <v>1.03</v>
      </c>
      <c r="M18" s="47">
        <f>IF($N$2=4,L18,IF($N$2=5,L18,0))</f>
        <v>0</v>
      </c>
      <c r="N18" s="47">
        <f>IF($N$2=5,M18,0)</f>
        <v>0</v>
      </c>
      <c r="O18" s="38"/>
    </row>
    <row r="19" spans="1:15" ht="18" customHeight="1">
      <c r="A19" s="37"/>
      <c r="B19" s="125"/>
      <c r="C19" s="125"/>
      <c r="D19" s="126"/>
      <c r="E19" s="67"/>
      <c r="F19" s="123"/>
      <c r="G19" s="62"/>
      <c r="H19" s="58">
        <v>0</v>
      </c>
      <c r="I19" s="111">
        <f>IF(ISNUMBER(SEARCH("12",G19)),E19/(F19/12),IF(ISNUMBER(SEARCH("9",G19)),E19/(F19/9),0))</f>
        <v>0</v>
      </c>
      <c r="J19" s="114">
        <v>0</v>
      </c>
      <c r="K19" s="28">
        <v>0</v>
      </c>
      <c r="L19" s="28">
        <f t="shared" ref="L19:N19" si="20">IF($N$2&gt;1,K19*L$18,0)</f>
        <v>0</v>
      </c>
      <c r="M19" s="28">
        <f t="shared" si="20"/>
        <v>0</v>
      </c>
      <c r="N19" s="28">
        <f t="shared" si="20"/>
        <v>0</v>
      </c>
      <c r="O19" s="24">
        <f t="shared" ref="O19:O22" si="21">SUM(J19:N19)</f>
        <v>0</v>
      </c>
    </row>
    <row r="20" spans="1:15" ht="18" customHeight="1">
      <c r="A20" s="37"/>
      <c r="B20" s="125"/>
      <c r="C20" s="125"/>
      <c r="D20" s="126"/>
      <c r="E20" s="67"/>
      <c r="F20" s="123"/>
      <c r="G20" s="59"/>
      <c r="H20" s="58">
        <v>0</v>
      </c>
      <c r="I20" s="111">
        <f t="shared" ref="I20:I22" si="22">IF(ISNUMBER(SEARCH("12",G20)),E20/(F20/12),IF(ISNUMBER(SEARCH("9",G20)),E20/(F20/9),0))</f>
        <v>0</v>
      </c>
      <c r="J20" s="114">
        <v>0</v>
      </c>
      <c r="K20" s="28">
        <v>0</v>
      </c>
      <c r="L20" s="28">
        <f t="shared" ref="L20:N20" si="23">IF($N$2&gt;1,K20*L$18,0)</f>
        <v>0</v>
      </c>
      <c r="M20" s="28">
        <f t="shared" si="23"/>
        <v>0</v>
      </c>
      <c r="N20" s="28">
        <f t="shared" si="23"/>
        <v>0</v>
      </c>
      <c r="O20" s="24">
        <f t="shared" ref="O20:O21" si="24">SUM(J20:N20)</f>
        <v>0</v>
      </c>
    </row>
    <row r="21" spans="1:15" ht="18" customHeight="1">
      <c r="A21" s="37"/>
      <c r="B21" s="125"/>
      <c r="C21" s="125"/>
      <c r="D21" s="126"/>
      <c r="E21" s="67"/>
      <c r="F21" s="127"/>
      <c r="G21" s="62"/>
      <c r="H21" s="58">
        <f t="shared" si="17"/>
        <v>0</v>
      </c>
      <c r="I21" s="111">
        <f t="shared" si="22"/>
        <v>0</v>
      </c>
      <c r="J21" s="114">
        <f>IF(E21&lt;1,(F21/12)*I21,E21)</f>
        <v>0</v>
      </c>
      <c r="K21" s="28">
        <f t="shared" ref="K21" si="25">IF(N$2&gt;1,J21*K$18,0)</f>
        <v>0</v>
      </c>
      <c r="L21" s="28">
        <f t="shared" ref="L21:N21" si="26">IF($N$2&gt;1,K21*L$18,0)</f>
        <v>0</v>
      </c>
      <c r="M21" s="28">
        <f t="shared" si="26"/>
        <v>0</v>
      </c>
      <c r="N21" s="28">
        <f t="shared" si="26"/>
        <v>0</v>
      </c>
      <c r="O21" s="24">
        <f t="shared" si="24"/>
        <v>0</v>
      </c>
    </row>
    <row r="22" spans="1:15" ht="18" customHeight="1">
      <c r="A22" s="37"/>
      <c r="B22" s="125"/>
      <c r="C22" s="125"/>
      <c r="D22" s="126"/>
      <c r="E22" s="67"/>
      <c r="F22" s="127"/>
      <c r="G22" s="62"/>
      <c r="H22" s="58">
        <f t="shared" si="17"/>
        <v>0</v>
      </c>
      <c r="I22" s="111">
        <f t="shared" si="22"/>
        <v>0</v>
      </c>
      <c r="J22" s="114">
        <f>IF(E22&lt;1,(F22/12)*I22,E22)</f>
        <v>0</v>
      </c>
      <c r="K22" s="28">
        <f>IF(N$2&gt;1,J22*K$18,0)</f>
        <v>0</v>
      </c>
      <c r="L22" s="28">
        <f t="shared" ref="L22:N22" si="27">IF($N$2&gt;1,K22*L$18,0)</f>
        <v>0</v>
      </c>
      <c r="M22" s="28">
        <f t="shared" si="27"/>
        <v>0</v>
      </c>
      <c r="N22" s="28">
        <f t="shared" si="27"/>
        <v>0</v>
      </c>
      <c r="O22" s="24">
        <f t="shared" si="21"/>
        <v>0</v>
      </c>
    </row>
    <row r="23" spans="1:15" ht="18" customHeight="1">
      <c r="A23" s="71" t="s">
        <v>80</v>
      </c>
      <c r="B23" s="70"/>
      <c r="C23" s="120"/>
      <c r="D23" s="69"/>
      <c r="E23" s="69"/>
      <c r="F23" s="48"/>
      <c r="G23" s="63"/>
      <c r="H23" s="73" t="s">
        <v>72</v>
      </c>
      <c r="I23" s="10"/>
      <c r="J23" s="115" t="s">
        <v>51</v>
      </c>
      <c r="K23" s="47">
        <f>K4</f>
        <v>1.03</v>
      </c>
      <c r="L23" s="47">
        <f>IF($N$2=3,K23,IF($N$2=4,K23,IF($N$2=5,K23,0)))</f>
        <v>1.03</v>
      </c>
      <c r="M23" s="47">
        <f>IF($N$2=4,L23,IF($N$2=5,L23,0))</f>
        <v>0</v>
      </c>
      <c r="N23" s="47">
        <f>IF($N$2=5,M23,0)</f>
        <v>0</v>
      </c>
      <c r="O23" s="17"/>
    </row>
    <row r="24" spans="1:15" ht="18" customHeight="1">
      <c r="A24" s="30"/>
      <c r="B24" s="121"/>
      <c r="C24" s="121"/>
      <c r="D24" s="122"/>
      <c r="E24" s="67"/>
      <c r="F24" s="123"/>
      <c r="G24" s="59"/>
      <c r="H24" s="58">
        <f t="shared" si="17"/>
        <v>0</v>
      </c>
      <c r="I24" s="111">
        <f t="shared" ref="I24:I25" si="28">IF(ISNUMBER(SEARCH("12",G24)),E24/(F24/12),IF(ISNUMBER(SEARCH("9",G24)),E24/(F24/9),0))</f>
        <v>0</v>
      </c>
      <c r="J24" s="114">
        <f t="shared" ref="J24:J25" si="29">IF(E24&lt;1,(F24/12)*I24,E24)</f>
        <v>0</v>
      </c>
      <c r="K24" s="28">
        <f>IF(N$2&gt;1,J24*K$23,0)</f>
        <v>0</v>
      </c>
      <c r="L24" s="28">
        <f>K24*L$23</f>
        <v>0</v>
      </c>
      <c r="M24" s="28">
        <f t="shared" ref="M24:N25" si="30">L24*M$23</f>
        <v>0</v>
      </c>
      <c r="N24" s="28">
        <f t="shared" si="30"/>
        <v>0</v>
      </c>
      <c r="O24" s="24">
        <f t="shared" ref="O24:O25" si="31">SUM(J24:N24)</f>
        <v>0</v>
      </c>
    </row>
    <row r="25" spans="1:15" ht="18" customHeight="1">
      <c r="A25" s="31"/>
      <c r="B25" s="128"/>
      <c r="C25" s="128"/>
      <c r="D25" s="129"/>
      <c r="E25" s="130"/>
      <c r="F25" s="131"/>
      <c r="G25" s="64"/>
      <c r="H25" s="58">
        <f t="shared" si="17"/>
        <v>0</v>
      </c>
      <c r="I25" s="111">
        <f t="shared" si="28"/>
        <v>0</v>
      </c>
      <c r="J25" s="114">
        <f t="shared" si="29"/>
        <v>0</v>
      </c>
      <c r="K25" s="28">
        <f>IF(N$2&gt;1,J25*K$23,0)</f>
        <v>0</v>
      </c>
      <c r="L25" s="28">
        <f>K25*L$23</f>
        <v>0</v>
      </c>
      <c r="M25" s="28">
        <f t="shared" si="30"/>
        <v>0</v>
      </c>
      <c r="N25" s="28">
        <f t="shared" si="30"/>
        <v>0</v>
      </c>
      <c r="O25" s="24">
        <f t="shared" si="31"/>
        <v>0</v>
      </c>
    </row>
    <row r="26" spans="1:15" ht="18" customHeight="1">
      <c r="A26" s="31" t="s">
        <v>28</v>
      </c>
      <c r="B26" s="69"/>
      <c r="C26" s="69"/>
      <c r="D26" s="69"/>
      <c r="E26" s="49"/>
      <c r="F26" s="48"/>
      <c r="G26" s="63"/>
      <c r="H26" s="48"/>
      <c r="I26" s="10" t="s">
        <v>65</v>
      </c>
      <c r="J26" s="115" t="s">
        <v>51</v>
      </c>
      <c r="K26" s="47">
        <f>K4</f>
        <v>1.03</v>
      </c>
      <c r="L26" s="47">
        <f>IF($N$2=3,K26,IF($N$2=4,K26,IF($N$2=5,K26,0)))</f>
        <v>1.03</v>
      </c>
      <c r="M26" s="47">
        <f>IF($N$2=4,L26,IF($N$2=5,L26,0))</f>
        <v>0</v>
      </c>
      <c r="N26" s="47">
        <f>IF($N$2=5,M26,0)</f>
        <v>0</v>
      </c>
      <c r="O26" s="17"/>
    </row>
    <row r="27" spans="1:15" ht="19.5" customHeight="1">
      <c r="A27" s="31" t="s">
        <v>74</v>
      </c>
      <c r="B27" s="151"/>
      <c r="C27" s="151"/>
      <c r="D27" s="151"/>
      <c r="E27" s="12"/>
      <c r="F27" s="12"/>
      <c r="G27" s="12"/>
      <c r="H27" s="12"/>
      <c r="I27" s="20">
        <v>0</v>
      </c>
      <c r="J27" s="11">
        <v>0</v>
      </c>
      <c r="K27" s="28">
        <f>IF($N$2&gt;1,J27*K$26,0)</f>
        <v>0</v>
      </c>
      <c r="L27" s="28">
        <f t="shared" ref="L27:N32" si="32">IF($N$2&gt;1,K27*L$26,0)</f>
        <v>0</v>
      </c>
      <c r="M27" s="28">
        <f t="shared" ref="M27" si="33">IF($N$2&gt;1,L27*M$26,0)</f>
        <v>0</v>
      </c>
      <c r="N27" s="28">
        <f t="shared" ref="N27" si="34">IF($N$2&gt;1,M27*N$26,0)</f>
        <v>0</v>
      </c>
      <c r="O27" s="24">
        <f t="shared" ref="O27" si="35">SUM(J27:N27)</f>
        <v>0</v>
      </c>
    </row>
    <row r="28" spans="1:15" ht="19.5" customHeight="1">
      <c r="A28" s="31" t="s">
        <v>47</v>
      </c>
      <c r="B28" s="151"/>
      <c r="C28" s="151"/>
      <c r="D28" s="151"/>
      <c r="E28" s="12"/>
      <c r="F28" s="12"/>
      <c r="G28" s="12"/>
      <c r="H28" s="12"/>
      <c r="I28" s="20"/>
      <c r="J28" s="116">
        <v>0</v>
      </c>
      <c r="K28" s="28">
        <f t="shared" ref="K28:K29" si="36">IF(N$2&gt;1,J28*K$26,0)</f>
        <v>0</v>
      </c>
      <c r="L28" s="28">
        <f t="shared" si="32"/>
        <v>0</v>
      </c>
      <c r="M28" s="28">
        <f t="shared" ref="M28" si="37">IF($N$2&gt;1,L28*M$26,0)</f>
        <v>0</v>
      </c>
      <c r="N28" s="28">
        <f t="shared" ref="N28" si="38">IF($N$2&gt;1,M28*N$26,0)</f>
        <v>0</v>
      </c>
      <c r="O28" s="24">
        <f t="shared" si="16"/>
        <v>0</v>
      </c>
    </row>
    <row r="29" spans="1:15" ht="19.5" customHeight="1">
      <c r="A29" s="31" t="s">
        <v>92</v>
      </c>
      <c r="B29" s="151"/>
      <c r="C29" s="151"/>
      <c r="D29" s="151"/>
      <c r="E29" s="12"/>
      <c r="F29" s="12"/>
      <c r="G29" s="12"/>
      <c r="H29" s="12"/>
      <c r="I29" s="20"/>
      <c r="J29" s="11">
        <v>0</v>
      </c>
      <c r="K29" s="28">
        <f t="shared" si="36"/>
        <v>0</v>
      </c>
      <c r="L29" s="28">
        <f t="shared" si="32"/>
        <v>0</v>
      </c>
      <c r="M29" s="28">
        <f t="shared" si="32"/>
        <v>0</v>
      </c>
      <c r="N29" s="28">
        <f t="shared" si="32"/>
        <v>0</v>
      </c>
      <c r="O29" s="24">
        <f t="shared" si="16"/>
        <v>0</v>
      </c>
    </row>
    <row r="30" spans="1:15" ht="19.5" customHeight="1">
      <c r="A30" s="31" t="s">
        <v>90</v>
      </c>
      <c r="B30" s="151"/>
      <c r="C30" s="151"/>
      <c r="D30" s="151"/>
      <c r="E30" s="12"/>
      <c r="F30" s="12"/>
      <c r="G30" s="12"/>
      <c r="H30" s="12"/>
      <c r="I30" s="20">
        <v>1</v>
      </c>
      <c r="J30" s="11">
        <v>20000</v>
      </c>
      <c r="K30" s="28">
        <f t="shared" ref="K30:K31" si="39">IF(N$2&gt;1,J30*K$26,0)</f>
        <v>20600</v>
      </c>
      <c r="L30" s="28">
        <f t="shared" si="32"/>
        <v>21218</v>
      </c>
      <c r="M30" s="28">
        <f t="shared" si="32"/>
        <v>0</v>
      </c>
      <c r="N30" s="28">
        <f t="shared" si="32"/>
        <v>0</v>
      </c>
      <c r="O30" s="24">
        <f t="shared" si="16"/>
        <v>61818</v>
      </c>
    </row>
    <row r="31" spans="1:15" ht="19.5" customHeight="1">
      <c r="A31" s="31" t="s">
        <v>29</v>
      </c>
      <c r="B31" s="151"/>
      <c r="C31" s="151"/>
      <c r="D31" s="151"/>
      <c r="E31" s="12"/>
      <c r="F31" s="12"/>
      <c r="G31" s="12"/>
      <c r="H31" s="12"/>
      <c r="I31" s="20"/>
      <c r="J31" s="11">
        <v>0</v>
      </c>
      <c r="K31" s="28">
        <f t="shared" si="39"/>
        <v>0</v>
      </c>
      <c r="L31" s="28">
        <f t="shared" si="32"/>
        <v>0</v>
      </c>
      <c r="M31" s="28">
        <f t="shared" si="32"/>
        <v>0</v>
      </c>
      <c r="N31" s="28">
        <f t="shared" si="32"/>
        <v>0</v>
      </c>
      <c r="O31" s="24">
        <f t="shared" ref="O31" si="40">SUM(J31:N31)</f>
        <v>0</v>
      </c>
    </row>
    <row r="32" spans="1:15" ht="19.5" customHeight="1">
      <c r="A32" s="31" t="s">
        <v>46</v>
      </c>
      <c r="B32" s="151"/>
      <c r="C32" s="151"/>
      <c r="D32" s="151"/>
      <c r="E32" s="12"/>
      <c r="F32" s="12"/>
      <c r="G32" s="12"/>
      <c r="H32" s="12"/>
      <c r="I32" s="20"/>
      <c r="J32" s="116"/>
      <c r="K32" s="28">
        <f t="shared" ref="K32" si="41">IF(N$2&gt;1,J32*K$26,0)</f>
        <v>0</v>
      </c>
      <c r="L32" s="28">
        <f t="shared" si="32"/>
        <v>0</v>
      </c>
      <c r="M32" s="28">
        <f t="shared" ref="M32" si="42">IF($N$2&gt;1,L32*M$26,0)</f>
        <v>0</v>
      </c>
      <c r="N32" s="28">
        <f t="shared" ref="N32" si="43">IF($N$2&gt;1,M32*N$26,0)</f>
        <v>0</v>
      </c>
      <c r="O32" s="24">
        <f t="shared" si="16"/>
        <v>0</v>
      </c>
    </row>
    <row r="33" spans="1:22" ht="19.5" customHeight="1">
      <c r="A33" s="31" t="s">
        <v>30</v>
      </c>
      <c r="B33" s="151"/>
      <c r="C33" s="151"/>
      <c r="D33" s="151"/>
      <c r="E33" s="12"/>
      <c r="F33" s="12"/>
      <c r="G33" s="12"/>
      <c r="H33" s="12"/>
      <c r="I33" s="12"/>
      <c r="J33" s="28">
        <f>SUM(J5:J12)+SUM(J14:J17)+SUM(J19:J22)+SUM(J24:J25)+SUM(J27:J32)</f>
        <v>28666.666666666664</v>
      </c>
      <c r="K33" s="28">
        <f>SUM(K5:K12)+SUM(K14:K17)+SUM(K19:K22)+SUM(K24:K25)+SUM(K27:K32)</f>
        <v>29526.666666666664</v>
      </c>
      <c r="L33" s="28">
        <f t="shared" ref="L33:M33" si="44">SUM(L5:L12)+SUM(L14:L17)+SUM(L19:L22)+SUM(L24:L25)+SUM(L27:L32)</f>
        <v>30412.466666666667</v>
      </c>
      <c r="M33" s="28">
        <f t="shared" si="44"/>
        <v>0</v>
      </c>
      <c r="N33" s="28">
        <f>SUM(N5:N12)+SUM(N14:N17)+SUM(N19:N22)+SUM(N24:N25)+SUM(N27:N32)</f>
        <v>0</v>
      </c>
      <c r="O33" s="24">
        <f t="shared" si="16"/>
        <v>88605.799999999988</v>
      </c>
    </row>
    <row r="34" spans="1:22" ht="18" customHeight="1">
      <c r="A34" s="31" t="s">
        <v>31</v>
      </c>
      <c r="B34" s="151"/>
      <c r="C34" s="151"/>
      <c r="D34" s="151"/>
      <c r="E34" s="251" t="s">
        <v>64</v>
      </c>
      <c r="F34" s="252"/>
      <c r="G34" s="252"/>
      <c r="H34" s="252"/>
      <c r="I34" s="252"/>
      <c r="J34" s="25">
        <f>(J5*$H5)+(J6*$H6)+(J7*$H7)+(J8*$H8)+(J9*$H9)+(J10*$H10)+(J11*$H11)+(J12*$H12)+(J14*$H14)+(J15*$H15)+(J16*$H16)+(J17*$H17)+(J19*$H19)+(J20*$H20)+(J21*$H21)+(J22*$H22)+(J24*$H24)+(J25*$H25)+(J27*0.362)+(J28*0.362)+(J29*0.073)+(J30*0.073)+(J31*0.073)+(J32*0.162)</f>
        <v>4025.333333333333</v>
      </c>
      <c r="K34" s="213">
        <f t="shared" ref="K34:N34" si="45">(K5*$H5)+(K6*$H6)+(K7*$H7)+(K8*$H8)+(K9*$H9)+(K10*$H10)+(K11*$H11)+(K12*$H12)+(K14*$H14)+(K15*$H15)+(K16*$H16)+(K17*$H17)+(K19*$H19)+(K20*$H20)+(K21*$H21)+(K22*$H22)+(K24*$H24)+(K25*$H25)+(K27*0.362)+(K28*0.362)+(K29*0.073)+(K30*0.073)+(K31*0.073)+(K32*0.162)</f>
        <v>4146.0933333333332</v>
      </c>
      <c r="L34" s="213">
        <f t="shared" si="45"/>
        <v>4270.4761333333336</v>
      </c>
      <c r="M34" s="213">
        <f t="shared" si="45"/>
        <v>0</v>
      </c>
      <c r="N34" s="213">
        <f t="shared" si="45"/>
        <v>0</v>
      </c>
      <c r="O34" s="24">
        <f t="shared" si="16"/>
        <v>12441.9028</v>
      </c>
    </row>
    <row r="35" spans="1:22" ht="19.5" customHeight="1" thickBot="1">
      <c r="A35" s="31" t="s">
        <v>32</v>
      </c>
      <c r="B35" s="151"/>
      <c r="C35" s="151"/>
      <c r="D35" s="151"/>
      <c r="E35" s="12"/>
      <c r="F35" s="12"/>
      <c r="G35" s="12"/>
      <c r="H35" s="12"/>
      <c r="I35" s="12"/>
      <c r="J35" s="152">
        <f>J33+J34</f>
        <v>32691.999999999996</v>
      </c>
      <c r="K35" s="152">
        <f t="shared" ref="K35:N35" si="46">K33+K34</f>
        <v>33672.759999999995</v>
      </c>
      <c r="L35" s="152">
        <f t="shared" ref="L35:M35" si="47">L33+L34</f>
        <v>34682.942800000004</v>
      </c>
      <c r="M35" s="152">
        <f t="shared" si="47"/>
        <v>0</v>
      </c>
      <c r="N35" s="153">
        <f t="shared" si="46"/>
        <v>0</v>
      </c>
      <c r="O35" s="26">
        <f t="shared" si="16"/>
        <v>101047.7028</v>
      </c>
    </row>
    <row r="36" spans="1:22" ht="18" customHeight="1">
      <c r="A36" s="32" t="s">
        <v>52</v>
      </c>
      <c r="B36" s="120"/>
      <c r="C36" s="120"/>
      <c r="D36" s="120"/>
      <c r="E36" s="13"/>
      <c r="F36" s="13"/>
      <c r="G36" s="13"/>
      <c r="H36" s="13"/>
      <c r="I36" s="13"/>
      <c r="J36" s="117"/>
      <c r="K36" s="109" t="str">
        <f>IF(J36="","","PLEASE ENTER DATA IN CELLS 37 THRU 39")</f>
        <v/>
      </c>
      <c r="L36" s="109"/>
      <c r="M36" s="109"/>
      <c r="N36" s="109"/>
      <c r="O36" s="78"/>
    </row>
    <row r="37" spans="1:22" ht="19.5" customHeight="1">
      <c r="A37" s="31" t="s">
        <v>33</v>
      </c>
      <c r="B37" s="151"/>
      <c r="C37" s="151"/>
      <c r="D37" s="177" t="str">
        <f>IF($N$2&gt;1,IF(J37&gt;0,"Auto Fill?",""),"")</f>
        <v/>
      </c>
      <c r="E37" s="12"/>
      <c r="F37" s="12"/>
      <c r="G37" s="12"/>
      <c r="H37" s="12"/>
      <c r="I37" s="175"/>
      <c r="J37" s="11">
        <v>0</v>
      </c>
      <c r="K37" s="11">
        <v>0</v>
      </c>
      <c r="L37" s="11">
        <f>IF($N$2&gt;2,IF($I37="yes",K37,0),0)</f>
        <v>0</v>
      </c>
      <c r="M37" s="11">
        <f>IF($N$2&gt;3,IF($I37="yes",L37,0),0)</f>
        <v>0</v>
      </c>
      <c r="N37" s="11">
        <f>IF($N$2&gt;4,IF($I37="yes",M37,0),0)</f>
        <v>0</v>
      </c>
      <c r="O37" s="24">
        <f t="shared" si="16"/>
        <v>0</v>
      </c>
    </row>
    <row r="38" spans="1:22" ht="19.5" customHeight="1">
      <c r="A38" s="31" t="s">
        <v>81</v>
      </c>
      <c r="B38" s="151"/>
      <c r="C38" s="151"/>
      <c r="D38" s="177" t="str">
        <f t="shared" ref="D38:D47" si="48">IF($N$2&gt;1,IF(J38&gt;0,"Auto Fill?",""),"")</f>
        <v>Auto Fill?</v>
      </c>
      <c r="E38" s="12"/>
      <c r="F38" s="12"/>
      <c r="G38" s="12"/>
      <c r="H38" s="12"/>
      <c r="I38" s="175"/>
      <c r="J38" s="118">
        <v>5000</v>
      </c>
      <c r="K38" s="11">
        <f t="shared" ref="K38:K44" si="49">IF($N$2&gt;1,IF($I38="yes",J38,0),0)</f>
        <v>0</v>
      </c>
      <c r="L38" s="11">
        <f t="shared" ref="L38:L44" si="50">IF($N$2&gt;2,IF($I38="yes",K38,0),0)</f>
        <v>0</v>
      </c>
      <c r="M38" s="11">
        <f t="shared" ref="M38" si="51">IF($N$2&gt;3,IF($I38="yes",L38,0),0)</f>
        <v>0</v>
      </c>
      <c r="N38" s="11">
        <f t="shared" ref="N38" si="52">IF($N$2&gt;4,IF($I38="yes",M38,0),0)</f>
        <v>0</v>
      </c>
      <c r="O38" s="24">
        <f t="shared" si="16"/>
        <v>5000</v>
      </c>
    </row>
    <row r="39" spans="1:22" ht="19.5" customHeight="1">
      <c r="A39" s="31" t="s">
        <v>48</v>
      </c>
      <c r="B39" s="151"/>
      <c r="C39" s="151"/>
      <c r="D39" s="177" t="str">
        <f t="shared" si="48"/>
        <v>Auto Fill?</v>
      </c>
      <c r="E39" s="12"/>
      <c r="F39" s="12"/>
      <c r="G39" s="12"/>
      <c r="H39" s="12"/>
      <c r="I39" s="175"/>
      <c r="J39" s="118">
        <v>2000</v>
      </c>
      <c r="K39" s="11">
        <v>2060</v>
      </c>
      <c r="L39" s="11">
        <v>2122</v>
      </c>
      <c r="M39" s="11">
        <f t="shared" ref="M39" si="53">IF($N$2&gt;3,IF($I39="yes",L39,0),0)</f>
        <v>0</v>
      </c>
      <c r="N39" s="11">
        <f t="shared" ref="N39:N40" si="54">IF($N$2&gt;4,IF($I39="yes",M39,0),0)</f>
        <v>0</v>
      </c>
      <c r="O39" s="24">
        <f t="shared" si="16"/>
        <v>6182</v>
      </c>
    </row>
    <row r="40" spans="1:22" ht="19.5" customHeight="1">
      <c r="A40" s="31" t="s">
        <v>49</v>
      </c>
      <c r="B40" s="151"/>
      <c r="C40" s="151"/>
      <c r="D40" s="177" t="str">
        <f t="shared" si="48"/>
        <v/>
      </c>
      <c r="E40" s="12"/>
      <c r="F40" s="12"/>
      <c r="G40" s="12"/>
      <c r="H40" s="12"/>
      <c r="I40" s="175"/>
      <c r="J40" s="11">
        <v>0</v>
      </c>
      <c r="K40" s="11">
        <f t="shared" ref="K40" si="55">IF($N$2&gt;1,IF($I40="yes",J40,0),0)</f>
        <v>0</v>
      </c>
      <c r="L40" s="11">
        <f t="shared" ref="L40" si="56">IF($N$2&gt;2,IF($I40="yes",K40,0),0)</f>
        <v>0</v>
      </c>
      <c r="M40" s="11">
        <f t="shared" ref="M40" si="57">IF($N$2&gt;3,IF($I40="yes",L40,0),0)</f>
        <v>0</v>
      </c>
      <c r="N40" s="11">
        <f t="shared" si="54"/>
        <v>0</v>
      </c>
      <c r="O40" s="24">
        <f t="shared" si="16"/>
        <v>0</v>
      </c>
    </row>
    <row r="41" spans="1:22" ht="18" customHeight="1">
      <c r="A41" s="31" t="s">
        <v>34</v>
      </c>
      <c r="B41" s="151"/>
      <c r="C41" s="151"/>
      <c r="D41" s="110" t="str">
        <f>IF(SUM(J42:N44)&gt;0,"Exclude in calculating Indirect Costs?","")</f>
        <v/>
      </c>
      <c r="E41" s="77"/>
      <c r="F41" s="77"/>
      <c r="G41" s="77"/>
      <c r="H41" s="77"/>
      <c r="I41" s="154" t="s">
        <v>85</v>
      </c>
      <c r="J41" s="119"/>
      <c r="K41" s="109" t="str">
        <f>IF(J41="","","PLEASE ENTER DATA IN CELLS 41 THRU 46")</f>
        <v/>
      </c>
      <c r="L41" s="109"/>
      <c r="M41" s="109"/>
      <c r="N41" s="109"/>
      <c r="O41" s="78"/>
    </row>
    <row r="42" spans="1:22" ht="19.5" customHeight="1">
      <c r="A42" s="33" t="s">
        <v>43</v>
      </c>
      <c r="B42" s="155"/>
      <c r="C42" s="155"/>
      <c r="D42" s="177" t="str">
        <f t="shared" si="48"/>
        <v/>
      </c>
      <c r="E42" s="35"/>
      <c r="F42" s="15"/>
      <c r="G42" s="15"/>
      <c r="H42" s="15"/>
      <c r="I42" s="154"/>
      <c r="J42" s="11"/>
      <c r="K42" s="11">
        <f t="shared" si="49"/>
        <v>0</v>
      </c>
      <c r="L42" s="11">
        <f t="shared" si="50"/>
        <v>0</v>
      </c>
      <c r="M42" s="11">
        <f t="shared" ref="M42:M47" si="58">IF($N$2&gt;3,IF($I42="yes",L42,0),0)</f>
        <v>0</v>
      </c>
      <c r="N42" s="11">
        <f t="shared" ref="N42:N47" si="59">IF($N$2&gt;4,IF($I42="yes",M42,0),0)</f>
        <v>0</v>
      </c>
      <c r="O42" s="24">
        <f t="shared" si="16"/>
        <v>0</v>
      </c>
      <c r="Q42" s="36"/>
    </row>
    <row r="43" spans="1:22" ht="19.5" customHeight="1">
      <c r="A43" s="33" t="s">
        <v>44</v>
      </c>
      <c r="B43" s="155"/>
      <c r="C43" s="155"/>
      <c r="D43" s="177" t="str">
        <f t="shared" si="48"/>
        <v/>
      </c>
      <c r="E43" s="15"/>
      <c r="F43" s="15"/>
      <c r="G43" s="15"/>
      <c r="H43" s="15"/>
      <c r="I43" s="154"/>
      <c r="J43" s="11"/>
      <c r="K43" s="11">
        <f t="shared" si="49"/>
        <v>0</v>
      </c>
      <c r="L43" s="11">
        <f t="shared" si="50"/>
        <v>0</v>
      </c>
      <c r="M43" s="11">
        <f t="shared" si="58"/>
        <v>0</v>
      </c>
      <c r="N43" s="11">
        <f t="shared" si="59"/>
        <v>0</v>
      </c>
      <c r="O43" s="24">
        <f t="shared" si="16"/>
        <v>0</v>
      </c>
    </row>
    <row r="44" spans="1:22" ht="19.5" customHeight="1">
      <c r="A44" s="33" t="s">
        <v>45</v>
      </c>
      <c r="B44" s="155"/>
      <c r="C44" s="155"/>
      <c r="D44" s="177" t="str">
        <f t="shared" si="48"/>
        <v/>
      </c>
      <c r="E44" s="15"/>
      <c r="F44" s="15"/>
      <c r="G44" s="15"/>
      <c r="H44" s="15"/>
      <c r="I44" s="154"/>
      <c r="J44" s="11"/>
      <c r="K44" s="11">
        <f t="shared" si="49"/>
        <v>0</v>
      </c>
      <c r="L44" s="11">
        <f t="shared" si="50"/>
        <v>0</v>
      </c>
      <c r="M44" s="11">
        <f t="shared" si="58"/>
        <v>0</v>
      </c>
      <c r="N44" s="11">
        <f t="shared" si="59"/>
        <v>0</v>
      </c>
      <c r="O44" s="24">
        <f t="shared" si="16"/>
        <v>0</v>
      </c>
      <c r="P44" s="156"/>
      <c r="Q44" s="157"/>
      <c r="R44" s="157"/>
      <c r="S44" s="157"/>
      <c r="T44" s="157"/>
      <c r="U44" s="157"/>
      <c r="V44" s="157"/>
    </row>
    <row r="45" spans="1:22" ht="19.5" customHeight="1">
      <c r="A45" s="31" t="s">
        <v>35</v>
      </c>
      <c r="B45" s="151"/>
      <c r="C45" s="151"/>
      <c r="D45" s="177" t="str">
        <f t="shared" si="48"/>
        <v/>
      </c>
      <c r="E45" s="12"/>
      <c r="F45" s="12"/>
      <c r="G45" s="12"/>
      <c r="H45" s="12"/>
      <c r="I45" s="154"/>
      <c r="J45" s="118">
        <v>0</v>
      </c>
      <c r="K45" s="11">
        <f t="shared" ref="K45:K47" si="60">IF($N$2&gt;1,IF($I45="yes",J45,0),0)</f>
        <v>0</v>
      </c>
      <c r="L45" s="11">
        <f t="shared" ref="L45:L47" si="61">IF($N$2&gt;2,IF($I45="yes",K45,0),0)</f>
        <v>0</v>
      </c>
      <c r="M45" s="11">
        <f t="shared" si="58"/>
        <v>0</v>
      </c>
      <c r="N45" s="11">
        <f t="shared" ref="N45:N46" si="62">IF($N$2&gt;4,IF($I45="yes",M45,0),0)</f>
        <v>0</v>
      </c>
      <c r="O45" s="24">
        <f t="shared" si="16"/>
        <v>0</v>
      </c>
      <c r="P45" s="156"/>
      <c r="Q45" s="157"/>
      <c r="R45" s="157"/>
      <c r="S45" s="157"/>
      <c r="T45" s="157"/>
      <c r="U45" s="157"/>
      <c r="V45" s="157"/>
    </row>
    <row r="46" spans="1:22" ht="19.5" customHeight="1">
      <c r="A46" s="31" t="s">
        <v>36</v>
      </c>
      <c r="B46" s="151"/>
      <c r="C46" s="151"/>
      <c r="D46" s="177" t="str">
        <f t="shared" si="48"/>
        <v/>
      </c>
      <c r="E46" s="12"/>
      <c r="F46" s="12"/>
      <c r="G46" s="12"/>
      <c r="H46" s="12"/>
      <c r="I46" s="154"/>
      <c r="J46" s="11">
        <v>0</v>
      </c>
      <c r="K46" s="11">
        <f t="shared" si="60"/>
        <v>0</v>
      </c>
      <c r="L46" s="11">
        <f t="shared" si="61"/>
        <v>0</v>
      </c>
      <c r="M46" s="11">
        <f t="shared" si="58"/>
        <v>0</v>
      </c>
      <c r="N46" s="11">
        <f t="shared" si="62"/>
        <v>0</v>
      </c>
      <c r="O46" s="24">
        <f t="shared" si="16"/>
        <v>0</v>
      </c>
      <c r="P46" s="156"/>
      <c r="Q46" s="158"/>
      <c r="R46" s="158"/>
      <c r="S46" s="158"/>
      <c r="T46" s="158"/>
      <c r="U46" s="158"/>
      <c r="V46" s="158"/>
    </row>
    <row r="47" spans="1:22" ht="19.5" customHeight="1">
      <c r="A47" s="31" t="s">
        <v>37</v>
      </c>
      <c r="B47" s="151"/>
      <c r="C47" s="151"/>
      <c r="D47" s="177" t="str">
        <f t="shared" si="48"/>
        <v/>
      </c>
      <c r="E47" s="12"/>
      <c r="F47" s="12"/>
      <c r="G47" s="12"/>
      <c r="H47" s="12"/>
      <c r="I47" s="154"/>
      <c r="J47" s="11"/>
      <c r="K47" s="11">
        <f t="shared" si="60"/>
        <v>0</v>
      </c>
      <c r="L47" s="11">
        <f t="shared" si="61"/>
        <v>0</v>
      </c>
      <c r="M47" s="11">
        <f t="shared" si="58"/>
        <v>0</v>
      </c>
      <c r="N47" s="11">
        <f t="shared" si="59"/>
        <v>0</v>
      </c>
      <c r="O47" s="24">
        <f t="shared" si="16"/>
        <v>0</v>
      </c>
      <c r="P47" s="156"/>
      <c r="Q47" s="159"/>
      <c r="R47" s="159"/>
      <c r="S47" s="159"/>
      <c r="T47" s="159"/>
      <c r="U47" s="159"/>
      <c r="V47" s="159"/>
    </row>
    <row r="48" spans="1:22" ht="18" customHeight="1">
      <c r="A48" s="34" t="s">
        <v>60</v>
      </c>
      <c r="B48" s="160"/>
      <c r="C48" s="160"/>
      <c r="D48" s="160"/>
      <c r="E48" s="253" t="s">
        <v>66</v>
      </c>
      <c r="F48" s="254"/>
      <c r="G48" s="254"/>
      <c r="H48" s="254"/>
      <c r="I48" s="254"/>
      <c r="J48" s="119"/>
      <c r="K48" s="109" t="str">
        <f>IF(J48="","","PLEASE ENTER DATA IN CELLS 48 THRU 50")</f>
        <v/>
      </c>
      <c r="L48" s="161"/>
      <c r="M48" s="161"/>
      <c r="N48" s="161"/>
      <c r="O48" s="79"/>
      <c r="P48" s="156"/>
      <c r="Q48" s="159"/>
      <c r="R48" s="159"/>
      <c r="S48" s="159"/>
      <c r="T48" s="159"/>
      <c r="U48" s="159"/>
      <c r="V48" s="159"/>
    </row>
    <row r="49" spans="1:22" ht="18" customHeight="1">
      <c r="A49" s="31" t="s">
        <v>91</v>
      </c>
      <c r="B49" s="151"/>
      <c r="C49" s="151"/>
      <c r="D49" s="151"/>
      <c r="E49" s="55" t="s">
        <v>99</v>
      </c>
      <c r="F49" s="40">
        <f>IF(E49="",0,VLOOKUP(E49,A103:F109,6))</f>
        <v>12585</v>
      </c>
      <c r="G49" s="57"/>
      <c r="H49" s="57"/>
      <c r="I49" s="162" t="s">
        <v>63</v>
      </c>
      <c r="J49" s="28">
        <f>IF(J29=0,0,F49*I29)</f>
        <v>0</v>
      </c>
      <c r="K49" s="28">
        <f>IF(K29=0,0,((F49*I29)*1.05))</f>
        <v>0</v>
      </c>
      <c r="L49" s="28">
        <f>IF(L29=0,0,(((F49*I29)*1.05)*1.05))</f>
        <v>0</v>
      </c>
      <c r="M49" s="28">
        <f>IF(M29=0,0,((((F49*I29)*1.05)*1.05)*1.05))</f>
        <v>0</v>
      </c>
      <c r="N49" s="28">
        <f>IF(N29=0,0,(((((F49*I29)*1.05)*1.05)*1.05)*1.05))</f>
        <v>0</v>
      </c>
      <c r="O49" s="24">
        <f t="shared" ref="O49:O51" si="63">SUM(J49:N49)</f>
        <v>0</v>
      </c>
      <c r="P49" s="156"/>
      <c r="Q49" s="159"/>
      <c r="R49" s="159"/>
      <c r="S49" s="159"/>
      <c r="T49" s="159"/>
      <c r="U49" s="159"/>
      <c r="V49" s="159"/>
    </row>
    <row r="50" spans="1:22" ht="18" customHeight="1">
      <c r="A50" s="31" t="s">
        <v>89</v>
      </c>
      <c r="B50" s="151"/>
      <c r="C50" s="151"/>
      <c r="D50" s="151"/>
      <c r="E50" s="56" t="s">
        <v>99</v>
      </c>
      <c r="F50" s="40">
        <f>IF(E50="",0,VLOOKUP(E50,A103:F109,5))</f>
        <v>10523</v>
      </c>
      <c r="G50" s="57"/>
      <c r="H50" s="57"/>
      <c r="I50" s="162" t="s">
        <v>63</v>
      </c>
      <c r="J50" s="28">
        <f>IF(J30=0,0,F50*I30)</f>
        <v>10523</v>
      </c>
      <c r="K50" s="28">
        <f>IF(K30=0,0,((F50*I30)*1.05))</f>
        <v>11049.15</v>
      </c>
      <c r="L50" s="28">
        <f>IF(L30=0,0,(((F50*I30)*1.05)*1.05))</f>
        <v>11601.6075</v>
      </c>
      <c r="M50" s="28">
        <f>IF(M30=0,0,((((F50*I30)*1.05)*1.05)*1.05))</f>
        <v>0</v>
      </c>
      <c r="N50" s="28">
        <f>IF(N30=0,0,(((((F50*I30)*1.05)*1.05)*1.05)*1.05))</f>
        <v>0</v>
      </c>
      <c r="O50" s="24">
        <f t="shared" si="63"/>
        <v>33173.7575</v>
      </c>
      <c r="P50" s="156"/>
      <c r="Q50" s="159"/>
      <c r="R50" s="159"/>
      <c r="S50" s="159"/>
      <c r="T50" s="159"/>
      <c r="U50" s="159"/>
      <c r="V50" s="159"/>
    </row>
    <row r="51" spans="1:22" ht="19.5" customHeight="1">
      <c r="A51" s="31" t="s">
        <v>61</v>
      </c>
      <c r="B51" s="151"/>
      <c r="C51" s="151"/>
      <c r="D51" s="151"/>
      <c r="E51" s="12"/>
      <c r="F51" s="12"/>
      <c r="G51" s="12"/>
      <c r="H51" s="12"/>
      <c r="I51" s="12"/>
      <c r="J51" s="11"/>
      <c r="K51" s="11"/>
      <c r="L51" s="11"/>
      <c r="M51" s="11"/>
      <c r="N51" s="11"/>
      <c r="O51" s="24">
        <f t="shared" si="63"/>
        <v>0</v>
      </c>
      <c r="P51" s="156"/>
      <c r="Q51" s="159"/>
      <c r="R51" s="159"/>
      <c r="S51" s="159"/>
      <c r="T51" s="159"/>
      <c r="U51" s="159"/>
      <c r="V51" s="159"/>
    </row>
    <row r="52" spans="1:22" ht="18" customHeight="1">
      <c r="A52" s="31" t="s">
        <v>71</v>
      </c>
      <c r="B52" s="151"/>
      <c r="C52" s="151"/>
      <c r="D52" s="151"/>
      <c r="E52" s="12"/>
      <c r="F52" s="12"/>
      <c r="G52" s="12"/>
      <c r="H52" s="12"/>
      <c r="I52" s="12"/>
      <c r="J52" s="119"/>
      <c r="K52" s="109" t="str">
        <f>IF(J52="","","PLEASE ENTER DATA IN CELLS 52 THRU 55")</f>
        <v/>
      </c>
      <c r="L52" s="109"/>
      <c r="M52" s="109"/>
      <c r="N52" s="109"/>
      <c r="O52" s="78"/>
      <c r="P52" s="163"/>
      <c r="Q52" s="164"/>
      <c r="R52" s="165"/>
      <c r="S52" s="165"/>
      <c r="T52" s="165"/>
      <c r="U52" s="165"/>
      <c r="V52" s="165"/>
    </row>
    <row r="53" spans="1:22" ht="18" customHeight="1">
      <c r="A53" s="136" t="s">
        <v>138</v>
      </c>
      <c r="B53" s="137"/>
      <c r="C53" s="137"/>
      <c r="D53" s="170" t="str">
        <f>IF(O53&gt;0,"MUSC Exclusion?","")</f>
        <v/>
      </c>
      <c r="E53" s="171"/>
      <c r="F53" s="171"/>
      <c r="G53" s="171"/>
      <c r="H53" s="171"/>
      <c r="I53" s="176"/>
      <c r="J53" s="11">
        <v>0</v>
      </c>
      <c r="K53" s="11">
        <v>0</v>
      </c>
      <c r="L53" s="11">
        <v>0</v>
      </c>
      <c r="M53" s="11"/>
      <c r="N53" s="11"/>
      <c r="O53" s="24">
        <f t="shared" ref="O53:O56" si="64">SUM(J53:N53)</f>
        <v>0</v>
      </c>
      <c r="P53" s="156"/>
      <c r="Q53" s="157"/>
      <c r="R53" s="157"/>
      <c r="S53" s="157"/>
      <c r="T53" s="157"/>
      <c r="U53" s="157"/>
      <c r="V53" s="157"/>
    </row>
    <row r="54" spans="1:22" ht="18" customHeight="1">
      <c r="A54" s="136" t="s">
        <v>68</v>
      </c>
      <c r="B54" s="137"/>
      <c r="C54" s="137"/>
      <c r="D54" s="170" t="str">
        <f t="shared" ref="D54:D56" si="65">IF(O54&gt;0,"MUSC Exclusion?","")</f>
        <v/>
      </c>
      <c r="E54" s="171"/>
      <c r="F54" s="171"/>
      <c r="G54" s="171"/>
      <c r="H54" s="171"/>
      <c r="I54" s="176"/>
      <c r="J54" s="11"/>
      <c r="K54" s="11"/>
      <c r="L54" s="11"/>
      <c r="M54" s="11"/>
      <c r="N54" s="11"/>
      <c r="O54" s="24">
        <f t="shared" si="64"/>
        <v>0</v>
      </c>
      <c r="P54" s="156"/>
      <c r="Q54" s="158"/>
      <c r="R54" s="158"/>
      <c r="S54" s="158"/>
      <c r="T54" s="158"/>
      <c r="U54" s="158"/>
      <c r="V54" s="158"/>
    </row>
    <row r="55" spans="1:22" ht="18" customHeight="1">
      <c r="A55" s="136" t="s">
        <v>69</v>
      </c>
      <c r="B55" s="137"/>
      <c r="C55" s="137"/>
      <c r="D55" s="170" t="str">
        <f t="shared" si="65"/>
        <v/>
      </c>
      <c r="E55" s="171"/>
      <c r="F55" s="171"/>
      <c r="G55" s="171"/>
      <c r="H55" s="171"/>
      <c r="I55" s="176"/>
      <c r="J55" s="11"/>
      <c r="K55" s="11"/>
      <c r="L55" s="11"/>
      <c r="M55" s="11"/>
      <c r="N55" s="11"/>
      <c r="O55" s="24">
        <f t="shared" si="64"/>
        <v>0</v>
      </c>
      <c r="P55" s="156"/>
      <c r="Q55" s="159"/>
      <c r="R55" s="159"/>
      <c r="S55" s="159"/>
      <c r="T55" s="159"/>
      <c r="U55" s="159"/>
      <c r="V55" s="159"/>
    </row>
    <row r="56" spans="1:22" ht="18" customHeight="1">
      <c r="A56" s="136" t="s">
        <v>70</v>
      </c>
      <c r="B56" s="137"/>
      <c r="C56" s="137"/>
      <c r="D56" s="170" t="str">
        <f t="shared" si="65"/>
        <v/>
      </c>
      <c r="E56" s="171"/>
      <c r="F56" s="171"/>
      <c r="G56" s="171"/>
      <c r="H56" s="171"/>
      <c r="I56" s="176"/>
      <c r="J56" s="11"/>
      <c r="K56" s="11"/>
      <c r="L56" s="11"/>
      <c r="M56" s="11"/>
      <c r="N56" s="11"/>
      <c r="O56" s="24">
        <f t="shared" si="64"/>
        <v>0</v>
      </c>
      <c r="P56" s="156"/>
      <c r="Q56" s="159"/>
      <c r="R56" s="159"/>
      <c r="S56" s="159"/>
      <c r="T56" s="159"/>
      <c r="U56" s="159"/>
      <c r="V56" s="159"/>
    </row>
    <row r="57" spans="1:22" ht="19.5" customHeight="1">
      <c r="A57" s="80" t="s">
        <v>38</v>
      </c>
      <c r="B57" s="81"/>
      <c r="C57" s="81"/>
      <c r="D57" s="81"/>
      <c r="E57" s="82"/>
      <c r="F57" s="82"/>
      <c r="G57" s="82"/>
      <c r="H57" s="82"/>
      <c r="I57" s="82"/>
      <c r="J57" s="27">
        <f>SUM(J36:J47)+SUM(J49:J56)</f>
        <v>17523</v>
      </c>
      <c r="K57" s="27">
        <f>SUM(K36:K47)+SUM(K49:K56)</f>
        <v>13109.15</v>
      </c>
      <c r="L57" s="27">
        <f t="shared" ref="L57:N57" si="66">SUM(L36:L47)+SUM(L49:L56)</f>
        <v>13723.6075</v>
      </c>
      <c r="M57" s="27">
        <f t="shared" si="66"/>
        <v>0</v>
      </c>
      <c r="N57" s="27">
        <f t="shared" si="66"/>
        <v>0</v>
      </c>
      <c r="O57" s="24">
        <f t="shared" si="16"/>
        <v>44355.7575</v>
      </c>
      <c r="P57" s="156"/>
      <c r="Q57" s="159"/>
      <c r="R57" s="159"/>
      <c r="S57" s="159"/>
      <c r="T57" s="159"/>
      <c r="U57" s="159"/>
      <c r="V57" s="159"/>
    </row>
    <row r="58" spans="1:22" ht="19.5" customHeight="1">
      <c r="A58" s="80" t="s">
        <v>14</v>
      </c>
      <c r="B58" s="81"/>
      <c r="C58" s="81"/>
      <c r="D58" s="81"/>
      <c r="E58" s="82"/>
      <c r="F58" s="82"/>
      <c r="G58" s="82"/>
      <c r="H58" s="82"/>
      <c r="I58" s="82"/>
      <c r="J58" s="27">
        <f>IF($J52="", IF($J48="", IF($J41="", IF($J36="",J57+J35,"ERROR: VALUE ENTERED IN BLUE CELL"),"ERROR: VALUE ENTERED IN BLUE CELL"),"ERROR: VALUE ENTERED IN BLUE CELL"),"ERROR: VALUE ENTERED IN BLUE CELL")</f>
        <v>50215</v>
      </c>
      <c r="K58" s="27">
        <f>K57+K35</f>
        <v>46781.909999999996</v>
      </c>
      <c r="L58" s="27">
        <f t="shared" ref="L58:N58" si="67">L57+L35</f>
        <v>48406.550300000003</v>
      </c>
      <c r="M58" s="27">
        <f t="shared" si="67"/>
        <v>0</v>
      </c>
      <c r="N58" s="27">
        <f t="shared" si="67"/>
        <v>0</v>
      </c>
      <c r="O58" s="24">
        <f t="shared" si="16"/>
        <v>145403.46030000001</v>
      </c>
      <c r="P58" s="156"/>
      <c r="Q58" s="159"/>
      <c r="R58" s="159"/>
      <c r="S58" s="159"/>
      <c r="T58" s="159"/>
      <c r="U58" s="159"/>
      <c r="V58" s="159"/>
    </row>
    <row r="59" spans="1:22" ht="19.5" customHeight="1">
      <c r="A59" s="80" t="s">
        <v>75</v>
      </c>
      <c r="B59" s="81"/>
      <c r="C59" s="81"/>
      <c r="D59" s="81"/>
      <c r="E59" s="82"/>
      <c r="F59" s="82"/>
      <c r="G59" s="82"/>
      <c r="H59" s="82"/>
      <c r="I59" s="82"/>
      <c r="J59" s="27">
        <f>IF($I41="Yes",(((J58-J56-J55-J54-J53-J50-J49-J44-J43-J42-J37-J38))+J94+J95+J96+J97),(((J58-J56-J55-J54-J53-J50-J49-J37-J38))+J94+J95+J96+J97))</f>
        <v>34692</v>
      </c>
      <c r="K59" s="27">
        <f>IF($I41="Yes",(((K58-K56-K55-K54-K53-K50-K49-K44-K43-K42-K37-K38))+K94+K95+K96+K97),(((K58-K56-K55-K54-K53-K50-K49-K37-K38))+K94+K95+K96+K97))</f>
        <v>35732.759999999995</v>
      </c>
      <c r="L59" s="25">
        <f>IF($I41="Yes",(((L58-L56-L55-L54-L53-L50-L49-L44-L43-L42-L37-L38))+L94+L95+L96+L97),(((L58-L56-L55-L54-L53-L50-L49-L37-L38))+L94+L95+L96+L97))</f>
        <v>36804.942800000004</v>
      </c>
      <c r="M59" s="25">
        <f>IF($I41="Yes",(((M58-M56-M55-M54-M53-M50-M49-M44-M43-M42-M37-M38))+M94+M95+M96+M97),(((M58-M56-M55-M54-M53-M50-M49-M37-M38))+M94+M95+M96+M97))</f>
        <v>0</v>
      </c>
      <c r="N59" s="25">
        <f>IF($I41="Yes",(((N58-N56-N55-N54-N53-N50-N49-N44-N43-N42-N37-N38))+N94+N95+N96+N97),(((N58-N56-N55-N54-N53-N50-N49-N37-N38))+N94+N95+N96+N97))</f>
        <v>0</v>
      </c>
      <c r="O59" s="24">
        <f t="shared" si="16"/>
        <v>107229.7028</v>
      </c>
      <c r="P59" s="156"/>
      <c r="Q59" s="159"/>
      <c r="R59" s="159"/>
      <c r="S59" s="159"/>
      <c r="T59" s="159"/>
      <c r="U59" s="159"/>
      <c r="V59" s="159"/>
    </row>
    <row r="60" spans="1:22" ht="19.5" customHeight="1">
      <c r="A60" s="80" t="s">
        <v>39</v>
      </c>
      <c r="B60" s="243" t="s">
        <v>88</v>
      </c>
      <c r="C60" s="244"/>
      <c r="D60" s="245"/>
      <c r="E60" s="166">
        <v>50</v>
      </c>
      <c r="F60" s="214" t="str">
        <f>IF(G60="2010/2011", IF(G60="2011/2012", IF(G60="2012/2013", IF(G60="2013/2014", IF(G60="2014/2015", "FISCAL YR", "HELLO"),"FISCAL YR"),"FISCAL YR"),"FISCAL YR"),"FISCAL YR")</f>
        <v>FISCAL YR</v>
      </c>
      <c r="G60" s="255" t="str">
        <f>VLOOKUP(K2,[1]CALENDAR!A1:B3349,2)</f>
        <v>2016/2017</v>
      </c>
      <c r="H60" s="255"/>
      <c r="I60" s="132">
        <f>VLOOKUP(G60,A103:E109,3)</f>
        <v>0.5</v>
      </c>
      <c r="J60" s="25">
        <f>IF($E$60="",IF($I41="Yes",(((J58-J56-J55-J54-J53-J50-J49-J44-J43-J42-J37-J38)*$I$60)+J88+J89+J90+J91),(((J58-J56-J55-J54-J53-J50-J49-J37-J38)*$I$60)+J88+J89+J90+J91)),IF($I41="Yes",(((J58-J56-J55-J54-J53-J50-J49-J44-J43-J42-J37-J38)*($E$60/100))+J88+J89+J90+J91),(((J58-J56-J55-J54-J53-J50-J49-J37-J38)*($E$60/100))+J88+J89+J90+J91)))</f>
        <v>17346</v>
      </c>
      <c r="K60" s="213">
        <f>IF($E$60="",IF($I41="Yes",(((K58-K56-K55-K54-K53-K50-K49-K44-K43-K42-K37-K38)*$I$60)+K88+K89+K90+K91),(((K58-K56-K55-K54-K53-K50-K49-K37-K38)*$I$60)+K88+K89+K90+K91)),IF($I41="Yes",(((K58-K56-K55-K54-K53-K50-K49-K44-K43-K42-K37-K38)*($E$60/100))+K88+K89+K90+K91),(((K58-K56-K55-K54-K53-K50-K49-K37-K38)*($E$60/100))+K88+K89+K90+K91)))</f>
        <v>17866.379999999997</v>
      </c>
      <c r="L60" s="213">
        <f t="shared" ref="L60:N60" si="68">IF($E$60="",IF($I41="Yes",(((L58-L56-L55-L54-L53-L50-L49-L44-L43-L42-L37-L38)*$I$60)+L88+L89+L90+L91),(((L58-L56-L55-L54-L53-L50-L49-L37-L38)*$I$60)+L88+L89+L90+L91)),IF($I41="Yes",(((L58-L56-L55-L54-L53-L50-L49-L44-L43-L42-L37-L38)*($E$60/100))+L88+L89+L90+L91),(((L58-L56-L55-L54-L53-L50-L49-L37-L38)*($E$60/100))+L88+L89+L90+L91)))</f>
        <v>18402.471400000002</v>
      </c>
      <c r="M60" s="213">
        <f t="shared" si="68"/>
        <v>0</v>
      </c>
      <c r="N60" s="213">
        <f t="shared" si="68"/>
        <v>0</v>
      </c>
      <c r="O60" s="24">
        <f>SUM(J99:N99)</f>
        <v>53614.8514</v>
      </c>
      <c r="P60" s="156"/>
      <c r="Q60" s="159"/>
      <c r="R60" s="159"/>
      <c r="S60" s="159"/>
      <c r="T60" s="159"/>
      <c r="U60" s="159"/>
      <c r="V60" s="159"/>
    </row>
    <row r="61" spans="1:22" ht="18" customHeight="1">
      <c r="A61" s="80" t="s">
        <v>54</v>
      </c>
      <c r="B61" s="81"/>
      <c r="C61" s="81"/>
      <c r="D61" s="81"/>
      <c r="E61" s="82"/>
      <c r="F61" s="82"/>
      <c r="G61" s="82"/>
      <c r="H61" s="82"/>
      <c r="I61" s="82"/>
      <c r="J61" s="50"/>
      <c r="K61" s="50"/>
      <c r="L61" s="50"/>
      <c r="M61" s="50"/>
      <c r="N61" s="50"/>
      <c r="O61" s="24"/>
      <c r="P61" s="163"/>
      <c r="Q61" s="164"/>
      <c r="R61" s="165"/>
      <c r="S61" s="165"/>
      <c r="T61" s="165"/>
      <c r="U61" s="165"/>
      <c r="V61" s="165"/>
    </row>
    <row r="62" spans="1:22" ht="21" customHeight="1" thickBot="1">
      <c r="A62" s="83" t="s">
        <v>40</v>
      </c>
      <c r="B62" s="84"/>
      <c r="C62" s="84"/>
      <c r="D62" s="84"/>
      <c r="E62" s="85"/>
      <c r="F62" s="246" t="str">
        <f>IF(B2="","CLICK TO ENTER SPONSOR","")</f>
        <v/>
      </c>
      <c r="G62" s="246"/>
      <c r="H62" s="246"/>
      <c r="I62" s="247"/>
      <c r="J62" s="51">
        <f>IF(E60="",IF((J59*$I60)&lt;&gt;J60,"CHECK BASE COSTS CALCULATION",IF(J61="",(J60+J58),(J61+J58))),IF((J59*($E60/100))&lt;&gt;J60,"CHECK BASE COSTS CALCULATION",IF(J61="",(J60+J58),(J61+J58))))</f>
        <v>67561</v>
      </c>
      <c r="K62" s="51">
        <f>+K58+K60</f>
        <v>64648.289999999994</v>
      </c>
      <c r="L62" s="51">
        <f t="shared" ref="L62:N62" si="69">+L58+L60</f>
        <v>66809.021700000012</v>
      </c>
      <c r="M62" s="51">
        <f t="shared" si="69"/>
        <v>0</v>
      </c>
      <c r="N62" s="51">
        <f t="shared" si="69"/>
        <v>0</v>
      </c>
      <c r="O62" s="52">
        <f t="shared" si="16"/>
        <v>199018.31169999999</v>
      </c>
    </row>
    <row r="63" spans="1:22" ht="24" customHeight="1">
      <c r="A63" s="21"/>
      <c r="B63" s="21"/>
      <c r="C63" s="21"/>
      <c r="D63" s="21"/>
      <c r="E63" s="22"/>
      <c r="F63" s="22"/>
      <c r="G63" s="22"/>
      <c r="H63" s="22"/>
      <c r="I63" s="22"/>
      <c r="J63" s="167"/>
      <c r="K63" s="167"/>
      <c r="L63" s="167"/>
      <c r="M63" s="167"/>
      <c r="N63" s="167"/>
      <c r="O63" s="23"/>
    </row>
    <row r="64" spans="1:22" ht="24.75" customHeight="1">
      <c r="A64" s="21"/>
      <c r="B64" s="21"/>
      <c r="C64" s="21"/>
      <c r="D64" s="21"/>
      <c r="E64" s="22"/>
      <c r="F64" s="22"/>
      <c r="G64" s="22"/>
      <c r="H64" s="22"/>
      <c r="I64" s="22"/>
      <c r="J64" s="167"/>
      <c r="K64" s="167"/>
      <c r="L64" s="167"/>
      <c r="M64" s="167"/>
      <c r="N64" s="167"/>
      <c r="O64" s="23"/>
    </row>
    <row r="65" spans="1:9" ht="24.75" customHeight="1">
      <c r="A65" s="21"/>
      <c r="B65" s="21"/>
      <c r="C65" s="21"/>
      <c r="D65" s="21"/>
      <c r="E65" s="22"/>
      <c r="F65" s="22"/>
      <c r="G65" s="22"/>
      <c r="H65" s="22"/>
      <c r="I65" s="22"/>
    </row>
    <row r="66" spans="1:9" ht="24.75" customHeight="1">
      <c r="A66" s="21"/>
      <c r="B66" s="21"/>
      <c r="C66" s="21"/>
      <c r="D66" s="21"/>
      <c r="E66" s="22"/>
      <c r="F66" s="22"/>
      <c r="G66" s="22"/>
      <c r="H66" s="22"/>
      <c r="I66" s="22"/>
    </row>
    <row r="67" spans="1:9" ht="24.75" customHeight="1">
      <c r="A67" s="21"/>
      <c r="B67" s="21"/>
      <c r="C67" s="21"/>
      <c r="D67" s="21"/>
      <c r="E67" s="22"/>
      <c r="F67" s="22"/>
      <c r="G67" s="22"/>
      <c r="H67" s="22"/>
      <c r="I67" s="22"/>
    </row>
    <row r="68" spans="1:9" ht="24.75" customHeight="1">
      <c r="A68" s="21"/>
      <c r="B68" s="21"/>
      <c r="C68" s="21"/>
      <c r="D68" s="21"/>
      <c r="E68" s="22"/>
      <c r="F68" s="22"/>
      <c r="G68" s="22"/>
      <c r="H68" s="22"/>
      <c r="I68" s="22"/>
    </row>
    <row r="69" spans="1:9" ht="24.75" customHeight="1">
      <c r="A69" s="21"/>
      <c r="B69" s="21"/>
      <c r="C69" s="21"/>
      <c r="D69" s="21"/>
      <c r="E69" s="22"/>
      <c r="F69" s="22"/>
      <c r="G69" s="22"/>
      <c r="H69" s="22"/>
      <c r="I69" s="22"/>
    </row>
    <row r="70" spans="1:9" ht="24.75" customHeight="1">
      <c r="A70" s="21"/>
      <c r="B70" s="21"/>
      <c r="C70" s="21"/>
      <c r="D70" s="21"/>
      <c r="E70" s="22"/>
      <c r="F70" s="22"/>
      <c r="G70" s="22"/>
      <c r="H70" s="22"/>
      <c r="I70" s="22"/>
    </row>
    <row r="71" spans="1:9" ht="24.75" customHeight="1">
      <c r="A71" s="21"/>
      <c r="B71" s="21"/>
      <c r="C71" s="21"/>
      <c r="D71" s="21"/>
      <c r="E71" s="22"/>
      <c r="F71" s="22"/>
      <c r="G71" s="22"/>
      <c r="H71" s="22"/>
      <c r="I71" s="22"/>
    </row>
    <row r="72" spans="1:9" ht="24.75" customHeight="1">
      <c r="A72" s="21"/>
      <c r="B72" s="21"/>
      <c r="C72" s="21"/>
      <c r="D72" s="21"/>
      <c r="E72" s="22"/>
      <c r="F72" s="22"/>
      <c r="G72" s="22"/>
      <c r="H72" s="22"/>
      <c r="I72" s="22"/>
    </row>
    <row r="73" spans="1:9" ht="24.75" customHeight="1">
      <c r="A73" s="21"/>
      <c r="B73" s="21"/>
      <c r="C73" s="21"/>
      <c r="D73" s="21"/>
      <c r="E73" s="22"/>
      <c r="F73" s="22"/>
      <c r="G73" s="22"/>
      <c r="H73" s="22"/>
      <c r="I73" s="22"/>
    </row>
    <row r="74" spans="1:9" ht="24.75" customHeight="1">
      <c r="A74" s="21"/>
      <c r="B74" s="21"/>
      <c r="C74" s="21"/>
      <c r="D74" s="21"/>
      <c r="E74" s="22"/>
      <c r="F74" s="22"/>
      <c r="G74" s="22"/>
      <c r="H74" s="22"/>
      <c r="I74" s="22"/>
    </row>
    <row r="75" spans="1:9" ht="24.75" customHeight="1">
      <c r="A75" s="21"/>
      <c r="B75" s="21"/>
      <c r="C75" s="21"/>
      <c r="D75" s="21"/>
      <c r="E75" s="22"/>
      <c r="F75" s="22"/>
      <c r="G75" s="22"/>
      <c r="H75" s="22"/>
      <c r="I75" s="22"/>
    </row>
    <row r="76" spans="1:9" ht="24.75" customHeight="1">
      <c r="A76" s="21"/>
      <c r="B76" s="21"/>
      <c r="C76" s="21"/>
      <c r="D76" s="21"/>
      <c r="E76" s="22"/>
      <c r="F76" s="22"/>
      <c r="G76" s="22"/>
      <c r="H76" s="22"/>
      <c r="I76" s="22"/>
    </row>
    <row r="77" spans="1:9" ht="24.75" customHeight="1">
      <c r="A77" s="21"/>
      <c r="B77" s="21"/>
      <c r="C77" s="21"/>
      <c r="D77" s="21"/>
      <c r="E77" s="22"/>
      <c r="F77" s="22"/>
      <c r="G77" s="22"/>
      <c r="H77" s="22"/>
      <c r="I77" s="22"/>
    </row>
    <row r="78" spans="1:9" ht="24.75" customHeight="1">
      <c r="A78" s="21"/>
      <c r="B78" s="21"/>
      <c r="C78" s="21"/>
      <c r="D78" s="21"/>
      <c r="E78" s="22"/>
      <c r="F78" s="22"/>
      <c r="G78" s="22"/>
      <c r="H78" s="22"/>
      <c r="I78" s="22"/>
    </row>
    <row r="79" spans="1:9" ht="24.75" customHeight="1">
      <c r="A79" s="21"/>
      <c r="B79" s="21"/>
      <c r="C79" s="21"/>
      <c r="D79" s="21"/>
      <c r="E79" s="22"/>
      <c r="F79" s="22"/>
      <c r="G79" s="22"/>
      <c r="H79" s="22"/>
      <c r="I79" s="22"/>
    </row>
    <row r="80" spans="1:9" ht="24.75" customHeight="1">
      <c r="A80" s="21"/>
      <c r="B80" s="21"/>
      <c r="C80" s="21"/>
      <c r="D80" s="21"/>
      <c r="E80" s="22"/>
      <c r="F80" s="22"/>
      <c r="G80" s="22"/>
      <c r="H80" s="22"/>
      <c r="I80" s="22"/>
    </row>
    <row r="81" spans="1:15" ht="24.75" customHeight="1">
      <c r="A81" s="21"/>
      <c r="B81" s="21"/>
      <c r="C81" s="21"/>
      <c r="D81" s="21"/>
      <c r="E81" s="22"/>
      <c r="F81" s="22"/>
      <c r="G81" s="22"/>
      <c r="H81" s="22"/>
      <c r="I81" s="22"/>
    </row>
    <row r="82" spans="1:15" ht="24.75" customHeight="1">
      <c r="A82" s="21"/>
      <c r="B82" s="21"/>
      <c r="C82" s="21"/>
      <c r="D82" s="21"/>
      <c r="E82" s="22"/>
      <c r="F82" s="22"/>
      <c r="G82" s="22"/>
      <c r="H82" s="22"/>
      <c r="I82" s="22"/>
      <c r="J82" s="167"/>
      <c r="K82" s="167"/>
      <c r="L82" s="167"/>
      <c r="M82" s="167"/>
      <c r="N82" s="167"/>
      <c r="O82" s="23"/>
    </row>
    <row r="83" spans="1:15" ht="24.75" customHeight="1">
      <c r="A83" s="21"/>
      <c r="B83" s="21"/>
      <c r="C83" s="21"/>
      <c r="D83" s="21"/>
      <c r="E83" s="22"/>
      <c r="F83" s="22"/>
      <c r="G83" s="22"/>
      <c r="H83" s="22"/>
      <c r="I83" s="22"/>
      <c r="J83" s="167"/>
      <c r="K83" s="167"/>
      <c r="L83" s="167"/>
      <c r="M83" s="167"/>
      <c r="N83" s="167"/>
      <c r="O83" s="23"/>
    </row>
    <row r="84" spans="1:15" ht="24.75" customHeight="1">
      <c r="A84" s="21"/>
      <c r="B84" s="21"/>
      <c r="C84" s="21"/>
      <c r="D84" s="21"/>
      <c r="E84" s="22"/>
      <c r="F84" s="22"/>
      <c r="G84" s="22"/>
      <c r="H84" s="22"/>
      <c r="I84" s="22"/>
      <c r="J84" s="167"/>
      <c r="K84" s="167"/>
      <c r="L84" s="167"/>
      <c r="M84" s="167"/>
      <c r="N84" s="167"/>
      <c r="O84" s="23"/>
    </row>
    <row r="85" spans="1:15" ht="24.75" customHeight="1">
      <c r="A85" s="21"/>
      <c r="B85" s="21"/>
      <c r="C85" s="21"/>
      <c r="D85" s="21"/>
      <c r="E85" s="22"/>
      <c r="F85" s="22"/>
      <c r="G85" s="22"/>
      <c r="H85" s="22"/>
      <c r="I85" s="22"/>
      <c r="J85" s="167"/>
      <c r="K85" s="167"/>
      <c r="L85" s="167"/>
      <c r="M85" s="167"/>
      <c r="N85" s="167"/>
      <c r="O85" s="23"/>
    </row>
    <row r="86" spans="1:15" ht="24.75" customHeight="1">
      <c r="A86" s="174" t="s">
        <v>95</v>
      </c>
      <c r="B86" s="174"/>
      <c r="C86" s="174"/>
      <c r="D86" s="174"/>
      <c r="E86" s="173" t="s">
        <v>96</v>
      </c>
      <c r="F86" s="173"/>
      <c r="G86" s="173"/>
      <c r="H86" s="173"/>
      <c r="I86" s="173"/>
      <c r="J86" s="173">
        <f>VLOOKUP($G60,$A104:$C109,3)</f>
        <v>0.5</v>
      </c>
      <c r="K86" s="173">
        <f t="shared" ref="K86:N86" si="70">VLOOKUP($G60,$A104:$C109,3)</f>
        <v>0.5</v>
      </c>
      <c r="L86" s="173">
        <f t="shared" si="70"/>
        <v>0.5</v>
      </c>
      <c r="M86" s="173">
        <f t="shared" si="70"/>
        <v>0.5</v>
      </c>
      <c r="N86" s="173">
        <f t="shared" si="70"/>
        <v>0.5</v>
      </c>
    </row>
    <row r="87" spans="1:15" ht="24.75" customHeight="1" thickBot="1"/>
    <row r="88" spans="1:15" ht="24.75" customHeight="1">
      <c r="A88" s="88" t="s">
        <v>55</v>
      </c>
      <c r="B88" s="89"/>
      <c r="C88" s="89"/>
      <c r="D88" s="89"/>
      <c r="E88" s="90" t="s">
        <v>59</v>
      </c>
      <c r="F88" s="90"/>
      <c r="G88" s="90"/>
      <c r="H88" s="90"/>
      <c r="I88" s="90"/>
      <c r="J88" s="29">
        <f>IF(I53&lt;&gt;"yes",IF($E$60="",IF(J53&gt;25000,(25000*$J$86),(J53*J$86)),IF(J53&gt;25000,(25000*($E$60/100)),(J53*($E$60/100)))),0)</f>
        <v>0</v>
      </c>
      <c r="K88" s="41">
        <f>IF(I53&lt;&gt;"yes",IF($E$60="",IF(K53&lt;1,0,IF((J53+K53)&lt;=25000,(K53*K$86),(IF((J53)&gt;25000,0,IF((J53+K53)&gt;25000,((25000-J53)*K$86)))))),IF(K53&lt;1,0,IF((J53+K53)&lt;=25000,(K53*($E$60/100)),(IF((J53)&gt;25000,0,IF((J53+K53)&gt;25000,((25000-J53)*($E$60/100)))))))),0)</f>
        <v>0</v>
      </c>
      <c r="L88" s="41">
        <f>IF(I53&lt;&gt;"yes",IF($E$60="",IF(L53&lt;1,0,IF((J53+K53+L53)&lt;=25000,(L53*L$86),(IF((J53+K53)&gt;25000,0,IF((J53+K53+L53)&gt;25000,((25000-(J53+K53))*L$86)))))),IF(L53&lt;1,0,IF((J53+K53+L53)&lt;=25000,(L53*($E$60/100)),(IF((J53+K53)&gt;25000,0,IF((J53+K53+L53)&gt;25000,((25000-(J53+K53))*($E$60/100)))))))),0)</f>
        <v>0</v>
      </c>
      <c r="M88" s="41">
        <f>IF(I53&lt;&gt;"yes",IF($E$60="",IF(M53&lt;1,0,IF((J53+K53+L53+M53)&lt;=25000,(M53*M$86),(IF((J53+K53+L53)&gt;25000,0,IF((J53+K53+L53+M53)&gt;25000,((25000-(J53+K53+L53))*M$86)))))),IF(M53&lt;1,0,IF((J53+K53+L53+M53)&lt;=25000,(M53*($E$60/100)),(IF((J53+K53+L53)&gt;25000,0,IF((J53+K53+L53+M53)&gt;25000,((25000-(J53+K53+L53))*($E$60/100)))))))),0)</f>
        <v>0</v>
      </c>
      <c r="N88" s="42">
        <f>IF(I53&lt;&gt;"yes",IF($E$60="",IF(N53&lt;1,0,IF((J53+K53+L53+M53+N53)&lt;=25000,(N53*N$86),(IF((J53+K53+L53+M53)&gt;25000,0,IF((J53+K53+L53+M53+N53)&gt;25000,((25000-(J53+K53+L53+M53))*N$86)))))),IF(N53&lt;1,0,IF((J53+K53+L53+M53+N53)&lt;=25000,(N53*($E$60/100)),(IF((J53+K53+L53+M53)&gt;25000,0,IF((J53+K53+L53+M53+N53)&gt;25000,((25000-(J53+K53+L53+M53))*($E$60/100)))))))),0)</f>
        <v>0</v>
      </c>
    </row>
    <row r="89" spans="1:15" ht="24.75" customHeight="1">
      <c r="A89" s="91" t="s">
        <v>56</v>
      </c>
      <c r="B89" s="92"/>
      <c r="C89" s="92"/>
      <c r="D89" s="92"/>
      <c r="E89" s="93" t="s">
        <v>59</v>
      </c>
      <c r="F89" s="93"/>
      <c r="G89" s="93"/>
      <c r="H89" s="93"/>
      <c r="I89" s="93"/>
      <c r="J89" s="16">
        <f t="shared" ref="J89:J91" si="71">IF(I54&lt;&gt;"yes",IF($E$60="",IF(J54&gt;25000,(25000*$J$86),(J54*J$86)),IF(J54&gt;25000,(25000*($E$60/100)),(J54*($E$60/100)))),0)</f>
        <v>0</v>
      </c>
      <c r="K89" s="43">
        <f t="shared" ref="K89:K91" si="72">IF(I54&lt;&gt;"yes",IF($E$60="",IF(K54&lt;1,0,IF((J54+K54)&lt;=25000,(K54*K$86),(IF((J54)&gt;25000,0,IF((J54+K54)&gt;25000,((25000-J54)*K$86)))))),IF(K54&lt;1,0,IF((J54+K54)&lt;=25000,(K54*($E$60/100)),(IF((J54)&gt;25000,0,IF((J54+K54)&gt;25000,((25000-J54)*($E$60/100)))))))),0)</f>
        <v>0</v>
      </c>
      <c r="L89" s="43">
        <f t="shared" ref="L89:L91" si="73">IF(I54&lt;&gt;"yes",IF($E$60="",IF(L54&lt;1,0,IF((J54+K54+L54)&lt;=25000,(L54*L$86),(IF((J54+K54)&gt;25000,0,IF((J54+K54+L54)&gt;25000,((25000-(J54+K54))*L$86)))))),IF(L54&lt;1,0,IF((J54+K54+L54)&lt;=25000,(L54*($E$60/100)),(IF((J54+K54)&gt;25000,0,IF((J54+K54+L54)&gt;25000,((25000-(J54+K54))*($E$60/100)))))))),0)</f>
        <v>0</v>
      </c>
      <c r="M89" s="43">
        <f t="shared" ref="M89:M91" si="74">IF(I54&lt;&gt;"yes",IF($E$60="",IF(M54&lt;1,0,IF((J54+K54+L54+M54)&lt;=25000,(M54*M$86),(IF((J54+K54+L54)&gt;25000,0,IF((J54+K54+L54+M54)&gt;25000,((25000-(J54+K54+L54))*M$86)))))),IF(M54&lt;1,0,IF((J54+K54+L54+M54)&lt;=25000,(M54*($E$60/100)),(IF((J54+K54+L54)&gt;25000,0,IF((J54+K54+L54+M54)&gt;25000,((25000-(J54+K54+L54))*($E$60/100)))))))),0)</f>
        <v>0</v>
      </c>
      <c r="N89" s="44">
        <f t="shared" ref="N89:N91" si="75">IF(I54&lt;&gt;"yes",IF($E$60="",IF(N54&lt;1,0,IF((J54+K54+L54+M54+N54)&lt;=25000,(N54*N$86),(IF((J54+K54+L54+M54)&gt;25000,0,IF((J54+K54+L54+M54+N54)&gt;25000,((25000-(J54+K54+L54+M54))*N$86)))))),IF(N54&lt;1,0,IF((J54+K54+L54+M54+N54)&lt;=25000,(N54*($E$60/100)),(IF((J54+K54+L54+M54)&gt;25000,0,IF((J54+K54+L54+M54+N54)&gt;25000,((25000-(J54+K54+L54+M54))*($E$60/100)))))))),0)</f>
        <v>0</v>
      </c>
    </row>
    <row r="90" spans="1:15" ht="24.75" customHeight="1">
      <c r="A90" s="91" t="s">
        <v>57</v>
      </c>
      <c r="B90" s="92"/>
      <c r="C90" s="92"/>
      <c r="D90" s="92"/>
      <c r="E90" s="93" t="s">
        <v>59</v>
      </c>
      <c r="F90" s="93"/>
      <c r="G90" s="93"/>
      <c r="H90" s="93"/>
      <c r="I90" s="93"/>
      <c r="J90" s="16">
        <f t="shared" si="71"/>
        <v>0</v>
      </c>
      <c r="K90" s="43">
        <f t="shared" si="72"/>
        <v>0</v>
      </c>
      <c r="L90" s="43">
        <f t="shared" si="73"/>
        <v>0</v>
      </c>
      <c r="M90" s="43">
        <f t="shared" si="74"/>
        <v>0</v>
      </c>
      <c r="N90" s="44">
        <f t="shared" si="75"/>
        <v>0</v>
      </c>
    </row>
    <row r="91" spans="1:15" ht="24.75" customHeight="1" thickBot="1">
      <c r="A91" s="94" t="s">
        <v>58</v>
      </c>
      <c r="B91" s="95"/>
      <c r="C91" s="95"/>
      <c r="D91" s="95"/>
      <c r="E91" s="96" t="s">
        <v>59</v>
      </c>
      <c r="F91" s="96"/>
      <c r="G91" s="96"/>
      <c r="H91" s="96"/>
      <c r="I91" s="96"/>
      <c r="J91" s="18">
        <f t="shared" si="71"/>
        <v>0</v>
      </c>
      <c r="K91" s="45">
        <f t="shared" si="72"/>
        <v>0</v>
      </c>
      <c r="L91" s="45">
        <f t="shared" si="73"/>
        <v>0</v>
      </c>
      <c r="M91" s="45">
        <f t="shared" si="74"/>
        <v>0</v>
      </c>
      <c r="N91" s="46">
        <f t="shared" si="75"/>
        <v>0</v>
      </c>
    </row>
    <row r="92" spans="1:15" ht="24.75" customHeight="1">
      <c r="A92" s="87"/>
      <c r="B92" s="87"/>
      <c r="C92" s="87"/>
      <c r="D92" s="87"/>
      <c r="E92" s="19"/>
      <c r="F92" s="19"/>
      <c r="G92" s="19"/>
      <c r="H92" s="19"/>
      <c r="I92" s="19"/>
      <c r="J92" s="19"/>
      <c r="K92" s="19"/>
      <c r="L92" s="19"/>
      <c r="M92" s="19"/>
      <c r="N92" s="19"/>
    </row>
    <row r="93" spans="1:15" ht="24.75" customHeight="1" thickBot="1">
      <c r="A93" s="87"/>
      <c r="B93" s="87"/>
      <c r="C93" s="87"/>
      <c r="D93" s="87"/>
      <c r="E93" s="19"/>
      <c r="F93" s="19"/>
      <c r="G93" s="19"/>
      <c r="H93" s="19"/>
      <c r="I93" s="19"/>
      <c r="J93" s="19"/>
      <c r="K93" s="19"/>
      <c r="L93" s="19"/>
      <c r="M93" s="19"/>
      <c r="N93" s="19"/>
    </row>
    <row r="94" spans="1:15" ht="24.75" customHeight="1">
      <c r="A94" s="88" t="s">
        <v>55</v>
      </c>
      <c r="B94" s="89"/>
      <c r="C94" s="89"/>
      <c r="D94" s="89"/>
      <c r="E94" s="90" t="s">
        <v>73</v>
      </c>
      <c r="F94" s="90"/>
      <c r="G94" s="90"/>
      <c r="H94" s="90"/>
      <c r="I94" s="90"/>
      <c r="J94" s="29">
        <f>IF(I53&lt;&gt;"yes",IF(J53&gt;25000,25000,J53),0)</f>
        <v>0</v>
      </c>
      <c r="K94" s="41">
        <f>IF(I53&lt;&gt;"yes",IF(K53&lt;1,0,IF((J53+K53)&lt;=25000,K53,(IF(J53&gt;25000,0,IF((J53+K53)&gt;25000,((25000-J53))))))),0)</f>
        <v>0</v>
      </c>
      <c r="L94" s="41">
        <f>IF(I53&lt;&gt;"yes",IF(L53&lt;1,0,IF((J53+K53+L53)&lt;=25000,L53,(IF((J53+K53)&gt;25000,0,IF((J53+K53+L53)&gt;25000,((25000-(J53+K53)))))))),0)</f>
        <v>0</v>
      </c>
      <c r="M94" s="41">
        <f>IF(I53&lt;&gt;"yes",IF(M53&lt;1,0,IF((J53+K53+L53+M53)&lt;=25000,M53,(IF((J53+K53+L53)&gt;25000,0,IF((J53+K53+L53+M53)&gt;25000,((25000-(J53+K53+L53)))))))),0)</f>
        <v>0</v>
      </c>
      <c r="N94" s="42">
        <f>IF(I53&lt;&gt;"yes",IF(N53&lt;1,0,IF((J53+K53+L53+M53+N53)&lt;=25000,N53,(IF((J53+K53+L53+M53)&gt;25000,0,IF((J53+K53+L53+M53+N53)&gt;25000,((25000-(J53+K53+L53+M53)))))))),0)</f>
        <v>0</v>
      </c>
    </row>
    <row r="95" spans="1:15" ht="24.75" customHeight="1">
      <c r="A95" s="91" t="s">
        <v>56</v>
      </c>
      <c r="B95" s="92"/>
      <c r="C95" s="92"/>
      <c r="D95" s="92"/>
      <c r="E95" s="93" t="s">
        <v>73</v>
      </c>
      <c r="F95" s="93"/>
      <c r="G95" s="93"/>
      <c r="H95" s="93"/>
      <c r="I95" s="93"/>
      <c r="J95" s="16">
        <f>IF(I54&lt;&gt;"yes",IF(J54&gt;25000,25000,J54),0)</f>
        <v>0</v>
      </c>
      <c r="K95" s="43">
        <f>IF(I54&lt;&gt;"yes",IF(K54&lt;1,0,IF((J54+K54)&lt;=25000,K54,(IF(J54&gt;25000,0,IF((J54+K54)&gt;25000,((25000-J54))))))),0)</f>
        <v>0</v>
      </c>
      <c r="L95" s="43">
        <f>IF(I54&lt;&gt;"yes",IF(L54&lt;1,0,IF((J54+K54+L54)&lt;=25000,L54,(IF((J54+K54)&gt;25000,0,IF((J54+K54+L54)&gt;25000,((25000-(J54+K54)))))))),0)</f>
        <v>0</v>
      </c>
      <c r="M95" s="43">
        <f>IF(I54&lt;&gt;"yes",IF(M54&lt;1,0,IF((J54+K54+L54+M54)&lt;=25000,M54,(IF((J54+K54+L54)&gt;25000,0,IF((J54+K54+L54+M54)&gt;25000,((25000-(J54+K54+L54)))))))),0)</f>
        <v>0</v>
      </c>
      <c r="N95" s="44">
        <f>IF(I54&lt;&gt;"yes",IF(N54&lt;1,0,IF((J54+K54+L54+M54+N54)&lt;=25000,N54,(IF((J54+K54+L54+M54)&gt;25000,0,IF((J54+K54+L54+M54+N54)&gt;25000,((25000-(J54+K54+L54+M54)))))))),0)</f>
        <v>0</v>
      </c>
    </row>
    <row r="96" spans="1:15" ht="24.75" customHeight="1">
      <c r="A96" s="91" t="s">
        <v>57</v>
      </c>
      <c r="B96" s="92"/>
      <c r="C96" s="92"/>
      <c r="D96" s="92"/>
      <c r="E96" s="93" t="s">
        <v>73</v>
      </c>
      <c r="F96" s="93"/>
      <c r="G96" s="93"/>
      <c r="H96" s="93"/>
      <c r="I96" s="93"/>
      <c r="J96" s="16">
        <f>IF(I55&lt;&gt;"yes",IF(J55&gt;25000,25000,J55),0)</f>
        <v>0</v>
      </c>
      <c r="K96" s="43">
        <f>IF(I55&lt;&gt;"yes",IF(K55&lt;1,0,IF((J55+K55)&lt;=25000,K55,(IF(J55&gt;25000,0,IF((J55+K55)&gt;25000,((25000-J55))))))),0)</f>
        <v>0</v>
      </c>
      <c r="L96" s="43">
        <f>IF(I55&lt;&gt;"yes",IF(L55&lt;1,0,IF((J55+K55+L55)&lt;=25000,L55,(IF((J55+K55)&gt;25000,0,IF((J55+K55+L55)&gt;25000,((25000-(J55+K55)))))))),0)</f>
        <v>0</v>
      </c>
      <c r="M96" s="43">
        <f>IF(I55&lt;&gt;"yes",IF(M55&lt;1,0,IF((J55+K55+L55+M55)&lt;=25000,M55,(IF((J55+K55+L55)&gt;25000,0,IF((J55+K55+L55+M55)&gt;25000,((25000-(J55+K55+L55)))))))),0)</f>
        <v>0</v>
      </c>
      <c r="N96" s="44">
        <f>IF(I55&lt;&gt;"yes",IF(N55&lt;1,0,IF((J55+K55+L55+M55+N55)&lt;=25000,N55,(IF((J55+K55+L55+M55)&gt;25000,0,IF((J55+K55+L55+M55+N55)&gt;25000,((25000-(J55+K55+L55+M55)))))))),0)</f>
        <v>0</v>
      </c>
    </row>
    <row r="97" spans="1:14" ht="24.75" customHeight="1" thickBot="1">
      <c r="A97" s="94" t="s">
        <v>58</v>
      </c>
      <c r="B97" s="95"/>
      <c r="C97" s="95"/>
      <c r="D97" s="95"/>
      <c r="E97" s="96" t="s">
        <v>73</v>
      </c>
      <c r="F97" s="96"/>
      <c r="G97" s="96"/>
      <c r="H97" s="96"/>
      <c r="I97" s="96"/>
      <c r="J97" s="18">
        <f>IF(I56&lt;&gt;"yes",IF(J56&gt;25000,25000,J56),0)</f>
        <v>0</v>
      </c>
      <c r="K97" s="45">
        <f>IF(I56&lt;&gt;"yes",IF(K56&lt;1,0,IF((J56+K56)&lt;=25000,K56,(IF(J56&gt;25000,0,IF((J56+K56)&gt;25000,((25000-J56))))))),0)</f>
        <v>0</v>
      </c>
      <c r="L97" s="45">
        <f>IF(I56&lt;&gt;"yes",IF(L56&lt;1,0,IF((J56+K56+L56)&lt;=25000,L56,(IF((J56+K56)&gt;25000,0,IF((J56+K56+L56)&gt;25000,((25000-(J56+K56)))))))),0)</f>
        <v>0</v>
      </c>
      <c r="M97" s="45">
        <f>IF(I56&lt;&gt;"yes",IF(M56&lt;1,0,IF((J56+K56+L56+M56)&lt;=25000,M56,(IF((J56+K56+L56)&gt;25000,0,IF((J56+K56+L56+M56)&gt;25000,((25000-(J56+K56+L56)))))))),0)</f>
        <v>0</v>
      </c>
      <c r="N97" s="46">
        <f>IF(I56&lt;&gt;"yes",IF(N56&lt;1,0,IF((J56+K56+L56+M56+N56)&lt;=25000,N56,(IF((J56+K56+L56+M56)&gt;25000,0,IF((J56+K56+L56+M56+N56)&gt;25000,((25000-(J56+K56+L56+M56)))))))),0)</f>
        <v>0</v>
      </c>
    </row>
    <row r="98" spans="1:14" ht="24.75" customHeight="1" thickBot="1">
      <c r="A98" s="87"/>
      <c r="B98" s="87"/>
      <c r="C98" s="87"/>
      <c r="D98" s="87"/>
      <c r="E98" s="19"/>
      <c r="F98" s="19"/>
      <c r="G98" s="19"/>
      <c r="H98" s="19"/>
      <c r="I98" s="19"/>
      <c r="J98" s="19"/>
      <c r="K98" s="19"/>
      <c r="L98" s="19"/>
      <c r="M98" s="19"/>
      <c r="N98" s="19"/>
    </row>
    <row r="99" spans="1:14" ht="24.75" customHeight="1" thickBot="1">
      <c r="A99" s="97" t="s">
        <v>39</v>
      </c>
      <c r="B99" s="98"/>
      <c r="C99" s="98"/>
      <c r="D99" s="98"/>
      <c r="E99" s="99" t="s">
        <v>84</v>
      </c>
      <c r="F99" s="99"/>
      <c r="G99" s="99"/>
      <c r="H99" s="99"/>
      <c r="I99" s="99"/>
      <c r="J99" s="100">
        <f>IF(J61="",J60,J61)</f>
        <v>17346</v>
      </c>
      <c r="K99" s="101">
        <f t="shared" ref="K99:N99" si="76">IF(K61="",K60,K61)</f>
        <v>17866.379999999997</v>
      </c>
      <c r="L99" s="101">
        <f t="shared" si="76"/>
        <v>18402.471400000002</v>
      </c>
      <c r="M99" s="101">
        <f t="shared" si="76"/>
        <v>0</v>
      </c>
      <c r="N99" s="102">
        <f t="shared" si="76"/>
        <v>0</v>
      </c>
    </row>
    <row r="100" spans="1:14" ht="24.75" customHeight="1">
      <c r="A100" s="87"/>
      <c r="B100" s="87"/>
      <c r="C100" s="87"/>
      <c r="D100" s="87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ht="24.75" customHeight="1">
      <c r="A101" s="87"/>
      <c r="B101" s="87"/>
      <c r="C101" s="87"/>
      <c r="D101" s="87"/>
      <c r="E101" s="19"/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ht="24.75" customHeight="1">
      <c r="A102" s="87"/>
      <c r="B102" s="87"/>
      <c r="C102" s="87"/>
      <c r="D102" s="87"/>
      <c r="E102" s="19"/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ht="24.75" customHeight="1">
      <c r="A103" s="103"/>
      <c r="B103" s="104"/>
      <c r="C103" s="104"/>
      <c r="D103" s="104"/>
      <c r="E103" s="140" t="s">
        <v>93</v>
      </c>
      <c r="F103" s="141" t="s">
        <v>94</v>
      </c>
      <c r="G103" s="19"/>
      <c r="H103" s="19"/>
      <c r="I103" s="19"/>
      <c r="J103" s="19"/>
      <c r="K103" s="19"/>
      <c r="L103" s="19"/>
      <c r="M103" s="19"/>
      <c r="N103" s="19"/>
    </row>
    <row r="104" spans="1:14" ht="24.75" customHeight="1">
      <c r="A104" s="105" t="s">
        <v>98</v>
      </c>
      <c r="B104" s="75"/>
      <c r="C104" s="75">
        <v>0.5</v>
      </c>
      <c r="D104" s="75"/>
      <c r="E104" s="74">
        <v>10022</v>
      </c>
      <c r="F104" s="106">
        <v>11986</v>
      </c>
      <c r="G104" s="19"/>
      <c r="H104" s="19"/>
      <c r="I104" s="19"/>
      <c r="J104" s="19"/>
      <c r="K104" s="19"/>
      <c r="L104" s="19"/>
      <c r="M104" s="19"/>
      <c r="N104" s="19"/>
    </row>
    <row r="105" spans="1:14" ht="24.75" customHeight="1">
      <c r="A105" s="75" t="s">
        <v>99</v>
      </c>
      <c r="B105" s="75"/>
      <c r="C105" s="75">
        <v>0.5</v>
      </c>
      <c r="D105" s="75"/>
      <c r="E105" s="74">
        <v>10523</v>
      </c>
      <c r="F105" s="106">
        <v>12585</v>
      </c>
      <c r="G105" s="19"/>
      <c r="H105" s="19"/>
      <c r="I105" s="19"/>
      <c r="J105" s="19"/>
      <c r="K105" s="19"/>
      <c r="L105" s="19"/>
      <c r="M105" s="19"/>
      <c r="N105" s="19"/>
    </row>
    <row r="106" spans="1:14" ht="24.75" customHeight="1">
      <c r="A106" s="105" t="s">
        <v>135</v>
      </c>
      <c r="B106" s="75"/>
      <c r="C106" s="75">
        <v>0.5</v>
      </c>
      <c r="D106" s="75"/>
      <c r="E106" s="74">
        <v>11049</v>
      </c>
      <c r="F106" s="106">
        <v>13215</v>
      </c>
      <c r="G106" s="19"/>
      <c r="H106" s="19"/>
      <c r="I106" s="19"/>
      <c r="J106" s="19"/>
      <c r="K106" s="19"/>
      <c r="L106" s="19"/>
      <c r="M106" s="19"/>
      <c r="N106" s="19"/>
    </row>
    <row r="107" spans="1:14" ht="24.75" customHeight="1">
      <c r="A107" s="105" t="s">
        <v>136</v>
      </c>
      <c r="B107" s="75"/>
      <c r="C107" s="86">
        <v>0.5</v>
      </c>
      <c r="D107" s="75"/>
      <c r="E107" s="74">
        <v>11602</v>
      </c>
      <c r="F107" s="106">
        <v>13875</v>
      </c>
      <c r="G107" s="19"/>
      <c r="H107" s="19"/>
      <c r="I107" s="19"/>
      <c r="J107" s="19"/>
      <c r="K107" s="19"/>
      <c r="L107" s="19"/>
      <c r="M107" s="19"/>
      <c r="N107" s="19"/>
    </row>
    <row r="108" spans="1:14" ht="24.75" customHeight="1">
      <c r="A108" s="105" t="s">
        <v>137</v>
      </c>
      <c r="B108" s="75"/>
      <c r="C108" s="75">
        <v>0.5</v>
      </c>
      <c r="D108" s="75"/>
      <c r="E108" s="74">
        <v>12182</v>
      </c>
      <c r="F108" s="106">
        <v>14569</v>
      </c>
      <c r="G108" s="19"/>
      <c r="H108" s="19"/>
      <c r="I108" s="19"/>
      <c r="J108" s="19"/>
      <c r="K108" s="19"/>
      <c r="L108" s="19"/>
      <c r="M108" s="19"/>
      <c r="N108" s="19"/>
    </row>
    <row r="109" spans="1:14" ht="24.75" customHeight="1">
      <c r="A109" s="105" t="s">
        <v>142</v>
      </c>
      <c r="B109" s="107"/>
      <c r="C109" s="107">
        <v>0.5</v>
      </c>
      <c r="D109" s="107"/>
      <c r="E109" s="139">
        <v>12791</v>
      </c>
      <c r="F109" s="108">
        <v>15298</v>
      </c>
      <c r="G109" s="19"/>
      <c r="H109" s="19"/>
      <c r="I109" s="19"/>
      <c r="J109" s="19"/>
      <c r="K109" s="19"/>
      <c r="L109" s="19"/>
      <c r="M109" s="19"/>
      <c r="N109" s="19"/>
    </row>
    <row r="111" spans="1:14" ht="24.75" customHeight="1">
      <c r="A111" s="21" t="s">
        <v>85</v>
      </c>
    </row>
    <row r="112" spans="1:14" ht="24.75" customHeight="1">
      <c r="A112" s="21" t="s">
        <v>86</v>
      </c>
    </row>
  </sheetData>
  <mergeCells count="11">
    <mergeCell ref="G1:K1"/>
    <mergeCell ref="A1:F1"/>
    <mergeCell ref="B60:D60"/>
    <mergeCell ref="F62:I62"/>
    <mergeCell ref="L2:M2"/>
    <mergeCell ref="E3:I3"/>
    <mergeCell ref="E34:I34"/>
    <mergeCell ref="E48:I48"/>
    <mergeCell ref="G60:H60"/>
    <mergeCell ref="G2:J2"/>
    <mergeCell ref="B2:F2"/>
  </mergeCells>
  <dataValidations count="2">
    <dataValidation type="list" allowBlank="1" showInputMessage="1" showErrorMessage="1" sqref="E49:E50">
      <formula1>GADyears</formula1>
    </dataValidation>
    <dataValidation type="list" allowBlank="1" showInputMessage="1" showErrorMessage="1" sqref="I53:I56 I37:I47">
      <formula1>YesNoList</formula1>
    </dataValidation>
  </dataValidations>
  <hyperlinks>
    <hyperlink ref="E48" r:id="rId1" display="GAD Calculations"/>
    <hyperlink ref="E34" r:id="rId2"/>
    <hyperlink ref="A1" location="'FY 2010-2011 WORKSHEET'!B3" display="'FY 2010-2011 WORKSHEET'!B3"/>
    <hyperlink ref="L1" location="'FY 2010-2011 WORKSHEET'!I3" display="'FY 2010-2011 WORKSHEET'!I3"/>
    <hyperlink ref="L1:N1" location="'SPONSOR WORKSHEET'!N2" display="'SPONSOR WORKSHEET'!N2"/>
    <hyperlink ref="F62" location="'SPONSOR WORKSHEET'!B3" display="CLICK TO ENTER SPONSOR"/>
    <hyperlink ref="J15:J17" location="'SPONSOR WORKSHEET'!B15" display="'SPONSOR WORKSHEET'!B15"/>
    <hyperlink ref="J15" location="'SPONSOR WORKSHEET'!E15" display="'SPONSOR WORKSHEET'!E15"/>
    <hyperlink ref="J16" location="'SPONSOR WORKSHEET'!E16" display="'SPONSOR WORKSHEET'!E16"/>
    <hyperlink ref="J17" location="'SPONSOR WORKSHEET'!E17" display="'SPONSOR WORKSHEET'!E17"/>
    <hyperlink ref="J19:J22" location="'SPONSOR WORKSHEET'!B20" display="'SPONSOR WORKSHEET'!B20"/>
    <hyperlink ref="J20" location="'SPONSOR WORKSHEET'!E20" display="'SPONSOR WORKSHEET'!E20"/>
    <hyperlink ref="J21" location="'SPONSOR WORKSHEET'!E21" display="'SPONSOR WORKSHEET'!E21"/>
    <hyperlink ref="J22" location="'SPONSOR WORKSHEET'!E22" display="'SPONSOR WORKSHEET'!E22"/>
    <hyperlink ref="J24:J25" location="'SPONSOR WORKSHEET'!B23" display="'SPONSOR WORKSHEET'!B23"/>
    <hyperlink ref="J24" location="'SPONSOR WORKSHEET'!E24" display="'SPONSOR WORKSHEET'!E24"/>
    <hyperlink ref="J25" location="'SPONSOR WORKSHEET'!E25" display="'SPONSOR WORKSHEET'!E25"/>
    <hyperlink ref="F62:I62" location="'SPONSOR WORKSHEET'!B2" display="'SPONSOR WORKSHEET'!B2"/>
    <hyperlink ref="J19" location="'SPONSOR WORKSHEET'!E19" display="'SPONSOR WORKSHEET'!E19"/>
    <hyperlink ref="J8" location="'SPONSOR WORKSHEET'!E8" display="'SPONSOR WORKSHEET'!E8"/>
    <hyperlink ref="J9" location="'SPONSOR WORKSHEET'!E9" display="'SPONSOR WORKSHEET'!E9"/>
    <hyperlink ref="J7" location="'SPONSOR WORKSHEET'!E7" display="'SPONSOR WORKSHEET'!E7"/>
    <hyperlink ref="J10" location="'SPONSOR WORKSHEET'!E10" display="'SPONSOR WORKSHEET'!E10"/>
    <hyperlink ref="J11" location="'SPONSOR WORKSHEET'!E11" display="'SPONSOR WORKSHEET'!E11"/>
    <hyperlink ref="J12" location="'SPONSOR WORKSHEET'!E12" display="'SPONSOR WORKSHEET'!E12"/>
    <hyperlink ref="G2" location="'SPONSOR WORKSHEET'!K2" display="'SPONSOR WORKSHEET'!K2"/>
    <hyperlink ref="G1:K1" location="'SPONSOR WORKSHEET'!K2" display="'SPONSOR WORKSHEET'!K2"/>
    <hyperlink ref="A1:F1" location="'SPONSOR WORKSHEET'!B2" display="'SPONSOR WORKSHEET'!B2"/>
    <hyperlink ref="B60" location="'SPONSOR WORKSHEET'!E60" display="OVERRIDE F&amp;A RATE %"/>
    <hyperlink ref="F60" location="'SPONSOR WORKSHEET'!K2" display="FISCAL YR"/>
    <hyperlink ref="J14" location="'SPONSOR WORKSHEET'!E15" display="'SPONSOR WORKSHEET'!E15"/>
    <hyperlink ref="J5" location="'SPONSOR WORKSHEET'!E7" display="'SPONSOR WORKSHEET'!E7"/>
    <hyperlink ref="J6" location="'SPONSOR WORKSHEET'!E7" display="'SPONSOR WORKSHEET'!E7"/>
    <hyperlink ref="E3:I3" r:id="rId3" display="Personnel "/>
  </hyperlinks>
  <printOptions horizontalCentered="1" verticalCentered="1"/>
  <pageMargins left="0" right="0" top="0.55000000000000004" bottom="0.3" header="0.2" footer="0.2"/>
  <pageSetup scale="60" orientation="portrait"/>
  <headerFooter>
    <oddHeader xml:space="preserve">&amp;C&amp;"Cambria,Bold"&amp;16CoES Internal Budget Form &amp;"Century Gothic,Bold"&amp;14
&amp;"Cambria,Regular"Requested Funds from Sponsor&amp;R
</oddHeader>
    <oddFooter xml:space="preserve">&amp;C
&amp;9&amp;K01+044&amp;A&amp;R
&amp;"Century Gothic,Regular"&amp;9&amp;K00-039&amp;D         </oddFooter>
  </headerFooter>
  <ignoredErrors>
    <ignoredError sqref="L23 J33:K33 K38:N38 L37:N37 K41:N44 J35:K35 N33 N35" unlockedFormula="1"/>
    <ignoredError sqref="K57:L57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SPONSOR BUDCAT</vt:lpstr>
      <vt:lpstr>PROPOSAL INFO</vt:lpstr>
      <vt:lpstr>SPONSOR WORKSHEET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Clemson University</dc:creator>
  <cp:lastModifiedBy>Michael Dale</cp:lastModifiedBy>
  <cp:lastPrinted>2015-07-01T17:48:19Z</cp:lastPrinted>
  <dcterms:created xsi:type="dcterms:W3CDTF">2009-08-04T16:15:11Z</dcterms:created>
  <dcterms:modified xsi:type="dcterms:W3CDTF">2015-11-09T20:31:44Z</dcterms:modified>
</cp:coreProperties>
</file>