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h22\Documents\R Projects\SimplePowerSector\"/>
    </mc:Choice>
  </mc:AlternateContent>
  <bookViews>
    <workbookView xWindow="0" yWindow="0" windowWidth="16155" windowHeight="6720"/>
  </bookViews>
  <sheets>
    <sheet name="Physical Flows" sheetId="1" r:id="rId1"/>
  </sheets>
  <definedNames>
    <definedName name="Fin.tot">'Physical Flows'!$E$3</definedName>
  </definedNames>
  <calcPr calcId="162913"/>
</workbook>
</file>

<file path=xl/calcChain.xml><?xml version="1.0" encoding="utf-8"?>
<calcChain xmlns="http://schemas.openxmlformats.org/spreadsheetml/2006/main">
  <c r="AK15" i="1" l="1"/>
  <c r="AL15" i="1"/>
  <c r="AM15" i="1"/>
  <c r="AN15" i="1"/>
  <c r="AO15" i="1"/>
  <c r="AL16" i="1"/>
  <c r="AM16" i="1"/>
  <c r="AN16" i="1"/>
  <c r="AO16" i="1"/>
  <c r="AK17" i="1"/>
  <c r="AM17" i="1"/>
  <c r="AN17" i="1"/>
  <c r="AO17" i="1"/>
  <c r="AK18" i="1"/>
  <c r="AL18" i="1"/>
  <c r="AN18" i="1"/>
  <c r="AO18" i="1"/>
  <c r="AK19" i="1"/>
  <c r="AL19" i="1"/>
  <c r="AM19" i="1"/>
  <c r="AO19" i="1"/>
  <c r="AK20" i="1"/>
  <c r="AL20" i="1"/>
  <c r="AM20" i="1"/>
  <c r="AN20" i="1"/>
  <c r="AJ16" i="1"/>
  <c r="AJ17" i="1"/>
  <c r="AJ18" i="1"/>
  <c r="AJ19" i="1"/>
  <c r="AJ20" i="1"/>
  <c r="AK5" i="1"/>
  <c r="AL5" i="1"/>
  <c r="AM5" i="1"/>
  <c r="AN5" i="1"/>
  <c r="AO5" i="1"/>
  <c r="AL6" i="1"/>
  <c r="AM6" i="1"/>
  <c r="AN6" i="1"/>
  <c r="AO6" i="1"/>
  <c r="AK7" i="1"/>
  <c r="AM7" i="1"/>
  <c r="AN7" i="1"/>
  <c r="AO7" i="1"/>
  <c r="AK8" i="1"/>
  <c r="AL8" i="1"/>
  <c r="AN8" i="1"/>
  <c r="AO8" i="1"/>
  <c r="AK9" i="1"/>
  <c r="AL9" i="1"/>
  <c r="AM9" i="1"/>
  <c r="AO9" i="1"/>
  <c r="AK10" i="1"/>
  <c r="AL10" i="1"/>
  <c r="AM10" i="1"/>
  <c r="AN10" i="1"/>
  <c r="AJ6" i="1"/>
  <c r="AJ7" i="1"/>
  <c r="AJ8" i="1"/>
  <c r="AJ9" i="1"/>
  <c r="AJ10" i="1"/>
  <c r="U27" i="1"/>
  <c r="C50" i="1" a="1"/>
  <c r="C50" i="1" s="1"/>
  <c r="C43" i="1" a="1"/>
  <c r="C43" i="1" s="1"/>
  <c r="H38" i="1"/>
  <c r="G38" i="1"/>
  <c r="F38" i="1"/>
  <c r="E38" i="1"/>
  <c r="H37" i="1"/>
  <c r="G37" i="1"/>
  <c r="F37" i="1"/>
  <c r="E37" i="1"/>
  <c r="H36" i="1"/>
  <c r="G36" i="1"/>
  <c r="F36" i="1"/>
  <c r="E36" i="1"/>
  <c r="H35" i="1"/>
  <c r="G35" i="1"/>
  <c r="F35" i="1"/>
  <c r="E35" i="1"/>
  <c r="H34" i="1"/>
  <c r="G34" i="1"/>
  <c r="F34" i="1"/>
  <c r="E34" i="1"/>
  <c r="H33" i="1"/>
  <c r="G33" i="1"/>
  <c r="F33" i="1"/>
  <c r="E33" i="1"/>
  <c r="AH23" i="1"/>
  <c r="AD11" i="1"/>
  <c r="AD5" i="1" s="1"/>
  <c r="AC11" i="1"/>
  <c r="AC7" i="1" s="1"/>
  <c r="AL7" i="1"/>
  <c r="AO10" i="1"/>
  <c r="AK6" i="1"/>
  <c r="AM8" i="1"/>
  <c r="AN9" i="1"/>
  <c r="AJ5" i="1"/>
  <c r="M15" i="1" l="1" a="1"/>
  <c r="H55" i="1"/>
  <c r="D55" i="1"/>
  <c r="F54" i="1"/>
  <c r="H53" i="1"/>
  <c r="D53" i="1"/>
  <c r="F52" i="1"/>
  <c r="H51" i="1"/>
  <c r="D51" i="1"/>
  <c r="F50" i="1"/>
  <c r="G55" i="1"/>
  <c r="C55" i="1"/>
  <c r="E54" i="1"/>
  <c r="G53" i="1"/>
  <c r="C53" i="1"/>
  <c r="E52" i="1"/>
  <c r="G51" i="1"/>
  <c r="C51" i="1"/>
  <c r="E50" i="1"/>
  <c r="F55" i="1"/>
  <c r="H54" i="1"/>
  <c r="D54" i="1"/>
  <c r="F53" i="1"/>
  <c r="H52" i="1"/>
  <c r="D52" i="1"/>
  <c r="F51" i="1"/>
  <c r="H50" i="1"/>
  <c r="D50" i="1"/>
  <c r="E55" i="1"/>
  <c r="G54" i="1"/>
  <c r="C54" i="1"/>
  <c r="E53" i="1"/>
  <c r="G52" i="1"/>
  <c r="C52" i="1"/>
  <c r="E51" i="1"/>
  <c r="G50" i="1"/>
  <c r="AD9" i="1"/>
  <c r="G48" i="1"/>
  <c r="E47" i="1"/>
  <c r="G46" i="1"/>
  <c r="C46" i="1"/>
  <c r="E45" i="1"/>
  <c r="C44" i="1"/>
  <c r="E43" i="1"/>
  <c r="F48" i="1"/>
  <c r="H47" i="1"/>
  <c r="D47" i="1"/>
  <c r="F46" i="1"/>
  <c r="H45" i="1"/>
  <c r="D45" i="1"/>
  <c r="F44" i="1"/>
  <c r="H43" i="1"/>
  <c r="D43" i="1"/>
  <c r="H48" i="1"/>
  <c r="D48" i="1"/>
  <c r="F47" i="1"/>
  <c r="H46" i="1"/>
  <c r="D46" i="1"/>
  <c r="F45" i="1"/>
  <c r="H44" i="1"/>
  <c r="D44" i="1"/>
  <c r="F43" i="1"/>
  <c r="C48" i="1"/>
  <c r="G44" i="1"/>
  <c r="E48" i="1"/>
  <c r="G47" i="1"/>
  <c r="C47" i="1"/>
  <c r="E46" i="1"/>
  <c r="G45" i="1"/>
  <c r="C45" i="1"/>
  <c r="E44" i="1"/>
  <c r="G43" i="1"/>
  <c r="AD7" i="1"/>
  <c r="AD8" i="1"/>
  <c r="AD6" i="1"/>
  <c r="AD10" i="1"/>
  <c r="AC9" i="1"/>
  <c r="AC5" i="1"/>
  <c r="AC8" i="1"/>
  <c r="AC10" i="1"/>
  <c r="AF10" i="1" s="1"/>
  <c r="AC6" i="1"/>
  <c r="M15" i="1" l="1"/>
  <c r="Q15" i="1"/>
  <c r="O16" i="1"/>
  <c r="M17" i="1"/>
  <c r="Q17" i="1"/>
  <c r="O18" i="1"/>
  <c r="M19" i="1"/>
  <c r="Q19" i="1"/>
  <c r="O20" i="1"/>
  <c r="N15" i="1"/>
  <c r="R15" i="1"/>
  <c r="P16" i="1"/>
  <c r="N17" i="1"/>
  <c r="R17" i="1"/>
  <c r="P18" i="1"/>
  <c r="N19" i="1"/>
  <c r="R19" i="1"/>
  <c r="P20" i="1"/>
  <c r="O15" i="1"/>
  <c r="M16" i="1"/>
  <c r="Q16" i="1"/>
  <c r="O17" i="1"/>
  <c r="M18" i="1"/>
  <c r="Q18" i="1"/>
  <c r="O19" i="1"/>
  <c r="M20" i="1"/>
  <c r="Q20" i="1"/>
  <c r="P15" i="1"/>
  <c r="N16" i="1"/>
  <c r="R16" i="1"/>
  <c r="P17" i="1"/>
  <c r="N18" i="1"/>
  <c r="R18" i="1"/>
  <c r="P19" i="1"/>
  <c r="N20" i="1"/>
  <c r="R20" i="1"/>
  <c r="AF7" i="1"/>
  <c r="AF5" i="1"/>
  <c r="AH5" i="1" s="1" a="1"/>
  <c r="AF9" i="1"/>
  <c r="AF8" i="1"/>
  <c r="AF6" i="1"/>
  <c r="AH20" i="1" l="1"/>
  <c r="AH16" i="1"/>
  <c r="AH17" i="1"/>
  <c r="AH18" i="1"/>
  <c r="AH19" i="1"/>
  <c r="AH15" i="1"/>
  <c r="AH5" i="1"/>
  <c r="AH8" i="1"/>
  <c r="AH9" i="1"/>
  <c r="AH7" i="1"/>
  <c r="AH10" i="1"/>
  <c r="AH6" i="1"/>
  <c r="AO20" i="1"/>
  <c r="AL17" i="1"/>
  <c r="AM18" i="1"/>
  <c r="AK16" i="1"/>
  <c r="AJ15" i="1"/>
  <c r="AN19" i="1"/>
  <c r="AT4" i="1" l="1" a="1"/>
  <c r="T5" i="1" a="1"/>
  <c r="T22" i="1" a="1"/>
  <c r="AH21" i="1"/>
  <c r="M22" i="1" a="1"/>
  <c r="AT4" i="1" l="1"/>
  <c r="AX4" i="1"/>
  <c r="AX12" i="1" s="1"/>
  <c r="AV5" i="1"/>
  <c r="AT6" i="1"/>
  <c r="AX6" i="1"/>
  <c r="AV7" i="1"/>
  <c r="AT8" i="1"/>
  <c r="AX8" i="1"/>
  <c r="AX16" i="1" s="1"/>
  <c r="AV9" i="1"/>
  <c r="AU4" i="1"/>
  <c r="AY4" i="1"/>
  <c r="AW5" i="1"/>
  <c r="AW13" i="1" s="1"/>
  <c r="AU6" i="1"/>
  <c r="AY6" i="1"/>
  <c r="AW7" i="1"/>
  <c r="AW15" i="1" s="1"/>
  <c r="AU8" i="1"/>
  <c r="AY8" i="1"/>
  <c r="AW9" i="1"/>
  <c r="AV4" i="1"/>
  <c r="AT5" i="1"/>
  <c r="AX5" i="1"/>
  <c r="AX13" i="1" s="1"/>
  <c r="AV6" i="1"/>
  <c r="AT7" i="1"/>
  <c r="AX7" i="1"/>
  <c r="AX15" i="1" s="1"/>
  <c r="AV8" i="1"/>
  <c r="AT9" i="1"/>
  <c r="AX9" i="1"/>
  <c r="AW4" i="1"/>
  <c r="AW12" i="1" s="1"/>
  <c r="AU5" i="1"/>
  <c r="AY5" i="1"/>
  <c r="AW6" i="1"/>
  <c r="AW14" i="1" s="1"/>
  <c r="AU7" i="1"/>
  <c r="AY7" i="1"/>
  <c r="AW8" i="1"/>
  <c r="AW16" i="1" s="1"/>
  <c r="AU9" i="1"/>
  <c r="AY9" i="1"/>
  <c r="AX14" i="1"/>
  <c r="W5" i="1"/>
  <c r="U6" i="1"/>
  <c r="Y6" i="1"/>
  <c r="W7" i="1"/>
  <c r="U8" i="1"/>
  <c r="Y8" i="1"/>
  <c r="W9" i="1"/>
  <c r="U10" i="1"/>
  <c r="Y10" i="1"/>
  <c r="U5" i="1"/>
  <c r="Y5" i="1"/>
  <c r="U7" i="1"/>
  <c r="Y7" i="1"/>
  <c r="W8" i="1"/>
  <c r="U9" i="1"/>
  <c r="Y9" i="1"/>
  <c r="W10" i="1"/>
  <c r="V5" i="1"/>
  <c r="T10" i="1"/>
  <c r="T5" i="1"/>
  <c r="X5" i="1"/>
  <c r="V6" i="1"/>
  <c r="T7" i="1"/>
  <c r="X7" i="1"/>
  <c r="V8" i="1"/>
  <c r="T9" i="1"/>
  <c r="X9" i="1"/>
  <c r="V10" i="1"/>
  <c r="W6" i="1"/>
  <c r="T6" i="1"/>
  <c r="X6" i="1"/>
  <c r="V7" i="1"/>
  <c r="T8" i="1"/>
  <c r="X8" i="1"/>
  <c r="V9" i="1"/>
  <c r="X10" i="1"/>
  <c r="W22" i="1"/>
  <c r="U22" i="1"/>
  <c r="V22" i="1"/>
  <c r="T22" i="1"/>
  <c r="X22" i="1"/>
  <c r="Y22" i="1"/>
  <c r="M22" i="1"/>
  <c r="O22" i="1"/>
  <c r="P22" i="1"/>
  <c r="R22" i="1"/>
  <c r="N22" i="1"/>
  <c r="Q22" i="1"/>
  <c r="AV13" i="1" l="1"/>
  <c r="AV16" i="1"/>
  <c r="AV15" i="1"/>
  <c r="AV14" i="1"/>
  <c r="AV12" i="1"/>
  <c r="AU16" i="1"/>
  <c r="AU14" i="1"/>
  <c r="AU13" i="1"/>
  <c r="AU15" i="1"/>
  <c r="AU12" i="1"/>
  <c r="AT14" i="1"/>
  <c r="AT16" i="1"/>
  <c r="AT13" i="1"/>
  <c r="AT15" i="1"/>
  <c r="AA7" i="1" l="1"/>
  <c r="AA8" i="1"/>
  <c r="AA10" i="1"/>
  <c r="AA5" i="1"/>
  <c r="AT12" i="1"/>
  <c r="BL8" i="1" s="1"/>
  <c r="BL7" i="1"/>
  <c r="AA9" i="1"/>
  <c r="AA6" i="1"/>
</calcChain>
</file>

<file path=xl/comments1.xml><?xml version="1.0" encoding="utf-8"?>
<comments xmlns="http://schemas.openxmlformats.org/spreadsheetml/2006/main">
  <authors>
    <author/>
  </authors>
  <commentList>
    <comment ref="AH23" authorId="0" shapeId="0">
      <text>
        <r>
          <rPr>
            <sz val="10"/>
            <color rgb="FF000000"/>
            <rFont val="Arial"/>
          </rPr>
          <t>Step 1. Start here.
	-Becky Haney</t>
        </r>
      </text>
    </comment>
  </commentList>
</comments>
</file>

<file path=xl/sharedStrings.xml><?xml version="1.0" encoding="utf-8"?>
<sst xmlns="http://schemas.openxmlformats.org/spreadsheetml/2006/main" count="186" uniqueCount="97">
  <si>
    <t>STEP 1: Researcher sets Input Parameters</t>
  </si>
  <si>
    <t>STEP 2: R program builds these tables based on input parameters Based on Eurostat Model B</t>
  </si>
  <si>
    <t>STEP 3: R program builds these IO Flow tables from STEP 2</t>
  </si>
  <si>
    <t>STEP 4: R calculates info theory metrics on these flow tables and draws network of these flows using qgraph</t>
  </si>
  <si>
    <t>Input Parameters</t>
  </si>
  <si>
    <t>Products</t>
  </si>
  <si>
    <t>Industries</t>
  </si>
  <si>
    <t>Intermed. Output</t>
  </si>
  <si>
    <t>Final Output Sectors</t>
  </si>
  <si>
    <t>Total Output</t>
  </si>
  <si>
    <t>Industry by Industry IO Matrix (physical)</t>
  </si>
  <si>
    <t>tfo = Fin.tot</t>
  </si>
  <si>
    <t>P1</t>
  </si>
  <si>
    <t>P2</t>
  </si>
  <si>
    <t>P3</t>
  </si>
  <si>
    <t>P4</t>
  </si>
  <si>
    <t>P5</t>
  </si>
  <si>
    <t>P6</t>
  </si>
  <si>
    <t>I1</t>
  </si>
  <si>
    <t>I2</t>
  </si>
  <si>
    <t>I3</t>
  </si>
  <si>
    <t>I4</t>
  </si>
  <si>
    <t>I5</t>
  </si>
  <si>
    <t>I6</t>
  </si>
  <si>
    <t>F1</t>
  </si>
  <si>
    <t>F2</t>
  </si>
  <si>
    <t xml:space="preserve">3. Y = f.mat * ysum^ </t>
  </si>
  <si>
    <t>4. y=Yi</t>
  </si>
  <si>
    <t>Table 1</t>
  </si>
  <si>
    <t>Final Output</t>
  </si>
  <si>
    <t>Input Parameters:</t>
  </si>
  <si>
    <t>Flow</t>
  </si>
  <si>
    <t>Fin.n</t>
  </si>
  <si>
    <t>Name</t>
  </si>
  <si>
    <t>Type</t>
  </si>
  <si>
    <t>TST</t>
  </si>
  <si>
    <t>Alpha</t>
  </si>
  <si>
    <t>F</t>
  </si>
  <si>
    <t>Resid</t>
  </si>
  <si>
    <t xml:space="preserve">Com </t>
  </si>
  <si>
    <t>orig</t>
  </si>
  <si>
    <t>Set 1</t>
  </si>
  <si>
    <t>Physical</t>
  </si>
  <si>
    <t>f = Fin.split</t>
  </si>
  <si>
    <t>Currency</t>
  </si>
  <si>
    <t>Res.n</t>
  </si>
  <si>
    <t>f.mat = Final output market share coefficients (Mfg.split)</t>
  </si>
  <si>
    <t>Industry by Industry IO Matrix (currency)</t>
  </si>
  <si>
    <t>etas dbled</t>
  </si>
  <si>
    <t>Set 2</t>
  </si>
  <si>
    <t>Mfg.n</t>
  </si>
  <si>
    <t xml:space="preserve">2. ysum = TFO*f </t>
  </si>
  <si>
    <t xml:space="preserve">7. V = D*q_hat </t>
  </si>
  <si>
    <t>D = I(Ind.n x Prod.n)</t>
  </si>
  <si>
    <t>* see below</t>
  </si>
  <si>
    <t>w =</t>
  </si>
  <si>
    <t>6. qT</t>
  </si>
  <si>
    <t xml:space="preserve">gT = </t>
  </si>
  <si>
    <t xml:space="preserve">1. TFO = </t>
  </si>
  <si>
    <t>KEY</t>
  </si>
  <si>
    <t>Coal</t>
  </si>
  <si>
    <t>NG</t>
  </si>
  <si>
    <t>Electricity from Coal Plant 1</t>
  </si>
  <si>
    <t>Mfg.etas</t>
  </si>
  <si>
    <t>Electricity from Coal Plant 2</t>
  </si>
  <si>
    <t>Electricity from NG Plant 1</t>
  </si>
  <si>
    <t>Electricity from NG Plant 2</t>
  </si>
  <si>
    <t>Coal Extraction Industry</t>
  </si>
  <si>
    <t>NG Extraction Industry</t>
  </si>
  <si>
    <t>Coal Powered Electricity Plant 1</t>
  </si>
  <si>
    <t>Coal Powered Electricity Plant 2</t>
  </si>
  <si>
    <t>NG Powered Electricity Plant 1</t>
  </si>
  <si>
    <t>NG Powered Electricity Plant 2</t>
  </si>
  <si>
    <t>Residential category of Electricity demand</t>
  </si>
  <si>
    <t>Commercial category of Electricity demand</t>
  </si>
  <si>
    <t>ncols=</t>
  </si>
  <si>
    <t>Com</t>
  </si>
  <si>
    <t>Fin.prices</t>
  </si>
  <si>
    <t>kWh</t>
  </si>
  <si>
    <t>Fin.prices.units</t>
  </si>
  <si>
    <t xml:space="preserve">ncols = </t>
  </si>
  <si>
    <t>Res.prices</t>
  </si>
  <si>
    <t>MT</t>
  </si>
  <si>
    <t>MMBTU</t>
  </si>
  <si>
    <t>Res.prices.units</t>
  </si>
  <si>
    <t>Ci is an I matrix if all products are made by only one industry</t>
  </si>
  <si>
    <t>q-hat</t>
  </si>
  <si>
    <t>D columns should add to 1</t>
  </si>
  <si>
    <t>g =Vi</t>
  </si>
  <si>
    <t>U = Z * g_hat</t>
  </si>
  <si>
    <t>g_hat</t>
  </si>
  <si>
    <t>Amat = input coefficients</t>
  </si>
  <si>
    <t>Below here are R's Intermediate calculations:</t>
  </si>
  <si>
    <t>6. q = inv(I - A) * y</t>
  </si>
  <si>
    <t xml:space="preserve">5a. Z = (A.mat * 1/eta) </t>
  </si>
  <si>
    <t>5b. D</t>
  </si>
  <si>
    <t>5c. A = Z *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</si>
</sst>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3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color rgb="FF0000FF"/>
      <name val="Arial"/>
    </font>
    <font>
      <b/>
      <sz val="1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9"/>
      <name val="Arial"/>
    </font>
    <font>
      <i/>
      <sz val="10"/>
      <color rgb="FFB7B7B7"/>
      <name val="Arial"/>
    </font>
    <font>
      <b/>
      <i/>
      <sz val="10"/>
      <color rgb="FFB7B7B7"/>
      <name val="Arial"/>
    </font>
    <font>
      <b/>
      <i/>
      <sz val="10"/>
      <color rgb="FF999999"/>
      <name val="Arial"/>
    </font>
    <font>
      <b/>
      <i/>
      <sz val="10"/>
      <color rgb="FF666666"/>
      <name val="Arial"/>
    </font>
    <font>
      <b/>
      <i/>
      <sz val="10"/>
      <color rgb="FFFF0000"/>
      <name val="Arial"/>
    </font>
    <font>
      <b/>
      <i/>
      <sz val="10"/>
      <color rgb="FF000000"/>
      <name val="Arial"/>
    </font>
    <font>
      <i/>
      <sz val="10"/>
      <color rgb="FF666666"/>
      <name val="Arial"/>
    </font>
    <font>
      <i/>
      <sz val="10"/>
      <color rgb="FFFFFFFF"/>
      <name val="Arial"/>
    </font>
    <font>
      <sz val="9"/>
      <name val="Arial"/>
    </font>
    <font>
      <sz val="10"/>
      <color rgb="FF212121"/>
      <name val="Segoe UI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7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/>
    <xf numFmtId="0" fontId="4" fillId="0" borderId="2" xfId="0" applyFont="1" applyBorder="1" applyAlignment="1"/>
    <xf numFmtId="0" fontId="2" fillId="0" borderId="2" xfId="0" applyFont="1" applyBorder="1"/>
    <xf numFmtId="0" fontId="4" fillId="0" borderId="2" xfId="0" applyFont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2" fillId="0" borderId="2" xfId="0" applyFont="1" applyBorder="1" applyAlignment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1" fillId="0" borderId="0" xfId="0" applyFont="1"/>
    <xf numFmtId="0" fontId="13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11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/>
    <xf numFmtId="164" fontId="4" fillId="2" borderId="0" xfId="0" applyNumberFormat="1" applyFont="1" applyFill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center"/>
    </xf>
    <xf numFmtId="0" fontId="18" fillId="0" borderId="0" xfId="0" applyFont="1" applyAlignment="1"/>
    <xf numFmtId="0" fontId="2" fillId="12" borderId="0" xfId="0" applyFont="1" applyFill="1" applyAlignment="1">
      <alignment horizontal="center"/>
    </xf>
    <xf numFmtId="0" fontId="19" fillId="0" borderId="0" xfId="0" applyFont="1" applyAlignment="1"/>
    <xf numFmtId="0" fontId="20" fillId="10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4" fillId="0" borderId="0" xfId="0" applyFont="1" applyAlignment="1">
      <alignment horizontal="center" vertical="center" textRotation="90"/>
    </xf>
    <xf numFmtId="0" fontId="0" fillId="0" borderId="0" xfId="0" applyFont="1" applyAlignment="1"/>
    <xf numFmtId="0" fontId="2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5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2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2" borderId="0" xfId="0" applyFont="1" applyFill="1" applyAlignment="1"/>
    <xf numFmtId="0" fontId="6" fillId="0" borderId="0" xfId="0" applyFont="1" applyAlignment="1">
      <alignment horizontal="center"/>
    </xf>
    <xf numFmtId="0" fontId="7" fillId="10" borderId="0" xfId="0" applyFont="1" applyFill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/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28575</xdr:colOff>
      <xdr:row>57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28575</xdr:colOff>
      <xdr:row>57</xdr:row>
      <xdr:rowOff>152400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34575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28575</xdr:colOff>
      <xdr:row>57</xdr:row>
      <xdr:rowOff>152400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934575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28575</xdr:colOff>
      <xdr:row>57</xdr:row>
      <xdr:rowOff>152400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934575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1001"/>
  <sheetViews>
    <sheetView tabSelected="1" topLeftCell="A29" workbookViewId="0">
      <selection activeCell="M48" sqref="M48"/>
    </sheetView>
  </sheetViews>
  <sheetFormatPr defaultColWidth="14.42578125" defaultRowHeight="15.75" customHeight="1" x14ac:dyDescent="0.2"/>
  <cols>
    <col min="1" max="6" width="6.42578125" customWidth="1"/>
    <col min="7" max="7" width="8.7109375" customWidth="1"/>
    <col min="8" max="8" width="6.42578125" customWidth="1"/>
    <col min="9" max="9" width="3.28515625" customWidth="1"/>
    <col min="10" max="12" width="6.42578125" customWidth="1"/>
    <col min="13" max="13" width="11.140625" customWidth="1"/>
    <col min="14" max="18" width="6.42578125" customWidth="1"/>
    <col min="19" max="19" width="7.140625" customWidth="1"/>
    <col min="20" max="20" width="9" customWidth="1"/>
    <col min="21" max="25" width="6.42578125" customWidth="1"/>
    <col min="26" max="26" width="1.140625" customWidth="1"/>
    <col min="27" max="27" width="8.85546875" customWidth="1"/>
    <col min="28" max="28" width="2.7109375" customWidth="1"/>
    <col min="29" max="30" width="6.42578125" customWidth="1"/>
    <col min="31" max="31" width="4" customWidth="1"/>
    <col min="32" max="32" width="6.42578125" customWidth="1"/>
    <col min="33" max="33" width="2.28515625" customWidth="1"/>
    <col min="34" max="34" width="6.42578125" customWidth="1"/>
    <col min="35" max="35" width="2.7109375" customWidth="1"/>
    <col min="36" max="36" width="4.7109375" customWidth="1"/>
    <col min="37" max="37" width="4.140625" customWidth="1"/>
    <col min="38" max="41" width="2.7109375" customWidth="1"/>
    <col min="42" max="42" width="6" customWidth="1"/>
    <col min="43" max="43" width="2.85546875" customWidth="1"/>
    <col min="44" max="45" width="6.42578125" customWidth="1"/>
    <col min="46" max="46" width="7.42578125" customWidth="1"/>
    <col min="47" max="47" width="6.42578125" customWidth="1"/>
    <col min="48" max="48" width="5.140625" customWidth="1"/>
    <col min="49" max="50" width="5" customWidth="1"/>
    <col min="51" max="51" width="4.42578125" customWidth="1"/>
    <col min="52" max="52" width="5" customWidth="1"/>
    <col min="53" max="53" width="4.5703125" customWidth="1"/>
    <col min="54" max="54" width="6.28515625" customWidth="1"/>
    <col min="55" max="56" width="6.140625" customWidth="1"/>
    <col min="57" max="57" width="2.85546875" customWidth="1"/>
    <col min="58" max="58" width="6.140625" customWidth="1"/>
    <col min="59" max="59" width="7.85546875" customWidth="1"/>
    <col min="60" max="62" width="7.28515625" customWidth="1"/>
    <col min="63" max="63" width="3.140625" customWidth="1"/>
    <col min="64" max="64" width="7.28515625" customWidth="1"/>
    <col min="65" max="65" width="8" customWidth="1"/>
    <col min="66" max="67" width="7.28515625" customWidth="1"/>
  </cols>
  <sheetData>
    <row r="1" spans="1:67" x14ac:dyDescent="0.25">
      <c r="A1" s="1" t="s">
        <v>0</v>
      </c>
      <c r="I1" s="2"/>
      <c r="J1" s="1" t="s">
        <v>1</v>
      </c>
      <c r="K1" s="3"/>
      <c r="L1" s="3"/>
      <c r="M1" s="3"/>
      <c r="N1" s="3"/>
      <c r="O1" s="3"/>
      <c r="P1" s="3"/>
      <c r="AG1" s="4"/>
      <c r="AH1" s="4"/>
      <c r="AQ1" s="2"/>
      <c r="AR1" s="1" t="s">
        <v>2</v>
      </c>
      <c r="BC1" s="5"/>
      <c r="BD1" s="5"/>
      <c r="BE1" s="6"/>
      <c r="BF1" s="89" t="s">
        <v>3</v>
      </c>
      <c r="BG1" s="76"/>
      <c r="BH1" s="76"/>
      <c r="BI1" s="76"/>
      <c r="BJ1" s="76"/>
      <c r="BK1" s="76"/>
      <c r="BL1" s="7"/>
      <c r="BM1" s="7"/>
      <c r="BN1" s="7"/>
      <c r="BO1" s="7"/>
    </row>
    <row r="2" spans="1:67" x14ac:dyDescent="0.2">
      <c r="C2" s="4"/>
      <c r="D2" s="78" t="s">
        <v>4</v>
      </c>
      <c r="E2" s="76"/>
      <c r="F2" s="76"/>
      <c r="G2" s="76"/>
      <c r="H2" s="8"/>
      <c r="I2" s="2"/>
      <c r="J2" s="3"/>
      <c r="K2" s="3"/>
      <c r="L2" s="3"/>
      <c r="M2" s="80" t="s">
        <v>5</v>
      </c>
      <c r="N2" s="76"/>
      <c r="O2" s="9"/>
      <c r="P2" s="9"/>
      <c r="Q2" s="9"/>
      <c r="R2" s="9"/>
      <c r="S2" s="10"/>
      <c r="T2" s="94" t="s">
        <v>6</v>
      </c>
      <c r="U2" s="76"/>
      <c r="V2" s="76"/>
      <c r="W2" s="76"/>
      <c r="X2" s="76"/>
      <c r="Y2" s="11"/>
      <c r="Z2" s="85" t="s">
        <v>7</v>
      </c>
      <c r="AA2" s="76"/>
      <c r="AB2" s="76"/>
      <c r="AC2" s="86" t="s">
        <v>8</v>
      </c>
      <c r="AD2" s="76"/>
      <c r="AG2" s="12"/>
      <c r="AH2" s="12" t="s">
        <v>9</v>
      </c>
      <c r="AQ2" s="2"/>
      <c r="AR2" s="13"/>
      <c r="AS2" s="14" t="s">
        <v>10</v>
      </c>
      <c r="BC2" s="5"/>
      <c r="BD2" s="5"/>
      <c r="BE2" s="6"/>
      <c r="BF2" s="76"/>
      <c r="BG2" s="76"/>
      <c r="BH2" s="76"/>
      <c r="BI2" s="76"/>
      <c r="BJ2" s="76"/>
      <c r="BK2" s="76"/>
      <c r="BL2" s="7"/>
      <c r="BM2" s="7"/>
      <c r="BN2" s="7"/>
      <c r="BO2" s="7"/>
    </row>
    <row r="3" spans="1:67" x14ac:dyDescent="0.2">
      <c r="C3" s="4"/>
      <c r="D3" s="9"/>
      <c r="E3" s="15">
        <v>200</v>
      </c>
      <c r="F3" s="79" t="s">
        <v>11</v>
      </c>
      <c r="G3" s="76"/>
      <c r="H3" s="16"/>
      <c r="I3" s="17"/>
      <c r="J3" s="3"/>
      <c r="K3" s="3"/>
      <c r="L3" s="18"/>
      <c r="M3" s="18" t="s">
        <v>12</v>
      </c>
      <c r="N3" s="18" t="s">
        <v>13</v>
      </c>
      <c r="O3" s="18" t="s">
        <v>14</v>
      </c>
      <c r="P3" s="18" t="s">
        <v>15</v>
      </c>
      <c r="Q3" s="18" t="s">
        <v>16</v>
      </c>
      <c r="R3" s="18" t="s">
        <v>17</v>
      </c>
      <c r="S3" s="19"/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9"/>
      <c r="AA3" s="19"/>
      <c r="AB3" s="19"/>
      <c r="AC3" s="20" t="s">
        <v>24</v>
      </c>
      <c r="AD3" s="20" t="s">
        <v>25</v>
      </c>
      <c r="AE3" s="13"/>
      <c r="AF3" s="13"/>
      <c r="AG3" s="13"/>
      <c r="AH3" s="13"/>
      <c r="AI3" s="4"/>
      <c r="AJ3" s="45"/>
      <c r="AK3" s="45"/>
      <c r="AL3" s="45"/>
      <c r="AM3" s="45"/>
      <c r="AN3" s="45"/>
      <c r="AO3" s="45"/>
      <c r="AQ3" s="2"/>
      <c r="AR3" s="13"/>
      <c r="AS3" s="13"/>
      <c r="AT3" s="18" t="s">
        <v>18</v>
      </c>
      <c r="AU3" s="18" t="s">
        <v>19</v>
      </c>
      <c r="AV3" s="18" t="s">
        <v>20</v>
      </c>
      <c r="AW3" s="18" t="s">
        <v>21</v>
      </c>
      <c r="AX3" s="18" t="s">
        <v>22</v>
      </c>
      <c r="AY3" s="18" t="s">
        <v>23</v>
      </c>
      <c r="AZ3" s="13"/>
      <c r="BC3" s="5"/>
      <c r="BD3" s="5"/>
      <c r="BE3" s="6"/>
      <c r="BF3" s="76"/>
      <c r="BG3" s="76"/>
      <c r="BH3" s="76"/>
      <c r="BI3" s="76"/>
      <c r="BJ3" s="76"/>
      <c r="BK3" s="76"/>
      <c r="BL3" s="7"/>
      <c r="BM3" s="7"/>
      <c r="BN3" s="7"/>
      <c r="BO3" s="7"/>
    </row>
    <row r="4" spans="1:67" ht="13.5" thickBot="1" x14ac:dyDescent="0.25">
      <c r="C4" s="4"/>
      <c r="I4" s="17"/>
      <c r="J4" s="21"/>
      <c r="K4" s="21"/>
      <c r="L4" s="18"/>
      <c r="M4" s="18"/>
      <c r="N4" s="18"/>
      <c r="O4" s="18"/>
      <c r="P4" s="18"/>
      <c r="Q4" s="18"/>
      <c r="R4" s="18"/>
      <c r="S4" s="4"/>
      <c r="T4" s="83" t="s">
        <v>89</v>
      </c>
      <c r="U4" s="76"/>
      <c r="V4" s="76"/>
      <c r="W4" s="76"/>
      <c r="X4" s="76"/>
      <c r="Y4" s="76"/>
      <c r="Z4" s="19"/>
      <c r="AA4" s="19"/>
      <c r="AB4" s="19"/>
      <c r="AC4" s="81" t="s">
        <v>26</v>
      </c>
      <c r="AD4" s="82"/>
      <c r="AE4" s="18"/>
      <c r="AF4" s="22" t="s">
        <v>27</v>
      </c>
      <c r="AG4" s="21"/>
      <c r="AH4" s="99" t="s">
        <v>93</v>
      </c>
      <c r="AI4" s="4"/>
      <c r="AJ4" s="45"/>
      <c r="AK4" s="45"/>
      <c r="AL4" s="74" t="s">
        <v>86</v>
      </c>
      <c r="AM4" s="74"/>
      <c r="AN4" s="74"/>
      <c r="AO4" s="74"/>
      <c r="AQ4" s="2"/>
      <c r="AR4" s="13"/>
      <c r="AS4" s="18" t="s">
        <v>18</v>
      </c>
      <c r="AT4" s="24">
        <f t="array" aca="1" ref="AT4:AY9" ca="1">MMULT(MINVERSE(AJ15:AO20),M15:R20)</f>
        <v>0.99999999999999989</v>
      </c>
      <c r="AU4" s="24">
        <f ca="1"/>
        <v>0</v>
      </c>
      <c r="AV4" s="24">
        <f ca="1"/>
        <v>0</v>
      </c>
      <c r="AW4" s="25">
        <f ca="1"/>
        <v>0</v>
      </c>
      <c r="AX4" s="26">
        <f ca="1"/>
        <v>0</v>
      </c>
      <c r="AY4">
        <f ca="1"/>
        <v>0</v>
      </c>
      <c r="BE4" s="2"/>
      <c r="BH4" s="3" t="s">
        <v>28</v>
      </c>
      <c r="BJ4" s="12"/>
      <c r="BK4" s="12"/>
      <c r="BL4" s="12"/>
      <c r="BM4" s="12"/>
      <c r="BN4" s="12"/>
      <c r="BO4" s="12"/>
    </row>
    <row r="5" spans="1:67" ht="13.5" thickTop="1" x14ac:dyDescent="0.2">
      <c r="C5" s="4"/>
      <c r="D5" s="80" t="s">
        <v>29</v>
      </c>
      <c r="E5" s="76"/>
      <c r="I5" s="2"/>
      <c r="J5" s="27"/>
      <c r="K5" s="75" t="s">
        <v>5</v>
      </c>
      <c r="L5" s="18" t="s">
        <v>12</v>
      </c>
      <c r="M5" s="18"/>
      <c r="N5" s="18"/>
      <c r="O5" s="18"/>
      <c r="P5" s="18"/>
      <c r="Q5" s="18"/>
      <c r="R5" s="18"/>
      <c r="S5" s="19"/>
      <c r="T5" s="28">
        <f t="array" aca="1" ref="T5:Y10" ca="1">MMULT(C33:H38,AJ15:AO20)</f>
        <v>0</v>
      </c>
      <c r="U5" s="28">
        <f ca="1"/>
        <v>0</v>
      </c>
      <c r="V5" s="28">
        <f ca="1"/>
        <v>310</v>
      </c>
      <c r="W5" s="28">
        <f ca="1"/>
        <v>115</v>
      </c>
      <c r="X5" s="28">
        <f ca="1"/>
        <v>0</v>
      </c>
      <c r="Y5" s="28">
        <f ca="1"/>
        <v>0</v>
      </c>
      <c r="Z5" s="19"/>
      <c r="AA5" s="18">
        <f t="shared" ref="AA5:AA10" ca="1" si="0">SUM(T5:Y5)</f>
        <v>425</v>
      </c>
      <c r="AB5" s="19"/>
      <c r="AC5" s="29">
        <f t="shared" ref="AC5:AC10" si="1">$AC$11*D10</f>
        <v>0</v>
      </c>
      <c r="AD5" s="29">
        <f t="shared" ref="AD5:AD10" si="2">$AD$11*E10</f>
        <v>0</v>
      </c>
      <c r="AE5" s="13"/>
      <c r="AF5" s="13">
        <f t="shared" ref="AF5:AF10" si="3">SUM(AC5:AD5)</f>
        <v>0</v>
      </c>
      <c r="AH5" s="30">
        <f t="array" ref="AH5:AH10">MMULT(MINVERSE(_xlfn.MUNIT(6)-C33:H38),AF5:AF10)</f>
        <v>425</v>
      </c>
      <c r="AI5" s="4"/>
      <c r="AJ5" s="71">
        <f ca="1">IF((ROW()-ROW($AJ$5))=(COLUMN()-COLUMN($AJ$5)),INDIRECT("AH"&amp;ROW()),0)</f>
        <v>425</v>
      </c>
      <c r="AK5" s="71">
        <f t="shared" ref="AK5:AO5" ca="1" si="4">IF((ROW()-ROW($AJ$5))=(COLUMN()-COLUMN($AJ$5)),INDIRECT("AH"&amp;ROW()),0)</f>
        <v>0</v>
      </c>
      <c r="AL5" s="71">
        <f t="shared" ca="1" si="4"/>
        <v>0</v>
      </c>
      <c r="AM5" s="71">
        <f t="shared" ca="1" si="4"/>
        <v>0</v>
      </c>
      <c r="AN5" s="71">
        <f t="shared" ca="1" si="4"/>
        <v>0</v>
      </c>
      <c r="AO5" s="71">
        <f t="shared" ca="1" si="4"/>
        <v>0</v>
      </c>
      <c r="AQ5" s="2"/>
      <c r="AR5" s="13"/>
      <c r="AS5" s="18" t="s">
        <v>19</v>
      </c>
      <c r="AT5" s="24">
        <f ca="1"/>
        <v>0</v>
      </c>
      <c r="AU5" s="24">
        <f ca="1"/>
        <v>1</v>
      </c>
      <c r="AV5" s="24">
        <f ca="1"/>
        <v>0</v>
      </c>
      <c r="AW5" s="25">
        <f ca="1"/>
        <v>0</v>
      </c>
      <c r="AX5" s="26">
        <f ca="1"/>
        <v>0</v>
      </c>
      <c r="AY5">
        <f ca="1"/>
        <v>0</v>
      </c>
      <c r="BE5" s="2"/>
      <c r="BF5" s="31"/>
      <c r="BG5" s="90" t="s">
        <v>30</v>
      </c>
      <c r="BH5" s="91"/>
      <c r="BI5" s="91"/>
      <c r="BJ5" s="32" t="s">
        <v>31</v>
      </c>
      <c r="BK5" s="31"/>
      <c r="BL5" s="31"/>
      <c r="BM5" s="31"/>
      <c r="BN5" s="31"/>
    </row>
    <row r="6" spans="1:67" ht="13.5" thickBot="1" x14ac:dyDescent="0.25">
      <c r="C6" s="4"/>
      <c r="D6" s="79" t="s">
        <v>32</v>
      </c>
      <c r="E6" s="76"/>
      <c r="I6" s="2"/>
      <c r="J6" s="27"/>
      <c r="K6" s="76"/>
      <c r="L6" s="18" t="s">
        <v>13</v>
      </c>
      <c r="M6" s="18"/>
      <c r="N6" s="18"/>
      <c r="O6" s="18"/>
      <c r="P6" s="18"/>
      <c r="Q6" s="18"/>
      <c r="R6" s="18"/>
      <c r="S6" s="13"/>
      <c r="T6" s="28">
        <f ca="1"/>
        <v>0</v>
      </c>
      <c r="U6" s="28">
        <f ca="1"/>
        <v>0</v>
      </c>
      <c r="V6" s="28">
        <f ca="1"/>
        <v>0</v>
      </c>
      <c r="W6" s="28">
        <f ca="1"/>
        <v>0</v>
      </c>
      <c r="X6" s="28">
        <f ca="1"/>
        <v>180</v>
      </c>
      <c r="Y6" s="28">
        <f ca="1"/>
        <v>40</v>
      </c>
      <c r="Z6" s="13"/>
      <c r="AA6" s="18">
        <f t="shared" ca="1" si="0"/>
        <v>220</v>
      </c>
      <c r="AB6" s="13"/>
      <c r="AC6" s="29">
        <f t="shared" si="1"/>
        <v>0</v>
      </c>
      <c r="AD6" s="29">
        <f t="shared" si="2"/>
        <v>0</v>
      </c>
      <c r="AE6" s="13"/>
      <c r="AF6" s="13">
        <f t="shared" si="3"/>
        <v>0</v>
      </c>
      <c r="AH6" s="30">
        <v>220</v>
      </c>
      <c r="AI6" s="4"/>
      <c r="AJ6" s="71">
        <f t="shared" ref="AJ6:AO10" ca="1" si="5">IF((ROW()-ROW($AJ$5))=(COLUMN()-COLUMN($AJ$5)),INDIRECT("AH"&amp;ROW()),0)</f>
        <v>0</v>
      </c>
      <c r="AK6" s="71">
        <f t="shared" ca="1" si="5"/>
        <v>220</v>
      </c>
      <c r="AL6" s="71">
        <f t="shared" ca="1" si="5"/>
        <v>0</v>
      </c>
      <c r="AM6" s="71">
        <f t="shared" ca="1" si="5"/>
        <v>0</v>
      </c>
      <c r="AN6" s="71">
        <f t="shared" ca="1" si="5"/>
        <v>0</v>
      </c>
      <c r="AO6" s="71">
        <f t="shared" ca="1" si="5"/>
        <v>0</v>
      </c>
      <c r="AQ6" s="2"/>
      <c r="AR6" s="13"/>
      <c r="AS6" s="18" t="s">
        <v>20</v>
      </c>
      <c r="AT6" s="24">
        <f ca="1"/>
        <v>0</v>
      </c>
      <c r="AU6" s="24">
        <f ca="1"/>
        <v>0</v>
      </c>
      <c r="AV6" s="24">
        <f ca="1"/>
        <v>1</v>
      </c>
      <c r="AW6" s="25">
        <f ca="1"/>
        <v>0</v>
      </c>
      <c r="AX6" s="26">
        <f ca="1"/>
        <v>0</v>
      </c>
      <c r="AY6">
        <f ca="1"/>
        <v>0</v>
      </c>
      <c r="BE6" s="2"/>
      <c r="BF6" s="33" t="s">
        <v>33</v>
      </c>
      <c r="BG6" s="92"/>
      <c r="BH6" s="92"/>
      <c r="BI6" s="92"/>
      <c r="BJ6" s="33" t="s">
        <v>34</v>
      </c>
      <c r="BK6" s="35"/>
      <c r="BL6" s="33" t="s">
        <v>35</v>
      </c>
      <c r="BM6" s="33" t="s">
        <v>36</v>
      </c>
      <c r="BN6" s="33" t="s">
        <v>37</v>
      </c>
    </row>
    <row r="7" spans="1:67" ht="12.75" x14ac:dyDescent="0.2">
      <c r="C7" s="4"/>
      <c r="D7" s="9" t="s">
        <v>38</v>
      </c>
      <c r="E7" s="9" t="s">
        <v>39</v>
      </c>
      <c r="F7" s="9"/>
      <c r="I7" s="2"/>
      <c r="J7" s="27"/>
      <c r="K7" s="76"/>
      <c r="L7" s="18" t="s">
        <v>14</v>
      </c>
      <c r="M7" s="18"/>
      <c r="N7" s="18"/>
      <c r="O7" s="18"/>
      <c r="P7" s="18"/>
      <c r="Q7" s="18"/>
      <c r="R7" s="18"/>
      <c r="S7" s="13"/>
      <c r="T7" s="28">
        <f ca="1"/>
        <v>0</v>
      </c>
      <c r="U7" s="28">
        <f ca="1"/>
        <v>0</v>
      </c>
      <c r="V7" s="28">
        <f ca="1"/>
        <v>0</v>
      </c>
      <c r="W7" s="28">
        <f ca="1"/>
        <v>0</v>
      </c>
      <c r="X7" s="28">
        <f ca="1"/>
        <v>0</v>
      </c>
      <c r="Y7" s="28">
        <f ca="1"/>
        <v>0</v>
      </c>
      <c r="Z7" s="13"/>
      <c r="AA7" s="18">
        <f t="shared" ca="1" si="0"/>
        <v>0</v>
      </c>
      <c r="AB7" s="13"/>
      <c r="AC7" s="29">
        <f t="shared" si="1"/>
        <v>30</v>
      </c>
      <c r="AD7" s="29">
        <f t="shared" si="2"/>
        <v>32</v>
      </c>
      <c r="AE7" s="13"/>
      <c r="AF7" s="13">
        <f t="shared" si="3"/>
        <v>62</v>
      </c>
      <c r="AH7" s="30">
        <v>62</v>
      </c>
      <c r="AI7" s="4"/>
      <c r="AJ7" s="71">
        <f t="shared" ca="1" si="5"/>
        <v>0</v>
      </c>
      <c r="AK7" s="71">
        <f t="shared" ca="1" si="5"/>
        <v>0</v>
      </c>
      <c r="AL7" s="71">
        <f t="shared" ca="1" si="5"/>
        <v>62</v>
      </c>
      <c r="AM7" s="71">
        <f t="shared" ca="1" si="5"/>
        <v>0</v>
      </c>
      <c r="AN7" s="71">
        <f t="shared" ca="1" si="5"/>
        <v>0</v>
      </c>
      <c r="AO7" s="71">
        <f t="shared" ca="1" si="5"/>
        <v>0</v>
      </c>
      <c r="AQ7" s="2"/>
      <c r="AS7" s="18" t="s">
        <v>21</v>
      </c>
      <c r="AT7" s="24">
        <f ca="1"/>
        <v>0</v>
      </c>
      <c r="AU7" s="24">
        <f ca="1"/>
        <v>0</v>
      </c>
      <c r="AV7" s="24">
        <f ca="1"/>
        <v>0</v>
      </c>
      <c r="AW7" s="25">
        <f ca="1"/>
        <v>1</v>
      </c>
      <c r="AX7" s="26">
        <f ca="1"/>
        <v>0</v>
      </c>
      <c r="AY7">
        <f ca="1"/>
        <v>0</v>
      </c>
      <c r="BE7" s="2"/>
      <c r="BF7" s="3" t="s">
        <v>40</v>
      </c>
      <c r="BH7" s="3" t="s">
        <v>41</v>
      </c>
      <c r="BJ7" s="3" t="s">
        <v>42</v>
      </c>
      <c r="BL7" s="3">
        <f ca="1">SUM(AT4:AX8)</f>
        <v>5</v>
      </c>
    </row>
    <row r="8" spans="1:67" ht="12.75" x14ac:dyDescent="0.2">
      <c r="D8" s="36">
        <v>0.6</v>
      </c>
      <c r="E8" s="37">
        <v>0.4</v>
      </c>
      <c r="F8" s="79" t="s">
        <v>43</v>
      </c>
      <c r="G8" s="76"/>
      <c r="H8" s="16"/>
      <c r="I8" s="38"/>
      <c r="J8" s="27"/>
      <c r="K8" s="76"/>
      <c r="L8" s="18" t="s">
        <v>15</v>
      </c>
      <c r="M8" s="18"/>
      <c r="N8" s="18"/>
      <c r="O8" s="18"/>
      <c r="P8" s="18"/>
      <c r="Q8" s="18"/>
      <c r="R8" s="18"/>
      <c r="S8" s="18"/>
      <c r="T8" s="28">
        <f ca="1"/>
        <v>0</v>
      </c>
      <c r="U8" s="28">
        <f ca="1"/>
        <v>0</v>
      </c>
      <c r="V8" s="28">
        <f ca="1"/>
        <v>0</v>
      </c>
      <c r="W8" s="28">
        <f ca="1"/>
        <v>0</v>
      </c>
      <c r="X8" s="28">
        <f ca="1"/>
        <v>0</v>
      </c>
      <c r="Y8" s="28">
        <f ca="1"/>
        <v>0</v>
      </c>
      <c r="Z8" s="13"/>
      <c r="AA8" s="18">
        <f t="shared" ca="1" si="0"/>
        <v>0</v>
      </c>
      <c r="AB8" s="13"/>
      <c r="AC8" s="29">
        <f t="shared" si="1"/>
        <v>30</v>
      </c>
      <c r="AD8" s="29">
        <f t="shared" si="2"/>
        <v>16</v>
      </c>
      <c r="AE8" s="13"/>
      <c r="AF8" s="13">
        <f t="shared" si="3"/>
        <v>46</v>
      </c>
      <c r="AH8" s="30">
        <v>46</v>
      </c>
      <c r="AI8" s="4"/>
      <c r="AJ8" s="71">
        <f t="shared" ca="1" si="5"/>
        <v>0</v>
      </c>
      <c r="AK8" s="71">
        <f t="shared" ca="1" si="5"/>
        <v>0</v>
      </c>
      <c r="AL8" s="71">
        <f t="shared" ca="1" si="5"/>
        <v>0</v>
      </c>
      <c r="AM8" s="71">
        <f t="shared" ca="1" si="5"/>
        <v>46</v>
      </c>
      <c r="AN8" s="71">
        <f t="shared" ca="1" si="5"/>
        <v>0</v>
      </c>
      <c r="AO8" s="71">
        <f t="shared" ca="1" si="5"/>
        <v>0</v>
      </c>
      <c r="AQ8" s="2"/>
      <c r="AS8" s="18" t="s">
        <v>22</v>
      </c>
      <c r="AT8" s="24">
        <f ca="1"/>
        <v>0</v>
      </c>
      <c r="AU8" s="24">
        <f ca="1"/>
        <v>0</v>
      </c>
      <c r="AV8" s="24">
        <f ca="1"/>
        <v>0</v>
      </c>
      <c r="AW8" s="25">
        <f ca="1"/>
        <v>0</v>
      </c>
      <c r="AX8" s="26">
        <f ca="1"/>
        <v>1</v>
      </c>
      <c r="AY8">
        <f ca="1"/>
        <v>0</v>
      </c>
      <c r="BE8" s="2"/>
      <c r="BH8" s="3" t="s">
        <v>41</v>
      </c>
      <c r="BJ8" s="3" t="s">
        <v>44</v>
      </c>
      <c r="BL8" s="3">
        <f ca="1">SUM(AT12:AX16)</f>
        <v>60.999999999999993</v>
      </c>
    </row>
    <row r="9" spans="1:67" ht="12.75" x14ac:dyDescent="0.2">
      <c r="I9" s="38"/>
      <c r="J9" s="27"/>
      <c r="K9" s="76"/>
      <c r="L9" s="18" t="s">
        <v>16</v>
      </c>
      <c r="M9" s="13"/>
      <c r="N9" s="13"/>
      <c r="O9" s="13"/>
      <c r="P9" s="13"/>
      <c r="Q9" s="13"/>
      <c r="R9" s="13"/>
      <c r="S9" s="18"/>
      <c r="T9" s="28">
        <f ca="1"/>
        <v>0</v>
      </c>
      <c r="U9" s="28">
        <f ca="1"/>
        <v>0</v>
      </c>
      <c r="V9" s="28">
        <f ca="1"/>
        <v>0</v>
      </c>
      <c r="W9" s="28">
        <f ca="1"/>
        <v>0</v>
      </c>
      <c r="X9" s="28">
        <f ca="1"/>
        <v>0</v>
      </c>
      <c r="Y9" s="28">
        <f ca="1"/>
        <v>0</v>
      </c>
      <c r="Z9" s="13"/>
      <c r="AA9" s="18">
        <f t="shared" ca="1" si="0"/>
        <v>0</v>
      </c>
      <c r="AB9" s="13"/>
      <c r="AC9" s="29">
        <f t="shared" si="1"/>
        <v>48</v>
      </c>
      <c r="AD9" s="29">
        <f t="shared" si="2"/>
        <v>24</v>
      </c>
      <c r="AE9" s="13"/>
      <c r="AF9" s="13">
        <f t="shared" si="3"/>
        <v>72</v>
      </c>
      <c r="AH9" s="30">
        <v>72</v>
      </c>
      <c r="AI9" s="4"/>
      <c r="AJ9" s="71">
        <f t="shared" ca="1" si="5"/>
        <v>0</v>
      </c>
      <c r="AK9" s="71">
        <f t="shared" ca="1" si="5"/>
        <v>0</v>
      </c>
      <c r="AL9" s="71">
        <f t="shared" ca="1" si="5"/>
        <v>0</v>
      </c>
      <c r="AM9" s="71">
        <f t="shared" ca="1" si="5"/>
        <v>0</v>
      </c>
      <c r="AN9" s="71">
        <f t="shared" ca="1" si="5"/>
        <v>72</v>
      </c>
      <c r="AO9" s="71">
        <f t="shared" ca="1" si="5"/>
        <v>0</v>
      </c>
      <c r="AQ9" s="2"/>
      <c r="AS9" s="18" t="s">
        <v>23</v>
      </c>
      <c r="AT9">
        <f ca="1"/>
        <v>0</v>
      </c>
      <c r="AU9">
        <f ca="1"/>
        <v>0</v>
      </c>
      <c r="AV9">
        <f ca="1"/>
        <v>0</v>
      </c>
      <c r="AW9">
        <f ca="1"/>
        <v>0</v>
      </c>
      <c r="AX9">
        <f ca="1"/>
        <v>0</v>
      </c>
      <c r="AY9">
        <f ca="1"/>
        <v>1</v>
      </c>
      <c r="BE9" s="2"/>
    </row>
    <row r="10" spans="1:67" ht="12.75" x14ac:dyDescent="0.2">
      <c r="B10" s="75" t="s">
        <v>6</v>
      </c>
      <c r="C10" s="87" t="s">
        <v>45</v>
      </c>
      <c r="D10" s="39">
        <v>0</v>
      </c>
      <c r="E10" s="39">
        <v>0</v>
      </c>
      <c r="F10" s="84" t="s">
        <v>46</v>
      </c>
      <c r="G10" s="76"/>
      <c r="H10" s="8"/>
      <c r="I10" s="38"/>
      <c r="L10" s="18" t="s">
        <v>17</v>
      </c>
      <c r="T10" s="28">
        <f ca="1"/>
        <v>0</v>
      </c>
      <c r="U10" s="28">
        <f ca="1"/>
        <v>0</v>
      </c>
      <c r="V10" s="28">
        <f ca="1"/>
        <v>0</v>
      </c>
      <c r="W10" s="28">
        <f ca="1"/>
        <v>0</v>
      </c>
      <c r="X10" s="28">
        <f ca="1"/>
        <v>0</v>
      </c>
      <c r="Y10" s="28">
        <f ca="1"/>
        <v>0</v>
      </c>
      <c r="AA10" s="18">
        <f t="shared" ca="1" si="0"/>
        <v>0</v>
      </c>
      <c r="AC10" s="29">
        <f t="shared" si="1"/>
        <v>12</v>
      </c>
      <c r="AD10" s="29">
        <f t="shared" si="2"/>
        <v>8</v>
      </c>
      <c r="AE10" s="13"/>
      <c r="AF10" s="13">
        <f t="shared" si="3"/>
        <v>20</v>
      </c>
      <c r="AH10" s="30">
        <v>20</v>
      </c>
      <c r="AJ10" s="71">
        <f t="shared" ca="1" si="5"/>
        <v>0</v>
      </c>
      <c r="AK10" s="71">
        <f t="shared" ca="1" si="5"/>
        <v>0</v>
      </c>
      <c r="AL10" s="71">
        <f t="shared" ca="1" si="5"/>
        <v>0</v>
      </c>
      <c r="AM10" s="71">
        <f t="shared" ca="1" si="5"/>
        <v>0</v>
      </c>
      <c r="AN10" s="71">
        <f t="shared" ca="1" si="5"/>
        <v>0</v>
      </c>
      <c r="AO10" s="71">
        <f t="shared" ca="1" si="5"/>
        <v>20</v>
      </c>
      <c r="AQ10" s="2"/>
      <c r="AS10" s="14" t="s">
        <v>47</v>
      </c>
      <c r="BE10" s="2"/>
      <c r="BF10" s="3" t="s">
        <v>48</v>
      </c>
      <c r="BH10" s="3" t="s">
        <v>49</v>
      </c>
      <c r="BJ10" s="3" t="s">
        <v>42</v>
      </c>
      <c r="BL10" s="3"/>
    </row>
    <row r="11" spans="1:67" ht="12.75" x14ac:dyDescent="0.2">
      <c r="A11" s="13"/>
      <c r="B11" s="76"/>
      <c r="C11" s="76"/>
      <c r="D11" s="39">
        <v>0</v>
      </c>
      <c r="E11" s="39">
        <v>0</v>
      </c>
      <c r="F11" s="76"/>
      <c r="G11" s="76"/>
      <c r="H11" s="8"/>
      <c r="I11" s="38"/>
      <c r="L11" s="40"/>
      <c r="M11" s="41"/>
      <c r="N11" s="41"/>
      <c r="O11" s="41"/>
      <c r="P11" s="41"/>
      <c r="Q11" s="41"/>
      <c r="R11" s="41"/>
      <c r="S11" s="41"/>
      <c r="T11" s="41"/>
      <c r="U11" s="41"/>
      <c r="V11" s="42"/>
      <c r="W11" s="42"/>
      <c r="X11" s="42"/>
      <c r="Y11" s="42"/>
      <c r="Z11" s="13"/>
      <c r="AC11" s="43">
        <f>Fin.tot*D8</f>
        <v>120</v>
      </c>
      <c r="AD11" s="43">
        <f>Fin.tot*E8</f>
        <v>80</v>
      </c>
      <c r="AH11" s="4"/>
      <c r="AI11" s="4"/>
      <c r="AJ11" s="45"/>
      <c r="AK11" s="45"/>
      <c r="AL11" s="45"/>
      <c r="AM11" s="45"/>
      <c r="AN11" s="45"/>
      <c r="AO11" s="45"/>
      <c r="AQ11" s="2"/>
      <c r="AS11" s="13"/>
      <c r="AT11" s="18" t="s">
        <v>18</v>
      </c>
      <c r="AU11" s="18" t="s">
        <v>19</v>
      </c>
      <c r="AV11" s="18" t="s">
        <v>20</v>
      </c>
      <c r="AW11" s="18" t="s">
        <v>21</v>
      </c>
      <c r="AX11" s="18" t="s">
        <v>22</v>
      </c>
      <c r="AY11" s="18" t="s">
        <v>23</v>
      </c>
      <c r="BE11" s="2"/>
      <c r="BF11" s="34"/>
      <c r="BG11" s="34"/>
      <c r="BH11" s="44" t="s">
        <v>49</v>
      </c>
      <c r="BI11" s="34"/>
      <c r="BJ11" s="44" t="s">
        <v>44</v>
      </c>
      <c r="BK11" s="34"/>
      <c r="BL11" s="44"/>
      <c r="BM11" s="34"/>
      <c r="BN11" s="34"/>
    </row>
    <row r="12" spans="1:67" ht="12.75" x14ac:dyDescent="0.2">
      <c r="A12" s="13"/>
      <c r="B12" s="76"/>
      <c r="C12" s="88" t="s">
        <v>50</v>
      </c>
      <c r="D12" s="39">
        <v>0.25</v>
      </c>
      <c r="E12" s="39">
        <v>0.4</v>
      </c>
      <c r="F12" s="76"/>
      <c r="G12" s="76"/>
      <c r="H12" s="8"/>
      <c r="I12" s="38"/>
      <c r="L12" s="21"/>
      <c r="M12" s="4"/>
      <c r="N12" s="4"/>
      <c r="O12" s="4"/>
      <c r="P12" s="4"/>
      <c r="Q12" s="4"/>
      <c r="R12" s="4"/>
      <c r="Z12" s="4"/>
      <c r="AC12" s="23" t="s">
        <v>51</v>
      </c>
      <c r="AH12" s="4"/>
      <c r="AI12" s="45"/>
      <c r="AJ12" s="45"/>
      <c r="AK12" s="45"/>
      <c r="AL12" s="45"/>
      <c r="AM12" s="45"/>
      <c r="AN12" s="45"/>
      <c r="AO12" s="45"/>
      <c r="AQ12" s="2"/>
      <c r="AS12" s="18" t="s">
        <v>18</v>
      </c>
      <c r="AT12" s="24">
        <f ca="1">AT4*$B$82</f>
        <v>54.999999999999993</v>
      </c>
      <c r="AU12" s="24">
        <f ca="1">AU4*$B$82</f>
        <v>0</v>
      </c>
      <c r="AV12" s="24">
        <f ca="1">AV4*$B$82</f>
        <v>0</v>
      </c>
      <c r="AW12" s="25">
        <f t="shared" ref="AW12:AX12" ca="1" si="6">AW4</f>
        <v>0</v>
      </c>
      <c r="AX12" s="26">
        <f t="shared" ca="1" si="6"/>
        <v>0</v>
      </c>
      <c r="BE12" s="2"/>
    </row>
    <row r="13" spans="1:67" ht="12.75" x14ac:dyDescent="0.2">
      <c r="B13" s="76"/>
      <c r="C13" s="76"/>
      <c r="D13" s="39">
        <v>0.25</v>
      </c>
      <c r="E13" s="39">
        <v>0.2</v>
      </c>
      <c r="F13" s="76"/>
      <c r="G13" s="76"/>
      <c r="H13" s="8"/>
      <c r="I13" s="2"/>
      <c r="M13" s="46"/>
      <c r="N13" s="46"/>
      <c r="O13" s="46"/>
      <c r="P13" s="46"/>
      <c r="Q13" s="46"/>
      <c r="R13" s="46"/>
      <c r="Z13" s="47"/>
      <c r="AH13" s="4"/>
      <c r="AI13" s="45"/>
      <c r="AJ13" s="45"/>
      <c r="AK13" s="45"/>
      <c r="AL13" s="45"/>
      <c r="AM13" s="45"/>
      <c r="AN13" s="45"/>
      <c r="AO13" s="45"/>
      <c r="AQ13" s="2"/>
      <c r="AS13" s="18" t="s">
        <v>19</v>
      </c>
      <c r="AT13" s="24">
        <f ca="1">AT5*$C$82</f>
        <v>0</v>
      </c>
      <c r="AU13" s="24">
        <f ca="1">AU5*$C$82</f>
        <v>3</v>
      </c>
      <c r="AV13" s="24">
        <f ca="1">AV5*$C$82</f>
        <v>0</v>
      </c>
      <c r="AW13" s="25">
        <f t="shared" ref="AW13:AX13" ca="1" si="7">AW5</f>
        <v>0</v>
      </c>
      <c r="AX13" s="26">
        <f t="shared" ca="1" si="7"/>
        <v>0</v>
      </c>
      <c r="BE13" s="2"/>
    </row>
    <row r="14" spans="1:67" ht="12.75" x14ac:dyDescent="0.2">
      <c r="A14" s="13"/>
      <c r="B14" s="76"/>
      <c r="C14" s="76"/>
      <c r="D14" s="39">
        <v>0.4</v>
      </c>
      <c r="E14" s="39">
        <v>0.3</v>
      </c>
      <c r="F14" s="76"/>
      <c r="G14" s="76"/>
      <c r="H14" s="8"/>
      <c r="I14" s="2"/>
      <c r="M14" s="95" t="s">
        <v>52</v>
      </c>
      <c r="N14" s="76"/>
      <c r="O14" s="76"/>
      <c r="P14" s="76"/>
      <c r="Q14" s="76"/>
      <c r="R14" s="76"/>
      <c r="S14" s="4"/>
      <c r="T14" s="4"/>
      <c r="U14" s="4"/>
      <c r="V14" s="4"/>
      <c r="W14" s="4"/>
      <c r="X14" s="4"/>
      <c r="Y14" s="4"/>
      <c r="Z14" s="4"/>
      <c r="AG14" s="21"/>
      <c r="AH14" s="73" t="s">
        <v>88</v>
      </c>
      <c r="AI14" s="4"/>
      <c r="AJ14" s="74" t="s">
        <v>90</v>
      </c>
      <c r="AK14" s="74"/>
      <c r="AL14" s="74"/>
      <c r="AM14" s="74"/>
      <c r="AN14" s="74"/>
      <c r="AO14" s="74"/>
      <c r="AQ14" s="2"/>
      <c r="AS14" s="18" t="s">
        <v>20</v>
      </c>
      <c r="AT14" s="24">
        <f t="shared" ref="AT14:AX14" ca="1" si="8">AT6</f>
        <v>0</v>
      </c>
      <c r="AU14" s="24">
        <f t="shared" ca="1" si="8"/>
        <v>0</v>
      </c>
      <c r="AV14" s="24">
        <f t="shared" ca="1" si="8"/>
        <v>1</v>
      </c>
      <c r="AW14" s="25">
        <f t="shared" ca="1" si="8"/>
        <v>0</v>
      </c>
      <c r="AX14" s="26">
        <f t="shared" ca="1" si="8"/>
        <v>0</v>
      </c>
      <c r="BE14" s="2"/>
    </row>
    <row r="15" spans="1:67" ht="12.75" x14ac:dyDescent="0.2">
      <c r="B15" s="76"/>
      <c r="C15" s="76"/>
      <c r="D15" s="39">
        <v>0.1</v>
      </c>
      <c r="E15" s="39">
        <v>0.1</v>
      </c>
      <c r="F15" s="76"/>
      <c r="G15" s="76"/>
      <c r="I15" s="2"/>
      <c r="J15" s="27"/>
      <c r="K15" s="75" t="s">
        <v>6</v>
      </c>
      <c r="L15" s="18" t="s">
        <v>18</v>
      </c>
      <c r="M15" s="48">
        <f t="array" aca="1" ref="M15:R20" ca="1">MMULT(C43:H48,AJ5:AO10)</f>
        <v>425</v>
      </c>
      <c r="N15" s="49">
        <f ca="1"/>
        <v>0</v>
      </c>
      <c r="O15" s="49">
        <f ca="1"/>
        <v>0</v>
      </c>
      <c r="P15" s="49">
        <f ca="1"/>
        <v>0</v>
      </c>
      <c r="Q15" s="49">
        <f ca="1"/>
        <v>0</v>
      </c>
      <c r="R15" s="49">
        <f ca="1"/>
        <v>0</v>
      </c>
      <c r="U15" s="13"/>
      <c r="V15" s="13"/>
      <c r="W15" s="13"/>
      <c r="X15" s="13"/>
      <c r="Y15" s="13"/>
      <c r="Z15" s="13"/>
      <c r="AH15" s="50">
        <f ca="1">SUM(M15:R15)</f>
        <v>425</v>
      </c>
      <c r="AJ15" s="71">
        <f ca="1">IF((ROW()-ROW($AJ$15))=(COLUMN()-COLUMN($AJ$15)),INDIRECT("AH"&amp;ROW()),0)</f>
        <v>425</v>
      </c>
      <c r="AK15" s="71">
        <f t="shared" ref="AK15:AO15" ca="1" si="9">IF((ROW()-ROW($AJ$15))=(COLUMN()-COLUMN($AJ$15)),INDIRECT("AH"&amp;ROW()),0)</f>
        <v>0</v>
      </c>
      <c r="AL15" s="71">
        <f t="shared" ca="1" si="9"/>
        <v>0</v>
      </c>
      <c r="AM15" s="71">
        <f t="shared" ca="1" si="9"/>
        <v>0</v>
      </c>
      <c r="AN15" s="71">
        <f t="shared" ca="1" si="9"/>
        <v>0</v>
      </c>
      <c r="AO15" s="71">
        <f t="shared" ca="1" si="9"/>
        <v>0</v>
      </c>
      <c r="AQ15" s="2"/>
      <c r="AS15" s="18" t="s">
        <v>21</v>
      </c>
      <c r="AT15" s="24">
        <f t="shared" ref="AT15:AX15" ca="1" si="10">AT7</f>
        <v>0</v>
      </c>
      <c r="AU15" s="24">
        <f t="shared" ca="1" si="10"/>
        <v>0</v>
      </c>
      <c r="AV15" s="24">
        <f t="shared" ca="1" si="10"/>
        <v>0</v>
      </c>
      <c r="AW15" s="25">
        <f t="shared" ca="1" si="10"/>
        <v>1</v>
      </c>
      <c r="AX15" s="26">
        <f t="shared" ca="1" si="10"/>
        <v>0</v>
      </c>
      <c r="BE15" s="2"/>
    </row>
    <row r="16" spans="1:67" ht="12.75" x14ac:dyDescent="0.2">
      <c r="I16" s="2"/>
      <c r="J16" s="27"/>
      <c r="K16" s="76"/>
      <c r="L16" s="18" t="s">
        <v>19</v>
      </c>
      <c r="M16" s="49">
        <f ca="1"/>
        <v>0</v>
      </c>
      <c r="N16" s="48">
        <f ca="1"/>
        <v>220</v>
      </c>
      <c r="O16" s="48">
        <f ca="1"/>
        <v>0</v>
      </c>
      <c r="P16" s="48">
        <f ca="1"/>
        <v>0</v>
      </c>
      <c r="Q16" s="48">
        <f ca="1"/>
        <v>0</v>
      </c>
      <c r="R16" s="48">
        <f ca="1"/>
        <v>0</v>
      </c>
      <c r="U16" s="13"/>
      <c r="V16" s="13"/>
      <c r="W16" s="13"/>
      <c r="X16" s="13"/>
      <c r="Y16" s="13"/>
      <c r="Z16" s="13"/>
      <c r="AH16" s="50">
        <f t="shared" ref="AH16:AH20" ca="1" si="11">SUM(M16:R16)</f>
        <v>220</v>
      </c>
      <c r="AJ16" s="71">
        <f t="shared" ref="AJ16:AO20" ca="1" si="12">IF((ROW()-ROW($AJ$15))=(COLUMN()-COLUMN($AJ$15)),INDIRECT("AH"&amp;ROW()),0)</f>
        <v>0</v>
      </c>
      <c r="AK16" s="71">
        <f t="shared" ca="1" si="12"/>
        <v>220</v>
      </c>
      <c r="AL16" s="71">
        <f t="shared" ca="1" si="12"/>
        <v>0</v>
      </c>
      <c r="AM16" s="71">
        <f t="shared" ca="1" si="12"/>
        <v>0</v>
      </c>
      <c r="AN16" s="71">
        <f t="shared" ca="1" si="12"/>
        <v>0</v>
      </c>
      <c r="AO16" s="71">
        <f t="shared" ca="1" si="12"/>
        <v>0</v>
      </c>
      <c r="AQ16" s="2"/>
      <c r="AS16" s="18" t="s">
        <v>22</v>
      </c>
      <c r="AT16" s="24">
        <f t="shared" ref="AT16:AX16" ca="1" si="13">AT8</f>
        <v>0</v>
      </c>
      <c r="AU16" s="24">
        <f t="shared" ca="1" si="13"/>
        <v>0</v>
      </c>
      <c r="AV16" s="24">
        <f t="shared" ca="1" si="13"/>
        <v>0</v>
      </c>
      <c r="AW16" s="25">
        <f t="shared" ca="1" si="13"/>
        <v>0</v>
      </c>
      <c r="AX16" s="26">
        <f t="shared" ca="1" si="13"/>
        <v>1</v>
      </c>
      <c r="BE16" s="2"/>
    </row>
    <row r="17" spans="1:67" ht="12.75" x14ac:dyDescent="0.2">
      <c r="C17" s="51" t="s">
        <v>53</v>
      </c>
      <c r="F17" s="3" t="s">
        <v>54</v>
      </c>
      <c r="I17" s="2"/>
      <c r="J17" s="27"/>
      <c r="K17" s="76"/>
      <c r="L17" s="18" t="s">
        <v>20</v>
      </c>
      <c r="M17" s="49">
        <f ca="1"/>
        <v>0</v>
      </c>
      <c r="N17" s="49">
        <f ca="1"/>
        <v>0</v>
      </c>
      <c r="O17" s="49">
        <f ca="1"/>
        <v>62</v>
      </c>
      <c r="P17" s="49">
        <f ca="1"/>
        <v>0</v>
      </c>
      <c r="Q17" s="49">
        <f ca="1"/>
        <v>0</v>
      </c>
      <c r="R17" s="49">
        <f ca="1"/>
        <v>0</v>
      </c>
      <c r="S17" s="13"/>
      <c r="T17" s="13"/>
      <c r="U17" s="13"/>
      <c r="V17" s="13"/>
      <c r="W17" s="13"/>
      <c r="X17" s="52"/>
      <c r="Y17" s="52"/>
      <c r="Z17" s="13"/>
      <c r="AH17" s="50">
        <f t="shared" ca="1" si="11"/>
        <v>62</v>
      </c>
      <c r="AJ17" s="71">
        <f t="shared" ca="1" si="12"/>
        <v>0</v>
      </c>
      <c r="AK17" s="71">
        <f t="shared" ca="1" si="12"/>
        <v>0</v>
      </c>
      <c r="AL17" s="71">
        <f t="shared" ca="1" si="12"/>
        <v>62</v>
      </c>
      <c r="AM17" s="71">
        <f t="shared" ca="1" si="12"/>
        <v>0</v>
      </c>
      <c r="AN17" s="71">
        <f t="shared" ca="1" si="12"/>
        <v>0</v>
      </c>
      <c r="AO17" s="71">
        <f t="shared" ca="1" si="12"/>
        <v>0</v>
      </c>
      <c r="AQ17" s="2"/>
      <c r="AS17" s="18" t="s">
        <v>23</v>
      </c>
      <c r="BE17" s="2"/>
      <c r="BJ17" s="18"/>
      <c r="BK17" s="18"/>
      <c r="BL17" s="18"/>
      <c r="BM17" s="18"/>
      <c r="BN17" s="18"/>
      <c r="BO17" s="18"/>
    </row>
    <row r="18" spans="1:67" ht="15" customHeight="1" x14ac:dyDescent="0.2">
      <c r="A18" s="84" t="s">
        <v>91</v>
      </c>
      <c r="B18" s="76"/>
      <c r="C18" s="80" t="s">
        <v>6</v>
      </c>
      <c r="D18" s="76"/>
      <c r="E18" s="76"/>
      <c r="F18" s="76"/>
      <c r="G18" s="76"/>
      <c r="H18" s="76"/>
      <c r="I18" s="38"/>
      <c r="J18" s="27"/>
      <c r="K18" s="76"/>
      <c r="L18" s="18" t="s">
        <v>21</v>
      </c>
      <c r="M18" s="49">
        <f ca="1"/>
        <v>0</v>
      </c>
      <c r="N18" s="49">
        <f ca="1"/>
        <v>0</v>
      </c>
      <c r="O18" s="49">
        <f ca="1"/>
        <v>0</v>
      </c>
      <c r="P18" s="49">
        <f ca="1"/>
        <v>46</v>
      </c>
      <c r="Q18" s="49">
        <f ca="1"/>
        <v>0</v>
      </c>
      <c r="R18" s="49">
        <f ca="1"/>
        <v>0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H18" s="50">
        <f t="shared" ca="1" si="11"/>
        <v>46</v>
      </c>
      <c r="AJ18" s="71">
        <f t="shared" ca="1" si="12"/>
        <v>0</v>
      </c>
      <c r="AK18" s="71">
        <f t="shared" ca="1" si="12"/>
        <v>0</v>
      </c>
      <c r="AL18" s="71">
        <f t="shared" ca="1" si="12"/>
        <v>0</v>
      </c>
      <c r="AM18" s="71">
        <f t="shared" ca="1" si="12"/>
        <v>46</v>
      </c>
      <c r="AN18" s="71">
        <f t="shared" ca="1" si="12"/>
        <v>0</v>
      </c>
      <c r="AO18" s="71">
        <f t="shared" ca="1" si="12"/>
        <v>0</v>
      </c>
      <c r="AQ18" s="2"/>
      <c r="BE18" s="2"/>
      <c r="BJ18" s="18"/>
      <c r="BK18" s="18"/>
      <c r="BL18" s="18"/>
      <c r="BM18" s="18"/>
      <c r="BN18" s="18"/>
      <c r="BO18" s="18"/>
    </row>
    <row r="19" spans="1:67" ht="12.75" x14ac:dyDescent="0.2">
      <c r="A19" s="76"/>
      <c r="B19" s="76"/>
      <c r="C19" s="79" t="s">
        <v>45</v>
      </c>
      <c r="D19" s="76"/>
      <c r="E19" s="79" t="s">
        <v>50</v>
      </c>
      <c r="F19" s="76"/>
      <c r="G19" s="76"/>
      <c r="H19" s="76"/>
      <c r="I19" s="38"/>
      <c r="J19" s="27"/>
      <c r="K19" s="76"/>
      <c r="L19" s="18" t="s">
        <v>22</v>
      </c>
      <c r="M19" s="49">
        <f ca="1"/>
        <v>0</v>
      </c>
      <c r="N19" s="49">
        <f ca="1"/>
        <v>0</v>
      </c>
      <c r="O19" s="49">
        <f ca="1"/>
        <v>0</v>
      </c>
      <c r="P19" s="49">
        <f ca="1"/>
        <v>0</v>
      </c>
      <c r="Q19" s="49">
        <f ca="1"/>
        <v>72</v>
      </c>
      <c r="R19" s="49">
        <f ca="1"/>
        <v>0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H19" s="50">
        <f t="shared" ca="1" si="11"/>
        <v>72</v>
      </c>
      <c r="AJ19" s="71">
        <f t="shared" ca="1" si="12"/>
        <v>0</v>
      </c>
      <c r="AK19" s="71">
        <f t="shared" ca="1" si="12"/>
        <v>0</v>
      </c>
      <c r="AL19" s="71">
        <f t="shared" ca="1" si="12"/>
        <v>0</v>
      </c>
      <c r="AM19" s="71">
        <f t="shared" ca="1" si="12"/>
        <v>0</v>
      </c>
      <c r="AN19" s="71">
        <f t="shared" ca="1" si="12"/>
        <v>72</v>
      </c>
      <c r="AO19" s="71">
        <f t="shared" ca="1" si="12"/>
        <v>0</v>
      </c>
      <c r="AQ19" s="53"/>
      <c r="AR19" s="13"/>
      <c r="AS19" s="13"/>
      <c r="AT19" s="13"/>
      <c r="AU19" s="13"/>
      <c r="BE19" s="2"/>
      <c r="BJ19" s="18"/>
      <c r="BK19" s="18"/>
      <c r="BL19" s="18"/>
      <c r="BM19" s="18"/>
      <c r="BN19" s="18"/>
      <c r="BO19" s="18"/>
    </row>
    <row r="20" spans="1:67" ht="12.75" x14ac:dyDescent="0.2">
      <c r="A20" s="76"/>
      <c r="B20" s="76"/>
      <c r="C20" s="9" t="s">
        <v>18</v>
      </c>
      <c r="D20" s="9" t="s">
        <v>19</v>
      </c>
      <c r="E20" s="9" t="s">
        <v>20</v>
      </c>
      <c r="F20" s="9" t="s">
        <v>21</v>
      </c>
      <c r="G20" s="9" t="s">
        <v>22</v>
      </c>
      <c r="H20" s="9" t="s">
        <v>23</v>
      </c>
      <c r="I20" s="38"/>
      <c r="L20" s="18" t="s">
        <v>23</v>
      </c>
      <c r="M20" s="49">
        <f ca="1"/>
        <v>0</v>
      </c>
      <c r="N20" s="49">
        <f ca="1"/>
        <v>0</v>
      </c>
      <c r="O20" s="49">
        <f ca="1"/>
        <v>0</v>
      </c>
      <c r="P20" s="49">
        <f ca="1"/>
        <v>0</v>
      </c>
      <c r="Q20" s="49">
        <f ca="1"/>
        <v>0</v>
      </c>
      <c r="R20" s="49">
        <f ca="1"/>
        <v>20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H20" s="50">
        <f t="shared" ca="1" si="11"/>
        <v>20</v>
      </c>
      <c r="AJ20" s="71">
        <f t="shared" ca="1" si="12"/>
        <v>0</v>
      </c>
      <c r="AK20" s="71">
        <f t="shared" ca="1" si="12"/>
        <v>0</v>
      </c>
      <c r="AL20" s="71">
        <f t="shared" ca="1" si="12"/>
        <v>0</v>
      </c>
      <c r="AM20" s="71">
        <f t="shared" ca="1" si="12"/>
        <v>0</v>
      </c>
      <c r="AN20" s="71">
        <f t="shared" ca="1" si="12"/>
        <v>0</v>
      </c>
      <c r="AO20" s="71">
        <f t="shared" ca="1" si="12"/>
        <v>20</v>
      </c>
      <c r="AP20" s="13"/>
      <c r="AQ20" s="53"/>
      <c r="AR20" s="13"/>
      <c r="AS20" s="13"/>
      <c r="AT20" s="13"/>
      <c r="AU20" s="13"/>
      <c r="BE20" s="2"/>
      <c r="BJ20" s="18"/>
      <c r="BK20" s="18"/>
      <c r="BL20" s="18"/>
      <c r="BM20" s="18"/>
      <c r="BN20" s="18"/>
      <c r="BO20" s="18"/>
    </row>
    <row r="21" spans="1:67" ht="12.75" x14ac:dyDescent="0.2">
      <c r="A21" s="75" t="s">
        <v>5</v>
      </c>
      <c r="B21" s="87" t="s">
        <v>45</v>
      </c>
      <c r="C21" s="39">
        <v>0</v>
      </c>
      <c r="D21" s="39">
        <v>0</v>
      </c>
      <c r="E21" s="39">
        <v>1</v>
      </c>
      <c r="F21" s="39">
        <v>1</v>
      </c>
      <c r="G21" s="39">
        <v>0</v>
      </c>
      <c r="H21" s="39">
        <v>0</v>
      </c>
      <c r="I21" s="38"/>
      <c r="P21" s="54"/>
      <c r="S21" s="55"/>
      <c r="AB21" s="47"/>
      <c r="AC21" s="56"/>
      <c r="AD21" s="56"/>
      <c r="AE21" s="57"/>
      <c r="AF21" s="57" t="s">
        <v>55</v>
      </c>
      <c r="AH21" s="47">
        <f ca="1">SUM(AH15:AH19)</f>
        <v>825</v>
      </c>
      <c r="AQ21" s="2"/>
      <c r="BE21" s="2"/>
      <c r="BJ21" s="18"/>
      <c r="BK21" s="18"/>
      <c r="BL21" s="18"/>
      <c r="BM21" s="18"/>
      <c r="BN21" s="18"/>
      <c r="BO21" s="18"/>
    </row>
    <row r="22" spans="1:67" ht="12.75" x14ac:dyDescent="0.2">
      <c r="A22" s="76"/>
      <c r="B22" s="76"/>
      <c r="C22" s="39">
        <v>0</v>
      </c>
      <c r="D22" s="39">
        <v>0</v>
      </c>
      <c r="E22" s="39">
        <v>0</v>
      </c>
      <c r="F22" s="39">
        <v>0</v>
      </c>
      <c r="G22" s="39">
        <v>1</v>
      </c>
      <c r="H22" s="39">
        <v>1</v>
      </c>
      <c r="I22" s="38"/>
      <c r="L22" s="58" t="s">
        <v>56</v>
      </c>
      <c r="M22" s="30">
        <f t="array" ref="M22:R22">TRANSPOSE(AH5:AH10)</f>
        <v>425</v>
      </c>
      <c r="N22" s="30">
        <v>220</v>
      </c>
      <c r="O22" s="30">
        <v>62</v>
      </c>
      <c r="P22" s="30">
        <v>46</v>
      </c>
      <c r="Q22" s="30">
        <v>72</v>
      </c>
      <c r="R22" s="30">
        <v>20</v>
      </c>
      <c r="S22" s="59" t="s">
        <v>57</v>
      </c>
      <c r="T22" s="60">
        <f t="array" aca="1" ref="T22:Y22" ca="1">TRANSPOSE(AH15:AH20)</f>
        <v>425</v>
      </c>
      <c r="U22" s="60">
        <f ca="1"/>
        <v>220</v>
      </c>
      <c r="V22" s="60">
        <f ca="1"/>
        <v>62</v>
      </c>
      <c r="W22" s="60">
        <f ca="1"/>
        <v>46</v>
      </c>
      <c r="X22" s="60">
        <f ca="1"/>
        <v>72</v>
      </c>
      <c r="Y22" s="60">
        <f ca="1"/>
        <v>20</v>
      </c>
      <c r="AE22" s="13"/>
      <c r="AF22" s="13"/>
      <c r="AH22" s="4"/>
      <c r="AQ22" s="2"/>
      <c r="BE22" s="2"/>
    </row>
    <row r="23" spans="1:67" ht="12.75" x14ac:dyDescent="0.2">
      <c r="A23" s="76"/>
      <c r="B23" s="88" t="s">
        <v>50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2"/>
      <c r="T23" s="18"/>
      <c r="U23" s="13"/>
      <c r="V23" s="13"/>
      <c r="W23" s="13"/>
      <c r="AA23" s="4"/>
      <c r="AB23" s="4"/>
      <c r="AC23" s="4"/>
      <c r="AD23" s="4"/>
      <c r="AE23" s="12"/>
      <c r="AF23" s="58" t="s">
        <v>58</v>
      </c>
      <c r="AG23" s="21"/>
      <c r="AH23" s="61">
        <f>Fin.tot</f>
        <v>200</v>
      </c>
      <c r="AQ23" s="2"/>
      <c r="BE23" s="2"/>
    </row>
    <row r="24" spans="1:67" ht="12.75" x14ac:dyDescent="0.2">
      <c r="A24" s="76"/>
      <c r="B24" s="76"/>
      <c r="C24" s="39">
        <v>0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2"/>
      <c r="L24" s="14" t="s">
        <v>59</v>
      </c>
      <c r="AA24" s="47"/>
      <c r="AG24" s="4"/>
      <c r="AH24" s="4"/>
      <c r="AQ24" s="2"/>
      <c r="BE24" s="2"/>
    </row>
    <row r="25" spans="1:67" ht="12.75" x14ac:dyDescent="0.2">
      <c r="A25" s="76"/>
      <c r="B25" s="76"/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2"/>
      <c r="L25" s="18" t="s">
        <v>12</v>
      </c>
      <c r="M25" s="3" t="s">
        <v>60</v>
      </c>
      <c r="AA25" s="4"/>
      <c r="AB25" s="4"/>
      <c r="AC25" s="4"/>
      <c r="AD25" s="4"/>
      <c r="AE25" s="4"/>
      <c r="AF25" s="4"/>
      <c r="AG25" s="4"/>
      <c r="AH25" s="4"/>
      <c r="AQ25" s="2"/>
      <c r="BE25" s="2"/>
    </row>
    <row r="26" spans="1:67" ht="12.75" x14ac:dyDescent="0.2">
      <c r="A26" s="76"/>
      <c r="B26" s="76"/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2"/>
      <c r="L26" s="18" t="s">
        <v>13</v>
      </c>
      <c r="M26" s="3" t="s">
        <v>61</v>
      </c>
      <c r="AA26" s="13"/>
      <c r="AB26" s="13"/>
      <c r="AC26" s="13"/>
      <c r="AD26" s="13"/>
      <c r="AE26" s="13"/>
      <c r="AF26" s="13"/>
      <c r="AG26" s="13"/>
      <c r="AH26" s="13"/>
      <c r="AQ26" s="2"/>
      <c r="BE26" s="2"/>
    </row>
    <row r="27" spans="1:67" ht="14.25" x14ac:dyDescent="0.25">
      <c r="B27" s="21"/>
      <c r="C27" s="62"/>
      <c r="D27" s="63"/>
      <c r="E27" s="63"/>
      <c r="F27" s="63"/>
      <c r="G27" s="63"/>
      <c r="H27" s="63"/>
      <c r="I27" s="2"/>
      <c r="L27" s="18" t="s">
        <v>14</v>
      </c>
      <c r="M27" s="3" t="s">
        <v>62</v>
      </c>
      <c r="U27" s="70">
        <f ca="1">IF((ROW()-ROW($BQ$26))=(COLUMN()-COLUMN($BQ$26)),INDIRECT("BC"&amp;ROW()),0)</f>
        <v>0</v>
      </c>
      <c r="AA27" s="13"/>
      <c r="AB27" s="13"/>
      <c r="AC27" s="3"/>
      <c r="AG27" s="4"/>
      <c r="AH27" s="4"/>
      <c r="AQ27" s="2"/>
      <c r="BE27" s="2"/>
    </row>
    <row r="28" spans="1:67" ht="12.75" x14ac:dyDescent="0.2">
      <c r="B28" s="8" t="s">
        <v>63</v>
      </c>
      <c r="C28" s="64">
        <v>1</v>
      </c>
      <c r="D28" s="64">
        <v>1</v>
      </c>
      <c r="E28" s="64">
        <v>0.2</v>
      </c>
      <c r="F28" s="64">
        <v>0.4</v>
      </c>
      <c r="G28" s="64">
        <v>0.4</v>
      </c>
      <c r="H28" s="64">
        <v>0.5</v>
      </c>
      <c r="I28" s="2"/>
      <c r="L28" s="18" t="s">
        <v>15</v>
      </c>
      <c r="M28" s="3" t="s">
        <v>64</v>
      </c>
      <c r="AA28" s="13"/>
      <c r="AB28" s="13"/>
      <c r="AC28" s="65"/>
      <c r="AD28" s="13"/>
      <c r="AE28" s="13"/>
      <c r="AF28" s="13"/>
      <c r="AG28" s="4"/>
      <c r="AH28" s="4"/>
      <c r="AQ28" s="2"/>
      <c r="BE28" s="2"/>
    </row>
    <row r="29" spans="1:67" ht="12.75" x14ac:dyDescent="0.2">
      <c r="A29" s="93" t="s">
        <v>92</v>
      </c>
      <c r="B29" s="76"/>
      <c r="C29" s="76"/>
      <c r="D29" s="76"/>
      <c r="E29" s="76"/>
      <c r="F29" s="76"/>
      <c r="G29" s="76"/>
      <c r="H29" s="76"/>
      <c r="I29" s="2"/>
      <c r="L29" s="18" t="s">
        <v>16</v>
      </c>
      <c r="M29" s="3" t="s">
        <v>65</v>
      </c>
      <c r="AG29" s="4"/>
      <c r="AH29" s="4"/>
      <c r="AQ29" s="2"/>
      <c r="BE29" s="2"/>
    </row>
    <row r="30" spans="1:67" ht="12.75" x14ac:dyDescent="0.2">
      <c r="A30" s="96" t="s">
        <v>94</v>
      </c>
      <c r="B30" s="97"/>
      <c r="C30" s="80" t="s">
        <v>6</v>
      </c>
      <c r="D30" s="76"/>
      <c r="E30" s="76"/>
      <c r="F30" s="76"/>
      <c r="G30" s="76"/>
      <c r="H30" s="76"/>
      <c r="I30" s="2"/>
      <c r="L30" s="18" t="s">
        <v>17</v>
      </c>
      <c r="M30" s="3" t="s">
        <v>66</v>
      </c>
      <c r="AG30" s="4"/>
      <c r="AH30" s="4"/>
      <c r="AQ30" s="2"/>
      <c r="BE30" s="2"/>
    </row>
    <row r="31" spans="1:67" ht="12.75" x14ac:dyDescent="0.2">
      <c r="A31" s="97"/>
      <c r="B31" s="97"/>
      <c r="C31" s="79" t="s">
        <v>45</v>
      </c>
      <c r="D31" s="76"/>
      <c r="E31" s="79" t="s">
        <v>50</v>
      </c>
      <c r="F31" s="76"/>
      <c r="G31" s="76"/>
      <c r="H31" s="76"/>
      <c r="I31" s="2"/>
      <c r="L31" s="21"/>
      <c r="AG31" s="4"/>
      <c r="AH31" s="4"/>
      <c r="AQ31" s="2"/>
      <c r="BE31" s="2"/>
    </row>
    <row r="32" spans="1:67" ht="12.75" x14ac:dyDescent="0.2">
      <c r="A32" s="97"/>
      <c r="B32" s="97"/>
      <c r="C32" s="9" t="s">
        <v>18</v>
      </c>
      <c r="D32" s="9" t="s">
        <v>19</v>
      </c>
      <c r="E32" s="9" t="s">
        <v>20</v>
      </c>
      <c r="F32" s="9" t="s">
        <v>21</v>
      </c>
      <c r="G32" s="9" t="s">
        <v>22</v>
      </c>
      <c r="H32" s="9" t="s">
        <v>23</v>
      </c>
      <c r="I32" s="2"/>
      <c r="L32" s="18" t="s">
        <v>18</v>
      </c>
      <c r="M32" s="3" t="s">
        <v>67</v>
      </c>
      <c r="AG32" s="4"/>
      <c r="AH32" s="4"/>
      <c r="AQ32" s="2"/>
      <c r="BE32" s="2"/>
    </row>
    <row r="33" spans="1:57" ht="12.75" x14ac:dyDescent="0.2">
      <c r="A33" s="75" t="s">
        <v>5</v>
      </c>
      <c r="B33" s="87" t="s">
        <v>45</v>
      </c>
      <c r="C33" s="39">
        <v>0</v>
      </c>
      <c r="D33" s="39">
        <v>0</v>
      </c>
      <c r="E33" s="39">
        <f t="shared" ref="E33:H33" si="14">E21*(1/E$28)</f>
        <v>5</v>
      </c>
      <c r="F33" s="39">
        <f t="shared" si="14"/>
        <v>2.5</v>
      </c>
      <c r="G33" s="39">
        <f t="shared" si="14"/>
        <v>0</v>
      </c>
      <c r="H33" s="39">
        <f t="shared" si="14"/>
        <v>0</v>
      </c>
      <c r="I33" s="2"/>
      <c r="L33" s="18" t="s">
        <v>19</v>
      </c>
      <c r="M33" s="3" t="s">
        <v>68</v>
      </c>
      <c r="AG33" s="4"/>
      <c r="AH33" s="4"/>
      <c r="AQ33" s="2"/>
      <c r="BE33" s="2"/>
    </row>
    <row r="34" spans="1:57" ht="12.75" x14ac:dyDescent="0.2">
      <c r="A34" s="76"/>
      <c r="B34" s="76"/>
      <c r="C34" s="39">
        <v>0</v>
      </c>
      <c r="D34" s="39">
        <v>0</v>
      </c>
      <c r="E34" s="39">
        <f t="shared" ref="E34:H34" si="15">E22*(1/E$28)</f>
        <v>0</v>
      </c>
      <c r="F34" s="39">
        <f t="shared" si="15"/>
        <v>0</v>
      </c>
      <c r="G34" s="39">
        <f t="shared" si="15"/>
        <v>2.5</v>
      </c>
      <c r="H34" s="39">
        <f t="shared" si="15"/>
        <v>2</v>
      </c>
      <c r="I34" s="2"/>
      <c r="L34" s="18" t="s">
        <v>20</v>
      </c>
      <c r="M34" s="3" t="s">
        <v>69</v>
      </c>
      <c r="AG34" s="4"/>
      <c r="AH34" s="4"/>
      <c r="AQ34" s="2"/>
      <c r="BE34" s="2"/>
    </row>
    <row r="35" spans="1:57" ht="12.75" x14ac:dyDescent="0.2">
      <c r="A35" s="76"/>
      <c r="B35" s="88" t="s">
        <v>50</v>
      </c>
      <c r="C35" s="39">
        <v>0</v>
      </c>
      <c r="D35" s="39">
        <v>0</v>
      </c>
      <c r="E35" s="39">
        <f t="shared" ref="E35:H35" si="16">E23*(1/E$28)</f>
        <v>0</v>
      </c>
      <c r="F35" s="39">
        <f t="shared" si="16"/>
        <v>0</v>
      </c>
      <c r="G35" s="39">
        <f t="shared" si="16"/>
        <v>0</v>
      </c>
      <c r="H35" s="39">
        <f t="shared" si="16"/>
        <v>0</v>
      </c>
      <c r="I35" s="2"/>
      <c r="L35" s="18" t="s">
        <v>21</v>
      </c>
      <c r="M35" s="3" t="s">
        <v>70</v>
      </c>
      <c r="AG35" s="4"/>
      <c r="AH35" s="4"/>
      <c r="AQ35" s="2"/>
      <c r="BE35" s="2"/>
    </row>
    <row r="36" spans="1:57" ht="12.75" x14ac:dyDescent="0.2">
      <c r="A36" s="76"/>
      <c r="B36" s="76"/>
      <c r="C36" s="39">
        <v>0</v>
      </c>
      <c r="D36" s="39">
        <v>0</v>
      </c>
      <c r="E36" s="39">
        <f t="shared" ref="E36:H36" si="17">E24*(1/E$28)</f>
        <v>0</v>
      </c>
      <c r="F36" s="39">
        <f t="shared" si="17"/>
        <v>0</v>
      </c>
      <c r="G36" s="39">
        <f t="shared" si="17"/>
        <v>0</v>
      </c>
      <c r="H36" s="39">
        <f t="shared" si="17"/>
        <v>0</v>
      </c>
      <c r="I36" s="2"/>
      <c r="L36" s="18" t="s">
        <v>22</v>
      </c>
      <c r="M36" s="3" t="s">
        <v>71</v>
      </c>
      <c r="U36" s="3"/>
      <c r="AG36" s="4"/>
      <c r="AH36" s="4"/>
      <c r="AQ36" s="2"/>
      <c r="BE36" s="2"/>
    </row>
    <row r="37" spans="1:57" ht="12.75" x14ac:dyDescent="0.2">
      <c r="A37" s="76"/>
      <c r="B37" s="76"/>
      <c r="C37" s="39">
        <v>0</v>
      </c>
      <c r="D37" s="39">
        <v>0</v>
      </c>
      <c r="E37" s="39">
        <f t="shared" ref="E37:H37" si="18">E25*(1/E$28)</f>
        <v>0</v>
      </c>
      <c r="F37" s="39">
        <f t="shared" si="18"/>
        <v>0</v>
      </c>
      <c r="G37" s="39">
        <f t="shared" si="18"/>
        <v>0</v>
      </c>
      <c r="H37" s="39">
        <f t="shared" si="18"/>
        <v>0</v>
      </c>
      <c r="I37" s="2"/>
      <c r="L37" s="18" t="s">
        <v>23</v>
      </c>
      <c r="M37" s="3" t="s">
        <v>72</v>
      </c>
      <c r="AG37" s="4"/>
      <c r="AH37" s="4"/>
      <c r="AQ37" s="2"/>
      <c r="BE37" s="2"/>
    </row>
    <row r="38" spans="1:57" ht="12.75" x14ac:dyDescent="0.2">
      <c r="A38" s="76"/>
      <c r="B38" s="76"/>
      <c r="C38" s="39">
        <v>0</v>
      </c>
      <c r="D38" s="39">
        <v>0</v>
      </c>
      <c r="E38" s="39">
        <f t="shared" ref="E38:H38" si="19">E26*(1/E$28)</f>
        <v>0</v>
      </c>
      <c r="F38" s="39">
        <f t="shared" si="19"/>
        <v>0</v>
      </c>
      <c r="G38" s="39">
        <f t="shared" si="19"/>
        <v>0</v>
      </c>
      <c r="H38" s="39">
        <f t="shared" si="19"/>
        <v>0</v>
      </c>
      <c r="I38" s="2"/>
      <c r="AG38" s="4"/>
      <c r="AH38" s="4"/>
      <c r="AQ38" s="2"/>
      <c r="BE38" s="2"/>
    </row>
    <row r="39" spans="1:57" ht="12.75" x14ac:dyDescent="0.2">
      <c r="H39" s="3"/>
      <c r="I39" s="66"/>
      <c r="J39" s="3"/>
      <c r="K39" s="3"/>
      <c r="L39" s="3" t="s">
        <v>24</v>
      </c>
      <c r="M39" s="3" t="s">
        <v>73</v>
      </c>
      <c r="Q39" s="3"/>
      <c r="R39" s="3"/>
      <c r="AG39" s="4"/>
      <c r="AH39" s="4"/>
      <c r="AQ39" s="2"/>
      <c r="BE39" s="2"/>
    </row>
    <row r="40" spans="1:57" ht="12.75" x14ac:dyDescent="0.2">
      <c r="I40" s="2"/>
      <c r="L40" s="3" t="s">
        <v>25</v>
      </c>
      <c r="M40" s="3" t="s">
        <v>74</v>
      </c>
      <c r="AG40" s="4"/>
      <c r="AH40" s="4"/>
      <c r="AQ40" s="2"/>
      <c r="BE40" s="2"/>
    </row>
    <row r="41" spans="1:57" ht="12.75" x14ac:dyDescent="0.2">
      <c r="A41" s="72" t="s">
        <v>87</v>
      </c>
      <c r="G41" s="3"/>
      <c r="I41" s="2"/>
      <c r="AG41" s="4"/>
      <c r="AH41" s="4"/>
      <c r="AQ41" s="2"/>
      <c r="BE41" s="2"/>
    </row>
    <row r="42" spans="1:57" ht="12.75" x14ac:dyDescent="0.2">
      <c r="C42" s="77" t="s">
        <v>5</v>
      </c>
      <c r="D42" s="77"/>
      <c r="E42" s="77"/>
      <c r="F42" s="77"/>
      <c r="G42" s="77"/>
      <c r="H42" s="77"/>
      <c r="I42" s="66"/>
      <c r="J42" s="3"/>
      <c r="K42" s="3"/>
      <c r="L42" s="3"/>
      <c r="M42" s="3"/>
      <c r="N42" s="3"/>
      <c r="O42" s="3"/>
      <c r="P42" s="3"/>
      <c r="Q42" s="3"/>
      <c r="R42" s="3"/>
      <c r="AG42" s="4"/>
      <c r="AH42" s="4"/>
      <c r="AQ42" s="2"/>
      <c r="BE42" s="2"/>
    </row>
    <row r="43" spans="1:57" ht="12.75" x14ac:dyDescent="0.2">
      <c r="A43" s="98" t="s">
        <v>95</v>
      </c>
      <c r="B43" s="75" t="s">
        <v>6</v>
      </c>
      <c r="C43" s="3">
        <f t="array" ref="C43:H48">_xlfn.MUNIT(6)</f>
        <v>1</v>
      </c>
      <c r="D43" s="3">
        <v>0</v>
      </c>
      <c r="E43" s="3">
        <v>0</v>
      </c>
      <c r="F43">
        <v>0</v>
      </c>
      <c r="G43">
        <v>0</v>
      </c>
      <c r="H43">
        <v>0</v>
      </c>
      <c r="I43" s="2"/>
      <c r="AG43" s="4"/>
      <c r="AH43" s="4"/>
      <c r="AQ43" s="2"/>
      <c r="BE43" s="2"/>
    </row>
    <row r="44" spans="1:57" ht="12.75" x14ac:dyDescent="0.2">
      <c r="B44" s="76"/>
      <c r="C44">
        <v>0</v>
      </c>
      <c r="D44">
        <v>1</v>
      </c>
      <c r="E44">
        <v>0</v>
      </c>
      <c r="F44">
        <v>0</v>
      </c>
      <c r="G44" s="3">
        <v>0</v>
      </c>
      <c r="H44">
        <v>0</v>
      </c>
      <c r="I44" s="2"/>
      <c r="AG44" s="4"/>
      <c r="AH44" s="4"/>
      <c r="AQ44" s="2"/>
      <c r="BE44" s="2"/>
    </row>
    <row r="45" spans="1:57" ht="12.75" x14ac:dyDescent="0.2">
      <c r="B45" s="76"/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 s="2"/>
      <c r="AG45" s="4"/>
      <c r="AH45" s="4"/>
      <c r="AQ45" s="2"/>
      <c r="BE45" s="2"/>
    </row>
    <row r="46" spans="1:57" ht="12.75" x14ac:dyDescent="0.2">
      <c r="B46" s="76"/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 s="2"/>
      <c r="AG46" s="4"/>
      <c r="AH46" s="4"/>
      <c r="AQ46" s="2"/>
      <c r="BE46" s="2"/>
    </row>
    <row r="47" spans="1:57" ht="12.75" x14ac:dyDescent="0.2">
      <c r="B47" s="76"/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 s="2"/>
      <c r="AG47" s="4"/>
      <c r="AH47" s="4"/>
      <c r="AQ47" s="2"/>
      <c r="BE47" s="2"/>
    </row>
    <row r="48" spans="1:57" ht="12.75" x14ac:dyDescent="0.2">
      <c r="B48" s="76"/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 s="2"/>
      <c r="AG48" s="4"/>
      <c r="AH48" s="4"/>
      <c r="AQ48" s="2"/>
      <c r="BE48" s="2"/>
    </row>
    <row r="49" spans="1:57" ht="12.75" x14ac:dyDescent="0.2">
      <c r="I49" s="2"/>
      <c r="AG49" s="4"/>
      <c r="AH49" s="4"/>
      <c r="AQ49" s="2"/>
      <c r="BE49" s="2"/>
    </row>
    <row r="50" spans="1:57" ht="12.75" x14ac:dyDescent="0.2">
      <c r="A50" s="96" t="s">
        <v>96</v>
      </c>
      <c r="B50" s="97"/>
      <c r="C50">
        <f t="array" ref="C50:H55">MMULT(C33:H38,C43:H48)</f>
        <v>0</v>
      </c>
      <c r="D50">
        <v>0</v>
      </c>
      <c r="E50">
        <v>5</v>
      </c>
      <c r="F50">
        <v>2.5</v>
      </c>
      <c r="G50">
        <v>0</v>
      </c>
      <c r="H50">
        <v>0</v>
      </c>
      <c r="I50" s="2"/>
      <c r="AG50" s="4"/>
      <c r="AH50" s="4"/>
      <c r="AQ50" s="2"/>
      <c r="BE50" s="2"/>
    </row>
    <row r="51" spans="1:57" ht="12.75" x14ac:dyDescent="0.2">
      <c r="A51" s="97"/>
      <c r="B51" s="97"/>
      <c r="C51">
        <v>0</v>
      </c>
      <c r="D51">
        <v>0</v>
      </c>
      <c r="E51">
        <v>0</v>
      </c>
      <c r="F51">
        <v>0</v>
      </c>
      <c r="G51">
        <v>2.5</v>
      </c>
      <c r="H51">
        <v>2</v>
      </c>
      <c r="I51" s="2"/>
      <c r="AG51" s="4"/>
      <c r="AH51" s="4"/>
      <c r="AQ51" s="2"/>
      <c r="BE51" s="2"/>
    </row>
    <row r="52" spans="1:57" ht="12.75" x14ac:dyDescent="0.2">
      <c r="A52" s="97"/>
      <c r="B52" s="97"/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s="2"/>
      <c r="AG52" s="4"/>
      <c r="AH52" s="4"/>
      <c r="AQ52" s="2"/>
      <c r="BE52" s="2"/>
    </row>
    <row r="53" spans="1:57" ht="12.75" x14ac:dyDescent="0.2"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2"/>
      <c r="AG53" s="4"/>
      <c r="AH53" s="4"/>
      <c r="AQ53" s="2"/>
      <c r="BE53" s="2"/>
    </row>
    <row r="54" spans="1:57" ht="12.75" x14ac:dyDescent="0.2">
      <c r="A54" s="3"/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2"/>
      <c r="AG54" s="4"/>
      <c r="AH54" s="4"/>
      <c r="AQ54" s="2"/>
      <c r="BE54" s="2"/>
    </row>
    <row r="55" spans="1:57" ht="12.75" x14ac:dyDescent="0.2"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2"/>
      <c r="AG55" s="4"/>
      <c r="AH55" s="4"/>
      <c r="AQ55" s="2"/>
      <c r="BE55" s="2"/>
    </row>
    <row r="56" spans="1:57" ht="12.75" x14ac:dyDescent="0.2">
      <c r="I56" s="2"/>
      <c r="AG56" s="4"/>
      <c r="AH56" s="4"/>
      <c r="AQ56" s="2"/>
      <c r="BE56" s="2"/>
    </row>
    <row r="57" spans="1:57" ht="12.75" x14ac:dyDescent="0.2">
      <c r="I57" s="2"/>
      <c r="AG57" s="4"/>
      <c r="AH57" s="4"/>
      <c r="AQ57" s="2"/>
      <c r="BE57" s="2"/>
    </row>
    <row r="58" spans="1:57" ht="12.75" x14ac:dyDescent="0.2">
      <c r="I58" s="2"/>
      <c r="AG58" s="4"/>
      <c r="AH58" s="4"/>
      <c r="AQ58" s="2"/>
      <c r="BE58" s="2"/>
    </row>
    <row r="59" spans="1:57" ht="12.75" x14ac:dyDescent="0.2">
      <c r="I59" s="2"/>
      <c r="AG59" s="4"/>
      <c r="AH59" s="4"/>
      <c r="AQ59" s="2"/>
      <c r="BE59" s="2"/>
    </row>
    <row r="60" spans="1:57" ht="12.75" x14ac:dyDescent="0.2">
      <c r="I60" s="2"/>
      <c r="AG60" s="4"/>
      <c r="AH60" s="4"/>
      <c r="AQ60" s="2"/>
      <c r="BE60" s="2"/>
    </row>
    <row r="61" spans="1:57" ht="12.75" x14ac:dyDescent="0.2">
      <c r="I61" s="2"/>
      <c r="AG61" s="4"/>
      <c r="AH61" s="4"/>
      <c r="AQ61" s="2"/>
      <c r="BE61" s="2"/>
    </row>
    <row r="62" spans="1:57" ht="12.75" x14ac:dyDescent="0.2">
      <c r="I62" s="2"/>
      <c r="AG62" s="4"/>
      <c r="AH62" s="4"/>
      <c r="AQ62" s="2"/>
      <c r="BE62" s="2"/>
    </row>
    <row r="63" spans="1:57" ht="12.75" x14ac:dyDescent="0.2">
      <c r="I63" s="2"/>
      <c r="AG63" s="4"/>
      <c r="AH63" s="4"/>
      <c r="AQ63" s="2"/>
      <c r="BE63" s="2"/>
    </row>
    <row r="64" spans="1:57" ht="12.75" x14ac:dyDescent="0.2">
      <c r="I64" s="2"/>
      <c r="AG64" s="4"/>
      <c r="AH64" s="4"/>
      <c r="AQ64" s="2"/>
      <c r="BE64" s="2"/>
    </row>
    <row r="65" spans="2:57" ht="12.75" x14ac:dyDescent="0.2">
      <c r="I65" s="2"/>
      <c r="AG65" s="4"/>
      <c r="AH65" s="4"/>
      <c r="AQ65" s="2"/>
      <c r="BE65" s="2"/>
    </row>
    <row r="66" spans="2:57" ht="12.75" x14ac:dyDescent="0.2">
      <c r="I66" s="2"/>
      <c r="AG66" s="4"/>
      <c r="AH66" s="4"/>
      <c r="AQ66" s="2"/>
      <c r="BE66" s="2"/>
    </row>
    <row r="67" spans="2:57" ht="12.75" x14ac:dyDescent="0.2">
      <c r="I67" s="2"/>
      <c r="AG67" s="4"/>
      <c r="AH67" s="4"/>
      <c r="AQ67" s="2"/>
      <c r="BE67" s="2"/>
    </row>
    <row r="68" spans="2:57" ht="12.75" x14ac:dyDescent="0.2">
      <c r="I68" s="2"/>
      <c r="AG68" s="4"/>
      <c r="AH68" s="4"/>
      <c r="AQ68" s="2"/>
      <c r="BE68" s="2"/>
    </row>
    <row r="69" spans="2:57" ht="12.75" x14ac:dyDescent="0.2">
      <c r="I69" s="2"/>
      <c r="AG69" s="4"/>
      <c r="AH69" s="4"/>
      <c r="AQ69" s="2"/>
      <c r="BE69" s="2"/>
    </row>
    <row r="70" spans="2:57" ht="12.75" x14ac:dyDescent="0.2">
      <c r="I70" s="2"/>
      <c r="AG70" s="4"/>
      <c r="AH70" s="4"/>
      <c r="AQ70" s="2"/>
      <c r="BE70" s="2"/>
    </row>
    <row r="71" spans="2:57" ht="12.75" x14ac:dyDescent="0.2">
      <c r="I71" s="2"/>
      <c r="AG71" s="4"/>
      <c r="AH71" s="4"/>
      <c r="AQ71" s="2"/>
      <c r="BE71" s="2"/>
    </row>
    <row r="72" spans="2:57" ht="12.75" x14ac:dyDescent="0.2">
      <c r="I72" s="2"/>
      <c r="AG72" s="4"/>
      <c r="AH72" s="4"/>
      <c r="AQ72" s="2"/>
      <c r="BE72" s="2"/>
    </row>
    <row r="73" spans="2:57" ht="12.75" x14ac:dyDescent="0.2">
      <c r="B73" s="80" t="s">
        <v>75</v>
      </c>
      <c r="C73" s="76"/>
      <c r="I73" s="2"/>
      <c r="AG73" s="4"/>
      <c r="AH73" s="4"/>
      <c r="AQ73" s="2"/>
      <c r="BE73" s="2"/>
    </row>
    <row r="74" spans="2:57" ht="12.75" x14ac:dyDescent="0.2">
      <c r="B74" s="79" t="s">
        <v>32</v>
      </c>
      <c r="C74" s="76"/>
      <c r="I74" s="2"/>
      <c r="AG74" s="4"/>
      <c r="AH74" s="4"/>
      <c r="AQ74" s="2"/>
      <c r="BE74" s="2"/>
    </row>
    <row r="75" spans="2:57" ht="12.75" x14ac:dyDescent="0.2">
      <c r="B75" s="9" t="s">
        <v>38</v>
      </c>
      <c r="C75" s="9" t="s">
        <v>76</v>
      </c>
      <c r="I75" s="2"/>
      <c r="AG75" s="4"/>
      <c r="AH75" s="4"/>
      <c r="AQ75" s="2"/>
      <c r="BE75" s="2"/>
    </row>
    <row r="76" spans="2:57" ht="12.75" x14ac:dyDescent="0.2">
      <c r="B76" s="67">
        <v>0.1</v>
      </c>
      <c r="C76" s="67">
        <v>0.1</v>
      </c>
      <c r="D76" s="78" t="s">
        <v>77</v>
      </c>
      <c r="E76" s="76"/>
      <c r="I76" s="2"/>
      <c r="AG76" s="4"/>
      <c r="AH76" s="4"/>
      <c r="AQ76" s="2"/>
      <c r="BE76" s="2"/>
    </row>
    <row r="77" spans="2:57" ht="12.75" x14ac:dyDescent="0.2">
      <c r="B77" s="68" t="s">
        <v>78</v>
      </c>
      <c r="C77" s="68" t="s">
        <v>78</v>
      </c>
      <c r="D77" s="78" t="s">
        <v>79</v>
      </c>
      <c r="E77" s="76"/>
      <c r="I77" s="2"/>
      <c r="AG77" s="4"/>
      <c r="AH77" s="4"/>
      <c r="AQ77" s="2"/>
      <c r="BE77" s="2"/>
    </row>
    <row r="78" spans="2:57" ht="12.75" x14ac:dyDescent="0.2">
      <c r="D78" s="78"/>
      <c r="E78" s="76"/>
      <c r="I78" s="2"/>
      <c r="AG78" s="4"/>
      <c r="AH78" s="4"/>
      <c r="AQ78" s="2"/>
      <c r="BE78" s="2"/>
    </row>
    <row r="79" spans="2:57" ht="12.75" x14ac:dyDescent="0.2">
      <c r="B79" s="80" t="s">
        <v>80</v>
      </c>
      <c r="C79" s="76"/>
      <c r="D79" s="78"/>
      <c r="E79" s="76"/>
      <c r="I79" s="2"/>
      <c r="AG79" s="4"/>
      <c r="AH79" s="4"/>
      <c r="AQ79" s="2"/>
      <c r="BE79" s="2"/>
    </row>
    <row r="80" spans="2:57" ht="12.75" x14ac:dyDescent="0.2">
      <c r="B80" s="79" t="s">
        <v>45</v>
      </c>
      <c r="C80" s="76"/>
      <c r="D80" s="78"/>
      <c r="E80" s="76"/>
      <c r="I80" s="2"/>
      <c r="AG80" s="4"/>
      <c r="AH80" s="4"/>
      <c r="AQ80" s="2"/>
      <c r="BE80" s="2"/>
    </row>
    <row r="81" spans="2:57" ht="12.75" x14ac:dyDescent="0.2">
      <c r="B81" s="9" t="s">
        <v>60</v>
      </c>
      <c r="C81" s="9" t="s">
        <v>61</v>
      </c>
      <c r="D81" s="78"/>
      <c r="E81" s="76"/>
      <c r="I81" s="2"/>
      <c r="AG81" s="4"/>
      <c r="AH81" s="4"/>
      <c r="AQ81" s="2"/>
      <c r="BE81" s="2"/>
    </row>
    <row r="82" spans="2:57" ht="12.75" x14ac:dyDescent="0.2">
      <c r="B82" s="39">
        <v>55</v>
      </c>
      <c r="C82" s="39">
        <v>3</v>
      </c>
      <c r="D82" s="78" t="s">
        <v>81</v>
      </c>
      <c r="E82" s="76"/>
      <c r="I82" s="2"/>
      <c r="AG82" s="4"/>
      <c r="AH82" s="4"/>
      <c r="AQ82" s="2"/>
      <c r="BE82" s="2"/>
    </row>
    <row r="83" spans="2:57" ht="12.75" x14ac:dyDescent="0.2">
      <c r="B83" s="69" t="s">
        <v>82</v>
      </c>
      <c r="C83" s="69" t="s">
        <v>83</v>
      </c>
      <c r="D83" s="78" t="s">
        <v>84</v>
      </c>
      <c r="E83" s="76"/>
      <c r="I83" s="2"/>
      <c r="AG83" s="4"/>
      <c r="AH83" s="4"/>
      <c r="AQ83" s="2"/>
      <c r="BE83" s="2"/>
    </row>
    <row r="84" spans="2:57" ht="12.75" x14ac:dyDescent="0.2">
      <c r="I84" s="2"/>
      <c r="AG84" s="4"/>
      <c r="AH84" s="4"/>
      <c r="AQ84" s="2"/>
      <c r="BE84" s="2"/>
    </row>
    <row r="85" spans="2:57" ht="12.75" x14ac:dyDescent="0.2">
      <c r="I85" s="2"/>
      <c r="AG85" s="4"/>
      <c r="AH85" s="4"/>
      <c r="AQ85" s="2"/>
      <c r="BE85" s="2"/>
    </row>
    <row r="86" spans="2:57" ht="12.75" x14ac:dyDescent="0.2">
      <c r="B86" s="3" t="s">
        <v>85</v>
      </c>
      <c r="I86" s="2"/>
      <c r="AG86" s="4"/>
      <c r="AH86" s="4"/>
      <c r="AQ86" s="2"/>
      <c r="BE86" s="2"/>
    </row>
    <row r="87" spans="2:57" ht="12.75" x14ac:dyDescent="0.2">
      <c r="I87" s="2"/>
      <c r="AG87" s="4"/>
      <c r="AH87" s="4"/>
      <c r="AQ87" s="2"/>
      <c r="BE87" s="2"/>
    </row>
    <row r="88" spans="2:57" ht="12.75" x14ac:dyDescent="0.2">
      <c r="I88" s="2"/>
      <c r="AG88" s="4"/>
      <c r="AH88" s="4"/>
      <c r="AQ88" s="2"/>
      <c r="BE88" s="2"/>
    </row>
    <row r="89" spans="2:57" ht="12.75" x14ac:dyDescent="0.2">
      <c r="I89" s="2"/>
      <c r="AG89" s="4"/>
      <c r="AH89" s="4"/>
      <c r="AQ89" s="2"/>
      <c r="BE89" s="2"/>
    </row>
    <row r="90" spans="2:57" ht="12.75" x14ac:dyDescent="0.2">
      <c r="I90" s="2"/>
      <c r="AG90" s="4"/>
      <c r="AH90" s="4"/>
      <c r="AQ90" s="2"/>
      <c r="BE90" s="2"/>
    </row>
    <row r="91" spans="2:57" ht="12.75" x14ac:dyDescent="0.2">
      <c r="I91" s="2"/>
      <c r="AG91" s="4"/>
      <c r="AH91" s="4"/>
      <c r="AQ91" s="2"/>
      <c r="BE91" s="2"/>
    </row>
    <row r="92" spans="2:57" ht="12.75" x14ac:dyDescent="0.2">
      <c r="I92" s="2"/>
      <c r="AG92" s="4"/>
      <c r="AH92" s="4"/>
      <c r="AQ92" s="2"/>
      <c r="BE92" s="2"/>
    </row>
    <row r="93" spans="2:57" ht="12.75" x14ac:dyDescent="0.2">
      <c r="I93" s="2"/>
      <c r="AG93" s="4"/>
      <c r="AH93" s="4"/>
      <c r="AQ93" s="2"/>
      <c r="BE93" s="2"/>
    </row>
    <row r="94" spans="2:57" ht="12.75" x14ac:dyDescent="0.2">
      <c r="I94" s="2"/>
      <c r="AG94" s="4"/>
      <c r="AH94" s="4"/>
      <c r="AQ94" s="2"/>
      <c r="BE94" s="2"/>
    </row>
    <row r="95" spans="2:57" ht="12.75" x14ac:dyDescent="0.2">
      <c r="I95" s="2"/>
      <c r="AG95" s="4"/>
      <c r="AH95" s="4"/>
      <c r="AQ95" s="2"/>
      <c r="BE95" s="2"/>
    </row>
    <row r="96" spans="2:57" ht="12.75" x14ac:dyDescent="0.2">
      <c r="I96" s="2"/>
      <c r="AG96" s="4"/>
      <c r="AH96" s="4"/>
      <c r="AQ96" s="2"/>
      <c r="BE96" s="2"/>
    </row>
    <row r="97" spans="9:57" ht="12.75" x14ac:dyDescent="0.2">
      <c r="I97" s="2"/>
      <c r="AG97" s="4"/>
      <c r="AH97" s="4"/>
      <c r="AQ97" s="2"/>
      <c r="BE97" s="2"/>
    </row>
    <row r="98" spans="9:57" ht="12.75" x14ac:dyDescent="0.2">
      <c r="I98" s="2"/>
      <c r="AG98" s="4"/>
      <c r="AH98" s="4"/>
      <c r="AQ98" s="2"/>
      <c r="BE98" s="2"/>
    </row>
    <row r="99" spans="9:57" ht="12.75" x14ac:dyDescent="0.2">
      <c r="I99" s="2"/>
      <c r="AG99" s="4"/>
      <c r="AH99" s="4"/>
      <c r="AQ99" s="2"/>
      <c r="BE99" s="2"/>
    </row>
    <row r="100" spans="9:57" ht="12.75" x14ac:dyDescent="0.2">
      <c r="I100" s="2"/>
      <c r="AG100" s="4"/>
      <c r="AH100" s="4"/>
      <c r="AQ100" s="2"/>
      <c r="BE100" s="2"/>
    </row>
    <row r="101" spans="9:57" ht="12.75" x14ac:dyDescent="0.2">
      <c r="I101" s="2"/>
      <c r="AG101" s="4"/>
      <c r="AH101" s="4"/>
      <c r="AQ101" s="2"/>
      <c r="BE101" s="2"/>
    </row>
    <row r="102" spans="9:57" ht="12.75" x14ac:dyDescent="0.2">
      <c r="I102" s="2"/>
      <c r="AG102" s="4"/>
      <c r="AH102" s="4"/>
      <c r="AQ102" s="2"/>
      <c r="BE102" s="2"/>
    </row>
    <row r="103" spans="9:57" ht="12.75" x14ac:dyDescent="0.2">
      <c r="I103" s="2"/>
      <c r="AG103" s="4"/>
      <c r="AH103" s="4"/>
      <c r="AQ103" s="2"/>
      <c r="BE103" s="2"/>
    </row>
    <row r="104" spans="9:57" ht="12.75" x14ac:dyDescent="0.2">
      <c r="I104" s="2"/>
      <c r="AG104" s="4"/>
      <c r="AH104" s="4"/>
      <c r="AQ104" s="2"/>
      <c r="BE104" s="2"/>
    </row>
    <row r="105" spans="9:57" ht="12.75" x14ac:dyDescent="0.2">
      <c r="I105" s="2"/>
      <c r="AG105" s="4"/>
      <c r="AH105" s="4"/>
      <c r="AQ105" s="2"/>
      <c r="BE105" s="2"/>
    </row>
    <row r="106" spans="9:57" ht="12.75" x14ac:dyDescent="0.2">
      <c r="I106" s="2"/>
      <c r="AG106" s="4"/>
      <c r="AH106" s="4"/>
      <c r="AQ106" s="2"/>
      <c r="BE106" s="2"/>
    </row>
    <row r="107" spans="9:57" ht="12.75" x14ac:dyDescent="0.2">
      <c r="I107" s="2"/>
      <c r="AG107" s="4"/>
      <c r="AH107" s="4"/>
      <c r="AQ107" s="2"/>
      <c r="BE107" s="2"/>
    </row>
    <row r="108" spans="9:57" ht="12.75" x14ac:dyDescent="0.2">
      <c r="I108" s="2"/>
      <c r="AG108" s="4"/>
      <c r="AH108" s="4"/>
      <c r="AQ108" s="2"/>
      <c r="BE108" s="2"/>
    </row>
    <row r="109" spans="9:57" ht="12.75" x14ac:dyDescent="0.2">
      <c r="I109" s="2"/>
      <c r="AG109" s="4"/>
      <c r="AH109" s="4"/>
      <c r="AQ109" s="2"/>
      <c r="BE109" s="2"/>
    </row>
    <row r="110" spans="9:57" ht="12.75" x14ac:dyDescent="0.2">
      <c r="I110" s="2"/>
      <c r="AG110" s="4"/>
      <c r="AH110" s="4"/>
      <c r="AQ110" s="2"/>
      <c r="BE110" s="2"/>
    </row>
    <row r="111" spans="9:57" ht="12.75" x14ac:dyDescent="0.2">
      <c r="I111" s="2"/>
      <c r="AG111" s="4"/>
      <c r="AH111" s="4"/>
      <c r="AQ111" s="2"/>
      <c r="BE111" s="2"/>
    </row>
    <row r="112" spans="9:57" ht="12.75" x14ac:dyDescent="0.2">
      <c r="I112" s="2"/>
      <c r="AG112" s="4"/>
      <c r="AH112" s="4"/>
      <c r="AQ112" s="2"/>
      <c r="BE112" s="2"/>
    </row>
    <row r="113" spans="9:57" ht="12.75" x14ac:dyDescent="0.2">
      <c r="I113" s="2"/>
      <c r="AG113" s="4"/>
      <c r="AH113" s="4"/>
      <c r="AQ113" s="2"/>
      <c r="BE113" s="2"/>
    </row>
    <row r="114" spans="9:57" ht="12.75" x14ac:dyDescent="0.2">
      <c r="I114" s="2"/>
      <c r="AG114" s="4"/>
      <c r="AH114" s="4"/>
      <c r="AQ114" s="2"/>
      <c r="BE114" s="2"/>
    </row>
    <row r="115" spans="9:57" ht="12.75" x14ac:dyDescent="0.2">
      <c r="I115" s="2"/>
      <c r="AG115" s="4"/>
      <c r="AH115" s="4"/>
      <c r="AQ115" s="2"/>
      <c r="BE115" s="2"/>
    </row>
    <row r="116" spans="9:57" ht="12.75" x14ac:dyDescent="0.2">
      <c r="I116" s="2"/>
      <c r="AG116" s="4"/>
      <c r="AH116" s="4"/>
      <c r="AQ116" s="2"/>
      <c r="BE116" s="2"/>
    </row>
    <row r="117" spans="9:57" ht="12.75" x14ac:dyDescent="0.2">
      <c r="I117" s="2"/>
      <c r="AG117" s="4"/>
      <c r="AH117" s="4"/>
      <c r="AQ117" s="2"/>
      <c r="BE117" s="2"/>
    </row>
    <row r="118" spans="9:57" ht="12.75" x14ac:dyDescent="0.2">
      <c r="I118" s="2"/>
      <c r="AG118" s="4"/>
      <c r="AH118" s="4"/>
      <c r="AQ118" s="2"/>
      <c r="BE118" s="2"/>
    </row>
    <row r="119" spans="9:57" ht="12.75" x14ac:dyDescent="0.2">
      <c r="I119" s="2"/>
      <c r="AG119" s="4"/>
      <c r="AH119" s="4"/>
      <c r="AQ119" s="2"/>
      <c r="BE119" s="2"/>
    </row>
    <row r="120" spans="9:57" ht="12.75" x14ac:dyDescent="0.2">
      <c r="I120" s="2"/>
      <c r="AG120" s="4"/>
      <c r="AH120" s="4"/>
      <c r="AQ120" s="2"/>
      <c r="BE120" s="2"/>
    </row>
    <row r="121" spans="9:57" ht="12.75" x14ac:dyDescent="0.2">
      <c r="I121" s="2"/>
      <c r="AG121" s="4"/>
      <c r="AH121" s="4"/>
      <c r="AQ121" s="2"/>
      <c r="BE121" s="2"/>
    </row>
    <row r="122" spans="9:57" ht="12.75" x14ac:dyDescent="0.2">
      <c r="I122" s="2"/>
      <c r="AG122" s="4"/>
      <c r="AH122" s="4"/>
      <c r="AQ122" s="2"/>
      <c r="BE122" s="2"/>
    </row>
    <row r="123" spans="9:57" ht="12.75" x14ac:dyDescent="0.2">
      <c r="I123" s="2"/>
      <c r="AG123" s="4"/>
      <c r="AH123" s="4"/>
      <c r="AQ123" s="2"/>
      <c r="BE123" s="2"/>
    </row>
    <row r="124" spans="9:57" ht="12.75" x14ac:dyDescent="0.2">
      <c r="I124" s="2"/>
      <c r="AG124" s="4"/>
      <c r="AH124" s="4"/>
      <c r="AQ124" s="2"/>
      <c r="BE124" s="2"/>
    </row>
    <row r="125" spans="9:57" ht="12.75" x14ac:dyDescent="0.2">
      <c r="I125" s="2"/>
      <c r="AG125" s="4"/>
      <c r="AH125" s="4"/>
      <c r="AQ125" s="2"/>
      <c r="BE125" s="2"/>
    </row>
    <row r="126" spans="9:57" ht="12.75" x14ac:dyDescent="0.2">
      <c r="I126" s="2"/>
      <c r="AG126" s="4"/>
      <c r="AH126" s="4"/>
      <c r="AQ126" s="2"/>
      <c r="BE126" s="2"/>
    </row>
    <row r="127" spans="9:57" ht="12.75" x14ac:dyDescent="0.2">
      <c r="I127" s="2"/>
      <c r="AG127" s="4"/>
      <c r="AH127" s="4"/>
      <c r="AQ127" s="2"/>
      <c r="BE127" s="2"/>
    </row>
    <row r="128" spans="9:57" ht="12.75" x14ac:dyDescent="0.2">
      <c r="I128" s="2"/>
      <c r="AG128" s="4"/>
      <c r="AH128" s="4"/>
      <c r="AQ128" s="2"/>
      <c r="BE128" s="2"/>
    </row>
    <row r="129" spans="9:57" ht="12.75" x14ac:dyDescent="0.2">
      <c r="I129" s="2"/>
      <c r="AG129" s="4"/>
      <c r="AH129" s="4"/>
      <c r="AQ129" s="2"/>
      <c r="BE129" s="2"/>
    </row>
    <row r="130" spans="9:57" ht="12.75" x14ac:dyDescent="0.2">
      <c r="I130" s="2"/>
      <c r="AG130" s="4"/>
      <c r="AH130" s="4"/>
      <c r="AQ130" s="2"/>
      <c r="BE130" s="2"/>
    </row>
    <row r="131" spans="9:57" ht="12.75" x14ac:dyDescent="0.2">
      <c r="I131" s="2"/>
      <c r="AG131" s="4"/>
      <c r="AH131" s="4"/>
      <c r="AQ131" s="2"/>
      <c r="BE131" s="2"/>
    </row>
    <row r="132" spans="9:57" ht="12.75" x14ac:dyDescent="0.2">
      <c r="I132" s="2"/>
      <c r="AG132" s="4"/>
      <c r="AH132" s="4"/>
      <c r="AQ132" s="2"/>
      <c r="BE132" s="2"/>
    </row>
    <row r="133" spans="9:57" ht="12.75" x14ac:dyDescent="0.2">
      <c r="I133" s="2"/>
      <c r="AG133" s="4"/>
      <c r="AH133" s="4"/>
      <c r="AQ133" s="2"/>
      <c r="BE133" s="2"/>
    </row>
    <row r="134" spans="9:57" ht="12.75" x14ac:dyDescent="0.2">
      <c r="I134" s="2"/>
      <c r="AG134" s="4"/>
      <c r="AH134" s="4"/>
      <c r="AQ134" s="2"/>
      <c r="BE134" s="2"/>
    </row>
    <row r="135" spans="9:57" ht="12.75" x14ac:dyDescent="0.2">
      <c r="I135" s="2"/>
      <c r="AG135" s="4"/>
      <c r="AH135" s="4"/>
      <c r="AQ135" s="2"/>
      <c r="BE135" s="2"/>
    </row>
    <row r="136" spans="9:57" ht="12.75" x14ac:dyDescent="0.2">
      <c r="I136" s="2"/>
      <c r="AG136" s="4"/>
      <c r="AH136" s="4"/>
      <c r="AQ136" s="2"/>
      <c r="BE136" s="2"/>
    </row>
    <row r="137" spans="9:57" ht="12.75" x14ac:dyDescent="0.2">
      <c r="I137" s="2"/>
      <c r="AG137" s="4"/>
      <c r="AH137" s="4"/>
      <c r="AQ137" s="2"/>
      <c r="BE137" s="2"/>
    </row>
    <row r="138" spans="9:57" ht="12.75" x14ac:dyDescent="0.2">
      <c r="I138" s="2"/>
      <c r="AG138" s="4"/>
      <c r="AH138" s="4"/>
      <c r="AQ138" s="2"/>
      <c r="BE138" s="2"/>
    </row>
    <row r="139" spans="9:57" ht="12.75" x14ac:dyDescent="0.2">
      <c r="I139" s="2"/>
      <c r="AG139" s="4"/>
      <c r="AH139" s="4"/>
      <c r="AQ139" s="2"/>
      <c r="BE139" s="2"/>
    </row>
    <row r="140" spans="9:57" ht="12.75" x14ac:dyDescent="0.2">
      <c r="I140" s="2"/>
      <c r="AG140" s="4"/>
      <c r="AH140" s="4"/>
      <c r="AQ140" s="2"/>
      <c r="BE140" s="2"/>
    </row>
    <row r="141" spans="9:57" ht="12.75" x14ac:dyDescent="0.2">
      <c r="I141" s="2"/>
      <c r="AG141" s="4"/>
      <c r="AH141" s="4"/>
      <c r="AQ141" s="2"/>
      <c r="BE141" s="2"/>
    </row>
    <row r="142" spans="9:57" ht="12.75" x14ac:dyDescent="0.2">
      <c r="I142" s="2"/>
      <c r="AG142" s="4"/>
      <c r="AH142" s="4"/>
      <c r="AQ142" s="2"/>
      <c r="BE142" s="2"/>
    </row>
    <row r="143" spans="9:57" ht="12.75" x14ac:dyDescent="0.2">
      <c r="I143" s="2"/>
      <c r="AG143" s="4"/>
      <c r="AH143" s="4"/>
      <c r="AQ143" s="2"/>
      <c r="BE143" s="2"/>
    </row>
    <row r="144" spans="9:57" ht="12.75" x14ac:dyDescent="0.2">
      <c r="I144" s="2"/>
      <c r="AG144" s="4"/>
      <c r="AH144" s="4"/>
      <c r="AQ144" s="2"/>
      <c r="BE144" s="2"/>
    </row>
    <row r="145" spans="9:57" ht="12.75" x14ac:dyDescent="0.2">
      <c r="I145" s="2"/>
      <c r="AG145" s="4"/>
      <c r="AH145" s="4"/>
      <c r="AQ145" s="2"/>
      <c r="BE145" s="2"/>
    </row>
    <row r="146" spans="9:57" ht="12.75" x14ac:dyDescent="0.2">
      <c r="I146" s="2"/>
      <c r="AG146" s="4"/>
      <c r="AH146" s="4"/>
      <c r="AQ146" s="2"/>
      <c r="BE146" s="2"/>
    </row>
    <row r="147" spans="9:57" ht="12.75" x14ac:dyDescent="0.2">
      <c r="I147" s="2"/>
      <c r="AG147" s="4"/>
      <c r="AH147" s="4"/>
      <c r="AQ147" s="2"/>
      <c r="BE147" s="2"/>
    </row>
    <row r="148" spans="9:57" ht="12.75" x14ac:dyDescent="0.2">
      <c r="I148" s="2"/>
      <c r="AG148" s="4"/>
      <c r="AH148" s="4"/>
      <c r="AQ148" s="2"/>
      <c r="BE148" s="2"/>
    </row>
    <row r="149" spans="9:57" ht="12.75" x14ac:dyDescent="0.2">
      <c r="I149" s="2"/>
      <c r="AG149" s="4"/>
      <c r="AH149" s="4"/>
      <c r="AQ149" s="2"/>
      <c r="BE149" s="2"/>
    </row>
    <row r="150" spans="9:57" ht="12.75" x14ac:dyDescent="0.2">
      <c r="I150" s="2"/>
      <c r="AG150" s="4"/>
      <c r="AH150" s="4"/>
      <c r="AQ150" s="2"/>
      <c r="BE150" s="2"/>
    </row>
    <row r="151" spans="9:57" ht="12.75" x14ac:dyDescent="0.2">
      <c r="I151" s="2"/>
      <c r="AG151" s="4"/>
      <c r="AH151" s="4"/>
      <c r="AQ151" s="2"/>
      <c r="BE151" s="2"/>
    </row>
    <row r="152" spans="9:57" ht="12.75" x14ac:dyDescent="0.2">
      <c r="I152" s="2"/>
      <c r="AG152" s="4"/>
      <c r="AH152" s="4"/>
      <c r="AQ152" s="2"/>
      <c r="BE152" s="2"/>
    </row>
    <row r="153" spans="9:57" ht="12.75" x14ac:dyDescent="0.2">
      <c r="I153" s="2"/>
      <c r="AG153" s="4"/>
      <c r="AH153" s="4"/>
      <c r="AQ153" s="2"/>
      <c r="BE153" s="2"/>
    </row>
    <row r="154" spans="9:57" ht="12.75" x14ac:dyDescent="0.2">
      <c r="I154" s="2"/>
      <c r="AG154" s="4"/>
      <c r="AH154" s="4"/>
      <c r="AQ154" s="2"/>
      <c r="BE154" s="2"/>
    </row>
    <row r="155" spans="9:57" ht="12.75" x14ac:dyDescent="0.2">
      <c r="I155" s="2"/>
      <c r="AG155" s="4"/>
      <c r="AH155" s="4"/>
      <c r="AQ155" s="2"/>
      <c r="BE155" s="2"/>
    </row>
    <row r="156" spans="9:57" ht="12.75" x14ac:dyDescent="0.2">
      <c r="I156" s="2"/>
      <c r="AG156" s="4"/>
      <c r="AH156" s="4"/>
      <c r="AQ156" s="2"/>
      <c r="BE156" s="2"/>
    </row>
    <row r="157" spans="9:57" ht="12.75" x14ac:dyDescent="0.2">
      <c r="I157" s="2"/>
      <c r="AG157" s="4"/>
      <c r="AH157" s="4"/>
      <c r="AQ157" s="2"/>
      <c r="BE157" s="2"/>
    </row>
    <row r="158" spans="9:57" ht="12.75" x14ac:dyDescent="0.2">
      <c r="I158" s="2"/>
      <c r="AG158" s="4"/>
      <c r="AH158" s="4"/>
      <c r="AQ158" s="2"/>
      <c r="BE158" s="2"/>
    </row>
    <row r="159" spans="9:57" ht="12.75" x14ac:dyDescent="0.2">
      <c r="I159" s="2"/>
      <c r="AG159" s="4"/>
      <c r="AH159" s="4"/>
      <c r="AQ159" s="2"/>
      <c r="BE159" s="2"/>
    </row>
    <row r="160" spans="9:57" ht="12.75" x14ac:dyDescent="0.2">
      <c r="I160" s="2"/>
      <c r="AG160" s="4"/>
      <c r="AH160" s="4"/>
      <c r="AQ160" s="2"/>
      <c r="BE160" s="2"/>
    </row>
    <row r="161" spans="9:57" ht="12.75" x14ac:dyDescent="0.2">
      <c r="I161" s="2"/>
      <c r="AG161" s="4"/>
      <c r="AH161" s="4"/>
      <c r="AQ161" s="2"/>
      <c r="BE161" s="2"/>
    </row>
    <row r="162" spans="9:57" ht="12.75" x14ac:dyDescent="0.2">
      <c r="I162" s="2"/>
      <c r="AG162" s="4"/>
      <c r="AH162" s="4"/>
      <c r="AQ162" s="2"/>
      <c r="BE162" s="2"/>
    </row>
    <row r="163" spans="9:57" ht="12.75" x14ac:dyDescent="0.2">
      <c r="I163" s="2"/>
      <c r="AG163" s="4"/>
      <c r="AH163" s="4"/>
      <c r="AQ163" s="2"/>
      <c r="BE163" s="2"/>
    </row>
    <row r="164" spans="9:57" ht="12.75" x14ac:dyDescent="0.2">
      <c r="I164" s="2"/>
      <c r="AG164" s="4"/>
      <c r="AH164" s="4"/>
      <c r="AQ164" s="2"/>
      <c r="BE164" s="2"/>
    </row>
    <row r="165" spans="9:57" ht="12.75" x14ac:dyDescent="0.2">
      <c r="I165" s="2"/>
      <c r="AG165" s="4"/>
      <c r="AH165" s="4"/>
      <c r="AQ165" s="2"/>
      <c r="BE165" s="2"/>
    </row>
    <row r="166" spans="9:57" ht="12.75" x14ac:dyDescent="0.2">
      <c r="I166" s="2"/>
      <c r="AG166" s="4"/>
      <c r="AH166" s="4"/>
      <c r="AQ166" s="2"/>
      <c r="BE166" s="2"/>
    </row>
    <row r="167" spans="9:57" ht="12.75" x14ac:dyDescent="0.2">
      <c r="I167" s="2"/>
      <c r="AG167" s="4"/>
      <c r="AH167" s="4"/>
      <c r="AQ167" s="2"/>
      <c r="BE167" s="2"/>
    </row>
    <row r="168" spans="9:57" ht="12.75" x14ac:dyDescent="0.2">
      <c r="I168" s="2"/>
      <c r="AG168" s="4"/>
      <c r="AH168" s="4"/>
      <c r="AQ168" s="2"/>
      <c r="BE168" s="2"/>
    </row>
    <row r="169" spans="9:57" ht="12.75" x14ac:dyDescent="0.2">
      <c r="I169" s="2"/>
      <c r="AG169" s="4"/>
      <c r="AH169" s="4"/>
      <c r="AQ169" s="2"/>
      <c r="BE169" s="2"/>
    </row>
    <row r="170" spans="9:57" ht="12.75" x14ac:dyDescent="0.2">
      <c r="I170" s="2"/>
      <c r="AG170" s="4"/>
      <c r="AH170" s="4"/>
      <c r="AQ170" s="2"/>
      <c r="BE170" s="2"/>
    </row>
    <row r="171" spans="9:57" ht="12.75" x14ac:dyDescent="0.2">
      <c r="I171" s="2"/>
      <c r="AG171" s="4"/>
      <c r="AH171" s="4"/>
      <c r="AQ171" s="2"/>
      <c r="BE171" s="2"/>
    </row>
    <row r="172" spans="9:57" ht="12.75" x14ac:dyDescent="0.2">
      <c r="I172" s="2"/>
      <c r="AG172" s="4"/>
      <c r="AH172" s="4"/>
      <c r="AQ172" s="2"/>
      <c r="BE172" s="2"/>
    </row>
    <row r="173" spans="9:57" ht="12.75" x14ac:dyDescent="0.2">
      <c r="I173" s="2"/>
      <c r="AG173" s="4"/>
      <c r="AH173" s="4"/>
      <c r="AQ173" s="2"/>
      <c r="BE173" s="2"/>
    </row>
    <row r="174" spans="9:57" ht="12.75" x14ac:dyDescent="0.2">
      <c r="I174" s="2"/>
      <c r="AG174" s="4"/>
      <c r="AH174" s="4"/>
      <c r="AQ174" s="2"/>
      <c r="BE174" s="2"/>
    </row>
    <row r="175" spans="9:57" ht="12.75" x14ac:dyDescent="0.2">
      <c r="I175" s="2"/>
      <c r="AG175" s="4"/>
      <c r="AH175" s="4"/>
      <c r="AQ175" s="2"/>
      <c r="BE175" s="2"/>
    </row>
    <row r="176" spans="9:57" ht="12.75" x14ac:dyDescent="0.2">
      <c r="I176" s="2"/>
      <c r="AG176" s="4"/>
      <c r="AH176" s="4"/>
      <c r="AQ176" s="2"/>
      <c r="BE176" s="2"/>
    </row>
    <row r="177" spans="9:57" ht="12.75" x14ac:dyDescent="0.2">
      <c r="I177" s="2"/>
      <c r="AG177" s="4"/>
      <c r="AH177" s="4"/>
      <c r="AQ177" s="2"/>
      <c r="BE177" s="2"/>
    </row>
    <row r="178" spans="9:57" ht="12.75" x14ac:dyDescent="0.2">
      <c r="I178" s="2"/>
      <c r="AG178" s="4"/>
      <c r="AH178" s="4"/>
      <c r="AQ178" s="2"/>
      <c r="BE178" s="2"/>
    </row>
    <row r="179" spans="9:57" ht="12.75" x14ac:dyDescent="0.2">
      <c r="I179" s="2"/>
      <c r="AG179" s="4"/>
      <c r="AH179" s="4"/>
      <c r="AQ179" s="2"/>
      <c r="BE179" s="2"/>
    </row>
    <row r="180" spans="9:57" ht="12.75" x14ac:dyDescent="0.2">
      <c r="I180" s="2"/>
      <c r="AG180" s="4"/>
      <c r="AH180" s="4"/>
      <c r="AQ180" s="2"/>
      <c r="BE180" s="2"/>
    </row>
    <row r="181" spans="9:57" ht="12.75" x14ac:dyDescent="0.2">
      <c r="I181" s="2"/>
      <c r="AG181" s="4"/>
      <c r="AH181" s="4"/>
      <c r="AQ181" s="2"/>
      <c r="BE181" s="2"/>
    </row>
    <row r="182" spans="9:57" ht="12.75" x14ac:dyDescent="0.2">
      <c r="I182" s="2"/>
      <c r="AG182" s="4"/>
      <c r="AH182" s="4"/>
      <c r="AQ182" s="2"/>
      <c r="BE182" s="2"/>
    </row>
    <row r="183" spans="9:57" ht="12.75" x14ac:dyDescent="0.2">
      <c r="I183" s="2"/>
      <c r="AG183" s="4"/>
      <c r="AH183" s="4"/>
      <c r="AQ183" s="2"/>
      <c r="BE183" s="2"/>
    </row>
    <row r="184" spans="9:57" ht="12.75" x14ac:dyDescent="0.2">
      <c r="I184" s="2"/>
      <c r="AG184" s="4"/>
      <c r="AH184" s="4"/>
      <c r="AQ184" s="2"/>
      <c r="BE184" s="2"/>
    </row>
    <row r="185" spans="9:57" ht="12.75" x14ac:dyDescent="0.2">
      <c r="I185" s="2"/>
      <c r="AG185" s="4"/>
      <c r="AH185" s="4"/>
      <c r="AQ185" s="2"/>
      <c r="BE185" s="2"/>
    </row>
    <row r="186" spans="9:57" ht="12.75" x14ac:dyDescent="0.2">
      <c r="I186" s="2"/>
      <c r="AG186" s="4"/>
      <c r="AH186" s="4"/>
      <c r="AQ186" s="2"/>
      <c r="BE186" s="2"/>
    </row>
    <row r="187" spans="9:57" ht="12.75" x14ac:dyDescent="0.2">
      <c r="I187" s="2"/>
      <c r="AG187" s="4"/>
      <c r="AH187" s="4"/>
      <c r="AQ187" s="2"/>
      <c r="BE187" s="2"/>
    </row>
    <row r="188" spans="9:57" ht="12.75" x14ac:dyDescent="0.2">
      <c r="I188" s="2"/>
      <c r="AG188" s="4"/>
      <c r="AH188" s="4"/>
      <c r="AQ188" s="2"/>
      <c r="BE188" s="2"/>
    </row>
    <row r="189" spans="9:57" ht="12.75" x14ac:dyDescent="0.2">
      <c r="I189" s="2"/>
      <c r="AG189" s="4"/>
      <c r="AH189" s="4"/>
      <c r="AQ189" s="2"/>
      <c r="BE189" s="2"/>
    </row>
    <row r="190" spans="9:57" ht="12.75" x14ac:dyDescent="0.2">
      <c r="I190" s="2"/>
      <c r="AG190" s="4"/>
      <c r="AH190" s="4"/>
      <c r="AQ190" s="2"/>
      <c r="BE190" s="2"/>
    </row>
    <row r="191" spans="9:57" ht="12.75" x14ac:dyDescent="0.2">
      <c r="I191" s="2"/>
      <c r="AG191" s="4"/>
      <c r="AH191" s="4"/>
      <c r="AQ191" s="2"/>
      <c r="BE191" s="2"/>
    </row>
    <row r="192" spans="9:57" ht="12.75" x14ac:dyDescent="0.2">
      <c r="I192" s="2"/>
      <c r="AG192" s="4"/>
      <c r="AH192" s="4"/>
      <c r="AQ192" s="2"/>
      <c r="BE192" s="2"/>
    </row>
    <row r="193" spans="9:57" ht="12.75" x14ac:dyDescent="0.2">
      <c r="I193" s="2"/>
      <c r="AG193" s="4"/>
      <c r="AH193" s="4"/>
      <c r="AQ193" s="2"/>
      <c r="BE193" s="2"/>
    </row>
    <row r="194" spans="9:57" ht="12.75" x14ac:dyDescent="0.2">
      <c r="I194" s="2"/>
      <c r="AG194" s="4"/>
      <c r="AH194" s="4"/>
      <c r="AQ194" s="2"/>
      <c r="BE194" s="2"/>
    </row>
    <row r="195" spans="9:57" ht="12.75" x14ac:dyDescent="0.2">
      <c r="I195" s="2"/>
      <c r="AG195" s="4"/>
      <c r="AH195" s="4"/>
      <c r="AQ195" s="2"/>
      <c r="BE195" s="2"/>
    </row>
    <row r="196" spans="9:57" ht="12.75" x14ac:dyDescent="0.2">
      <c r="I196" s="2"/>
      <c r="AG196" s="4"/>
      <c r="AH196" s="4"/>
      <c r="AQ196" s="2"/>
      <c r="BE196" s="2"/>
    </row>
    <row r="197" spans="9:57" ht="12.75" x14ac:dyDescent="0.2">
      <c r="I197" s="2"/>
      <c r="AG197" s="4"/>
      <c r="AH197" s="4"/>
      <c r="AQ197" s="2"/>
      <c r="BE197" s="2"/>
    </row>
    <row r="198" spans="9:57" ht="12.75" x14ac:dyDescent="0.2">
      <c r="I198" s="2"/>
      <c r="AG198" s="4"/>
      <c r="AH198" s="4"/>
      <c r="AQ198" s="2"/>
      <c r="BE198" s="2"/>
    </row>
    <row r="199" spans="9:57" ht="12.75" x14ac:dyDescent="0.2">
      <c r="I199" s="2"/>
      <c r="AG199" s="4"/>
      <c r="AH199" s="4"/>
      <c r="AQ199" s="2"/>
      <c r="BE199" s="2"/>
    </row>
    <row r="200" spans="9:57" ht="12.75" x14ac:dyDescent="0.2">
      <c r="I200" s="2"/>
      <c r="AG200" s="4"/>
      <c r="AH200" s="4"/>
      <c r="AQ200" s="2"/>
      <c r="BE200" s="2"/>
    </row>
    <row r="201" spans="9:57" ht="12.75" x14ac:dyDescent="0.2">
      <c r="I201" s="2"/>
      <c r="AG201" s="4"/>
      <c r="AH201" s="4"/>
      <c r="AQ201" s="2"/>
      <c r="BE201" s="2"/>
    </row>
    <row r="202" spans="9:57" ht="12.75" x14ac:dyDescent="0.2">
      <c r="I202" s="2"/>
      <c r="AG202" s="4"/>
      <c r="AH202" s="4"/>
      <c r="AQ202" s="2"/>
      <c r="BE202" s="2"/>
    </row>
    <row r="203" spans="9:57" ht="12.75" x14ac:dyDescent="0.2">
      <c r="I203" s="2"/>
      <c r="AG203" s="4"/>
      <c r="AH203" s="4"/>
      <c r="AQ203" s="2"/>
      <c r="BE203" s="2"/>
    </row>
    <row r="204" spans="9:57" ht="12.75" x14ac:dyDescent="0.2">
      <c r="I204" s="2"/>
      <c r="AG204" s="4"/>
      <c r="AH204" s="4"/>
      <c r="AQ204" s="2"/>
      <c r="BE204" s="2"/>
    </row>
    <row r="205" spans="9:57" ht="12.75" x14ac:dyDescent="0.2">
      <c r="I205" s="2"/>
      <c r="AG205" s="4"/>
      <c r="AH205" s="4"/>
      <c r="AQ205" s="2"/>
      <c r="BE205" s="2"/>
    </row>
    <row r="206" spans="9:57" ht="12.75" x14ac:dyDescent="0.2">
      <c r="I206" s="2"/>
      <c r="AG206" s="4"/>
      <c r="AH206" s="4"/>
      <c r="AQ206" s="2"/>
      <c r="BE206" s="2"/>
    </row>
    <row r="207" spans="9:57" ht="12.75" x14ac:dyDescent="0.2">
      <c r="I207" s="2"/>
      <c r="AG207" s="4"/>
      <c r="AH207" s="4"/>
      <c r="AQ207" s="2"/>
      <c r="BE207" s="2"/>
    </row>
    <row r="208" spans="9:57" ht="12.75" x14ac:dyDescent="0.2">
      <c r="I208" s="2"/>
      <c r="AG208" s="4"/>
      <c r="AH208" s="4"/>
      <c r="AQ208" s="2"/>
      <c r="BE208" s="2"/>
    </row>
    <row r="209" spans="9:57" ht="12.75" x14ac:dyDescent="0.2">
      <c r="I209" s="2"/>
      <c r="AG209" s="4"/>
      <c r="AH209" s="4"/>
      <c r="AQ209" s="2"/>
      <c r="BE209" s="2"/>
    </row>
    <row r="210" spans="9:57" ht="12.75" x14ac:dyDescent="0.2">
      <c r="I210" s="2"/>
      <c r="AG210" s="4"/>
      <c r="AH210" s="4"/>
      <c r="AQ210" s="2"/>
      <c r="BE210" s="2"/>
    </row>
    <row r="211" spans="9:57" ht="12.75" x14ac:dyDescent="0.2">
      <c r="I211" s="2"/>
      <c r="AG211" s="4"/>
      <c r="AH211" s="4"/>
      <c r="AQ211" s="2"/>
      <c r="BE211" s="2"/>
    </row>
    <row r="212" spans="9:57" ht="12.75" x14ac:dyDescent="0.2">
      <c r="I212" s="2"/>
      <c r="AG212" s="4"/>
      <c r="AH212" s="4"/>
      <c r="AQ212" s="2"/>
      <c r="BE212" s="2"/>
    </row>
    <row r="213" spans="9:57" ht="12.75" x14ac:dyDescent="0.2">
      <c r="I213" s="2"/>
      <c r="AG213" s="4"/>
      <c r="AH213" s="4"/>
      <c r="AQ213" s="2"/>
      <c r="BE213" s="2"/>
    </row>
    <row r="214" spans="9:57" ht="12.75" x14ac:dyDescent="0.2">
      <c r="I214" s="2"/>
      <c r="AG214" s="4"/>
      <c r="AH214" s="4"/>
      <c r="AQ214" s="2"/>
      <c r="BE214" s="2"/>
    </row>
    <row r="215" spans="9:57" ht="12.75" x14ac:dyDescent="0.2">
      <c r="I215" s="2"/>
      <c r="AG215" s="4"/>
      <c r="AH215" s="4"/>
      <c r="AQ215" s="2"/>
      <c r="BE215" s="2"/>
    </row>
    <row r="216" spans="9:57" ht="12.75" x14ac:dyDescent="0.2">
      <c r="I216" s="2"/>
      <c r="AG216" s="4"/>
      <c r="AH216" s="4"/>
      <c r="AQ216" s="2"/>
      <c r="BE216" s="2"/>
    </row>
    <row r="217" spans="9:57" ht="12.75" x14ac:dyDescent="0.2">
      <c r="I217" s="2"/>
      <c r="AG217" s="4"/>
      <c r="AH217" s="4"/>
      <c r="AQ217" s="2"/>
      <c r="BE217" s="2"/>
    </row>
    <row r="218" spans="9:57" ht="12.75" x14ac:dyDescent="0.2">
      <c r="I218" s="2"/>
      <c r="AG218" s="4"/>
      <c r="AH218" s="4"/>
      <c r="AQ218" s="2"/>
      <c r="BE218" s="2"/>
    </row>
    <row r="219" spans="9:57" ht="12.75" x14ac:dyDescent="0.2">
      <c r="I219" s="2"/>
      <c r="AG219" s="4"/>
      <c r="AH219" s="4"/>
      <c r="AQ219" s="2"/>
      <c r="BE219" s="2"/>
    </row>
    <row r="220" spans="9:57" ht="12.75" x14ac:dyDescent="0.2">
      <c r="I220" s="2"/>
      <c r="AG220" s="4"/>
      <c r="AH220" s="4"/>
      <c r="AQ220" s="2"/>
      <c r="BE220" s="2"/>
    </row>
    <row r="221" spans="9:57" ht="12.75" x14ac:dyDescent="0.2">
      <c r="I221" s="2"/>
      <c r="AG221" s="4"/>
      <c r="AH221" s="4"/>
      <c r="AQ221" s="2"/>
      <c r="BE221" s="2"/>
    </row>
    <row r="222" spans="9:57" ht="12.75" x14ac:dyDescent="0.2">
      <c r="I222" s="2"/>
      <c r="AG222" s="4"/>
      <c r="AH222" s="4"/>
      <c r="AQ222" s="2"/>
      <c r="BE222" s="2"/>
    </row>
    <row r="223" spans="9:57" ht="12.75" x14ac:dyDescent="0.2">
      <c r="I223" s="2"/>
      <c r="AG223" s="4"/>
      <c r="AH223" s="4"/>
      <c r="AQ223" s="2"/>
      <c r="BE223" s="2"/>
    </row>
    <row r="224" spans="9:57" ht="12.75" x14ac:dyDescent="0.2">
      <c r="I224" s="2"/>
      <c r="AG224" s="4"/>
      <c r="AH224" s="4"/>
      <c r="AQ224" s="2"/>
      <c r="BE224" s="2"/>
    </row>
    <row r="225" spans="9:57" ht="12.75" x14ac:dyDescent="0.2">
      <c r="I225" s="2"/>
      <c r="AG225" s="4"/>
      <c r="AH225" s="4"/>
      <c r="AQ225" s="2"/>
      <c r="BE225" s="2"/>
    </row>
    <row r="226" spans="9:57" ht="12.75" x14ac:dyDescent="0.2">
      <c r="I226" s="2"/>
      <c r="AG226" s="4"/>
      <c r="AH226" s="4"/>
      <c r="AQ226" s="2"/>
      <c r="BE226" s="2"/>
    </row>
    <row r="227" spans="9:57" ht="12.75" x14ac:dyDescent="0.2">
      <c r="I227" s="2"/>
      <c r="AG227" s="4"/>
      <c r="AH227" s="4"/>
      <c r="AQ227" s="2"/>
      <c r="BE227" s="2"/>
    </row>
    <row r="228" spans="9:57" ht="12.75" x14ac:dyDescent="0.2">
      <c r="I228" s="2"/>
      <c r="AG228" s="4"/>
      <c r="AH228" s="4"/>
      <c r="AQ228" s="2"/>
      <c r="BE228" s="2"/>
    </row>
    <row r="229" spans="9:57" ht="12.75" x14ac:dyDescent="0.2">
      <c r="I229" s="2"/>
      <c r="AG229" s="4"/>
      <c r="AH229" s="4"/>
      <c r="AQ229" s="2"/>
      <c r="BE229" s="2"/>
    </row>
    <row r="230" spans="9:57" ht="12.75" x14ac:dyDescent="0.2">
      <c r="I230" s="2"/>
      <c r="AG230" s="4"/>
      <c r="AH230" s="4"/>
      <c r="AQ230" s="2"/>
      <c r="BE230" s="2"/>
    </row>
    <row r="231" spans="9:57" ht="12.75" x14ac:dyDescent="0.2">
      <c r="I231" s="2"/>
      <c r="AG231" s="4"/>
      <c r="AH231" s="4"/>
      <c r="AQ231" s="2"/>
      <c r="BE231" s="2"/>
    </row>
    <row r="232" spans="9:57" ht="12.75" x14ac:dyDescent="0.2">
      <c r="I232" s="2"/>
      <c r="AG232" s="4"/>
      <c r="AH232" s="4"/>
      <c r="AQ232" s="2"/>
      <c r="BE232" s="2"/>
    </row>
    <row r="233" spans="9:57" ht="12.75" x14ac:dyDescent="0.2">
      <c r="I233" s="2"/>
      <c r="AG233" s="4"/>
      <c r="AH233" s="4"/>
      <c r="AQ233" s="2"/>
      <c r="BE233" s="2"/>
    </row>
    <row r="234" spans="9:57" ht="12.75" x14ac:dyDescent="0.2">
      <c r="I234" s="2"/>
      <c r="AG234" s="4"/>
      <c r="AH234" s="4"/>
      <c r="AQ234" s="2"/>
      <c r="BE234" s="2"/>
    </row>
    <row r="235" spans="9:57" ht="12.75" x14ac:dyDescent="0.2">
      <c r="I235" s="2"/>
      <c r="AG235" s="4"/>
      <c r="AH235" s="4"/>
      <c r="AQ235" s="2"/>
      <c r="BE235" s="2"/>
    </row>
    <row r="236" spans="9:57" ht="12.75" x14ac:dyDescent="0.2">
      <c r="I236" s="2"/>
      <c r="AG236" s="4"/>
      <c r="AH236" s="4"/>
      <c r="AQ236" s="2"/>
      <c r="BE236" s="2"/>
    </row>
    <row r="237" spans="9:57" ht="12.75" x14ac:dyDescent="0.2">
      <c r="I237" s="2"/>
      <c r="AG237" s="4"/>
      <c r="AH237" s="4"/>
      <c r="AQ237" s="2"/>
      <c r="BE237" s="2"/>
    </row>
    <row r="238" spans="9:57" ht="12.75" x14ac:dyDescent="0.2">
      <c r="I238" s="2"/>
      <c r="AG238" s="4"/>
      <c r="AH238" s="4"/>
      <c r="AQ238" s="2"/>
      <c r="BE238" s="2"/>
    </row>
    <row r="239" spans="9:57" ht="12.75" x14ac:dyDescent="0.2">
      <c r="I239" s="2"/>
      <c r="AG239" s="4"/>
      <c r="AH239" s="4"/>
      <c r="AQ239" s="2"/>
      <c r="BE239" s="2"/>
    </row>
    <row r="240" spans="9:57" ht="12.75" x14ac:dyDescent="0.2">
      <c r="I240" s="2"/>
      <c r="AG240" s="4"/>
      <c r="AH240" s="4"/>
      <c r="AQ240" s="2"/>
      <c r="BE240" s="2"/>
    </row>
    <row r="241" spans="9:57" ht="12.75" x14ac:dyDescent="0.2">
      <c r="I241" s="2"/>
      <c r="AG241" s="4"/>
      <c r="AH241" s="4"/>
      <c r="AQ241" s="2"/>
      <c r="BE241" s="2"/>
    </row>
    <row r="242" spans="9:57" ht="12.75" x14ac:dyDescent="0.2">
      <c r="I242" s="2"/>
      <c r="AG242" s="4"/>
      <c r="AH242" s="4"/>
      <c r="AQ242" s="2"/>
      <c r="BE242" s="2"/>
    </row>
    <row r="243" spans="9:57" ht="12.75" x14ac:dyDescent="0.2">
      <c r="I243" s="2"/>
      <c r="AG243" s="4"/>
      <c r="AH243" s="4"/>
      <c r="AQ243" s="2"/>
      <c r="BE243" s="2"/>
    </row>
    <row r="244" spans="9:57" ht="12.75" x14ac:dyDescent="0.2">
      <c r="I244" s="2"/>
      <c r="AG244" s="4"/>
      <c r="AH244" s="4"/>
      <c r="AQ244" s="2"/>
      <c r="BE244" s="2"/>
    </row>
    <row r="245" spans="9:57" ht="12.75" x14ac:dyDescent="0.2">
      <c r="I245" s="2"/>
      <c r="AG245" s="4"/>
      <c r="AH245" s="4"/>
      <c r="AQ245" s="2"/>
      <c r="BE245" s="2"/>
    </row>
    <row r="246" spans="9:57" ht="12.75" x14ac:dyDescent="0.2">
      <c r="I246" s="2"/>
      <c r="AG246" s="4"/>
      <c r="AH246" s="4"/>
      <c r="AQ246" s="2"/>
      <c r="BE246" s="2"/>
    </row>
    <row r="247" spans="9:57" ht="12.75" x14ac:dyDescent="0.2">
      <c r="I247" s="2"/>
      <c r="AG247" s="4"/>
      <c r="AH247" s="4"/>
      <c r="AQ247" s="2"/>
      <c r="BE247" s="2"/>
    </row>
    <row r="248" spans="9:57" ht="12.75" x14ac:dyDescent="0.2">
      <c r="I248" s="2"/>
      <c r="AG248" s="4"/>
      <c r="AH248" s="4"/>
      <c r="AQ248" s="2"/>
      <c r="BE248" s="2"/>
    </row>
    <row r="249" spans="9:57" ht="12.75" x14ac:dyDescent="0.2">
      <c r="I249" s="2"/>
      <c r="AG249" s="4"/>
      <c r="AH249" s="4"/>
      <c r="AQ249" s="2"/>
      <c r="BE249" s="2"/>
    </row>
    <row r="250" spans="9:57" ht="12.75" x14ac:dyDescent="0.2">
      <c r="I250" s="2"/>
      <c r="AG250" s="4"/>
      <c r="AH250" s="4"/>
      <c r="AQ250" s="2"/>
      <c r="BE250" s="2"/>
    </row>
    <row r="251" spans="9:57" ht="12.75" x14ac:dyDescent="0.2">
      <c r="I251" s="2"/>
      <c r="AG251" s="4"/>
      <c r="AH251" s="4"/>
      <c r="AQ251" s="2"/>
      <c r="BE251" s="2"/>
    </row>
    <row r="252" spans="9:57" ht="12.75" x14ac:dyDescent="0.2">
      <c r="I252" s="2"/>
      <c r="AG252" s="4"/>
      <c r="AH252" s="4"/>
      <c r="AQ252" s="2"/>
      <c r="BE252" s="2"/>
    </row>
    <row r="253" spans="9:57" ht="12.75" x14ac:dyDescent="0.2">
      <c r="I253" s="2"/>
      <c r="AG253" s="4"/>
      <c r="AH253" s="4"/>
      <c r="AQ253" s="2"/>
      <c r="BE253" s="2"/>
    </row>
    <row r="254" spans="9:57" ht="12.75" x14ac:dyDescent="0.2">
      <c r="I254" s="2"/>
      <c r="AG254" s="4"/>
      <c r="AH254" s="4"/>
      <c r="AQ254" s="2"/>
      <c r="BE254" s="2"/>
    </row>
    <row r="255" spans="9:57" ht="12.75" x14ac:dyDescent="0.2">
      <c r="I255" s="2"/>
      <c r="AG255" s="4"/>
      <c r="AH255" s="4"/>
      <c r="AQ255" s="2"/>
      <c r="BE255" s="2"/>
    </row>
    <row r="256" spans="9:57" ht="12.75" x14ac:dyDescent="0.2">
      <c r="I256" s="2"/>
      <c r="AG256" s="4"/>
      <c r="AH256" s="4"/>
      <c r="AQ256" s="2"/>
      <c r="BE256" s="2"/>
    </row>
    <row r="257" spans="9:57" ht="12.75" x14ac:dyDescent="0.2">
      <c r="I257" s="2"/>
      <c r="AG257" s="4"/>
      <c r="AH257" s="4"/>
      <c r="AQ257" s="2"/>
      <c r="BE257" s="2"/>
    </row>
    <row r="258" spans="9:57" ht="12.75" x14ac:dyDescent="0.2">
      <c r="I258" s="2"/>
      <c r="AG258" s="4"/>
      <c r="AH258" s="4"/>
      <c r="AQ258" s="2"/>
      <c r="BE258" s="2"/>
    </row>
    <row r="259" spans="9:57" ht="12.75" x14ac:dyDescent="0.2">
      <c r="I259" s="2"/>
      <c r="AG259" s="4"/>
      <c r="AH259" s="4"/>
      <c r="AQ259" s="2"/>
      <c r="BE259" s="2"/>
    </row>
    <row r="260" spans="9:57" ht="12.75" x14ac:dyDescent="0.2">
      <c r="I260" s="2"/>
      <c r="AG260" s="4"/>
      <c r="AH260" s="4"/>
      <c r="AQ260" s="2"/>
      <c r="BE260" s="2"/>
    </row>
    <row r="261" spans="9:57" ht="12.75" x14ac:dyDescent="0.2">
      <c r="I261" s="2"/>
      <c r="AG261" s="4"/>
      <c r="AH261" s="4"/>
      <c r="AQ261" s="2"/>
      <c r="BE261" s="2"/>
    </row>
    <row r="262" spans="9:57" ht="12.75" x14ac:dyDescent="0.2">
      <c r="I262" s="2"/>
      <c r="AG262" s="4"/>
      <c r="AH262" s="4"/>
      <c r="AQ262" s="2"/>
      <c r="BE262" s="2"/>
    </row>
    <row r="263" spans="9:57" ht="12.75" x14ac:dyDescent="0.2">
      <c r="I263" s="2"/>
      <c r="AG263" s="4"/>
      <c r="AH263" s="4"/>
      <c r="AQ263" s="2"/>
      <c r="BE263" s="2"/>
    </row>
    <row r="264" spans="9:57" ht="12.75" x14ac:dyDescent="0.2">
      <c r="I264" s="2"/>
      <c r="AG264" s="4"/>
      <c r="AH264" s="4"/>
      <c r="AQ264" s="2"/>
      <c r="BE264" s="2"/>
    </row>
    <row r="265" spans="9:57" ht="12.75" x14ac:dyDescent="0.2">
      <c r="I265" s="2"/>
      <c r="AG265" s="4"/>
      <c r="AH265" s="4"/>
      <c r="AQ265" s="2"/>
      <c r="BE265" s="2"/>
    </row>
    <row r="266" spans="9:57" ht="12.75" x14ac:dyDescent="0.2">
      <c r="I266" s="2"/>
      <c r="AG266" s="4"/>
      <c r="AH266" s="4"/>
      <c r="AQ266" s="2"/>
      <c r="BE266" s="2"/>
    </row>
    <row r="267" spans="9:57" ht="12.75" x14ac:dyDescent="0.2">
      <c r="I267" s="2"/>
      <c r="AG267" s="4"/>
      <c r="AH267" s="4"/>
      <c r="AQ267" s="2"/>
      <c r="BE267" s="2"/>
    </row>
    <row r="268" spans="9:57" ht="12.75" x14ac:dyDescent="0.2">
      <c r="I268" s="2"/>
      <c r="AG268" s="4"/>
      <c r="AH268" s="4"/>
      <c r="AQ268" s="2"/>
      <c r="BE268" s="2"/>
    </row>
    <row r="269" spans="9:57" ht="12.75" x14ac:dyDescent="0.2">
      <c r="I269" s="2"/>
      <c r="AG269" s="4"/>
      <c r="AH269" s="4"/>
      <c r="AQ269" s="2"/>
      <c r="BE269" s="2"/>
    </row>
    <row r="270" spans="9:57" ht="12.75" x14ac:dyDescent="0.2">
      <c r="I270" s="2"/>
      <c r="AG270" s="4"/>
      <c r="AH270" s="4"/>
      <c r="AQ270" s="2"/>
      <c r="BE270" s="2"/>
    </row>
    <row r="271" spans="9:57" ht="12.75" x14ac:dyDescent="0.2">
      <c r="I271" s="2"/>
      <c r="AG271" s="4"/>
      <c r="AH271" s="4"/>
      <c r="AQ271" s="2"/>
      <c r="BE271" s="2"/>
    </row>
    <row r="272" spans="9:57" ht="12.75" x14ac:dyDescent="0.2">
      <c r="I272" s="2"/>
      <c r="AG272" s="4"/>
      <c r="AH272" s="4"/>
      <c r="AQ272" s="2"/>
      <c r="BE272" s="2"/>
    </row>
    <row r="273" spans="9:57" ht="12.75" x14ac:dyDescent="0.2">
      <c r="I273" s="2"/>
      <c r="AG273" s="4"/>
      <c r="AH273" s="4"/>
      <c r="AQ273" s="2"/>
      <c r="BE273" s="2"/>
    </row>
    <row r="274" spans="9:57" ht="12.75" x14ac:dyDescent="0.2">
      <c r="I274" s="2"/>
      <c r="AG274" s="4"/>
      <c r="AH274" s="4"/>
      <c r="AQ274" s="2"/>
      <c r="BE274" s="2"/>
    </row>
    <row r="275" spans="9:57" ht="12.75" x14ac:dyDescent="0.2">
      <c r="I275" s="2"/>
      <c r="AG275" s="4"/>
      <c r="AH275" s="4"/>
      <c r="AQ275" s="2"/>
      <c r="BE275" s="2"/>
    </row>
    <row r="276" spans="9:57" ht="12.75" x14ac:dyDescent="0.2">
      <c r="I276" s="2"/>
      <c r="AG276" s="4"/>
      <c r="AH276" s="4"/>
      <c r="AQ276" s="2"/>
      <c r="BE276" s="2"/>
    </row>
    <row r="277" spans="9:57" ht="12.75" x14ac:dyDescent="0.2">
      <c r="I277" s="2"/>
      <c r="AG277" s="4"/>
      <c r="AH277" s="4"/>
      <c r="AQ277" s="2"/>
      <c r="BE277" s="2"/>
    </row>
    <row r="278" spans="9:57" ht="12.75" x14ac:dyDescent="0.2">
      <c r="I278" s="2"/>
      <c r="AG278" s="4"/>
      <c r="AH278" s="4"/>
      <c r="AQ278" s="2"/>
      <c r="BE278" s="2"/>
    </row>
    <row r="279" spans="9:57" ht="12.75" x14ac:dyDescent="0.2">
      <c r="I279" s="2"/>
      <c r="AG279" s="4"/>
      <c r="AH279" s="4"/>
      <c r="AQ279" s="2"/>
      <c r="BE279" s="2"/>
    </row>
    <row r="280" spans="9:57" ht="12.75" x14ac:dyDescent="0.2">
      <c r="I280" s="2"/>
      <c r="AG280" s="4"/>
      <c r="AH280" s="4"/>
      <c r="AQ280" s="2"/>
      <c r="BE280" s="2"/>
    </row>
    <row r="281" spans="9:57" ht="12.75" x14ac:dyDescent="0.2">
      <c r="I281" s="2"/>
      <c r="AG281" s="4"/>
      <c r="AH281" s="4"/>
      <c r="AQ281" s="2"/>
      <c r="BE281" s="2"/>
    </row>
    <row r="282" spans="9:57" ht="12.75" x14ac:dyDescent="0.2">
      <c r="I282" s="2"/>
      <c r="AG282" s="4"/>
      <c r="AH282" s="4"/>
      <c r="AQ282" s="2"/>
      <c r="BE282" s="2"/>
    </row>
    <row r="283" spans="9:57" ht="12.75" x14ac:dyDescent="0.2">
      <c r="I283" s="2"/>
      <c r="AG283" s="4"/>
      <c r="AH283" s="4"/>
      <c r="AQ283" s="2"/>
      <c r="BE283" s="2"/>
    </row>
    <row r="284" spans="9:57" ht="12.75" x14ac:dyDescent="0.2">
      <c r="I284" s="2"/>
      <c r="AG284" s="4"/>
      <c r="AH284" s="4"/>
      <c r="AQ284" s="2"/>
      <c r="BE284" s="2"/>
    </row>
    <row r="285" spans="9:57" ht="12.75" x14ac:dyDescent="0.2">
      <c r="I285" s="2"/>
      <c r="AG285" s="4"/>
      <c r="AH285" s="4"/>
      <c r="AQ285" s="2"/>
      <c r="BE285" s="2"/>
    </row>
    <row r="286" spans="9:57" ht="12.75" x14ac:dyDescent="0.2">
      <c r="I286" s="2"/>
      <c r="AG286" s="4"/>
      <c r="AH286" s="4"/>
      <c r="AQ286" s="2"/>
      <c r="BE286" s="2"/>
    </row>
    <row r="287" spans="9:57" ht="12.75" x14ac:dyDescent="0.2">
      <c r="I287" s="2"/>
      <c r="AG287" s="4"/>
      <c r="AH287" s="4"/>
      <c r="AQ287" s="2"/>
      <c r="BE287" s="2"/>
    </row>
    <row r="288" spans="9:57" ht="12.75" x14ac:dyDescent="0.2">
      <c r="I288" s="2"/>
      <c r="AG288" s="4"/>
      <c r="AH288" s="4"/>
      <c r="AQ288" s="2"/>
      <c r="BE288" s="2"/>
    </row>
    <row r="289" spans="9:57" ht="12.75" x14ac:dyDescent="0.2">
      <c r="I289" s="2"/>
      <c r="AG289" s="4"/>
      <c r="AH289" s="4"/>
      <c r="AQ289" s="2"/>
      <c r="BE289" s="2"/>
    </row>
    <row r="290" spans="9:57" ht="12.75" x14ac:dyDescent="0.2">
      <c r="I290" s="2"/>
      <c r="AG290" s="4"/>
      <c r="AH290" s="4"/>
      <c r="AQ290" s="2"/>
      <c r="BE290" s="2"/>
    </row>
    <row r="291" spans="9:57" ht="12.75" x14ac:dyDescent="0.2">
      <c r="I291" s="2"/>
      <c r="AG291" s="4"/>
      <c r="AH291" s="4"/>
      <c r="AQ291" s="2"/>
      <c r="BE291" s="2"/>
    </row>
    <row r="292" spans="9:57" ht="12.75" x14ac:dyDescent="0.2">
      <c r="I292" s="2"/>
      <c r="AG292" s="4"/>
      <c r="AH292" s="4"/>
      <c r="AQ292" s="2"/>
      <c r="BE292" s="2"/>
    </row>
    <row r="293" spans="9:57" ht="12.75" x14ac:dyDescent="0.2">
      <c r="I293" s="2"/>
      <c r="AG293" s="4"/>
      <c r="AH293" s="4"/>
      <c r="AQ293" s="2"/>
      <c r="BE293" s="2"/>
    </row>
    <row r="294" spans="9:57" ht="12.75" x14ac:dyDescent="0.2">
      <c r="I294" s="2"/>
      <c r="AG294" s="4"/>
      <c r="AH294" s="4"/>
      <c r="AQ294" s="2"/>
      <c r="BE294" s="2"/>
    </row>
    <row r="295" spans="9:57" ht="12.75" x14ac:dyDescent="0.2">
      <c r="I295" s="2"/>
      <c r="AG295" s="4"/>
      <c r="AH295" s="4"/>
      <c r="AQ295" s="2"/>
      <c r="BE295" s="2"/>
    </row>
    <row r="296" spans="9:57" ht="12.75" x14ac:dyDescent="0.2">
      <c r="I296" s="2"/>
      <c r="AG296" s="4"/>
      <c r="AH296" s="4"/>
      <c r="AQ296" s="2"/>
      <c r="BE296" s="2"/>
    </row>
    <row r="297" spans="9:57" ht="12.75" x14ac:dyDescent="0.2">
      <c r="I297" s="2"/>
      <c r="AG297" s="4"/>
      <c r="AH297" s="4"/>
      <c r="AQ297" s="2"/>
      <c r="BE297" s="2"/>
    </row>
    <row r="298" spans="9:57" ht="12.75" x14ac:dyDescent="0.2">
      <c r="I298" s="2"/>
      <c r="AG298" s="4"/>
      <c r="AH298" s="4"/>
      <c r="AQ298" s="2"/>
      <c r="BE298" s="2"/>
    </row>
    <row r="299" spans="9:57" ht="12.75" x14ac:dyDescent="0.2">
      <c r="I299" s="2"/>
      <c r="AG299" s="4"/>
      <c r="AH299" s="4"/>
      <c r="AQ299" s="2"/>
      <c r="BE299" s="2"/>
    </row>
    <row r="300" spans="9:57" ht="12.75" x14ac:dyDescent="0.2">
      <c r="I300" s="2"/>
      <c r="AG300" s="4"/>
      <c r="AH300" s="4"/>
      <c r="AQ300" s="2"/>
      <c r="BE300" s="2"/>
    </row>
    <row r="301" spans="9:57" ht="12.75" x14ac:dyDescent="0.2">
      <c r="I301" s="2"/>
      <c r="AG301" s="4"/>
      <c r="AH301" s="4"/>
      <c r="AQ301" s="2"/>
      <c r="BE301" s="2"/>
    </row>
    <row r="302" spans="9:57" ht="12.75" x14ac:dyDescent="0.2">
      <c r="I302" s="2"/>
      <c r="AG302" s="4"/>
      <c r="AH302" s="4"/>
      <c r="AQ302" s="2"/>
      <c r="BE302" s="2"/>
    </row>
    <row r="303" spans="9:57" ht="12.75" x14ac:dyDescent="0.2">
      <c r="I303" s="2"/>
      <c r="AG303" s="4"/>
      <c r="AH303" s="4"/>
      <c r="AQ303" s="2"/>
      <c r="BE303" s="2"/>
    </row>
    <row r="304" spans="9:57" ht="12.75" x14ac:dyDescent="0.2">
      <c r="I304" s="2"/>
      <c r="AG304" s="4"/>
      <c r="AH304" s="4"/>
      <c r="AQ304" s="2"/>
      <c r="BE304" s="2"/>
    </row>
    <row r="305" spans="9:57" ht="12.75" x14ac:dyDescent="0.2">
      <c r="I305" s="2"/>
      <c r="AG305" s="4"/>
      <c r="AH305" s="4"/>
      <c r="AQ305" s="2"/>
      <c r="BE305" s="2"/>
    </row>
    <row r="306" spans="9:57" ht="12.75" x14ac:dyDescent="0.2">
      <c r="I306" s="2"/>
      <c r="AG306" s="4"/>
      <c r="AH306" s="4"/>
      <c r="AQ306" s="2"/>
      <c r="BE306" s="2"/>
    </row>
    <row r="307" spans="9:57" ht="12.75" x14ac:dyDescent="0.2">
      <c r="I307" s="2"/>
      <c r="AG307" s="4"/>
      <c r="AH307" s="4"/>
      <c r="AQ307" s="2"/>
      <c r="BE307" s="2"/>
    </row>
    <row r="308" spans="9:57" ht="12.75" x14ac:dyDescent="0.2">
      <c r="I308" s="2"/>
      <c r="AG308" s="4"/>
      <c r="AH308" s="4"/>
      <c r="AQ308" s="2"/>
      <c r="BE308" s="2"/>
    </row>
    <row r="309" spans="9:57" ht="12.75" x14ac:dyDescent="0.2">
      <c r="I309" s="2"/>
      <c r="AG309" s="4"/>
      <c r="AH309" s="4"/>
      <c r="AQ309" s="2"/>
      <c r="BE309" s="2"/>
    </row>
    <row r="310" spans="9:57" ht="12.75" x14ac:dyDescent="0.2">
      <c r="I310" s="2"/>
      <c r="AG310" s="4"/>
      <c r="AH310" s="4"/>
      <c r="AQ310" s="2"/>
      <c r="BE310" s="2"/>
    </row>
    <row r="311" spans="9:57" ht="12.75" x14ac:dyDescent="0.2">
      <c r="I311" s="2"/>
      <c r="AG311" s="4"/>
      <c r="AH311" s="4"/>
      <c r="AQ311" s="2"/>
      <c r="BE311" s="2"/>
    </row>
    <row r="312" spans="9:57" ht="12.75" x14ac:dyDescent="0.2">
      <c r="I312" s="2"/>
      <c r="AG312" s="4"/>
      <c r="AH312" s="4"/>
      <c r="AQ312" s="2"/>
      <c r="BE312" s="2"/>
    </row>
    <row r="313" spans="9:57" ht="12.75" x14ac:dyDescent="0.2">
      <c r="I313" s="2"/>
      <c r="AG313" s="4"/>
      <c r="AH313" s="4"/>
      <c r="AQ313" s="2"/>
      <c r="BE313" s="2"/>
    </row>
    <row r="314" spans="9:57" ht="12.75" x14ac:dyDescent="0.2">
      <c r="I314" s="2"/>
      <c r="AG314" s="4"/>
      <c r="AH314" s="4"/>
      <c r="AQ314" s="2"/>
      <c r="BE314" s="2"/>
    </row>
    <row r="315" spans="9:57" ht="12.75" x14ac:dyDescent="0.2">
      <c r="I315" s="2"/>
      <c r="AG315" s="4"/>
      <c r="AH315" s="4"/>
      <c r="AQ315" s="2"/>
      <c r="BE315" s="2"/>
    </row>
    <row r="316" spans="9:57" ht="12.75" x14ac:dyDescent="0.2">
      <c r="I316" s="2"/>
      <c r="AG316" s="4"/>
      <c r="AH316" s="4"/>
      <c r="AQ316" s="2"/>
      <c r="BE316" s="2"/>
    </row>
    <row r="317" spans="9:57" ht="12.75" x14ac:dyDescent="0.2">
      <c r="I317" s="2"/>
      <c r="AG317" s="4"/>
      <c r="AH317" s="4"/>
      <c r="AQ317" s="2"/>
      <c r="BE317" s="2"/>
    </row>
    <row r="318" spans="9:57" ht="12.75" x14ac:dyDescent="0.2">
      <c r="I318" s="2"/>
      <c r="AG318" s="4"/>
      <c r="AH318" s="4"/>
      <c r="AQ318" s="2"/>
      <c r="BE318" s="2"/>
    </row>
    <row r="319" spans="9:57" ht="12.75" x14ac:dyDescent="0.2">
      <c r="I319" s="2"/>
      <c r="AG319" s="4"/>
      <c r="AH319" s="4"/>
      <c r="AQ319" s="2"/>
      <c r="BE319" s="2"/>
    </row>
    <row r="320" spans="9:57" ht="12.75" x14ac:dyDescent="0.2">
      <c r="I320" s="2"/>
      <c r="AG320" s="4"/>
      <c r="AH320" s="4"/>
      <c r="AQ320" s="2"/>
      <c r="BE320" s="2"/>
    </row>
    <row r="321" spans="9:57" ht="12.75" x14ac:dyDescent="0.2">
      <c r="I321" s="2"/>
      <c r="AG321" s="4"/>
      <c r="AH321" s="4"/>
      <c r="AQ321" s="2"/>
      <c r="BE321" s="2"/>
    </row>
    <row r="322" spans="9:57" ht="12.75" x14ac:dyDescent="0.2">
      <c r="I322" s="2"/>
      <c r="AG322" s="4"/>
      <c r="AH322" s="4"/>
      <c r="AQ322" s="2"/>
      <c r="BE322" s="2"/>
    </row>
    <row r="323" spans="9:57" ht="12.75" x14ac:dyDescent="0.2">
      <c r="I323" s="2"/>
      <c r="AG323" s="4"/>
      <c r="AH323" s="4"/>
      <c r="AQ323" s="2"/>
      <c r="BE323" s="2"/>
    </row>
    <row r="324" spans="9:57" ht="12.75" x14ac:dyDescent="0.2">
      <c r="I324" s="2"/>
      <c r="AG324" s="4"/>
      <c r="AH324" s="4"/>
      <c r="AQ324" s="2"/>
      <c r="BE324" s="2"/>
    </row>
    <row r="325" spans="9:57" ht="12.75" x14ac:dyDescent="0.2">
      <c r="I325" s="2"/>
      <c r="AG325" s="4"/>
      <c r="AH325" s="4"/>
      <c r="AQ325" s="2"/>
      <c r="BE325" s="2"/>
    </row>
    <row r="326" spans="9:57" ht="12.75" x14ac:dyDescent="0.2">
      <c r="I326" s="2"/>
      <c r="AG326" s="4"/>
      <c r="AH326" s="4"/>
      <c r="AQ326" s="2"/>
      <c r="BE326" s="2"/>
    </row>
    <row r="327" spans="9:57" ht="12.75" x14ac:dyDescent="0.2">
      <c r="I327" s="2"/>
      <c r="AG327" s="4"/>
      <c r="AH327" s="4"/>
      <c r="AQ327" s="2"/>
      <c r="BE327" s="2"/>
    </row>
    <row r="328" spans="9:57" ht="12.75" x14ac:dyDescent="0.2">
      <c r="I328" s="2"/>
      <c r="AG328" s="4"/>
      <c r="AH328" s="4"/>
      <c r="AQ328" s="2"/>
      <c r="BE328" s="2"/>
    </row>
    <row r="329" spans="9:57" ht="12.75" x14ac:dyDescent="0.2">
      <c r="I329" s="2"/>
      <c r="AG329" s="4"/>
      <c r="AH329" s="4"/>
      <c r="AQ329" s="2"/>
      <c r="BE329" s="2"/>
    </row>
    <row r="330" spans="9:57" ht="12.75" x14ac:dyDescent="0.2">
      <c r="I330" s="2"/>
      <c r="AG330" s="4"/>
      <c r="AH330" s="4"/>
      <c r="AQ330" s="2"/>
      <c r="BE330" s="2"/>
    </row>
    <row r="331" spans="9:57" ht="12.75" x14ac:dyDescent="0.2">
      <c r="I331" s="2"/>
      <c r="AG331" s="4"/>
      <c r="AH331" s="4"/>
      <c r="AQ331" s="2"/>
      <c r="BE331" s="2"/>
    </row>
    <row r="332" spans="9:57" ht="12.75" x14ac:dyDescent="0.2">
      <c r="I332" s="2"/>
      <c r="AG332" s="4"/>
      <c r="AH332" s="4"/>
      <c r="AQ332" s="2"/>
      <c r="BE332" s="2"/>
    </row>
    <row r="333" spans="9:57" ht="12.75" x14ac:dyDescent="0.2">
      <c r="I333" s="2"/>
      <c r="AG333" s="4"/>
      <c r="AH333" s="4"/>
      <c r="AQ333" s="2"/>
      <c r="BE333" s="2"/>
    </row>
    <row r="334" spans="9:57" ht="12.75" x14ac:dyDescent="0.2">
      <c r="I334" s="2"/>
      <c r="AG334" s="4"/>
      <c r="AH334" s="4"/>
      <c r="AQ334" s="2"/>
      <c r="BE334" s="2"/>
    </row>
    <row r="335" spans="9:57" ht="12.75" x14ac:dyDescent="0.2">
      <c r="I335" s="2"/>
      <c r="AG335" s="4"/>
      <c r="AH335" s="4"/>
      <c r="AQ335" s="2"/>
      <c r="BE335" s="2"/>
    </row>
    <row r="336" spans="9:57" ht="12.75" x14ac:dyDescent="0.2">
      <c r="I336" s="2"/>
      <c r="AG336" s="4"/>
      <c r="AH336" s="4"/>
      <c r="AQ336" s="2"/>
      <c r="BE336" s="2"/>
    </row>
    <row r="337" spans="9:57" ht="12.75" x14ac:dyDescent="0.2">
      <c r="I337" s="2"/>
      <c r="AG337" s="4"/>
      <c r="AH337" s="4"/>
      <c r="AQ337" s="2"/>
      <c r="BE337" s="2"/>
    </row>
    <row r="338" spans="9:57" ht="12.75" x14ac:dyDescent="0.2">
      <c r="I338" s="2"/>
      <c r="AG338" s="4"/>
      <c r="AH338" s="4"/>
      <c r="AQ338" s="2"/>
      <c r="BE338" s="2"/>
    </row>
    <row r="339" spans="9:57" ht="12.75" x14ac:dyDescent="0.2">
      <c r="I339" s="2"/>
      <c r="AG339" s="4"/>
      <c r="AH339" s="4"/>
      <c r="AQ339" s="2"/>
      <c r="BE339" s="2"/>
    </row>
    <row r="340" spans="9:57" ht="12.75" x14ac:dyDescent="0.2">
      <c r="I340" s="2"/>
      <c r="AG340" s="4"/>
      <c r="AH340" s="4"/>
      <c r="AQ340" s="2"/>
      <c r="BE340" s="2"/>
    </row>
    <row r="341" spans="9:57" ht="12.75" x14ac:dyDescent="0.2">
      <c r="I341" s="2"/>
      <c r="AG341" s="4"/>
      <c r="AH341" s="4"/>
      <c r="AQ341" s="2"/>
      <c r="BE341" s="2"/>
    </row>
    <row r="342" spans="9:57" ht="12.75" x14ac:dyDescent="0.2">
      <c r="I342" s="2"/>
      <c r="AG342" s="4"/>
      <c r="AH342" s="4"/>
      <c r="AQ342" s="2"/>
      <c r="BE342" s="2"/>
    </row>
    <row r="343" spans="9:57" ht="12.75" x14ac:dyDescent="0.2">
      <c r="I343" s="2"/>
      <c r="AG343" s="4"/>
      <c r="AH343" s="4"/>
      <c r="AQ343" s="2"/>
      <c r="BE343" s="2"/>
    </row>
    <row r="344" spans="9:57" ht="12.75" x14ac:dyDescent="0.2">
      <c r="I344" s="2"/>
      <c r="AG344" s="4"/>
      <c r="AH344" s="4"/>
      <c r="AQ344" s="2"/>
      <c r="BE344" s="2"/>
    </row>
    <row r="345" spans="9:57" ht="12.75" x14ac:dyDescent="0.2">
      <c r="I345" s="2"/>
      <c r="AG345" s="4"/>
      <c r="AH345" s="4"/>
      <c r="AQ345" s="2"/>
      <c r="BE345" s="2"/>
    </row>
    <row r="346" spans="9:57" ht="12.75" x14ac:dyDescent="0.2">
      <c r="I346" s="2"/>
      <c r="AG346" s="4"/>
      <c r="AH346" s="4"/>
      <c r="AQ346" s="2"/>
      <c r="BE346" s="2"/>
    </row>
    <row r="347" spans="9:57" ht="12.75" x14ac:dyDescent="0.2">
      <c r="I347" s="2"/>
      <c r="AG347" s="4"/>
      <c r="AH347" s="4"/>
      <c r="AQ347" s="2"/>
      <c r="BE347" s="2"/>
    </row>
    <row r="348" spans="9:57" ht="12.75" x14ac:dyDescent="0.2">
      <c r="I348" s="2"/>
      <c r="AG348" s="4"/>
      <c r="AH348" s="4"/>
      <c r="AQ348" s="2"/>
      <c r="BE348" s="2"/>
    </row>
    <row r="349" spans="9:57" ht="12.75" x14ac:dyDescent="0.2">
      <c r="I349" s="2"/>
      <c r="AG349" s="4"/>
      <c r="AH349" s="4"/>
      <c r="AQ349" s="2"/>
      <c r="BE349" s="2"/>
    </row>
    <row r="350" spans="9:57" ht="12.75" x14ac:dyDescent="0.2">
      <c r="I350" s="2"/>
      <c r="AG350" s="4"/>
      <c r="AH350" s="4"/>
      <c r="AQ350" s="2"/>
      <c r="BE350" s="2"/>
    </row>
    <row r="351" spans="9:57" ht="12.75" x14ac:dyDescent="0.2">
      <c r="I351" s="2"/>
      <c r="AG351" s="4"/>
      <c r="AH351" s="4"/>
      <c r="AQ351" s="2"/>
      <c r="BE351" s="2"/>
    </row>
    <row r="352" spans="9:57" ht="12.75" x14ac:dyDescent="0.2">
      <c r="I352" s="2"/>
      <c r="AG352" s="4"/>
      <c r="AH352" s="4"/>
      <c r="AQ352" s="2"/>
      <c r="BE352" s="2"/>
    </row>
    <row r="353" spans="9:57" ht="12.75" x14ac:dyDescent="0.2">
      <c r="I353" s="2"/>
      <c r="AG353" s="4"/>
      <c r="AH353" s="4"/>
      <c r="AQ353" s="2"/>
      <c r="BE353" s="2"/>
    </row>
    <row r="354" spans="9:57" ht="12.75" x14ac:dyDescent="0.2">
      <c r="I354" s="2"/>
      <c r="AG354" s="4"/>
      <c r="AH354" s="4"/>
      <c r="AQ354" s="2"/>
      <c r="BE354" s="2"/>
    </row>
    <row r="355" spans="9:57" ht="12.75" x14ac:dyDescent="0.2">
      <c r="I355" s="2"/>
      <c r="AG355" s="4"/>
      <c r="AH355" s="4"/>
      <c r="AQ355" s="2"/>
      <c r="BE355" s="2"/>
    </row>
    <row r="356" spans="9:57" ht="12.75" x14ac:dyDescent="0.2">
      <c r="I356" s="2"/>
      <c r="AG356" s="4"/>
      <c r="AH356" s="4"/>
      <c r="AQ356" s="2"/>
      <c r="BE356" s="2"/>
    </row>
    <row r="357" spans="9:57" ht="12.75" x14ac:dyDescent="0.2">
      <c r="I357" s="2"/>
      <c r="AG357" s="4"/>
      <c r="AH357" s="4"/>
      <c r="AQ357" s="2"/>
      <c r="BE357" s="2"/>
    </row>
    <row r="358" spans="9:57" ht="12.75" x14ac:dyDescent="0.2">
      <c r="I358" s="2"/>
      <c r="AG358" s="4"/>
      <c r="AH358" s="4"/>
      <c r="AQ358" s="2"/>
      <c r="BE358" s="2"/>
    </row>
    <row r="359" spans="9:57" ht="12.75" x14ac:dyDescent="0.2">
      <c r="I359" s="2"/>
      <c r="AG359" s="4"/>
      <c r="AH359" s="4"/>
      <c r="AQ359" s="2"/>
      <c r="BE359" s="2"/>
    </row>
    <row r="360" spans="9:57" ht="12.75" x14ac:dyDescent="0.2">
      <c r="I360" s="2"/>
      <c r="AG360" s="4"/>
      <c r="AH360" s="4"/>
      <c r="AQ360" s="2"/>
      <c r="BE360" s="2"/>
    </row>
    <row r="361" spans="9:57" ht="12.75" x14ac:dyDescent="0.2">
      <c r="I361" s="2"/>
      <c r="AG361" s="4"/>
      <c r="AH361" s="4"/>
      <c r="AQ361" s="2"/>
      <c r="BE361" s="2"/>
    </row>
    <row r="362" spans="9:57" ht="12.75" x14ac:dyDescent="0.2">
      <c r="I362" s="2"/>
      <c r="AG362" s="4"/>
      <c r="AH362" s="4"/>
      <c r="AQ362" s="2"/>
      <c r="BE362" s="2"/>
    </row>
    <row r="363" spans="9:57" ht="12.75" x14ac:dyDescent="0.2">
      <c r="I363" s="2"/>
      <c r="AG363" s="4"/>
      <c r="AH363" s="4"/>
      <c r="AQ363" s="2"/>
      <c r="BE363" s="2"/>
    </row>
    <row r="364" spans="9:57" ht="12.75" x14ac:dyDescent="0.2">
      <c r="I364" s="2"/>
      <c r="AG364" s="4"/>
      <c r="AH364" s="4"/>
      <c r="AQ364" s="2"/>
      <c r="BE364" s="2"/>
    </row>
    <row r="365" spans="9:57" ht="12.75" x14ac:dyDescent="0.2">
      <c r="I365" s="2"/>
      <c r="AG365" s="4"/>
      <c r="AH365" s="4"/>
      <c r="AQ365" s="2"/>
      <c r="BE365" s="2"/>
    </row>
    <row r="366" spans="9:57" ht="12.75" x14ac:dyDescent="0.2">
      <c r="I366" s="2"/>
      <c r="AG366" s="4"/>
      <c r="AH366" s="4"/>
      <c r="AQ366" s="2"/>
      <c r="BE366" s="2"/>
    </row>
    <row r="367" spans="9:57" ht="12.75" x14ac:dyDescent="0.2">
      <c r="I367" s="2"/>
      <c r="AG367" s="4"/>
      <c r="AH367" s="4"/>
      <c r="AQ367" s="2"/>
      <c r="BE367" s="2"/>
    </row>
    <row r="368" spans="9:57" ht="12.75" x14ac:dyDescent="0.2">
      <c r="I368" s="2"/>
      <c r="AG368" s="4"/>
      <c r="AH368" s="4"/>
      <c r="AQ368" s="2"/>
      <c r="BE368" s="2"/>
    </row>
    <row r="369" spans="9:57" ht="12.75" x14ac:dyDescent="0.2">
      <c r="I369" s="2"/>
      <c r="AG369" s="4"/>
      <c r="AH369" s="4"/>
      <c r="AQ369" s="2"/>
      <c r="BE369" s="2"/>
    </row>
    <row r="370" spans="9:57" ht="12.75" x14ac:dyDescent="0.2">
      <c r="I370" s="2"/>
      <c r="AG370" s="4"/>
      <c r="AH370" s="4"/>
      <c r="AQ370" s="2"/>
      <c r="BE370" s="2"/>
    </row>
    <row r="371" spans="9:57" ht="12.75" x14ac:dyDescent="0.2">
      <c r="I371" s="2"/>
      <c r="AG371" s="4"/>
      <c r="AH371" s="4"/>
      <c r="AQ371" s="2"/>
      <c r="BE371" s="2"/>
    </row>
    <row r="372" spans="9:57" ht="12.75" x14ac:dyDescent="0.2">
      <c r="I372" s="2"/>
      <c r="AG372" s="4"/>
      <c r="AH372" s="4"/>
      <c r="AQ372" s="2"/>
      <c r="BE372" s="2"/>
    </row>
    <row r="373" spans="9:57" ht="12.75" x14ac:dyDescent="0.2">
      <c r="I373" s="2"/>
      <c r="AG373" s="4"/>
      <c r="AH373" s="4"/>
      <c r="AQ373" s="2"/>
      <c r="BE373" s="2"/>
    </row>
    <row r="374" spans="9:57" ht="12.75" x14ac:dyDescent="0.2">
      <c r="I374" s="2"/>
      <c r="AG374" s="4"/>
      <c r="AH374" s="4"/>
      <c r="AQ374" s="2"/>
      <c r="BE374" s="2"/>
    </row>
    <row r="375" spans="9:57" ht="12.75" x14ac:dyDescent="0.2">
      <c r="I375" s="2"/>
      <c r="AG375" s="4"/>
      <c r="AH375" s="4"/>
      <c r="AQ375" s="2"/>
      <c r="BE375" s="2"/>
    </row>
    <row r="376" spans="9:57" ht="12.75" x14ac:dyDescent="0.2">
      <c r="I376" s="2"/>
      <c r="AG376" s="4"/>
      <c r="AH376" s="4"/>
      <c r="AQ376" s="2"/>
      <c r="BE376" s="2"/>
    </row>
    <row r="377" spans="9:57" ht="12.75" x14ac:dyDescent="0.2">
      <c r="I377" s="2"/>
      <c r="AG377" s="4"/>
      <c r="AH377" s="4"/>
      <c r="AQ377" s="2"/>
      <c r="BE377" s="2"/>
    </row>
    <row r="378" spans="9:57" ht="12.75" x14ac:dyDescent="0.2">
      <c r="I378" s="2"/>
      <c r="AG378" s="4"/>
      <c r="AH378" s="4"/>
      <c r="AQ378" s="2"/>
      <c r="BE378" s="2"/>
    </row>
    <row r="379" spans="9:57" ht="12.75" x14ac:dyDescent="0.2">
      <c r="I379" s="2"/>
      <c r="AG379" s="4"/>
      <c r="AH379" s="4"/>
      <c r="AQ379" s="2"/>
      <c r="BE379" s="2"/>
    </row>
    <row r="380" spans="9:57" ht="12.75" x14ac:dyDescent="0.2">
      <c r="I380" s="2"/>
      <c r="AG380" s="4"/>
      <c r="AH380" s="4"/>
      <c r="AQ380" s="2"/>
      <c r="BE380" s="2"/>
    </row>
    <row r="381" spans="9:57" ht="12.75" x14ac:dyDescent="0.2">
      <c r="I381" s="2"/>
      <c r="AG381" s="4"/>
      <c r="AH381" s="4"/>
      <c r="AQ381" s="2"/>
      <c r="BE381" s="2"/>
    </row>
    <row r="382" spans="9:57" ht="12.75" x14ac:dyDescent="0.2">
      <c r="I382" s="2"/>
      <c r="AG382" s="4"/>
      <c r="AH382" s="4"/>
      <c r="AQ382" s="2"/>
      <c r="BE382" s="2"/>
    </row>
    <row r="383" spans="9:57" ht="12.75" x14ac:dyDescent="0.2">
      <c r="I383" s="2"/>
      <c r="AG383" s="4"/>
      <c r="AH383" s="4"/>
      <c r="AQ383" s="2"/>
      <c r="BE383" s="2"/>
    </row>
    <row r="384" spans="9:57" ht="12.75" x14ac:dyDescent="0.2">
      <c r="I384" s="2"/>
      <c r="AG384" s="4"/>
      <c r="AH384" s="4"/>
      <c r="AQ384" s="2"/>
      <c r="BE384" s="2"/>
    </row>
    <row r="385" spans="9:57" ht="12.75" x14ac:dyDescent="0.2">
      <c r="I385" s="2"/>
      <c r="AG385" s="4"/>
      <c r="AH385" s="4"/>
      <c r="AQ385" s="2"/>
      <c r="BE385" s="2"/>
    </row>
    <row r="386" spans="9:57" ht="12.75" x14ac:dyDescent="0.2">
      <c r="I386" s="2"/>
      <c r="AG386" s="4"/>
      <c r="AH386" s="4"/>
      <c r="AQ386" s="2"/>
      <c r="BE386" s="2"/>
    </row>
    <row r="387" spans="9:57" ht="12.75" x14ac:dyDescent="0.2">
      <c r="I387" s="2"/>
      <c r="AG387" s="4"/>
      <c r="AH387" s="4"/>
      <c r="AQ387" s="2"/>
      <c r="BE387" s="2"/>
    </row>
    <row r="388" spans="9:57" ht="12.75" x14ac:dyDescent="0.2">
      <c r="I388" s="2"/>
      <c r="AG388" s="4"/>
      <c r="AH388" s="4"/>
      <c r="AQ388" s="2"/>
      <c r="BE388" s="2"/>
    </row>
    <row r="389" spans="9:57" ht="12.75" x14ac:dyDescent="0.2">
      <c r="I389" s="2"/>
      <c r="AG389" s="4"/>
      <c r="AH389" s="4"/>
      <c r="AQ389" s="2"/>
      <c r="BE389" s="2"/>
    </row>
    <row r="390" spans="9:57" ht="12.75" x14ac:dyDescent="0.2">
      <c r="I390" s="2"/>
      <c r="AG390" s="4"/>
      <c r="AH390" s="4"/>
      <c r="AQ390" s="2"/>
      <c r="BE390" s="2"/>
    </row>
    <row r="391" spans="9:57" ht="12.75" x14ac:dyDescent="0.2">
      <c r="I391" s="2"/>
      <c r="AG391" s="4"/>
      <c r="AH391" s="4"/>
      <c r="AQ391" s="2"/>
      <c r="BE391" s="2"/>
    </row>
    <row r="392" spans="9:57" ht="12.75" x14ac:dyDescent="0.2">
      <c r="I392" s="2"/>
      <c r="AG392" s="4"/>
      <c r="AH392" s="4"/>
      <c r="AQ392" s="2"/>
      <c r="BE392" s="2"/>
    </row>
    <row r="393" spans="9:57" ht="12.75" x14ac:dyDescent="0.2">
      <c r="I393" s="2"/>
      <c r="AG393" s="4"/>
      <c r="AH393" s="4"/>
      <c r="AQ393" s="2"/>
      <c r="BE393" s="2"/>
    </row>
    <row r="394" spans="9:57" ht="12.75" x14ac:dyDescent="0.2">
      <c r="I394" s="2"/>
      <c r="AG394" s="4"/>
      <c r="AH394" s="4"/>
      <c r="AQ394" s="2"/>
      <c r="BE394" s="2"/>
    </row>
    <row r="395" spans="9:57" ht="12.75" x14ac:dyDescent="0.2">
      <c r="I395" s="2"/>
      <c r="AG395" s="4"/>
      <c r="AH395" s="4"/>
      <c r="AQ395" s="2"/>
      <c r="BE395" s="2"/>
    </row>
    <row r="396" spans="9:57" ht="12.75" x14ac:dyDescent="0.2">
      <c r="I396" s="2"/>
      <c r="AG396" s="4"/>
      <c r="AH396" s="4"/>
      <c r="AQ396" s="2"/>
      <c r="BE396" s="2"/>
    </row>
    <row r="397" spans="9:57" ht="12.75" x14ac:dyDescent="0.2">
      <c r="I397" s="2"/>
      <c r="AG397" s="4"/>
      <c r="AH397" s="4"/>
      <c r="AQ397" s="2"/>
      <c r="BE397" s="2"/>
    </row>
    <row r="398" spans="9:57" ht="12.75" x14ac:dyDescent="0.2">
      <c r="I398" s="2"/>
      <c r="AG398" s="4"/>
      <c r="AH398" s="4"/>
      <c r="AQ398" s="2"/>
      <c r="BE398" s="2"/>
    </row>
    <row r="399" spans="9:57" ht="12.75" x14ac:dyDescent="0.2">
      <c r="I399" s="2"/>
      <c r="AG399" s="4"/>
      <c r="AH399" s="4"/>
      <c r="AQ399" s="2"/>
      <c r="BE399" s="2"/>
    </row>
    <row r="400" spans="9:57" ht="12.75" x14ac:dyDescent="0.2">
      <c r="I400" s="2"/>
      <c r="AG400" s="4"/>
      <c r="AH400" s="4"/>
      <c r="AQ400" s="2"/>
      <c r="BE400" s="2"/>
    </row>
    <row r="401" spans="9:57" ht="12.75" x14ac:dyDescent="0.2">
      <c r="I401" s="2"/>
      <c r="AG401" s="4"/>
      <c r="AH401" s="4"/>
      <c r="AQ401" s="2"/>
      <c r="BE401" s="2"/>
    </row>
    <row r="402" spans="9:57" ht="12.75" x14ac:dyDescent="0.2">
      <c r="I402" s="2"/>
      <c r="AG402" s="4"/>
      <c r="AH402" s="4"/>
      <c r="AQ402" s="2"/>
      <c r="BE402" s="2"/>
    </row>
    <row r="403" spans="9:57" ht="12.75" x14ac:dyDescent="0.2">
      <c r="I403" s="2"/>
      <c r="AG403" s="4"/>
      <c r="AH403" s="4"/>
      <c r="AQ403" s="2"/>
      <c r="BE403" s="2"/>
    </row>
    <row r="404" spans="9:57" ht="12.75" x14ac:dyDescent="0.2">
      <c r="I404" s="2"/>
      <c r="AG404" s="4"/>
      <c r="AH404" s="4"/>
      <c r="AQ404" s="2"/>
      <c r="BE404" s="2"/>
    </row>
    <row r="405" spans="9:57" ht="12.75" x14ac:dyDescent="0.2">
      <c r="I405" s="2"/>
      <c r="AG405" s="4"/>
      <c r="AH405" s="4"/>
      <c r="AQ405" s="2"/>
      <c r="BE405" s="2"/>
    </row>
    <row r="406" spans="9:57" ht="12.75" x14ac:dyDescent="0.2">
      <c r="I406" s="2"/>
      <c r="AG406" s="4"/>
      <c r="AH406" s="4"/>
      <c r="AQ406" s="2"/>
      <c r="BE406" s="2"/>
    </row>
    <row r="407" spans="9:57" ht="12.75" x14ac:dyDescent="0.2">
      <c r="I407" s="2"/>
      <c r="AG407" s="4"/>
      <c r="AH407" s="4"/>
      <c r="AQ407" s="2"/>
      <c r="BE407" s="2"/>
    </row>
    <row r="408" spans="9:57" ht="12.75" x14ac:dyDescent="0.2">
      <c r="I408" s="2"/>
      <c r="AG408" s="4"/>
      <c r="AH408" s="4"/>
      <c r="AQ408" s="2"/>
      <c r="BE408" s="2"/>
    </row>
    <row r="409" spans="9:57" ht="12.75" x14ac:dyDescent="0.2">
      <c r="I409" s="2"/>
      <c r="AG409" s="4"/>
      <c r="AH409" s="4"/>
      <c r="AQ409" s="2"/>
      <c r="BE409" s="2"/>
    </row>
    <row r="410" spans="9:57" ht="12.75" x14ac:dyDescent="0.2">
      <c r="I410" s="2"/>
      <c r="AG410" s="4"/>
      <c r="AH410" s="4"/>
      <c r="AQ410" s="2"/>
      <c r="BE410" s="2"/>
    </row>
    <row r="411" spans="9:57" ht="12.75" x14ac:dyDescent="0.2">
      <c r="I411" s="2"/>
      <c r="AG411" s="4"/>
      <c r="AH411" s="4"/>
      <c r="AQ411" s="2"/>
      <c r="BE411" s="2"/>
    </row>
    <row r="412" spans="9:57" ht="12.75" x14ac:dyDescent="0.2">
      <c r="I412" s="2"/>
      <c r="AG412" s="4"/>
      <c r="AH412" s="4"/>
      <c r="AQ412" s="2"/>
      <c r="BE412" s="2"/>
    </row>
    <row r="413" spans="9:57" ht="12.75" x14ac:dyDescent="0.2">
      <c r="I413" s="2"/>
      <c r="AG413" s="4"/>
      <c r="AH413" s="4"/>
      <c r="AQ413" s="2"/>
      <c r="BE413" s="2"/>
    </row>
    <row r="414" spans="9:57" ht="12.75" x14ac:dyDescent="0.2">
      <c r="I414" s="2"/>
      <c r="AG414" s="4"/>
      <c r="AH414" s="4"/>
      <c r="AQ414" s="2"/>
      <c r="BE414" s="2"/>
    </row>
    <row r="415" spans="9:57" ht="12.75" x14ac:dyDescent="0.2">
      <c r="I415" s="2"/>
      <c r="AG415" s="4"/>
      <c r="AH415" s="4"/>
      <c r="AQ415" s="2"/>
      <c r="BE415" s="2"/>
    </row>
    <row r="416" spans="9:57" ht="12.75" x14ac:dyDescent="0.2">
      <c r="I416" s="2"/>
      <c r="AG416" s="4"/>
      <c r="AH416" s="4"/>
      <c r="AQ416" s="2"/>
      <c r="BE416" s="2"/>
    </row>
    <row r="417" spans="9:57" ht="12.75" x14ac:dyDescent="0.2">
      <c r="I417" s="2"/>
      <c r="AG417" s="4"/>
      <c r="AH417" s="4"/>
      <c r="AQ417" s="2"/>
      <c r="BE417" s="2"/>
    </row>
    <row r="418" spans="9:57" ht="12.75" x14ac:dyDescent="0.2">
      <c r="I418" s="2"/>
      <c r="AG418" s="4"/>
      <c r="AH418" s="4"/>
      <c r="AQ418" s="2"/>
      <c r="BE418" s="2"/>
    </row>
    <row r="419" spans="9:57" ht="12.75" x14ac:dyDescent="0.2">
      <c r="I419" s="2"/>
      <c r="AG419" s="4"/>
      <c r="AH419" s="4"/>
      <c r="AQ419" s="2"/>
      <c r="BE419" s="2"/>
    </row>
    <row r="420" spans="9:57" ht="12.75" x14ac:dyDescent="0.2">
      <c r="I420" s="2"/>
      <c r="AG420" s="4"/>
      <c r="AH420" s="4"/>
      <c r="AQ420" s="2"/>
      <c r="BE420" s="2"/>
    </row>
    <row r="421" spans="9:57" ht="12.75" x14ac:dyDescent="0.2">
      <c r="I421" s="2"/>
      <c r="AG421" s="4"/>
      <c r="AH421" s="4"/>
      <c r="AQ421" s="2"/>
      <c r="BE421" s="2"/>
    </row>
    <row r="422" spans="9:57" ht="12.75" x14ac:dyDescent="0.2">
      <c r="I422" s="2"/>
      <c r="AG422" s="4"/>
      <c r="AH422" s="4"/>
      <c r="AQ422" s="2"/>
      <c r="BE422" s="2"/>
    </row>
    <row r="423" spans="9:57" ht="12.75" x14ac:dyDescent="0.2">
      <c r="I423" s="2"/>
      <c r="AG423" s="4"/>
      <c r="AH423" s="4"/>
      <c r="AQ423" s="2"/>
      <c r="BE423" s="2"/>
    </row>
    <row r="424" spans="9:57" ht="12.75" x14ac:dyDescent="0.2">
      <c r="I424" s="2"/>
      <c r="AG424" s="4"/>
      <c r="AH424" s="4"/>
      <c r="AQ424" s="2"/>
      <c r="BE424" s="2"/>
    </row>
    <row r="425" spans="9:57" ht="12.75" x14ac:dyDescent="0.2">
      <c r="I425" s="2"/>
      <c r="AG425" s="4"/>
      <c r="AH425" s="4"/>
      <c r="AQ425" s="2"/>
      <c r="BE425" s="2"/>
    </row>
    <row r="426" spans="9:57" ht="12.75" x14ac:dyDescent="0.2">
      <c r="I426" s="2"/>
      <c r="AG426" s="4"/>
      <c r="AH426" s="4"/>
      <c r="AQ426" s="2"/>
      <c r="BE426" s="2"/>
    </row>
    <row r="427" spans="9:57" ht="12.75" x14ac:dyDescent="0.2">
      <c r="I427" s="2"/>
      <c r="AG427" s="4"/>
      <c r="AH427" s="4"/>
      <c r="AQ427" s="2"/>
      <c r="BE427" s="2"/>
    </row>
    <row r="428" spans="9:57" ht="12.75" x14ac:dyDescent="0.2">
      <c r="I428" s="2"/>
      <c r="AG428" s="4"/>
      <c r="AH428" s="4"/>
      <c r="AQ428" s="2"/>
      <c r="BE428" s="2"/>
    </row>
    <row r="429" spans="9:57" ht="12.75" x14ac:dyDescent="0.2">
      <c r="I429" s="2"/>
      <c r="AG429" s="4"/>
      <c r="AH429" s="4"/>
      <c r="AQ429" s="2"/>
      <c r="BE429" s="2"/>
    </row>
    <row r="430" spans="9:57" ht="12.75" x14ac:dyDescent="0.2">
      <c r="I430" s="2"/>
      <c r="AG430" s="4"/>
      <c r="AH430" s="4"/>
      <c r="AQ430" s="2"/>
      <c r="BE430" s="2"/>
    </row>
    <row r="431" spans="9:57" ht="12.75" x14ac:dyDescent="0.2">
      <c r="I431" s="2"/>
      <c r="AG431" s="4"/>
      <c r="AH431" s="4"/>
      <c r="AQ431" s="2"/>
      <c r="BE431" s="2"/>
    </row>
    <row r="432" spans="9:57" ht="12.75" x14ac:dyDescent="0.2">
      <c r="I432" s="2"/>
      <c r="AG432" s="4"/>
      <c r="AH432" s="4"/>
      <c r="AQ432" s="2"/>
      <c r="BE432" s="2"/>
    </row>
    <row r="433" spans="9:57" ht="12.75" x14ac:dyDescent="0.2">
      <c r="I433" s="2"/>
      <c r="AG433" s="4"/>
      <c r="AH433" s="4"/>
      <c r="AQ433" s="2"/>
      <c r="BE433" s="2"/>
    </row>
    <row r="434" spans="9:57" ht="12.75" x14ac:dyDescent="0.2">
      <c r="I434" s="2"/>
      <c r="AG434" s="4"/>
      <c r="AH434" s="4"/>
      <c r="AQ434" s="2"/>
      <c r="BE434" s="2"/>
    </row>
    <row r="435" spans="9:57" ht="12.75" x14ac:dyDescent="0.2">
      <c r="I435" s="2"/>
      <c r="AG435" s="4"/>
      <c r="AH435" s="4"/>
      <c r="AQ435" s="2"/>
      <c r="BE435" s="2"/>
    </row>
    <row r="436" spans="9:57" ht="12.75" x14ac:dyDescent="0.2">
      <c r="I436" s="2"/>
      <c r="AG436" s="4"/>
      <c r="AH436" s="4"/>
      <c r="AQ436" s="2"/>
      <c r="BE436" s="2"/>
    </row>
    <row r="437" spans="9:57" ht="12.75" x14ac:dyDescent="0.2">
      <c r="I437" s="2"/>
      <c r="AG437" s="4"/>
      <c r="AH437" s="4"/>
      <c r="AQ437" s="2"/>
      <c r="BE437" s="2"/>
    </row>
    <row r="438" spans="9:57" ht="12.75" x14ac:dyDescent="0.2">
      <c r="I438" s="2"/>
      <c r="AG438" s="4"/>
      <c r="AH438" s="4"/>
      <c r="AQ438" s="2"/>
      <c r="BE438" s="2"/>
    </row>
    <row r="439" spans="9:57" ht="12.75" x14ac:dyDescent="0.2">
      <c r="I439" s="2"/>
      <c r="AG439" s="4"/>
      <c r="AH439" s="4"/>
      <c r="AQ439" s="2"/>
      <c r="BE439" s="2"/>
    </row>
    <row r="440" spans="9:57" ht="12.75" x14ac:dyDescent="0.2">
      <c r="I440" s="2"/>
      <c r="AG440" s="4"/>
      <c r="AH440" s="4"/>
      <c r="AQ440" s="2"/>
      <c r="BE440" s="2"/>
    </row>
    <row r="441" spans="9:57" ht="12.75" x14ac:dyDescent="0.2">
      <c r="I441" s="2"/>
      <c r="AG441" s="4"/>
      <c r="AH441" s="4"/>
      <c r="AQ441" s="2"/>
      <c r="BE441" s="2"/>
    </row>
    <row r="442" spans="9:57" ht="12.75" x14ac:dyDescent="0.2">
      <c r="I442" s="2"/>
      <c r="AG442" s="4"/>
      <c r="AH442" s="4"/>
      <c r="AQ442" s="2"/>
      <c r="BE442" s="2"/>
    </row>
    <row r="443" spans="9:57" ht="12.75" x14ac:dyDescent="0.2">
      <c r="I443" s="2"/>
      <c r="AG443" s="4"/>
      <c r="AH443" s="4"/>
      <c r="AQ443" s="2"/>
      <c r="BE443" s="2"/>
    </row>
    <row r="444" spans="9:57" ht="12.75" x14ac:dyDescent="0.2">
      <c r="I444" s="2"/>
      <c r="AG444" s="4"/>
      <c r="AH444" s="4"/>
      <c r="AQ444" s="2"/>
      <c r="BE444" s="2"/>
    </row>
    <row r="445" spans="9:57" ht="12.75" x14ac:dyDescent="0.2">
      <c r="I445" s="2"/>
      <c r="AG445" s="4"/>
      <c r="AH445" s="4"/>
      <c r="AQ445" s="2"/>
      <c r="BE445" s="2"/>
    </row>
    <row r="446" spans="9:57" ht="12.75" x14ac:dyDescent="0.2">
      <c r="I446" s="2"/>
      <c r="AG446" s="4"/>
      <c r="AH446" s="4"/>
      <c r="AQ446" s="2"/>
      <c r="BE446" s="2"/>
    </row>
    <row r="447" spans="9:57" ht="12.75" x14ac:dyDescent="0.2">
      <c r="I447" s="2"/>
      <c r="AG447" s="4"/>
      <c r="AH447" s="4"/>
      <c r="AQ447" s="2"/>
      <c r="BE447" s="2"/>
    </row>
    <row r="448" spans="9:57" ht="12.75" x14ac:dyDescent="0.2">
      <c r="I448" s="2"/>
      <c r="AG448" s="4"/>
      <c r="AH448" s="4"/>
      <c r="AQ448" s="2"/>
      <c r="BE448" s="2"/>
    </row>
    <row r="449" spans="9:57" ht="12.75" x14ac:dyDescent="0.2">
      <c r="I449" s="2"/>
      <c r="AG449" s="4"/>
      <c r="AH449" s="4"/>
      <c r="AQ449" s="2"/>
      <c r="BE449" s="2"/>
    </row>
    <row r="450" spans="9:57" ht="12.75" x14ac:dyDescent="0.2">
      <c r="I450" s="2"/>
      <c r="AG450" s="4"/>
      <c r="AH450" s="4"/>
      <c r="AQ450" s="2"/>
      <c r="BE450" s="2"/>
    </row>
    <row r="451" spans="9:57" ht="12.75" x14ac:dyDescent="0.2">
      <c r="I451" s="2"/>
      <c r="AG451" s="4"/>
      <c r="AH451" s="4"/>
      <c r="AQ451" s="2"/>
      <c r="BE451" s="2"/>
    </row>
    <row r="452" spans="9:57" ht="12.75" x14ac:dyDescent="0.2">
      <c r="I452" s="2"/>
      <c r="AG452" s="4"/>
      <c r="AH452" s="4"/>
      <c r="AQ452" s="2"/>
      <c r="BE452" s="2"/>
    </row>
    <row r="453" spans="9:57" ht="12.75" x14ac:dyDescent="0.2">
      <c r="I453" s="2"/>
      <c r="AG453" s="4"/>
      <c r="AH453" s="4"/>
      <c r="AQ453" s="2"/>
      <c r="BE453" s="2"/>
    </row>
    <row r="454" spans="9:57" ht="12.75" x14ac:dyDescent="0.2">
      <c r="I454" s="2"/>
      <c r="AG454" s="4"/>
      <c r="AH454" s="4"/>
      <c r="AQ454" s="2"/>
      <c r="BE454" s="2"/>
    </row>
    <row r="455" spans="9:57" ht="12.75" x14ac:dyDescent="0.2">
      <c r="I455" s="2"/>
      <c r="AG455" s="4"/>
      <c r="AH455" s="4"/>
      <c r="AQ455" s="2"/>
      <c r="BE455" s="2"/>
    </row>
    <row r="456" spans="9:57" ht="12.75" x14ac:dyDescent="0.2">
      <c r="I456" s="2"/>
      <c r="AG456" s="4"/>
      <c r="AH456" s="4"/>
      <c r="AQ456" s="2"/>
      <c r="BE456" s="2"/>
    </row>
    <row r="457" spans="9:57" ht="12.75" x14ac:dyDescent="0.2">
      <c r="I457" s="2"/>
      <c r="AG457" s="4"/>
      <c r="AH457" s="4"/>
      <c r="AQ457" s="2"/>
      <c r="BE457" s="2"/>
    </row>
    <row r="458" spans="9:57" ht="12.75" x14ac:dyDescent="0.2">
      <c r="I458" s="2"/>
      <c r="AG458" s="4"/>
      <c r="AH458" s="4"/>
      <c r="AQ458" s="2"/>
      <c r="BE458" s="2"/>
    </row>
    <row r="459" spans="9:57" ht="12.75" x14ac:dyDescent="0.2">
      <c r="I459" s="2"/>
      <c r="AG459" s="4"/>
      <c r="AH459" s="4"/>
      <c r="AQ459" s="2"/>
      <c r="BE459" s="2"/>
    </row>
    <row r="460" spans="9:57" ht="12.75" x14ac:dyDescent="0.2">
      <c r="I460" s="2"/>
      <c r="AG460" s="4"/>
      <c r="AH460" s="4"/>
      <c r="AQ460" s="2"/>
      <c r="BE460" s="2"/>
    </row>
    <row r="461" spans="9:57" ht="12.75" x14ac:dyDescent="0.2">
      <c r="I461" s="2"/>
      <c r="AG461" s="4"/>
      <c r="AH461" s="4"/>
      <c r="AQ461" s="2"/>
      <c r="BE461" s="2"/>
    </row>
    <row r="462" spans="9:57" ht="12.75" x14ac:dyDescent="0.2">
      <c r="I462" s="2"/>
      <c r="AG462" s="4"/>
      <c r="AH462" s="4"/>
      <c r="AQ462" s="2"/>
      <c r="BE462" s="2"/>
    </row>
    <row r="463" spans="9:57" ht="12.75" x14ac:dyDescent="0.2">
      <c r="I463" s="2"/>
      <c r="AG463" s="4"/>
      <c r="AH463" s="4"/>
      <c r="AQ463" s="2"/>
      <c r="BE463" s="2"/>
    </row>
    <row r="464" spans="9:57" ht="12.75" x14ac:dyDescent="0.2">
      <c r="I464" s="2"/>
      <c r="AG464" s="4"/>
      <c r="AH464" s="4"/>
      <c r="AQ464" s="2"/>
      <c r="BE464" s="2"/>
    </row>
    <row r="465" spans="9:57" ht="12.75" x14ac:dyDescent="0.2">
      <c r="I465" s="2"/>
      <c r="AG465" s="4"/>
      <c r="AH465" s="4"/>
      <c r="AQ465" s="2"/>
      <c r="BE465" s="2"/>
    </row>
    <row r="466" spans="9:57" ht="12.75" x14ac:dyDescent="0.2">
      <c r="I466" s="2"/>
      <c r="AG466" s="4"/>
      <c r="AH466" s="4"/>
      <c r="AQ466" s="2"/>
      <c r="BE466" s="2"/>
    </row>
    <row r="467" spans="9:57" ht="12.75" x14ac:dyDescent="0.2">
      <c r="I467" s="2"/>
      <c r="AG467" s="4"/>
      <c r="AH467" s="4"/>
      <c r="AQ467" s="2"/>
      <c r="BE467" s="2"/>
    </row>
    <row r="468" spans="9:57" ht="12.75" x14ac:dyDescent="0.2">
      <c r="I468" s="2"/>
      <c r="AG468" s="4"/>
      <c r="AH468" s="4"/>
      <c r="AQ468" s="2"/>
      <c r="BE468" s="2"/>
    </row>
    <row r="469" spans="9:57" ht="12.75" x14ac:dyDescent="0.2">
      <c r="I469" s="2"/>
      <c r="AG469" s="4"/>
      <c r="AH469" s="4"/>
      <c r="AQ469" s="2"/>
      <c r="BE469" s="2"/>
    </row>
    <row r="470" spans="9:57" ht="12.75" x14ac:dyDescent="0.2">
      <c r="I470" s="2"/>
      <c r="AG470" s="4"/>
      <c r="AH470" s="4"/>
      <c r="AQ470" s="2"/>
      <c r="BE470" s="2"/>
    </row>
    <row r="471" spans="9:57" ht="12.75" x14ac:dyDescent="0.2">
      <c r="I471" s="2"/>
      <c r="AG471" s="4"/>
      <c r="AH471" s="4"/>
      <c r="AQ471" s="2"/>
      <c r="BE471" s="2"/>
    </row>
    <row r="472" spans="9:57" ht="12.75" x14ac:dyDescent="0.2">
      <c r="I472" s="2"/>
      <c r="AG472" s="4"/>
      <c r="AH472" s="4"/>
      <c r="AQ472" s="2"/>
      <c r="BE472" s="2"/>
    </row>
    <row r="473" spans="9:57" ht="12.75" x14ac:dyDescent="0.2">
      <c r="I473" s="2"/>
      <c r="AG473" s="4"/>
      <c r="AH473" s="4"/>
      <c r="AQ473" s="2"/>
      <c r="BE473" s="2"/>
    </row>
    <row r="474" spans="9:57" ht="12.75" x14ac:dyDescent="0.2">
      <c r="I474" s="2"/>
      <c r="AG474" s="4"/>
      <c r="AH474" s="4"/>
      <c r="AQ474" s="2"/>
      <c r="BE474" s="2"/>
    </row>
    <row r="475" spans="9:57" ht="12.75" x14ac:dyDescent="0.2">
      <c r="I475" s="2"/>
      <c r="AG475" s="4"/>
      <c r="AH475" s="4"/>
      <c r="AQ475" s="2"/>
      <c r="BE475" s="2"/>
    </row>
    <row r="476" spans="9:57" ht="12.75" x14ac:dyDescent="0.2">
      <c r="I476" s="2"/>
      <c r="AG476" s="4"/>
      <c r="AH476" s="4"/>
      <c r="AQ476" s="2"/>
      <c r="BE476" s="2"/>
    </row>
    <row r="477" spans="9:57" ht="12.75" x14ac:dyDescent="0.2">
      <c r="I477" s="2"/>
      <c r="AG477" s="4"/>
      <c r="AH477" s="4"/>
      <c r="AQ477" s="2"/>
      <c r="BE477" s="2"/>
    </row>
    <row r="478" spans="9:57" ht="12.75" x14ac:dyDescent="0.2">
      <c r="I478" s="2"/>
      <c r="AG478" s="4"/>
      <c r="AH478" s="4"/>
      <c r="AQ478" s="2"/>
      <c r="BE478" s="2"/>
    </row>
    <row r="479" spans="9:57" ht="12.75" x14ac:dyDescent="0.2">
      <c r="I479" s="2"/>
      <c r="AG479" s="4"/>
      <c r="AH479" s="4"/>
      <c r="AQ479" s="2"/>
      <c r="BE479" s="2"/>
    </row>
    <row r="480" spans="9:57" ht="12.75" x14ac:dyDescent="0.2">
      <c r="I480" s="2"/>
      <c r="AG480" s="4"/>
      <c r="AH480" s="4"/>
      <c r="AQ480" s="2"/>
      <c r="BE480" s="2"/>
    </row>
    <row r="481" spans="9:57" ht="12.75" x14ac:dyDescent="0.2">
      <c r="I481" s="2"/>
      <c r="AG481" s="4"/>
      <c r="AH481" s="4"/>
      <c r="AQ481" s="2"/>
      <c r="BE481" s="2"/>
    </row>
    <row r="482" spans="9:57" ht="12.75" x14ac:dyDescent="0.2">
      <c r="I482" s="2"/>
      <c r="AG482" s="4"/>
      <c r="AH482" s="4"/>
      <c r="AQ482" s="2"/>
      <c r="BE482" s="2"/>
    </row>
    <row r="483" spans="9:57" ht="12.75" x14ac:dyDescent="0.2">
      <c r="I483" s="2"/>
      <c r="AG483" s="4"/>
      <c r="AH483" s="4"/>
      <c r="AQ483" s="2"/>
      <c r="BE483" s="2"/>
    </row>
    <row r="484" spans="9:57" ht="12.75" x14ac:dyDescent="0.2">
      <c r="I484" s="2"/>
      <c r="AG484" s="4"/>
      <c r="AH484" s="4"/>
      <c r="AQ484" s="2"/>
      <c r="BE484" s="2"/>
    </row>
    <row r="485" spans="9:57" ht="12.75" x14ac:dyDescent="0.2">
      <c r="I485" s="2"/>
      <c r="AG485" s="4"/>
      <c r="AH485" s="4"/>
      <c r="AQ485" s="2"/>
      <c r="BE485" s="2"/>
    </row>
    <row r="486" spans="9:57" ht="12.75" x14ac:dyDescent="0.2">
      <c r="I486" s="2"/>
      <c r="AG486" s="4"/>
      <c r="AH486" s="4"/>
      <c r="AQ486" s="2"/>
      <c r="BE486" s="2"/>
    </row>
    <row r="487" spans="9:57" ht="12.75" x14ac:dyDescent="0.2">
      <c r="I487" s="2"/>
      <c r="AG487" s="4"/>
      <c r="AH487" s="4"/>
      <c r="AQ487" s="2"/>
      <c r="BE487" s="2"/>
    </row>
    <row r="488" spans="9:57" ht="12.75" x14ac:dyDescent="0.2">
      <c r="I488" s="2"/>
      <c r="AG488" s="4"/>
      <c r="AH488" s="4"/>
      <c r="AQ488" s="2"/>
      <c r="BE488" s="2"/>
    </row>
    <row r="489" spans="9:57" ht="12.75" x14ac:dyDescent="0.2">
      <c r="I489" s="2"/>
      <c r="AG489" s="4"/>
      <c r="AH489" s="4"/>
      <c r="AQ489" s="2"/>
      <c r="BE489" s="2"/>
    </row>
    <row r="490" spans="9:57" ht="12.75" x14ac:dyDescent="0.2">
      <c r="I490" s="2"/>
      <c r="AG490" s="4"/>
      <c r="AH490" s="4"/>
      <c r="AQ490" s="2"/>
      <c r="BE490" s="2"/>
    </row>
    <row r="491" spans="9:57" ht="12.75" x14ac:dyDescent="0.2">
      <c r="I491" s="2"/>
      <c r="AG491" s="4"/>
      <c r="AH491" s="4"/>
      <c r="AQ491" s="2"/>
      <c r="BE491" s="2"/>
    </row>
    <row r="492" spans="9:57" ht="12.75" x14ac:dyDescent="0.2">
      <c r="I492" s="2"/>
      <c r="AG492" s="4"/>
      <c r="AH492" s="4"/>
      <c r="AQ492" s="2"/>
      <c r="BE492" s="2"/>
    </row>
    <row r="493" spans="9:57" ht="12.75" x14ac:dyDescent="0.2">
      <c r="I493" s="2"/>
      <c r="AG493" s="4"/>
      <c r="AH493" s="4"/>
      <c r="AQ493" s="2"/>
      <c r="BE493" s="2"/>
    </row>
    <row r="494" spans="9:57" ht="12.75" x14ac:dyDescent="0.2">
      <c r="I494" s="2"/>
      <c r="AG494" s="4"/>
      <c r="AH494" s="4"/>
      <c r="AQ494" s="2"/>
      <c r="BE494" s="2"/>
    </row>
    <row r="495" spans="9:57" ht="12.75" x14ac:dyDescent="0.2">
      <c r="I495" s="2"/>
      <c r="AG495" s="4"/>
      <c r="AH495" s="4"/>
      <c r="AQ495" s="2"/>
      <c r="BE495" s="2"/>
    </row>
    <row r="496" spans="9:57" ht="12.75" x14ac:dyDescent="0.2">
      <c r="I496" s="2"/>
      <c r="AG496" s="4"/>
      <c r="AH496" s="4"/>
      <c r="AQ496" s="2"/>
      <c r="BE496" s="2"/>
    </row>
    <row r="497" spans="9:57" ht="12.75" x14ac:dyDescent="0.2">
      <c r="I497" s="2"/>
      <c r="AG497" s="4"/>
      <c r="AH497" s="4"/>
      <c r="AQ497" s="2"/>
      <c r="BE497" s="2"/>
    </row>
    <row r="498" spans="9:57" ht="12.75" x14ac:dyDescent="0.2">
      <c r="I498" s="2"/>
      <c r="AG498" s="4"/>
      <c r="AH498" s="4"/>
      <c r="AQ498" s="2"/>
      <c r="BE498" s="2"/>
    </row>
    <row r="499" spans="9:57" ht="12.75" x14ac:dyDescent="0.2">
      <c r="I499" s="2"/>
      <c r="AG499" s="4"/>
      <c r="AH499" s="4"/>
      <c r="AQ499" s="2"/>
      <c r="BE499" s="2"/>
    </row>
    <row r="500" spans="9:57" ht="12.75" x14ac:dyDescent="0.2">
      <c r="I500" s="2"/>
      <c r="AG500" s="4"/>
      <c r="AH500" s="4"/>
      <c r="AQ500" s="2"/>
      <c r="BE500" s="2"/>
    </row>
    <row r="501" spans="9:57" ht="12.75" x14ac:dyDescent="0.2">
      <c r="I501" s="2"/>
      <c r="AG501" s="4"/>
      <c r="AH501" s="4"/>
      <c r="AQ501" s="2"/>
      <c r="BE501" s="2"/>
    </row>
    <row r="502" spans="9:57" ht="12.75" x14ac:dyDescent="0.2">
      <c r="I502" s="2"/>
      <c r="AG502" s="4"/>
      <c r="AH502" s="4"/>
      <c r="AQ502" s="2"/>
      <c r="BE502" s="2"/>
    </row>
    <row r="503" spans="9:57" ht="12.75" x14ac:dyDescent="0.2">
      <c r="I503" s="2"/>
      <c r="AG503" s="4"/>
      <c r="AH503" s="4"/>
      <c r="AQ503" s="2"/>
      <c r="BE503" s="2"/>
    </row>
    <row r="504" spans="9:57" ht="12.75" x14ac:dyDescent="0.2">
      <c r="I504" s="2"/>
      <c r="AG504" s="4"/>
      <c r="AH504" s="4"/>
      <c r="AQ504" s="2"/>
      <c r="BE504" s="2"/>
    </row>
    <row r="505" spans="9:57" ht="12.75" x14ac:dyDescent="0.2">
      <c r="I505" s="2"/>
      <c r="AG505" s="4"/>
      <c r="AH505" s="4"/>
      <c r="AQ505" s="2"/>
      <c r="BE505" s="2"/>
    </row>
    <row r="506" spans="9:57" ht="12.75" x14ac:dyDescent="0.2">
      <c r="I506" s="2"/>
      <c r="AG506" s="4"/>
      <c r="AH506" s="4"/>
      <c r="AQ506" s="2"/>
      <c r="BE506" s="2"/>
    </row>
    <row r="507" spans="9:57" ht="12.75" x14ac:dyDescent="0.2">
      <c r="I507" s="2"/>
      <c r="AG507" s="4"/>
      <c r="AH507" s="4"/>
      <c r="AQ507" s="2"/>
      <c r="BE507" s="2"/>
    </row>
    <row r="508" spans="9:57" ht="12.75" x14ac:dyDescent="0.2">
      <c r="I508" s="2"/>
      <c r="AG508" s="4"/>
      <c r="AH508" s="4"/>
      <c r="AQ508" s="2"/>
      <c r="BE508" s="2"/>
    </row>
    <row r="509" spans="9:57" ht="12.75" x14ac:dyDescent="0.2">
      <c r="I509" s="2"/>
      <c r="AG509" s="4"/>
      <c r="AH509" s="4"/>
      <c r="AQ509" s="2"/>
      <c r="BE509" s="2"/>
    </row>
    <row r="510" spans="9:57" ht="12.75" x14ac:dyDescent="0.2">
      <c r="I510" s="2"/>
      <c r="AG510" s="4"/>
      <c r="AH510" s="4"/>
      <c r="AQ510" s="2"/>
      <c r="BE510" s="2"/>
    </row>
    <row r="511" spans="9:57" ht="12.75" x14ac:dyDescent="0.2">
      <c r="I511" s="2"/>
      <c r="AG511" s="4"/>
      <c r="AH511" s="4"/>
      <c r="AQ511" s="2"/>
      <c r="BE511" s="2"/>
    </row>
    <row r="512" spans="9:57" ht="12.75" x14ac:dyDescent="0.2">
      <c r="I512" s="2"/>
      <c r="AG512" s="4"/>
      <c r="AH512" s="4"/>
      <c r="AQ512" s="2"/>
      <c r="BE512" s="2"/>
    </row>
    <row r="513" spans="9:57" ht="12.75" x14ac:dyDescent="0.2">
      <c r="I513" s="2"/>
      <c r="AG513" s="4"/>
      <c r="AH513" s="4"/>
      <c r="AQ513" s="2"/>
      <c r="BE513" s="2"/>
    </row>
    <row r="514" spans="9:57" ht="12.75" x14ac:dyDescent="0.2">
      <c r="I514" s="2"/>
      <c r="AG514" s="4"/>
      <c r="AH514" s="4"/>
      <c r="AQ514" s="2"/>
      <c r="BE514" s="2"/>
    </row>
    <row r="515" spans="9:57" ht="12.75" x14ac:dyDescent="0.2">
      <c r="I515" s="2"/>
      <c r="AG515" s="4"/>
      <c r="AH515" s="4"/>
      <c r="AQ515" s="2"/>
      <c r="BE515" s="2"/>
    </row>
    <row r="516" spans="9:57" ht="12.75" x14ac:dyDescent="0.2">
      <c r="I516" s="2"/>
      <c r="AG516" s="4"/>
      <c r="AH516" s="4"/>
      <c r="AQ516" s="2"/>
      <c r="BE516" s="2"/>
    </row>
    <row r="517" spans="9:57" ht="12.75" x14ac:dyDescent="0.2">
      <c r="I517" s="2"/>
      <c r="AG517" s="4"/>
      <c r="AH517" s="4"/>
      <c r="AQ517" s="2"/>
      <c r="BE517" s="2"/>
    </row>
    <row r="518" spans="9:57" ht="12.75" x14ac:dyDescent="0.2">
      <c r="I518" s="2"/>
      <c r="AG518" s="4"/>
      <c r="AH518" s="4"/>
      <c r="AQ518" s="2"/>
      <c r="BE518" s="2"/>
    </row>
    <row r="519" spans="9:57" ht="12.75" x14ac:dyDescent="0.2">
      <c r="I519" s="2"/>
      <c r="AG519" s="4"/>
      <c r="AH519" s="4"/>
      <c r="AQ519" s="2"/>
      <c r="BE519" s="2"/>
    </row>
    <row r="520" spans="9:57" ht="12.75" x14ac:dyDescent="0.2">
      <c r="I520" s="2"/>
      <c r="AG520" s="4"/>
      <c r="AH520" s="4"/>
      <c r="AQ520" s="2"/>
      <c r="BE520" s="2"/>
    </row>
    <row r="521" spans="9:57" ht="12.75" x14ac:dyDescent="0.2">
      <c r="I521" s="2"/>
      <c r="AG521" s="4"/>
      <c r="AH521" s="4"/>
      <c r="AQ521" s="2"/>
      <c r="BE521" s="2"/>
    </row>
    <row r="522" spans="9:57" ht="12.75" x14ac:dyDescent="0.2">
      <c r="I522" s="2"/>
      <c r="AG522" s="4"/>
      <c r="AH522" s="4"/>
      <c r="AQ522" s="2"/>
      <c r="BE522" s="2"/>
    </row>
    <row r="523" spans="9:57" ht="12.75" x14ac:dyDescent="0.2">
      <c r="I523" s="2"/>
      <c r="AG523" s="4"/>
      <c r="AH523" s="4"/>
      <c r="AQ523" s="2"/>
      <c r="BE523" s="2"/>
    </row>
    <row r="524" spans="9:57" ht="12.75" x14ac:dyDescent="0.2">
      <c r="I524" s="2"/>
      <c r="AG524" s="4"/>
      <c r="AH524" s="4"/>
      <c r="AQ524" s="2"/>
      <c r="BE524" s="2"/>
    </row>
    <row r="525" spans="9:57" ht="12.75" x14ac:dyDescent="0.2">
      <c r="I525" s="2"/>
      <c r="AG525" s="4"/>
      <c r="AH525" s="4"/>
      <c r="AQ525" s="2"/>
      <c r="BE525" s="2"/>
    </row>
    <row r="526" spans="9:57" ht="12.75" x14ac:dyDescent="0.2">
      <c r="I526" s="2"/>
      <c r="AG526" s="4"/>
      <c r="AH526" s="4"/>
      <c r="AQ526" s="2"/>
      <c r="BE526" s="2"/>
    </row>
    <row r="527" spans="9:57" ht="12.75" x14ac:dyDescent="0.2">
      <c r="I527" s="2"/>
      <c r="AG527" s="4"/>
      <c r="AH527" s="4"/>
      <c r="AQ527" s="2"/>
      <c r="BE527" s="2"/>
    </row>
    <row r="528" spans="9:57" ht="12.75" x14ac:dyDescent="0.2">
      <c r="I528" s="2"/>
      <c r="AG528" s="4"/>
      <c r="AH528" s="4"/>
      <c r="AQ528" s="2"/>
      <c r="BE528" s="2"/>
    </row>
    <row r="529" spans="9:57" ht="12.75" x14ac:dyDescent="0.2">
      <c r="I529" s="2"/>
      <c r="AG529" s="4"/>
      <c r="AH529" s="4"/>
      <c r="AQ529" s="2"/>
      <c r="BE529" s="2"/>
    </row>
    <row r="530" spans="9:57" ht="12.75" x14ac:dyDescent="0.2">
      <c r="I530" s="2"/>
      <c r="AG530" s="4"/>
      <c r="AH530" s="4"/>
      <c r="AQ530" s="2"/>
      <c r="BE530" s="2"/>
    </row>
    <row r="531" spans="9:57" ht="12.75" x14ac:dyDescent="0.2">
      <c r="I531" s="2"/>
      <c r="AG531" s="4"/>
      <c r="AH531" s="4"/>
      <c r="AQ531" s="2"/>
      <c r="BE531" s="2"/>
    </row>
    <row r="532" spans="9:57" ht="12.75" x14ac:dyDescent="0.2">
      <c r="I532" s="2"/>
      <c r="AG532" s="4"/>
      <c r="AH532" s="4"/>
      <c r="AQ532" s="2"/>
      <c r="BE532" s="2"/>
    </row>
    <row r="533" spans="9:57" ht="12.75" x14ac:dyDescent="0.2">
      <c r="I533" s="2"/>
      <c r="AG533" s="4"/>
      <c r="AH533" s="4"/>
      <c r="AQ533" s="2"/>
      <c r="BE533" s="2"/>
    </row>
    <row r="534" spans="9:57" ht="12.75" x14ac:dyDescent="0.2">
      <c r="I534" s="2"/>
      <c r="AG534" s="4"/>
      <c r="AH534" s="4"/>
      <c r="AQ534" s="2"/>
      <c r="BE534" s="2"/>
    </row>
    <row r="535" spans="9:57" ht="12.75" x14ac:dyDescent="0.2">
      <c r="I535" s="2"/>
      <c r="AG535" s="4"/>
      <c r="AH535" s="4"/>
      <c r="AQ535" s="2"/>
      <c r="BE535" s="2"/>
    </row>
    <row r="536" spans="9:57" ht="12.75" x14ac:dyDescent="0.2">
      <c r="I536" s="2"/>
      <c r="AG536" s="4"/>
      <c r="AH536" s="4"/>
      <c r="AQ536" s="2"/>
      <c r="BE536" s="2"/>
    </row>
    <row r="537" spans="9:57" ht="12.75" x14ac:dyDescent="0.2">
      <c r="I537" s="2"/>
      <c r="AG537" s="4"/>
      <c r="AH537" s="4"/>
      <c r="AQ537" s="2"/>
      <c r="BE537" s="2"/>
    </row>
    <row r="538" spans="9:57" ht="12.75" x14ac:dyDescent="0.2">
      <c r="I538" s="2"/>
      <c r="AG538" s="4"/>
      <c r="AH538" s="4"/>
      <c r="AQ538" s="2"/>
      <c r="BE538" s="2"/>
    </row>
    <row r="539" spans="9:57" ht="12.75" x14ac:dyDescent="0.2">
      <c r="I539" s="2"/>
      <c r="AG539" s="4"/>
      <c r="AH539" s="4"/>
      <c r="AQ539" s="2"/>
      <c r="BE539" s="2"/>
    </row>
    <row r="540" spans="9:57" ht="12.75" x14ac:dyDescent="0.2">
      <c r="I540" s="2"/>
      <c r="AG540" s="4"/>
      <c r="AH540" s="4"/>
      <c r="AQ540" s="2"/>
      <c r="BE540" s="2"/>
    </row>
    <row r="541" spans="9:57" ht="12.75" x14ac:dyDescent="0.2">
      <c r="I541" s="2"/>
      <c r="AG541" s="4"/>
      <c r="AH541" s="4"/>
      <c r="AQ541" s="2"/>
      <c r="BE541" s="2"/>
    </row>
    <row r="542" spans="9:57" ht="12.75" x14ac:dyDescent="0.2">
      <c r="I542" s="2"/>
      <c r="AG542" s="4"/>
      <c r="AH542" s="4"/>
      <c r="AQ542" s="2"/>
      <c r="BE542" s="2"/>
    </row>
    <row r="543" spans="9:57" ht="12.75" x14ac:dyDescent="0.2">
      <c r="I543" s="2"/>
      <c r="AG543" s="4"/>
      <c r="AH543" s="4"/>
      <c r="AQ543" s="2"/>
      <c r="BE543" s="2"/>
    </row>
    <row r="544" spans="9:57" ht="12.75" x14ac:dyDescent="0.2">
      <c r="I544" s="2"/>
      <c r="AG544" s="4"/>
      <c r="AH544" s="4"/>
      <c r="AQ544" s="2"/>
      <c r="BE544" s="2"/>
    </row>
    <row r="545" spans="9:57" ht="12.75" x14ac:dyDescent="0.2">
      <c r="I545" s="2"/>
      <c r="AG545" s="4"/>
      <c r="AH545" s="4"/>
      <c r="AQ545" s="2"/>
      <c r="BE545" s="2"/>
    </row>
    <row r="546" spans="9:57" ht="12.75" x14ac:dyDescent="0.2">
      <c r="I546" s="2"/>
      <c r="AG546" s="4"/>
      <c r="AH546" s="4"/>
      <c r="AQ546" s="2"/>
      <c r="BE546" s="2"/>
    </row>
    <row r="547" spans="9:57" ht="12.75" x14ac:dyDescent="0.2">
      <c r="I547" s="2"/>
      <c r="AG547" s="4"/>
      <c r="AH547" s="4"/>
      <c r="AQ547" s="2"/>
      <c r="BE547" s="2"/>
    </row>
    <row r="548" spans="9:57" ht="12.75" x14ac:dyDescent="0.2">
      <c r="I548" s="2"/>
      <c r="AG548" s="4"/>
      <c r="AH548" s="4"/>
      <c r="AQ548" s="2"/>
      <c r="BE548" s="2"/>
    </row>
    <row r="549" spans="9:57" ht="12.75" x14ac:dyDescent="0.2">
      <c r="I549" s="2"/>
      <c r="AG549" s="4"/>
      <c r="AH549" s="4"/>
      <c r="AQ549" s="2"/>
      <c r="BE549" s="2"/>
    </row>
    <row r="550" spans="9:57" ht="12.75" x14ac:dyDescent="0.2">
      <c r="I550" s="2"/>
      <c r="AG550" s="4"/>
      <c r="AH550" s="4"/>
      <c r="AQ550" s="2"/>
      <c r="BE550" s="2"/>
    </row>
    <row r="551" spans="9:57" ht="12.75" x14ac:dyDescent="0.2">
      <c r="I551" s="2"/>
      <c r="AG551" s="4"/>
      <c r="AH551" s="4"/>
      <c r="AQ551" s="2"/>
      <c r="BE551" s="2"/>
    </row>
    <row r="552" spans="9:57" ht="12.75" x14ac:dyDescent="0.2">
      <c r="I552" s="2"/>
      <c r="AG552" s="4"/>
      <c r="AH552" s="4"/>
      <c r="AQ552" s="2"/>
      <c r="BE552" s="2"/>
    </row>
    <row r="553" spans="9:57" ht="12.75" x14ac:dyDescent="0.2">
      <c r="I553" s="2"/>
      <c r="AG553" s="4"/>
      <c r="AH553" s="4"/>
      <c r="AQ553" s="2"/>
      <c r="BE553" s="2"/>
    </row>
    <row r="554" spans="9:57" ht="12.75" x14ac:dyDescent="0.2">
      <c r="I554" s="2"/>
      <c r="AG554" s="4"/>
      <c r="AH554" s="4"/>
      <c r="AQ554" s="2"/>
      <c r="BE554" s="2"/>
    </row>
    <row r="555" spans="9:57" ht="12.75" x14ac:dyDescent="0.2">
      <c r="I555" s="2"/>
      <c r="AG555" s="4"/>
      <c r="AH555" s="4"/>
      <c r="AQ555" s="2"/>
      <c r="BE555" s="2"/>
    </row>
    <row r="556" spans="9:57" ht="12.75" x14ac:dyDescent="0.2">
      <c r="I556" s="2"/>
      <c r="AG556" s="4"/>
      <c r="AH556" s="4"/>
      <c r="AQ556" s="2"/>
      <c r="BE556" s="2"/>
    </row>
    <row r="557" spans="9:57" ht="12.75" x14ac:dyDescent="0.2">
      <c r="I557" s="2"/>
      <c r="AG557" s="4"/>
      <c r="AH557" s="4"/>
      <c r="AQ557" s="2"/>
      <c r="BE557" s="2"/>
    </row>
    <row r="558" spans="9:57" ht="12.75" x14ac:dyDescent="0.2">
      <c r="I558" s="2"/>
      <c r="AG558" s="4"/>
      <c r="AH558" s="4"/>
      <c r="AQ558" s="2"/>
      <c r="BE558" s="2"/>
    </row>
    <row r="559" spans="9:57" ht="12.75" x14ac:dyDescent="0.2">
      <c r="I559" s="2"/>
      <c r="AG559" s="4"/>
      <c r="AH559" s="4"/>
      <c r="AQ559" s="2"/>
      <c r="BE559" s="2"/>
    </row>
    <row r="560" spans="9:57" ht="12.75" x14ac:dyDescent="0.2">
      <c r="I560" s="2"/>
      <c r="AG560" s="4"/>
      <c r="AH560" s="4"/>
      <c r="AQ560" s="2"/>
      <c r="BE560" s="2"/>
    </row>
    <row r="561" spans="9:57" ht="12.75" x14ac:dyDescent="0.2">
      <c r="I561" s="2"/>
      <c r="AG561" s="4"/>
      <c r="AH561" s="4"/>
      <c r="AQ561" s="2"/>
      <c r="BE561" s="2"/>
    </row>
    <row r="562" spans="9:57" ht="12.75" x14ac:dyDescent="0.2">
      <c r="I562" s="2"/>
      <c r="AG562" s="4"/>
      <c r="AH562" s="4"/>
      <c r="AQ562" s="2"/>
      <c r="BE562" s="2"/>
    </row>
    <row r="563" spans="9:57" ht="12.75" x14ac:dyDescent="0.2">
      <c r="I563" s="2"/>
      <c r="AG563" s="4"/>
      <c r="AH563" s="4"/>
      <c r="AQ563" s="2"/>
      <c r="BE563" s="2"/>
    </row>
    <row r="564" spans="9:57" ht="12.75" x14ac:dyDescent="0.2">
      <c r="I564" s="2"/>
      <c r="AG564" s="4"/>
      <c r="AH564" s="4"/>
      <c r="AQ564" s="2"/>
      <c r="BE564" s="2"/>
    </row>
    <row r="565" spans="9:57" ht="12.75" x14ac:dyDescent="0.2">
      <c r="I565" s="2"/>
      <c r="AG565" s="4"/>
      <c r="AH565" s="4"/>
      <c r="AQ565" s="2"/>
      <c r="BE565" s="2"/>
    </row>
    <row r="566" spans="9:57" ht="12.75" x14ac:dyDescent="0.2">
      <c r="I566" s="2"/>
      <c r="AG566" s="4"/>
      <c r="AH566" s="4"/>
      <c r="AQ566" s="2"/>
      <c r="BE566" s="2"/>
    </row>
    <row r="567" spans="9:57" ht="12.75" x14ac:dyDescent="0.2">
      <c r="I567" s="2"/>
      <c r="AG567" s="4"/>
      <c r="AH567" s="4"/>
      <c r="AQ567" s="2"/>
      <c r="BE567" s="2"/>
    </row>
    <row r="568" spans="9:57" ht="12.75" x14ac:dyDescent="0.2">
      <c r="I568" s="2"/>
      <c r="AG568" s="4"/>
      <c r="AH568" s="4"/>
      <c r="AQ568" s="2"/>
      <c r="BE568" s="2"/>
    </row>
    <row r="569" spans="9:57" ht="12.75" x14ac:dyDescent="0.2">
      <c r="I569" s="2"/>
      <c r="AG569" s="4"/>
      <c r="AH569" s="4"/>
      <c r="AQ569" s="2"/>
      <c r="BE569" s="2"/>
    </row>
    <row r="570" spans="9:57" ht="12.75" x14ac:dyDescent="0.2">
      <c r="I570" s="2"/>
      <c r="AG570" s="4"/>
      <c r="AH570" s="4"/>
      <c r="AQ570" s="2"/>
      <c r="BE570" s="2"/>
    </row>
    <row r="571" spans="9:57" ht="12.75" x14ac:dyDescent="0.2">
      <c r="I571" s="2"/>
      <c r="AG571" s="4"/>
      <c r="AH571" s="4"/>
      <c r="AQ571" s="2"/>
      <c r="BE571" s="2"/>
    </row>
    <row r="572" spans="9:57" ht="12.75" x14ac:dyDescent="0.2">
      <c r="I572" s="2"/>
      <c r="AG572" s="4"/>
      <c r="AH572" s="4"/>
      <c r="AQ572" s="2"/>
      <c r="BE572" s="2"/>
    </row>
    <row r="573" spans="9:57" ht="12.75" x14ac:dyDescent="0.2">
      <c r="I573" s="2"/>
      <c r="AG573" s="4"/>
      <c r="AH573" s="4"/>
      <c r="AQ573" s="2"/>
      <c r="BE573" s="2"/>
    </row>
    <row r="574" spans="9:57" ht="12.75" x14ac:dyDescent="0.2">
      <c r="I574" s="2"/>
      <c r="AG574" s="4"/>
      <c r="AH574" s="4"/>
      <c r="AQ574" s="2"/>
      <c r="BE574" s="2"/>
    </row>
    <row r="575" spans="9:57" ht="12.75" x14ac:dyDescent="0.2">
      <c r="I575" s="2"/>
      <c r="AG575" s="4"/>
      <c r="AH575" s="4"/>
      <c r="AQ575" s="2"/>
      <c r="BE575" s="2"/>
    </row>
    <row r="576" spans="9:57" ht="12.75" x14ac:dyDescent="0.2">
      <c r="I576" s="2"/>
      <c r="AG576" s="4"/>
      <c r="AH576" s="4"/>
      <c r="AQ576" s="2"/>
      <c r="BE576" s="2"/>
    </row>
    <row r="577" spans="9:57" ht="12.75" x14ac:dyDescent="0.2">
      <c r="I577" s="2"/>
      <c r="AG577" s="4"/>
      <c r="AH577" s="4"/>
      <c r="AQ577" s="2"/>
      <c r="BE577" s="2"/>
    </row>
    <row r="578" spans="9:57" ht="12.75" x14ac:dyDescent="0.2">
      <c r="I578" s="2"/>
      <c r="AG578" s="4"/>
      <c r="AH578" s="4"/>
      <c r="AQ578" s="2"/>
      <c r="BE578" s="2"/>
    </row>
    <row r="579" spans="9:57" ht="12.75" x14ac:dyDescent="0.2">
      <c r="I579" s="2"/>
      <c r="AG579" s="4"/>
      <c r="AH579" s="4"/>
      <c r="AQ579" s="2"/>
      <c r="BE579" s="2"/>
    </row>
    <row r="580" spans="9:57" ht="12.75" x14ac:dyDescent="0.2">
      <c r="I580" s="2"/>
      <c r="AG580" s="4"/>
      <c r="AH580" s="4"/>
      <c r="AQ580" s="2"/>
      <c r="BE580" s="2"/>
    </row>
    <row r="581" spans="9:57" ht="12.75" x14ac:dyDescent="0.2">
      <c r="I581" s="2"/>
      <c r="AG581" s="4"/>
      <c r="AH581" s="4"/>
      <c r="AQ581" s="2"/>
      <c r="BE581" s="2"/>
    </row>
    <row r="582" spans="9:57" ht="12.75" x14ac:dyDescent="0.2">
      <c r="I582" s="2"/>
      <c r="AG582" s="4"/>
      <c r="AH582" s="4"/>
      <c r="AQ582" s="2"/>
      <c r="BE582" s="2"/>
    </row>
    <row r="583" spans="9:57" ht="12.75" x14ac:dyDescent="0.2">
      <c r="I583" s="2"/>
      <c r="AG583" s="4"/>
      <c r="AH583" s="4"/>
      <c r="AQ583" s="2"/>
      <c r="BE583" s="2"/>
    </row>
    <row r="584" spans="9:57" ht="12.75" x14ac:dyDescent="0.2">
      <c r="I584" s="2"/>
      <c r="AG584" s="4"/>
      <c r="AH584" s="4"/>
      <c r="AQ584" s="2"/>
      <c r="BE584" s="2"/>
    </row>
    <row r="585" spans="9:57" ht="12.75" x14ac:dyDescent="0.2">
      <c r="I585" s="2"/>
      <c r="AG585" s="4"/>
      <c r="AH585" s="4"/>
      <c r="AQ585" s="2"/>
      <c r="BE585" s="2"/>
    </row>
    <row r="586" spans="9:57" ht="12.75" x14ac:dyDescent="0.2">
      <c r="I586" s="2"/>
      <c r="AG586" s="4"/>
      <c r="AH586" s="4"/>
      <c r="AQ586" s="2"/>
      <c r="BE586" s="2"/>
    </row>
    <row r="587" spans="9:57" ht="12.75" x14ac:dyDescent="0.2">
      <c r="I587" s="2"/>
      <c r="AG587" s="4"/>
      <c r="AH587" s="4"/>
      <c r="AQ587" s="2"/>
      <c r="BE587" s="2"/>
    </row>
    <row r="588" spans="9:57" ht="12.75" x14ac:dyDescent="0.2">
      <c r="I588" s="2"/>
      <c r="AG588" s="4"/>
      <c r="AH588" s="4"/>
      <c r="AQ588" s="2"/>
      <c r="BE588" s="2"/>
    </row>
    <row r="589" spans="9:57" ht="12.75" x14ac:dyDescent="0.2">
      <c r="I589" s="2"/>
      <c r="AG589" s="4"/>
      <c r="AH589" s="4"/>
      <c r="AQ589" s="2"/>
      <c r="BE589" s="2"/>
    </row>
    <row r="590" spans="9:57" ht="12.75" x14ac:dyDescent="0.2">
      <c r="I590" s="2"/>
      <c r="AG590" s="4"/>
      <c r="AH590" s="4"/>
      <c r="AQ590" s="2"/>
      <c r="BE590" s="2"/>
    </row>
    <row r="591" spans="9:57" ht="12.75" x14ac:dyDescent="0.2">
      <c r="I591" s="2"/>
      <c r="AG591" s="4"/>
      <c r="AH591" s="4"/>
      <c r="AQ591" s="2"/>
      <c r="BE591" s="2"/>
    </row>
    <row r="592" spans="9:57" ht="12.75" x14ac:dyDescent="0.2">
      <c r="I592" s="2"/>
      <c r="AG592" s="4"/>
      <c r="AH592" s="4"/>
      <c r="AQ592" s="2"/>
      <c r="BE592" s="2"/>
    </row>
    <row r="593" spans="9:57" ht="12.75" x14ac:dyDescent="0.2">
      <c r="I593" s="2"/>
      <c r="AG593" s="4"/>
      <c r="AH593" s="4"/>
      <c r="AQ593" s="2"/>
      <c r="BE593" s="2"/>
    </row>
    <row r="594" spans="9:57" ht="12.75" x14ac:dyDescent="0.2">
      <c r="I594" s="2"/>
      <c r="AG594" s="4"/>
      <c r="AH594" s="4"/>
      <c r="AQ594" s="2"/>
      <c r="BE594" s="2"/>
    </row>
    <row r="595" spans="9:57" ht="12.75" x14ac:dyDescent="0.2">
      <c r="I595" s="2"/>
      <c r="AG595" s="4"/>
      <c r="AH595" s="4"/>
      <c r="AQ595" s="2"/>
      <c r="BE595" s="2"/>
    </row>
    <row r="596" spans="9:57" ht="12.75" x14ac:dyDescent="0.2">
      <c r="I596" s="2"/>
      <c r="AG596" s="4"/>
      <c r="AH596" s="4"/>
      <c r="AQ596" s="2"/>
      <c r="BE596" s="2"/>
    </row>
    <row r="597" spans="9:57" ht="12.75" x14ac:dyDescent="0.2">
      <c r="I597" s="2"/>
      <c r="AG597" s="4"/>
      <c r="AH597" s="4"/>
      <c r="AQ597" s="2"/>
      <c r="BE597" s="2"/>
    </row>
    <row r="598" spans="9:57" ht="12.75" x14ac:dyDescent="0.2">
      <c r="I598" s="2"/>
      <c r="AG598" s="4"/>
      <c r="AH598" s="4"/>
      <c r="AQ598" s="2"/>
      <c r="BE598" s="2"/>
    </row>
    <row r="599" spans="9:57" ht="12.75" x14ac:dyDescent="0.2">
      <c r="I599" s="2"/>
      <c r="AG599" s="4"/>
      <c r="AH599" s="4"/>
      <c r="AQ599" s="2"/>
      <c r="BE599" s="2"/>
    </row>
    <row r="600" spans="9:57" ht="12.75" x14ac:dyDescent="0.2">
      <c r="I600" s="2"/>
      <c r="AG600" s="4"/>
      <c r="AH600" s="4"/>
      <c r="AQ600" s="2"/>
      <c r="BE600" s="2"/>
    </row>
    <row r="601" spans="9:57" ht="12.75" x14ac:dyDescent="0.2">
      <c r="I601" s="2"/>
      <c r="AG601" s="4"/>
      <c r="AH601" s="4"/>
      <c r="AQ601" s="2"/>
      <c r="BE601" s="2"/>
    </row>
    <row r="602" spans="9:57" ht="12.75" x14ac:dyDescent="0.2">
      <c r="I602" s="2"/>
      <c r="AG602" s="4"/>
      <c r="AH602" s="4"/>
      <c r="AQ602" s="2"/>
      <c r="BE602" s="2"/>
    </row>
    <row r="603" spans="9:57" ht="12.75" x14ac:dyDescent="0.2">
      <c r="I603" s="2"/>
      <c r="AG603" s="4"/>
      <c r="AH603" s="4"/>
      <c r="AQ603" s="2"/>
      <c r="BE603" s="2"/>
    </row>
    <row r="604" spans="9:57" ht="12.75" x14ac:dyDescent="0.2">
      <c r="I604" s="2"/>
      <c r="AG604" s="4"/>
      <c r="AH604" s="4"/>
      <c r="AQ604" s="2"/>
      <c r="BE604" s="2"/>
    </row>
    <row r="605" spans="9:57" ht="12.75" x14ac:dyDescent="0.2">
      <c r="I605" s="2"/>
      <c r="AG605" s="4"/>
      <c r="AH605" s="4"/>
      <c r="AQ605" s="2"/>
      <c r="BE605" s="2"/>
    </row>
    <row r="606" spans="9:57" ht="12.75" x14ac:dyDescent="0.2">
      <c r="I606" s="2"/>
      <c r="AG606" s="4"/>
      <c r="AH606" s="4"/>
      <c r="AQ606" s="2"/>
      <c r="BE606" s="2"/>
    </row>
    <row r="607" spans="9:57" ht="12.75" x14ac:dyDescent="0.2">
      <c r="I607" s="2"/>
      <c r="AG607" s="4"/>
      <c r="AH607" s="4"/>
      <c r="AQ607" s="2"/>
      <c r="BE607" s="2"/>
    </row>
    <row r="608" spans="9:57" ht="12.75" x14ac:dyDescent="0.2">
      <c r="I608" s="2"/>
      <c r="AG608" s="4"/>
      <c r="AH608" s="4"/>
      <c r="AQ608" s="2"/>
      <c r="BE608" s="2"/>
    </row>
    <row r="609" spans="9:57" ht="12.75" x14ac:dyDescent="0.2">
      <c r="I609" s="2"/>
      <c r="AG609" s="4"/>
      <c r="AH609" s="4"/>
      <c r="AQ609" s="2"/>
      <c r="BE609" s="2"/>
    </row>
    <row r="610" spans="9:57" ht="12.75" x14ac:dyDescent="0.2">
      <c r="I610" s="2"/>
      <c r="AG610" s="4"/>
      <c r="AH610" s="4"/>
      <c r="AQ610" s="2"/>
      <c r="BE610" s="2"/>
    </row>
    <row r="611" spans="9:57" ht="12.75" x14ac:dyDescent="0.2">
      <c r="I611" s="2"/>
      <c r="AG611" s="4"/>
      <c r="AH611" s="4"/>
      <c r="AQ611" s="2"/>
      <c r="BE611" s="2"/>
    </row>
    <row r="612" spans="9:57" ht="12.75" x14ac:dyDescent="0.2">
      <c r="I612" s="2"/>
      <c r="AG612" s="4"/>
      <c r="AH612" s="4"/>
      <c r="AQ612" s="2"/>
      <c r="BE612" s="2"/>
    </row>
    <row r="613" spans="9:57" ht="12.75" x14ac:dyDescent="0.2">
      <c r="I613" s="2"/>
      <c r="AG613" s="4"/>
      <c r="AH613" s="4"/>
      <c r="AQ613" s="2"/>
      <c r="BE613" s="2"/>
    </row>
    <row r="614" spans="9:57" ht="12.75" x14ac:dyDescent="0.2">
      <c r="I614" s="2"/>
      <c r="AG614" s="4"/>
      <c r="AH614" s="4"/>
      <c r="AQ614" s="2"/>
      <c r="BE614" s="2"/>
    </row>
    <row r="615" spans="9:57" ht="12.75" x14ac:dyDescent="0.2">
      <c r="I615" s="2"/>
      <c r="AG615" s="4"/>
      <c r="AH615" s="4"/>
      <c r="AQ615" s="2"/>
      <c r="BE615" s="2"/>
    </row>
    <row r="616" spans="9:57" ht="12.75" x14ac:dyDescent="0.2">
      <c r="I616" s="2"/>
      <c r="AG616" s="4"/>
      <c r="AH616" s="4"/>
      <c r="AQ616" s="2"/>
      <c r="BE616" s="2"/>
    </row>
    <row r="617" spans="9:57" ht="12.75" x14ac:dyDescent="0.2">
      <c r="I617" s="2"/>
      <c r="AG617" s="4"/>
      <c r="AH617" s="4"/>
      <c r="AQ617" s="2"/>
      <c r="BE617" s="2"/>
    </row>
    <row r="618" spans="9:57" ht="12.75" x14ac:dyDescent="0.2">
      <c r="I618" s="2"/>
      <c r="AG618" s="4"/>
      <c r="AH618" s="4"/>
      <c r="AQ618" s="2"/>
      <c r="BE618" s="2"/>
    </row>
    <row r="619" spans="9:57" ht="12.75" x14ac:dyDescent="0.2">
      <c r="I619" s="2"/>
      <c r="AG619" s="4"/>
      <c r="AH619" s="4"/>
      <c r="AQ619" s="2"/>
      <c r="BE619" s="2"/>
    </row>
    <row r="620" spans="9:57" ht="12.75" x14ac:dyDescent="0.2">
      <c r="I620" s="2"/>
      <c r="AG620" s="4"/>
      <c r="AH620" s="4"/>
      <c r="AQ620" s="2"/>
      <c r="BE620" s="2"/>
    </row>
    <row r="621" spans="9:57" ht="12.75" x14ac:dyDescent="0.2">
      <c r="I621" s="2"/>
      <c r="AG621" s="4"/>
      <c r="AH621" s="4"/>
      <c r="AQ621" s="2"/>
      <c r="BE621" s="2"/>
    </row>
    <row r="622" spans="9:57" ht="12.75" x14ac:dyDescent="0.2">
      <c r="I622" s="2"/>
      <c r="AG622" s="4"/>
      <c r="AH622" s="4"/>
      <c r="AQ622" s="2"/>
      <c r="BE622" s="2"/>
    </row>
    <row r="623" spans="9:57" ht="12.75" x14ac:dyDescent="0.2">
      <c r="I623" s="2"/>
      <c r="AG623" s="4"/>
      <c r="AH623" s="4"/>
      <c r="AQ623" s="2"/>
      <c r="BE623" s="2"/>
    </row>
    <row r="624" spans="9:57" ht="12.75" x14ac:dyDescent="0.2">
      <c r="I624" s="2"/>
      <c r="AG624" s="4"/>
      <c r="AH624" s="4"/>
      <c r="AQ624" s="2"/>
      <c r="BE624" s="2"/>
    </row>
    <row r="625" spans="9:57" ht="12.75" x14ac:dyDescent="0.2">
      <c r="I625" s="2"/>
      <c r="AG625" s="4"/>
      <c r="AH625" s="4"/>
      <c r="AQ625" s="2"/>
      <c r="BE625" s="2"/>
    </row>
    <row r="626" spans="9:57" ht="12.75" x14ac:dyDescent="0.2">
      <c r="I626" s="2"/>
      <c r="AG626" s="4"/>
      <c r="AH626" s="4"/>
      <c r="AQ626" s="2"/>
      <c r="BE626" s="2"/>
    </row>
    <row r="627" spans="9:57" ht="12.75" x14ac:dyDescent="0.2">
      <c r="I627" s="2"/>
      <c r="AG627" s="4"/>
      <c r="AH627" s="4"/>
      <c r="AQ627" s="2"/>
      <c r="BE627" s="2"/>
    </row>
    <row r="628" spans="9:57" ht="12.75" x14ac:dyDescent="0.2">
      <c r="I628" s="2"/>
      <c r="AG628" s="4"/>
      <c r="AH628" s="4"/>
      <c r="AQ628" s="2"/>
      <c r="BE628" s="2"/>
    </row>
    <row r="629" spans="9:57" ht="12.75" x14ac:dyDescent="0.2">
      <c r="I629" s="2"/>
      <c r="AG629" s="4"/>
      <c r="AH629" s="4"/>
      <c r="AQ629" s="2"/>
      <c r="BE629" s="2"/>
    </row>
    <row r="630" spans="9:57" ht="12.75" x14ac:dyDescent="0.2">
      <c r="I630" s="2"/>
      <c r="AG630" s="4"/>
      <c r="AH630" s="4"/>
      <c r="AQ630" s="2"/>
      <c r="BE630" s="2"/>
    </row>
    <row r="631" spans="9:57" ht="12.75" x14ac:dyDescent="0.2">
      <c r="I631" s="2"/>
      <c r="AG631" s="4"/>
      <c r="AH631" s="4"/>
      <c r="AQ631" s="2"/>
      <c r="BE631" s="2"/>
    </row>
    <row r="632" spans="9:57" ht="12.75" x14ac:dyDescent="0.2">
      <c r="I632" s="2"/>
      <c r="AG632" s="4"/>
      <c r="AH632" s="4"/>
      <c r="AQ632" s="2"/>
      <c r="BE632" s="2"/>
    </row>
    <row r="633" spans="9:57" ht="12.75" x14ac:dyDescent="0.2">
      <c r="I633" s="2"/>
      <c r="AG633" s="4"/>
      <c r="AH633" s="4"/>
      <c r="AQ633" s="2"/>
      <c r="BE633" s="2"/>
    </row>
    <row r="634" spans="9:57" ht="12.75" x14ac:dyDescent="0.2">
      <c r="I634" s="2"/>
      <c r="AG634" s="4"/>
      <c r="AH634" s="4"/>
      <c r="AQ634" s="2"/>
      <c r="BE634" s="2"/>
    </row>
    <row r="635" spans="9:57" ht="12.75" x14ac:dyDescent="0.2">
      <c r="I635" s="2"/>
      <c r="AG635" s="4"/>
      <c r="AH635" s="4"/>
      <c r="AQ635" s="2"/>
      <c r="BE635" s="2"/>
    </row>
    <row r="636" spans="9:57" ht="12.75" x14ac:dyDescent="0.2">
      <c r="I636" s="2"/>
      <c r="AG636" s="4"/>
      <c r="AH636" s="4"/>
      <c r="AQ636" s="2"/>
      <c r="BE636" s="2"/>
    </row>
    <row r="637" spans="9:57" ht="12.75" x14ac:dyDescent="0.2">
      <c r="I637" s="2"/>
      <c r="AG637" s="4"/>
      <c r="AH637" s="4"/>
      <c r="AQ637" s="2"/>
      <c r="BE637" s="2"/>
    </row>
    <row r="638" spans="9:57" ht="12.75" x14ac:dyDescent="0.2">
      <c r="I638" s="2"/>
      <c r="AG638" s="4"/>
      <c r="AH638" s="4"/>
      <c r="AQ638" s="2"/>
      <c r="BE638" s="2"/>
    </row>
    <row r="639" spans="9:57" ht="12.75" x14ac:dyDescent="0.2">
      <c r="I639" s="2"/>
      <c r="AG639" s="4"/>
      <c r="AH639" s="4"/>
      <c r="AQ639" s="2"/>
      <c r="BE639" s="2"/>
    </row>
    <row r="640" spans="9:57" ht="12.75" x14ac:dyDescent="0.2">
      <c r="I640" s="2"/>
      <c r="AG640" s="4"/>
      <c r="AH640" s="4"/>
      <c r="AQ640" s="2"/>
      <c r="BE640" s="2"/>
    </row>
    <row r="641" spans="9:57" ht="12.75" x14ac:dyDescent="0.2">
      <c r="I641" s="2"/>
      <c r="AG641" s="4"/>
      <c r="AH641" s="4"/>
      <c r="AQ641" s="2"/>
      <c r="BE641" s="2"/>
    </row>
    <row r="642" spans="9:57" ht="12.75" x14ac:dyDescent="0.2">
      <c r="I642" s="2"/>
      <c r="AG642" s="4"/>
      <c r="AH642" s="4"/>
      <c r="AQ642" s="2"/>
      <c r="BE642" s="2"/>
    </row>
    <row r="643" spans="9:57" ht="12.75" x14ac:dyDescent="0.2">
      <c r="I643" s="2"/>
      <c r="AG643" s="4"/>
      <c r="AH643" s="4"/>
      <c r="AQ643" s="2"/>
      <c r="BE643" s="2"/>
    </row>
    <row r="644" spans="9:57" ht="12.75" x14ac:dyDescent="0.2">
      <c r="I644" s="2"/>
      <c r="AG644" s="4"/>
      <c r="AH644" s="4"/>
      <c r="AQ644" s="2"/>
      <c r="BE644" s="2"/>
    </row>
    <row r="645" spans="9:57" ht="12.75" x14ac:dyDescent="0.2">
      <c r="I645" s="2"/>
      <c r="AG645" s="4"/>
      <c r="AH645" s="4"/>
      <c r="AQ645" s="2"/>
      <c r="BE645" s="2"/>
    </row>
    <row r="646" spans="9:57" ht="12.75" x14ac:dyDescent="0.2">
      <c r="I646" s="2"/>
      <c r="AG646" s="4"/>
      <c r="AH646" s="4"/>
      <c r="AQ646" s="2"/>
      <c r="BE646" s="2"/>
    </row>
    <row r="647" spans="9:57" ht="12.75" x14ac:dyDescent="0.2">
      <c r="I647" s="2"/>
      <c r="AG647" s="4"/>
      <c r="AH647" s="4"/>
      <c r="AQ647" s="2"/>
      <c r="BE647" s="2"/>
    </row>
    <row r="648" spans="9:57" ht="12.75" x14ac:dyDescent="0.2">
      <c r="I648" s="2"/>
      <c r="AG648" s="4"/>
      <c r="AH648" s="4"/>
      <c r="AQ648" s="2"/>
      <c r="BE648" s="2"/>
    </row>
    <row r="649" spans="9:57" ht="12.75" x14ac:dyDescent="0.2">
      <c r="I649" s="2"/>
      <c r="AG649" s="4"/>
      <c r="AH649" s="4"/>
      <c r="AQ649" s="2"/>
      <c r="BE649" s="2"/>
    </row>
    <row r="650" spans="9:57" ht="12.75" x14ac:dyDescent="0.2">
      <c r="I650" s="2"/>
      <c r="AG650" s="4"/>
      <c r="AH650" s="4"/>
      <c r="AQ650" s="2"/>
      <c r="BE650" s="2"/>
    </row>
    <row r="651" spans="9:57" ht="12.75" x14ac:dyDescent="0.2">
      <c r="I651" s="2"/>
      <c r="AG651" s="4"/>
      <c r="AH651" s="4"/>
      <c r="AQ651" s="2"/>
      <c r="BE651" s="2"/>
    </row>
    <row r="652" spans="9:57" ht="12.75" x14ac:dyDescent="0.2">
      <c r="I652" s="2"/>
      <c r="AG652" s="4"/>
      <c r="AH652" s="4"/>
      <c r="AQ652" s="2"/>
      <c r="BE652" s="2"/>
    </row>
    <row r="653" spans="9:57" ht="12.75" x14ac:dyDescent="0.2">
      <c r="I653" s="2"/>
      <c r="AG653" s="4"/>
      <c r="AH653" s="4"/>
      <c r="AQ653" s="2"/>
      <c r="BE653" s="2"/>
    </row>
    <row r="654" spans="9:57" ht="12.75" x14ac:dyDescent="0.2">
      <c r="I654" s="2"/>
      <c r="AG654" s="4"/>
      <c r="AH654" s="4"/>
      <c r="AQ654" s="2"/>
      <c r="BE654" s="2"/>
    </row>
    <row r="655" spans="9:57" ht="12.75" x14ac:dyDescent="0.2">
      <c r="I655" s="2"/>
      <c r="AG655" s="4"/>
      <c r="AH655" s="4"/>
      <c r="AQ655" s="2"/>
      <c r="BE655" s="2"/>
    </row>
    <row r="656" spans="9:57" ht="12.75" x14ac:dyDescent="0.2">
      <c r="I656" s="2"/>
      <c r="AG656" s="4"/>
      <c r="AH656" s="4"/>
      <c r="AQ656" s="2"/>
      <c r="BE656" s="2"/>
    </row>
    <row r="657" spans="9:57" ht="12.75" x14ac:dyDescent="0.2">
      <c r="I657" s="2"/>
      <c r="AG657" s="4"/>
      <c r="AH657" s="4"/>
      <c r="AQ657" s="2"/>
      <c r="BE657" s="2"/>
    </row>
    <row r="658" spans="9:57" ht="12.75" x14ac:dyDescent="0.2">
      <c r="I658" s="2"/>
      <c r="AG658" s="4"/>
      <c r="AH658" s="4"/>
      <c r="AQ658" s="2"/>
      <c r="BE658" s="2"/>
    </row>
    <row r="659" spans="9:57" ht="12.75" x14ac:dyDescent="0.2">
      <c r="I659" s="2"/>
      <c r="AG659" s="4"/>
      <c r="AH659" s="4"/>
      <c r="AQ659" s="2"/>
      <c r="BE659" s="2"/>
    </row>
    <row r="660" spans="9:57" ht="12.75" x14ac:dyDescent="0.2">
      <c r="I660" s="2"/>
      <c r="AG660" s="4"/>
      <c r="AH660" s="4"/>
      <c r="AQ660" s="2"/>
      <c r="BE660" s="2"/>
    </row>
    <row r="661" spans="9:57" ht="12.75" x14ac:dyDescent="0.2">
      <c r="I661" s="2"/>
      <c r="AG661" s="4"/>
      <c r="AH661" s="4"/>
      <c r="AQ661" s="2"/>
      <c r="BE661" s="2"/>
    </row>
    <row r="662" spans="9:57" ht="12.75" x14ac:dyDescent="0.2">
      <c r="I662" s="2"/>
      <c r="AG662" s="4"/>
      <c r="AH662" s="4"/>
      <c r="AQ662" s="2"/>
      <c r="BE662" s="2"/>
    </row>
    <row r="663" spans="9:57" ht="12.75" x14ac:dyDescent="0.2">
      <c r="I663" s="2"/>
      <c r="AG663" s="4"/>
      <c r="AH663" s="4"/>
      <c r="AQ663" s="2"/>
      <c r="BE663" s="2"/>
    </row>
    <row r="664" spans="9:57" ht="12.75" x14ac:dyDescent="0.2">
      <c r="I664" s="2"/>
      <c r="AG664" s="4"/>
      <c r="AH664" s="4"/>
      <c r="AQ664" s="2"/>
      <c r="BE664" s="2"/>
    </row>
    <row r="665" spans="9:57" ht="12.75" x14ac:dyDescent="0.2">
      <c r="I665" s="2"/>
      <c r="AG665" s="4"/>
      <c r="AH665" s="4"/>
      <c r="AQ665" s="2"/>
      <c r="BE665" s="2"/>
    </row>
    <row r="666" spans="9:57" ht="12.75" x14ac:dyDescent="0.2">
      <c r="I666" s="2"/>
      <c r="AG666" s="4"/>
      <c r="AH666" s="4"/>
      <c r="AQ666" s="2"/>
      <c r="BE666" s="2"/>
    </row>
    <row r="667" spans="9:57" ht="12.75" x14ac:dyDescent="0.2">
      <c r="I667" s="2"/>
      <c r="AG667" s="4"/>
      <c r="AH667" s="4"/>
      <c r="AQ667" s="2"/>
      <c r="BE667" s="2"/>
    </row>
    <row r="668" spans="9:57" ht="12.75" x14ac:dyDescent="0.2">
      <c r="I668" s="2"/>
      <c r="AG668" s="4"/>
      <c r="AH668" s="4"/>
      <c r="AQ668" s="2"/>
      <c r="BE668" s="2"/>
    </row>
    <row r="669" spans="9:57" ht="12.75" x14ac:dyDescent="0.2">
      <c r="I669" s="2"/>
      <c r="AG669" s="4"/>
      <c r="AH669" s="4"/>
      <c r="AQ669" s="2"/>
      <c r="BE669" s="2"/>
    </row>
    <row r="670" spans="9:57" ht="12.75" x14ac:dyDescent="0.2">
      <c r="I670" s="2"/>
      <c r="AG670" s="4"/>
      <c r="AH670" s="4"/>
      <c r="AQ670" s="2"/>
      <c r="BE670" s="2"/>
    </row>
    <row r="671" spans="9:57" ht="12.75" x14ac:dyDescent="0.2">
      <c r="I671" s="2"/>
      <c r="AG671" s="4"/>
      <c r="AH671" s="4"/>
      <c r="AQ671" s="2"/>
      <c r="BE671" s="2"/>
    </row>
    <row r="672" spans="9:57" ht="12.75" x14ac:dyDescent="0.2">
      <c r="I672" s="2"/>
      <c r="AG672" s="4"/>
      <c r="AH672" s="4"/>
      <c r="AQ672" s="2"/>
      <c r="BE672" s="2"/>
    </row>
    <row r="673" spans="9:57" ht="12.75" x14ac:dyDescent="0.2">
      <c r="I673" s="2"/>
      <c r="AG673" s="4"/>
      <c r="AH673" s="4"/>
      <c r="AQ673" s="2"/>
      <c r="BE673" s="2"/>
    </row>
    <row r="674" spans="9:57" ht="12.75" x14ac:dyDescent="0.2">
      <c r="I674" s="2"/>
      <c r="AG674" s="4"/>
      <c r="AH674" s="4"/>
      <c r="AQ674" s="2"/>
      <c r="BE674" s="2"/>
    </row>
    <row r="675" spans="9:57" ht="12.75" x14ac:dyDescent="0.2">
      <c r="I675" s="2"/>
      <c r="AG675" s="4"/>
      <c r="AH675" s="4"/>
      <c r="AQ675" s="2"/>
      <c r="BE675" s="2"/>
    </row>
    <row r="676" spans="9:57" ht="12.75" x14ac:dyDescent="0.2">
      <c r="I676" s="2"/>
      <c r="AG676" s="4"/>
      <c r="AH676" s="4"/>
      <c r="AQ676" s="2"/>
      <c r="BE676" s="2"/>
    </row>
    <row r="677" spans="9:57" ht="12.75" x14ac:dyDescent="0.2">
      <c r="I677" s="2"/>
      <c r="AG677" s="4"/>
      <c r="AH677" s="4"/>
      <c r="AQ677" s="2"/>
      <c r="BE677" s="2"/>
    </row>
    <row r="678" spans="9:57" ht="12.75" x14ac:dyDescent="0.2">
      <c r="I678" s="2"/>
      <c r="AG678" s="4"/>
      <c r="AH678" s="4"/>
      <c r="AQ678" s="2"/>
      <c r="BE678" s="2"/>
    </row>
    <row r="679" spans="9:57" ht="12.75" x14ac:dyDescent="0.2">
      <c r="I679" s="2"/>
      <c r="AG679" s="4"/>
      <c r="AH679" s="4"/>
      <c r="AQ679" s="2"/>
      <c r="BE679" s="2"/>
    </row>
    <row r="680" spans="9:57" ht="12.75" x14ac:dyDescent="0.2">
      <c r="I680" s="2"/>
      <c r="AG680" s="4"/>
      <c r="AH680" s="4"/>
      <c r="AQ680" s="2"/>
      <c r="BE680" s="2"/>
    </row>
    <row r="681" spans="9:57" ht="12.75" x14ac:dyDescent="0.2">
      <c r="I681" s="2"/>
      <c r="AG681" s="4"/>
      <c r="AH681" s="4"/>
      <c r="AQ681" s="2"/>
      <c r="BE681" s="2"/>
    </row>
    <row r="682" spans="9:57" ht="12.75" x14ac:dyDescent="0.2">
      <c r="I682" s="2"/>
      <c r="AG682" s="4"/>
      <c r="AH682" s="4"/>
      <c r="AQ682" s="2"/>
      <c r="BE682" s="2"/>
    </row>
    <row r="683" spans="9:57" ht="12.75" x14ac:dyDescent="0.2">
      <c r="I683" s="2"/>
      <c r="AG683" s="4"/>
      <c r="AH683" s="4"/>
      <c r="AQ683" s="2"/>
      <c r="BE683" s="2"/>
    </row>
    <row r="684" spans="9:57" ht="12.75" x14ac:dyDescent="0.2">
      <c r="I684" s="2"/>
      <c r="AG684" s="4"/>
      <c r="AH684" s="4"/>
      <c r="AQ684" s="2"/>
      <c r="BE684" s="2"/>
    </row>
    <row r="685" spans="9:57" ht="12.75" x14ac:dyDescent="0.2">
      <c r="I685" s="2"/>
      <c r="AG685" s="4"/>
      <c r="AH685" s="4"/>
      <c r="AQ685" s="2"/>
      <c r="BE685" s="2"/>
    </row>
    <row r="686" spans="9:57" ht="12.75" x14ac:dyDescent="0.2">
      <c r="I686" s="2"/>
      <c r="AG686" s="4"/>
      <c r="AH686" s="4"/>
      <c r="AQ686" s="2"/>
      <c r="BE686" s="2"/>
    </row>
    <row r="687" spans="9:57" ht="12.75" x14ac:dyDescent="0.2">
      <c r="I687" s="2"/>
      <c r="AG687" s="4"/>
      <c r="AH687" s="4"/>
      <c r="AQ687" s="2"/>
      <c r="BE687" s="2"/>
    </row>
    <row r="688" spans="9:57" ht="12.75" x14ac:dyDescent="0.2">
      <c r="I688" s="2"/>
      <c r="AG688" s="4"/>
      <c r="AH688" s="4"/>
      <c r="AQ688" s="2"/>
      <c r="BE688" s="2"/>
    </row>
    <row r="689" spans="9:57" ht="12.75" x14ac:dyDescent="0.2">
      <c r="I689" s="2"/>
      <c r="AG689" s="4"/>
      <c r="AH689" s="4"/>
      <c r="AQ689" s="2"/>
      <c r="BE689" s="2"/>
    </row>
    <row r="690" spans="9:57" ht="12.75" x14ac:dyDescent="0.2">
      <c r="I690" s="2"/>
      <c r="AG690" s="4"/>
      <c r="AH690" s="4"/>
      <c r="AQ690" s="2"/>
      <c r="BE690" s="2"/>
    </row>
    <row r="691" spans="9:57" ht="12.75" x14ac:dyDescent="0.2">
      <c r="I691" s="2"/>
      <c r="AG691" s="4"/>
      <c r="AH691" s="4"/>
      <c r="AQ691" s="2"/>
      <c r="BE691" s="2"/>
    </row>
    <row r="692" spans="9:57" ht="12.75" x14ac:dyDescent="0.2">
      <c r="I692" s="2"/>
      <c r="AG692" s="4"/>
      <c r="AH692" s="4"/>
      <c r="AQ692" s="2"/>
      <c r="BE692" s="2"/>
    </row>
    <row r="693" spans="9:57" ht="12.75" x14ac:dyDescent="0.2">
      <c r="I693" s="2"/>
      <c r="AG693" s="4"/>
      <c r="AH693" s="4"/>
      <c r="AQ693" s="2"/>
      <c r="BE693" s="2"/>
    </row>
    <row r="694" spans="9:57" ht="12.75" x14ac:dyDescent="0.2">
      <c r="I694" s="2"/>
      <c r="AG694" s="4"/>
      <c r="AH694" s="4"/>
      <c r="AQ694" s="2"/>
      <c r="BE694" s="2"/>
    </row>
    <row r="695" spans="9:57" ht="12.75" x14ac:dyDescent="0.2">
      <c r="I695" s="2"/>
      <c r="AG695" s="4"/>
      <c r="AH695" s="4"/>
      <c r="AQ695" s="2"/>
      <c r="BE695" s="2"/>
    </row>
    <row r="696" spans="9:57" ht="12.75" x14ac:dyDescent="0.2">
      <c r="I696" s="2"/>
      <c r="AG696" s="4"/>
      <c r="AH696" s="4"/>
      <c r="AQ696" s="2"/>
      <c r="BE696" s="2"/>
    </row>
    <row r="697" spans="9:57" ht="12.75" x14ac:dyDescent="0.2">
      <c r="I697" s="2"/>
      <c r="AG697" s="4"/>
      <c r="AH697" s="4"/>
      <c r="AQ697" s="2"/>
      <c r="BE697" s="2"/>
    </row>
    <row r="698" spans="9:57" ht="12.75" x14ac:dyDescent="0.2">
      <c r="I698" s="2"/>
      <c r="AG698" s="4"/>
      <c r="AH698" s="4"/>
      <c r="AQ698" s="2"/>
      <c r="BE698" s="2"/>
    </row>
    <row r="699" spans="9:57" ht="12.75" x14ac:dyDescent="0.2">
      <c r="I699" s="2"/>
      <c r="AG699" s="4"/>
      <c r="AH699" s="4"/>
      <c r="AQ699" s="2"/>
      <c r="BE699" s="2"/>
    </row>
    <row r="700" spans="9:57" ht="12.75" x14ac:dyDescent="0.2">
      <c r="I700" s="2"/>
      <c r="AG700" s="4"/>
      <c r="AH700" s="4"/>
      <c r="AQ700" s="2"/>
      <c r="BE700" s="2"/>
    </row>
    <row r="701" spans="9:57" ht="12.75" x14ac:dyDescent="0.2">
      <c r="I701" s="2"/>
      <c r="AG701" s="4"/>
      <c r="AH701" s="4"/>
      <c r="AQ701" s="2"/>
      <c r="BE701" s="2"/>
    </row>
    <row r="702" spans="9:57" ht="12.75" x14ac:dyDescent="0.2">
      <c r="I702" s="2"/>
      <c r="AG702" s="4"/>
      <c r="AH702" s="4"/>
      <c r="AQ702" s="2"/>
      <c r="BE702" s="2"/>
    </row>
    <row r="703" spans="9:57" ht="12.75" x14ac:dyDescent="0.2">
      <c r="I703" s="2"/>
      <c r="AG703" s="4"/>
      <c r="AH703" s="4"/>
      <c r="AQ703" s="2"/>
      <c r="BE703" s="2"/>
    </row>
    <row r="704" spans="9:57" ht="12.75" x14ac:dyDescent="0.2">
      <c r="I704" s="2"/>
      <c r="AG704" s="4"/>
      <c r="AH704" s="4"/>
      <c r="AQ704" s="2"/>
      <c r="BE704" s="2"/>
    </row>
    <row r="705" spans="9:57" ht="12.75" x14ac:dyDescent="0.2">
      <c r="I705" s="2"/>
      <c r="AG705" s="4"/>
      <c r="AH705" s="4"/>
      <c r="AQ705" s="2"/>
      <c r="BE705" s="2"/>
    </row>
    <row r="706" spans="9:57" ht="12.75" x14ac:dyDescent="0.2">
      <c r="I706" s="2"/>
      <c r="AG706" s="4"/>
      <c r="AH706" s="4"/>
      <c r="AQ706" s="2"/>
      <c r="BE706" s="2"/>
    </row>
    <row r="707" spans="9:57" ht="12.75" x14ac:dyDescent="0.2">
      <c r="I707" s="2"/>
      <c r="AG707" s="4"/>
      <c r="AH707" s="4"/>
      <c r="AQ707" s="2"/>
      <c r="BE707" s="2"/>
    </row>
    <row r="708" spans="9:57" ht="12.75" x14ac:dyDescent="0.2">
      <c r="I708" s="2"/>
      <c r="AG708" s="4"/>
      <c r="AH708" s="4"/>
      <c r="AQ708" s="2"/>
      <c r="BE708" s="2"/>
    </row>
    <row r="709" spans="9:57" ht="12.75" x14ac:dyDescent="0.2">
      <c r="I709" s="2"/>
      <c r="AG709" s="4"/>
      <c r="AH709" s="4"/>
      <c r="AQ709" s="2"/>
      <c r="BE709" s="2"/>
    </row>
    <row r="710" spans="9:57" ht="12.75" x14ac:dyDescent="0.2">
      <c r="I710" s="2"/>
      <c r="AG710" s="4"/>
      <c r="AH710" s="4"/>
      <c r="AQ710" s="2"/>
      <c r="BE710" s="2"/>
    </row>
    <row r="711" spans="9:57" ht="12.75" x14ac:dyDescent="0.2">
      <c r="I711" s="2"/>
      <c r="AG711" s="4"/>
      <c r="AH711" s="4"/>
      <c r="AQ711" s="2"/>
      <c r="BE711" s="2"/>
    </row>
    <row r="712" spans="9:57" ht="12.75" x14ac:dyDescent="0.2">
      <c r="I712" s="2"/>
      <c r="AG712" s="4"/>
      <c r="AH712" s="4"/>
      <c r="AQ712" s="2"/>
      <c r="BE712" s="2"/>
    </row>
    <row r="713" spans="9:57" ht="12.75" x14ac:dyDescent="0.2">
      <c r="I713" s="2"/>
      <c r="AG713" s="4"/>
      <c r="AH713" s="4"/>
      <c r="AQ713" s="2"/>
      <c r="BE713" s="2"/>
    </row>
    <row r="714" spans="9:57" ht="12.75" x14ac:dyDescent="0.2">
      <c r="I714" s="2"/>
      <c r="AG714" s="4"/>
      <c r="AH714" s="4"/>
      <c r="AQ714" s="2"/>
      <c r="BE714" s="2"/>
    </row>
    <row r="715" spans="9:57" ht="12.75" x14ac:dyDescent="0.2">
      <c r="I715" s="2"/>
      <c r="AG715" s="4"/>
      <c r="AH715" s="4"/>
      <c r="AQ715" s="2"/>
      <c r="BE715" s="2"/>
    </row>
    <row r="716" spans="9:57" ht="12.75" x14ac:dyDescent="0.2">
      <c r="I716" s="2"/>
      <c r="AG716" s="4"/>
      <c r="AH716" s="4"/>
      <c r="AQ716" s="2"/>
      <c r="BE716" s="2"/>
    </row>
    <row r="717" spans="9:57" ht="12.75" x14ac:dyDescent="0.2">
      <c r="I717" s="2"/>
      <c r="AG717" s="4"/>
      <c r="AH717" s="4"/>
      <c r="AQ717" s="2"/>
      <c r="BE717" s="2"/>
    </row>
    <row r="718" spans="9:57" ht="12.75" x14ac:dyDescent="0.2">
      <c r="I718" s="2"/>
      <c r="AG718" s="4"/>
      <c r="AH718" s="4"/>
      <c r="AQ718" s="2"/>
      <c r="BE718" s="2"/>
    </row>
    <row r="719" spans="9:57" ht="12.75" x14ac:dyDescent="0.2">
      <c r="I719" s="2"/>
      <c r="AG719" s="4"/>
      <c r="AH719" s="4"/>
      <c r="AQ719" s="2"/>
      <c r="BE719" s="2"/>
    </row>
    <row r="720" spans="9:57" ht="12.75" x14ac:dyDescent="0.2">
      <c r="I720" s="2"/>
      <c r="AG720" s="4"/>
      <c r="AH720" s="4"/>
      <c r="AQ720" s="2"/>
      <c r="BE720" s="2"/>
    </row>
    <row r="721" spans="9:57" ht="12.75" x14ac:dyDescent="0.2">
      <c r="I721" s="2"/>
      <c r="AG721" s="4"/>
      <c r="AH721" s="4"/>
      <c r="AQ721" s="2"/>
      <c r="BE721" s="2"/>
    </row>
    <row r="722" spans="9:57" ht="12.75" x14ac:dyDescent="0.2">
      <c r="I722" s="2"/>
      <c r="AG722" s="4"/>
      <c r="AH722" s="4"/>
      <c r="AQ722" s="2"/>
      <c r="BE722" s="2"/>
    </row>
    <row r="723" spans="9:57" ht="12.75" x14ac:dyDescent="0.2">
      <c r="I723" s="2"/>
      <c r="AG723" s="4"/>
      <c r="AH723" s="4"/>
      <c r="AQ723" s="2"/>
      <c r="BE723" s="2"/>
    </row>
    <row r="724" spans="9:57" ht="12.75" x14ac:dyDescent="0.2">
      <c r="I724" s="2"/>
      <c r="AG724" s="4"/>
      <c r="AH724" s="4"/>
      <c r="AQ724" s="2"/>
      <c r="BE724" s="2"/>
    </row>
    <row r="725" spans="9:57" ht="12.75" x14ac:dyDescent="0.2">
      <c r="I725" s="2"/>
      <c r="AG725" s="4"/>
      <c r="AH725" s="4"/>
      <c r="AQ725" s="2"/>
      <c r="BE725" s="2"/>
    </row>
    <row r="726" spans="9:57" ht="12.75" x14ac:dyDescent="0.2">
      <c r="I726" s="2"/>
      <c r="AG726" s="4"/>
      <c r="AH726" s="4"/>
      <c r="AQ726" s="2"/>
      <c r="BE726" s="2"/>
    </row>
    <row r="727" spans="9:57" ht="12.75" x14ac:dyDescent="0.2">
      <c r="I727" s="2"/>
      <c r="AG727" s="4"/>
      <c r="AH727" s="4"/>
      <c r="AQ727" s="2"/>
      <c r="BE727" s="2"/>
    </row>
    <row r="728" spans="9:57" ht="12.75" x14ac:dyDescent="0.2">
      <c r="I728" s="2"/>
      <c r="AG728" s="4"/>
      <c r="AH728" s="4"/>
      <c r="AQ728" s="2"/>
      <c r="BE728" s="2"/>
    </row>
    <row r="729" spans="9:57" ht="12.75" x14ac:dyDescent="0.2">
      <c r="I729" s="2"/>
      <c r="AG729" s="4"/>
      <c r="AH729" s="4"/>
      <c r="AQ729" s="2"/>
      <c r="BE729" s="2"/>
    </row>
    <row r="730" spans="9:57" ht="12.75" x14ac:dyDescent="0.2">
      <c r="I730" s="2"/>
      <c r="AG730" s="4"/>
      <c r="AH730" s="4"/>
      <c r="AQ730" s="2"/>
      <c r="BE730" s="2"/>
    </row>
    <row r="731" spans="9:57" ht="12.75" x14ac:dyDescent="0.2">
      <c r="I731" s="2"/>
      <c r="AG731" s="4"/>
      <c r="AH731" s="4"/>
      <c r="AQ731" s="2"/>
      <c r="BE731" s="2"/>
    </row>
    <row r="732" spans="9:57" ht="12.75" x14ac:dyDescent="0.2">
      <c r="I732" s="2"/>
      <c r="AG732" s="4"/>
      <c r="AH732" s="4"/>
      <c r="AQ732" s="2"/>
      <c r="BE732" s="2"/>
    </row>
    <row r="733" spans="9:57" ht="12.75" x14ac:dyDescent="0.2">
      <c r="I733" s="2"/>
      <c r="AG733" s="4"/>
      <c r="AH733" s="4"/>
      <c r="AQ733" s="2"/>
      <c r="BE733" s="2"/>
    </row>
    <row r="734" spans="9:57" ht="12.75" x14ac:dyDescent="0.2">
      <c r="I734" s="2"/>
      <c r="AG734" s="4"/>
      <c r="AH734" s="4"/>
      <c r="AQ734" s="2"/>
      <c r="BE734" s="2"/>
    </row>
    <row r="735" spans="9:57" ht="12.75" x14ac:dyDescent="0.2">
      <c r="I735" s="2"/>
      <c r="AG735" s="4"/>
      <c r="AH735" s="4"/>
      <c r="AQ735" s="2"/>
      <c r="BE735" s="2"/>
    </row>
    <row r="736" spans="9:57" ht="12.75" x14ac:dyDescent="0.2">
      <c r="I736" s="2"/>
      <c r="AG736" s="4"/>
      <c r="AH736" s="4"/>
      <c r="AQ736" s="2"/>
      <c r="BE736" s="2"/>
    </row>
    <row r="737" spans="9:57" ht="12.75" x14ac:dyDescent="0.2">
      <c r="I737" s="2"/>
      <c r="AG737" s="4"/>
      <c r="AH737" s="4"/>
      <c r="AQ737" s="2"/>
      <c r="BE737" s="2"/>
    </row>
    <row r="738" spans="9:57" ht="12.75" x14ac:dyDescent="0.2">
      <c r="I738" s="2"/>
      <c r="AG738" s="4"/>
      <c r="AH738" s="4"/>
      <c r="AQ738" s="2"/>
      <c r="BE738" s="2"/>
    </row>
    <row r="739" spans="9:57" ht="12.75" x14ac:dyDescent="0.2">
      <c r="I739" s="2"/>
      <c r="AG739" s="4"/>
      <c r="AH739" s="4"/>
      <c r="AQ739" s="2"/>
      <c r="BE739" s="2"/>
    </row>
    <row r="740" spans="9:57" ht="12.75" x14ac:dyDescent="0.2">
      <c r="I740" s="2"/>
      <c r="AG740" s="4"/>
      <c r="AH740" s="4"/>
      <c r="AQ740" s="2"/>
      <c r="BE740" s="2"/>
    </row>
    <row r="741" spans="9:57" ht="12.75" x14ac:dyDescent="0.2">
      <c r="I741" s="2"/>
      <c r="AG741" s="4"/>
      <c r="AH741" s="4"/>
      <c r="AQ741" s="2"/>
      <c r="BE741" s="2"/>
    </row>
    <row r="742" spans="9:57" ht="12.75" x14ac:dyDescent="0.2">
      <c r="I742" s="2"/>
      <c r="AG742" s="4"/>
      <c r="AH742" s="4"/>
      <c r="AQ742" s="2"/>
      <c r="BE742" s="2"/>
    </row>
    <row r="743" spans="9:57" ht="12.75" x14ac:dyDescent="0.2">
      <c r="I743" s="2"/>
      <c r="AG743" s="4"/>
      <c r="AH743" s="4"/>
      <c r="AQ743" s="2"/>
      <c r="BE743" s="2"/>
    </row>
    <row r="744" spans="9:57" ht="12.75" x14ac:dyDescent="0.2">
      <c r="I744" s="2"/>
      <c r="AG744" s="4"/>
      <c r="AH744" s="4"/>
      <c r="AQ744" s="2"/>
      <c r="BE744" s="2"/>
    </row>
    <row r="745" spans="9:57" ht="12.75" x14ac:dyDescent="0.2">
      <c r="I745" s="2"/>
      <c r="AG745" s="4"/>
      <c r="AH745" s="4"/>
      <c r="AQ745" s="2"/>
      <c r="BE745" s="2"/>
    </row>
    <row r="746" spans="9:57" ht="12.75" x14ac:dyDescent="0.2">
      <c r="I746" s="2"/>
      <c r="AG746" s="4"/>
      <c r="AH746" s="4"/>
      <c r="AQ746" s="2"/>
      <c r="BE746" s="2"/>
    </row>
    <row r="747" spans="9:57" ht="12.75" x14ac:dyDescent="0.2">
      <c r="I747" s="2"/>
      <c r="AG747" s="4"/>
      <c r="AH747" s="4"/>
      <c r="AQ747" s="2"/>
      <c r="BE747" s="2"/>
    </row>
    <row r="748" spans="9:57" ht="12.75" x14ac:dyDescent="0.2">
      <c r="I748" s="2"/>
      <c r="AG748" s="4"/>
      <c r="AH748" s="4"/>
      <c r="AQ748" s="2"/>
      <c r="BE748" s="2"/>
    </row>
    <row r="749" spans="9:57" ht="12.75" x14ac:dyDescent="0.2">
      <c r="I749" s="2"/>
      <c r="AG749" s="4"/>
      <c r="AH749" s="4"/>
      <c r="AQ749" s="2"/>
      <c r="BE749" s="2"/>
    </row>
    <row r="750" spans="9:57" ht="12.75" x14ac:dyDescent="0.2">
      <c r="I750" s="2"/>
      <c r="AG750" s="4"/>
      <c r="AH750" s="4"/>
      <c r="AQ750" s="2"/>
      <c r="BE750" s="2"/>
    </row>
    <row r="751" spans="9:57" ht="12.75" x14ac:dyDescent="0.2">
      <c r="I751" s="2"/>
      <c r="AG751" s="4"/>
      <c r="AH751" s="4"/>
      <c r="AQ751" s="2"/>
      <c r="BE751" s="2"/>
    </row>
    <row r="752" spans="9:57" ht="12.75" x14ac:dyDescent="0.2">
      <c r="I752" s="2"/>
      <c r="AG752" s="4"/>
      <c r="AH752" s="4"/>
      <c r="AQ752" s="2"/>
      <c r="BE752" s="2"/>
    </row>
    <row r="753" spans="9:57" ht="12.75" x14ac:dyDescent="0.2">
      <c r="I753" s="2"/>
      <c r="AG753" s="4"/>
      <c r="AH753" s="4"/>
      <c r="AQ753" s="2"/>
      <c r="BE753" s="2"/>
    </row>
    <row r="754" spans="9:57" ht="12.75" x14ac:dyDescent="0.2">
      <c r="I754" s="2"/>
      <c r="AG754" s="4"/>
      <c r="AH754" s="4"/>
      <c r="AQ754" s="2"/>
      <c r="BE754" s="2"/>
    </row>
    <row r="755" spans="9:57" ht="12.75" x14ac:dyDescent="0.2">
      <c r="I755" s="2"/>
      <c r="AG755" s="4"/>
      <c r="AH755" s="4"/>
      <c r="AQ755" s="2"/>
      <c r="BE755" s="2"/>
    </row>
    <row r="756" spans="9:57" ht="12.75" x14ac:dyDescent="0.2">
      <c r="I756" s="2"/>
      <c r="AG756" s="4"/>
      <c r="AH756" s="4"/>
      <c r="AQ756" s="2"/>
      <c r="BE756" s="2"/>
    </row>
    <row r="757" spans="9:57" ht="12.75" x14ac:dyDescent="0.2">
      <c r="I757" s="2"/>
      <c r="AG757" s="4"/>
      <c r="AH757" s="4"/>
      <c r="AQ757" s="2"/>
      <c r="BE757" s="2"/>
    </row>
    <row r="758" spans="9:57" ht="12.75" x14ac:dyDescent="0.2">
      <c r="I758" s="2"/>
      <c r="AG758" s="4"/>
      <c r="AH758" s="4"/>
      <c r="AQ758" s="2"/>
      <c r="BE758" s="2"/>
    </row>
    <row r="759" spans="9:57" ht="12.75" x14ac:dyDescent="0.2">
      <c r="I759" s="2"/>
      <c r="AG759" s="4"/>
      <c r="AH759" s="4"/>
      <c r="AQ759" s="2"/>
      <c r="BE759" s="2"/>
    </row>
    <row r="760" spans="9:57" ht="12.75" x14ac:dyDescent="0.2">
      <c r="I760" s="2"/>
      <c r="AG760" s="4"/>
      <c r="AH760" s="4"/>
      <c r="AQ760" s="2"/>
      <c r="BE760" s="2"/>
    </row>
    <row r="761" spans="9:57" ht="12.75" x14ac:dyDescent="0.2">
      <c r="I761" s="2"/>
      <c r="AG761" s="4"/>
      <c r="AH761" s="4"/>
      <c r="AQ761" s="2"/>
      <c r="BE761" s="2"/>
    </row>
    <row r="762" spans="9:57" ht="12.75" x14ac:dyDescent="0.2">
      <c r="I762" s="2"/>
      <c r="AG762" s="4"/>
      <c r="AH762" s="4"/>
      <c r="AQ762" s="2"/>
      <c r="BE762" s="2"/>
    </row>
    <row r="763" spans="9:57" ht="12.75" x14ac:dyDescent="0.2">
      <c r="I763" s="2"/>
      <c r="AG763" s="4"/>
      <c r="AH763" s="4"/>
      <c r="AQ763" s="2"/>
      <c r="BE763" s="2"/>
    </row>
    <row r="764" spans="9:57" ht="12.75" x14ac:dyDescent="0.2">
      <c r="I764" s="2"/>
      <c r="AG764" s="4"/>
      <c r="AH764" s="4"/>
      <c r="AQ764" s="2"/>
      <c r="BE764" s="2"/>
    </row>
    <row r="765" spans="9:57" ht="12.75" x14ac:dyDescent="0.2">
      <c r="I765" s="2"/>
      <c r="AG765" s="4"/>
      <c r="AH765" s="4"/>
      <c r="AQ765" s="2"/>
      <c r="BE765" s="2"/>
    </row>
    <row r="766" spans="9:57" ht="12.75" x14ac:dyDescent="0.2">
      <c r="I766" s="2"/>
      <c r="AG766" s="4"/>
      <c r="AH766" s="4"/>
      <c r="AQ766" s="2"/>
      <c r="BE766" s="2"/>
    </row>
    <row r="767" spans="9:57" ht="12.75" x14ac:dyDescent="0.2">
      <c r="I767" s="2"/>
      <c r="AG767" s="4"/>
      <c r="AH767" s="4"/>
      <c r="AQ767" s="2"/>
      <c r="BE767" s="2"/>
    </row>
    <row r="768" spans="9:57" ht="12.75" x14ac:dyDescent="0.2">
      <c r="I768" s="2"/>
      <c r="AG768" s="4"/>
      <c r="AH768" s="4"/>
      <c r="AQ768" s="2"/>
      <c r="BE768" s="2"/>
    </row>
    <row r="769" spans="9:57" ht="12.75" x14ac:dyDescent="0.2">
      <c r="I769" s="2"/>
      <c r="AG769" s="4"/>
      <c r="AH769" s="4"/>
      <c r="AQ769" s="2"/>
      <c r="BE769" s="2"/>
    </row>
    <row r="770" spans="9:57" ht="12.75" x14ac:dyDescent="0.2">
      <c r="I770" s="2"/>
      <c r="AG770" s="4"/>
      <c r="AH770" s="4"/>
      <c r="AQ770" s="2"/>
      <c r="BE770" s="2"/>
    </row>
    <row r="771" spans="9:57" ht="12.75" x14ac:dyDescent="0.2">
      <c r="I771" s="2"/>
      <c r="AG771" s="4"/>
      <c r="AH771" s="4"/>
      <c r="AQ771" s="2"/>
      <c r="BE771" s="2"/>
    </row>
    <row r="772" spans="9:57" ht="12.75" x14ac:dyDescent="0.2">
      <c r="I772" s="2"/>
      <c r="AG772" s="4"/>
      <c r="AH772" s="4"/>
      <c r="AQ772" s="2"/>
      <c r="BE772" s="2"/>
    </row>
    <row r="773" spans="9:57" ht="12.75" x14ac:dyDescent="0.2">
      <c r="I773" s="2"/>
      <c r="AG773" s="4"/>
      <c r="AH773" s="4"/>
      <c r="AQ773" s="2"/>
      <c r="BE773" s="2"/>
    </row>
    <row r="774" spans="9:57" ht="12.75" x14ac:dyDescent="0.2">
      <c r="I774" s="2"/>
      <c r="AG774" s="4"/>
      <c r="AH774" s="4"/>
      <c r="AQ774" s="2"/>
      <c r="BE774" s="2"/>
    </row>
    <row r="775" spans="9:57" ht="12.75" x14ac:dyDescent="0.2">
      <c r="I775" s="2"/>
      <c r="AG775" s="4"/>
      <c r="AH775" s="4"/>
      <c r="AQ775" s="2"/>
      <c r="BE775" s="2"/>
    </row>
    <row r="776" spans="9:57" ht="12.75" x14ac:dyDescent="0.2">
      <c r="I776" s="2"/>
      <c r="AG776" s="4"/>
      <c r="AH776" s="4"/>
      <c r="AQ776" s="2"/>
      <c r="BE776" s="2"/>
    </row>
    <row r="777" spans="9:57" ht="12.75" x14ac:dyDescent="0.2">
      <c r="I777" s="2"/>
      <c r="AG777" s="4"/>
      <c r="AH777" s="4"/>
      <c r="AQ777" s="2"/>
      <c r="BE777" s="2"/>
    </row>
    <row r="778" spans="9:57" ht="12.75" x14ac:dyDescent="0.2">
      <c r="I778" s="2"/>
      <c r="AG778" s="4"/>
      <c r="AH778" s="4"/>
      <c r="AQ778" s="2"/>
      <c r="BE778" s="2"/>
    </row>
    <row r="779" spans="9:57" ht="12.75" x14ac:dyDescent="0.2">
      <c r="I779" s="2"/>
      <c r="AG779" s="4"/>
      <c r="AH779" s="4"/>
      <c r="AQ779" s="2"/>
      <c r="BE779" s="2"/>
    </row>
    <row r="780" spans="9:57" ht="12.75" x14ac:dyDescent="0.2">
      <c r="I780" s="2"/>
      <c r="AG780" s="4"/>
      <c r="AH780" s="4"/>
      <c r="AQ780" s="2"/>
      <c r="BE780" s="2"/>
    </row>
    <row r="781" spans="9:57" ht="12.75" x14ac:dyDescent="0.2">
      <c r="I781" s="2"/>
      <c r="AG781" s="4"/>
      <c r="AH781" s="4"/>
      <c r="AQ781" s="2"/>
      <c r="BE781" s="2"/>
    </row>
    <row r="782" spans="9:57" ht="12.75" x14ac:dyDescent="0.2">
      <c r="I782" s="2"/>
      <c r="AG782" s="4"/>
      <c r="AH782" s="4"/>
      <c r="AQ782" s="2"/>
      <c r="BE782" s="2"/>
    </row>
    <row r="783" spans="9:57" ht="12.75" x14ac:dyDescent="0.2">
      <c r="I783" s="2"/>
      <c r="AG783" s="4"/>
      <c r="AH783" s="4"/>
      <c r="AQ783" s="2"/>
      <c r="BE783" s="2"/>
    </row>
    <row r="784" spans="9:57" ht="12.75" x14ac:dyDescent="0.2">
      <c r="I784" s="2"/>
      <c r="AG784" s="4"/>
      <c r="AH784" s="4"/>
      <c r="AQ784" s="2"/>
      <c r="BE784" s="2"/>
    </row>
    <row r="785" spans="9:57" ht="12.75" x14ac:dyDescent="0.2">
      <c r="I785" s="2"/>
      <c r="AG785" s="4"/>
      <c r="AH785" s="4"/>
      <c r="AQ785" s="2"/>
      <c r="BE785" s="2"/>
    </row>
    <row r="786" spans="9:57" ht="12.75" x14ac:dyDescent="0.2">
      <c r="I786" s="2"/>
      <c r="AG786" s="4"/>
      <c r="AH786" s="4"/>
      <c r="AQ786" s="2"/>
      <c r="BE786" s="2"/>
    </row>
    <row r="787" spans="9:57" ht="12.75" x14ac:dyDescent="0.2">
      <c r="I787" s="2"/>
      <c r="AG787" s="4"/>
      <c r="AH787" s="4"/>
      <c r="AQ787" s="2"/>
      <c r="BE787" s="2"/>
    </row>
    <row r="788" spans="9:57" ht="12.75" x14ac:dyDescent="0.2">
      <c r="I788" s="2"/>
      <c r="AG788" s="4"/>
      <c r="AH788" s="4"/>
      <c r="AQ788" s="2"/>
      <c r="BE788" s="2"/>
    </row>
    <row r="789" spans="9:57" ht="12.75" x14ac:dyDescent="0.2">
      <c r="I789" s="2"/>
      <c r="AG789" s="4"/>
      <c r="AH789" s="4"/>
      <c r="AQ789" s="2"/>
      <c r="BE789" s="2"/>
    </row>
    <row r="790" spans="9:57" ht="12.75" x14ac:dyDescent="0.2">
      <c r="I790" s="2"/>
      <c r="AG790" s="4"/>
      <c r="AH790" s="4"/>
      <c r="AQ790" s="2"/>
      <c r="BE790" s="2"/>
    </row>
    <row r="791" spans="9:57" ht="12.75" x14ac:dyDescent="0.2">
      <c r="I791" s="2"/>
      <c r="AG791" s="4"/>
      <c r="AH791" s="4"/>
      <c r="AQ791" s="2"/>
      <c r="BE791" s="2"/>
    </row>
    <row r="792" spans="9:57" ht="12.75" x14ac:dyDescent="0.2">
      <c r="I792" s="2"/>
      <c r="AG792" s="4"/>
      <c r="AH792" s="4"/>
      <c r="AQ792" s="2"/>
      <c r="BE792" s="2"/>
    </row>
    <row r="793" spans="9:57" ht="12.75" x14ac:dyDescent="0.2">
      <c r="I793" s="2"/>
      <c r="AG793" s="4"/>
      <c r="AH793" s="4"/>
      <c r="AQ793" s="2"/>
      <c r="BE793" s="2"/>
    </row>
    <row r="794" spans="9:57" ht="12.75" x14ac:dyDescent="0.2">
      <c r="I794" s="2"/>
      <c r="AG794" s="4"/>
      <c r="AH794" s="4"/>
      <c r="AQ794" s="2"/>
      <c r="BE794" s="2"/>
    </row>
    <row r="795" spans="9:57" ht="12.75" x14ac:dyDescent="0.2">
      <c r="I795" s="2"/>
      <c r="AG795" s="4"/>
      <c r="AH795" s="4"/>
      <c r="AQ795" s="2"/>
      <c r="BE795" s="2"/>
    </row>
    <row r="796" spans="9:57" ht="12.75" x14ac:dyDescent="0.2">
      <c r="I796" s="2"/>
      <c r="AG796" s="4"/>
      <c r="AH796" s="4"/>
      <c r="AQ796" s="2"/>
      <c r="BE796" s="2"/>
    </row>
    <row r="797" spans="9:57" ht="12.75" x14ac:dyDescent="0.2">
      <c r="I797" s="2"/>
      <c r="AG797" s="4"/>
      <c r="AH797" s="4"/>
      <c r="AQ797" s="2"/>
      <c r="BE797" s="2"/>
    </row>
    <row r="798" spans="9:57" ht="12.75" x14ac:dyDescent="0.2">
      <c r="I798" s="2"/>
      <c r="AG798" s="4"/>
      <c r="AH798" s="4"/>
      <c r="AQ798" s="2"/>
      <c r="BE798" s="2"/>
    </row>
    <row r="799" spans="9:57" ht="12.75" x14ac:dyDescent="0.2">
      <c r="I799" s="2"/>
      <c r="AG799" s="4"/>
      <c r="AH799" s="4"/>
      <c r="AQ799" s="2"/>
      <c r="BE799" s="2"/>
    </row>
    <row r="800" spans="9:57" ht="12.75" x14ac:dyDescent="0.2">
      <c r="I800" s="2"/>
      <c r="AG800" s="4"/>
      <c r="AH800" s="4"/>
      <c r="AQ800" s="2"/>
      <c r="BE800" s="2"/>
    </row>
    <row r="801" spans="9:57" ht="12.75" x14ac:dyDescent="0.2">
      <c r="I801" s="2"/>
      <c r="AG801" s="4"/>
      <c r="AH801" s="4"/>
      <c r="AQ801" s="2"/>
      <c r="BE801" s="2"/>
    </row>
    <row r="802" spans="9:57" ht="12.75" x14ac:dyDescent="0.2">
      <c r="I802" s="2"/>
      <c r="AG802" s="4"/>
      <c r="AH802" s="4"/>
      <c r="AQ802" s="2"/>
      <c r="BE802" s="2"/>
    </row>
    <row r="803" spans="9:57" ht="12.75" x14ac:dyDescent="0.2">
      <c r="I803" s="2"/>
      <c r="AG803" s="4"/>
      <c r="AH803" s="4"/>
      <c r="AQ803" s="2"/>
      <c r="BE803" s="2"/>
    </row>
    <row r="804" spans="9:57" ht="12.75" x14ac:dyDescent="0.2">
      <c r="I804" s="2"/>
      <c r="AG804" s="4"/>
      <c r="AH804" s="4"/>
      <c r="AQ804" s="2"/>
      <c r="BE804" s="2"/>
    </row>
    <row r="805" spans="9:57" ht="12.75" x14ac:dyDescent="0.2">
      <c r="I805" s="2"/>
      <c r="AG805" s="4"/>
      <c r="AH805" s="4"/>
      <c r="AQ805" s="2"/>
      <c r="BE805" s="2"/>
    </row>
    <row r="806" spans="9:57" ht="12.75" x14ac:dyDescent="0.2">
      <c r="I806" s="2"/>
      <c r="AG806" s="4"/>
      <c r="AH806" s="4"/>
      <c r="AQ806" s="2"/>
      <c r="BE806" s="2"/>
    </row>
    <row r="807" spans="9:57" ht="12.75" x14ac:dyDescent="0.2">
      <c r="I807" s="2"/>
      <c r="AG807" s="4"/>
      <c r="AH807" s="4"/>
      <c r="AQ807" s="2"/>
      <c r="BE807" s="2"/>
    </row>
    <row r="808" spans="9:57" ht="12.75" x14ac:dyDescent="0.2">
      <c r="I808" s="2"/>
      <c r="AG808" s="4"/>
      <c r="AH808" s="4"/>
      <c r="AQ808" s="2"/>
      <c r="BE808" s="2"/>
    </row>
    <row r="809" spans="9:57" ht="12.75" x14ac:dyDescent="0.2">
      <c r="I809" s="2"/>
      <c r="AG809" s="4"/>
      <c r="AH809" s="4"/>
      <c r="AQ809" s="2"/>
      <c r="BE809" s="2"/>
    </row>
    <row r="810" spans="9:57" ht="12.75" x14ac:dyDescent="0.2">
      <c r="I810" s="2"/>
      <c r="AG810" s="4"/>
      <c r="AH810" s="4"/>
      <c r="AQ810" s="2"/>
      <c r="BE810" s="2"/>
    </row>
    <row r="811" spans="9:57" ht="12.75" x14ac:dyDescent="0.2">
      <c r="I811" s="2"/>
      <c r="AG811" s="4"/>
      <c r="AH811" s="4"/>
      <c r="AQ811" s="2"/>
      <c r="BE811" s="2"/>
    </row>
    <row r="812" spans="9:57" ht="12.75" x14ac:dyDescent="0.2">
      <c r="I812" s="2"/>
      <c r="AG812" s="4"/>
      <c r="AH812" s="4"/>
      <c r="AQ812" s="2"/>
      <c r="BE812" s="2"/>
    </row>
    <row r="813" spans="9:57" ht="12.75" x14ac:dyDescent="0.2">
      <c r="I813" s="2"/>
      <c r="AG813" s="4"/>
      <c r="AH813" s="4"/>
      <c r="AQ813" s="2"/>
      <c r="BE813" s="2"/>
    </row>
    <row r="814" spans="9:57" ht="12.75" x14ac:dyDescent="0.2">
      <c r="I814" s="2"/>
      <c r="AG814" s="4"/>
      <c r="AH814" s="4"/>
      <c r="AQ814" s="2"/>
      <c r="BE814" s="2"/>
    </row>
    <row r="815" spans="9:57" ht="12.75" x14ac:dyDescent="0.2">
      <c r="I815" s="2"/>
      <c r="AG815" s="4"/>
      <c r="AH815" s="4"/>
      <c r="AQ815" s="2"/>
      <c r="BE815" s="2"/>
    </row>
    <row r="816" spans="9:57" ht="12.75" x14ac:dyDescent="0.2">
      <c r="I816" s="2"/>
      <c r="AG816" s="4"/>
      <c r="AH816" s="4"/>
      <c r="AQ816" s="2"/>
      <c r="BE816" s="2"/>
    </row>
    <row r="817" spans="9:57" ht="12.75" x14ac:dyDescent="0.2">
      <c r="I817" s="2"/>
      <c r="AG817" s="4"/>
      <c r="AH817" s="4"/>
      <c r="AQ817" s="2"/>
      <c r="BE817" s="2"/>
    </row>
    <row r="818" spans="9:57" ht="12.75" x14ac:dyDescent="0.2">
      <c r="I818" s="2"/>
      <c r="AG818" s="4"/>
      <c r="AH818" s="4"/>
      <c r="AQ818" s="2"/>
      <c r="BE818" s="2"/>
    </row>
    <row r="819" spans="9:57" ht="12.75" x14ac:dyDescent="0.2">
      <c r="I819" s="2"/>
      <c r="AG819" s="4"/>
      <c r="AH819" s="4"/>
      <c r="AQ819" s="2"/>
      <c r="BE819" s="2"/>
    </row>
    <row r="820" spans="9:57" ht="12.75" x14ac:dyDescent="0.2">
      <c r="I820" s="2"/>
      <c r="AG820" s="4"/>
      <c r="AH820" s="4"/>
      <c r="AQ820" s="2"/>
      <c r="BE820" s="2"/>
    </row>
    <row r="821" spans="9:57" ht="12.75" x14ac:dyDescent="0.2">
      <c r="I821" s="2"/>
      <c r="AG821" s="4"/>
      <c r="AH821" s="4"/>
      <c r="AQ821" s="2"/>
      <c r="BE821" s="2"/>
    </row>
    <row r="822" spans="9:57" ht="12.75" x14ac:dyDescent="0.2">
      <c r="I822" s="2"/>
      <c r="AG822" s="4"/>
      <c r="AH822" s="4"/>
      <c r="AQ822" s="2"/>
      <c r="BE822" s="2"/>
    </row>
    <row r="823" spans="9:57" ht="12.75" x14ac:dyDescent="0.2">
      <c r="I823" s="2"/>
      <c r="AG823" s="4"/>
      <c r="AH823" s="4"/>
      <c r="AQ823" s="2"/>
      <c r="BE823" s="2"/>
    </row>
    <row r="824" spans="9:57" ht="12.75" x14ac:dyDescent="0.2">
      <c r="I824" s="2"/>
      <c r="AG824" s="4"/>
      <c r="AH824" s="4"/>
      <c r="AQ824" s="2"/>
      <c r="BE824" s="2"/>
    </row>
    <row r="825" spans="9:57" ht="12.75" x14ac:dyDescent="0.2">
      <c r="I825" s="2"/>
      <c r="AG825" s="4"/>
      <c r="AH825" s="4"/>
      <c r="AQ825" s="2"/>
      <c r="BE825" s="2"/>
    </row>
    <row r="826" spans="9:57" ht="12.75" x14ac:dyDescent="0.2">
      <c r="I826" s="2"/>
      <c r="AG826" s="4"/>
      <c r="AH826" s="4"/>
      <c r="AQ826" s="2"/>
      <c r="BE826" s="2"/>
    </row>
    <row r="827" spans="9:57" ht="12.75" x14ac:dyDescent="0.2">
      <c r="I827" s="2"/>
      <c r="AG827" s="4"/>
      <c r="AH827" s="4"/>
      <c r="AQ827" s="2"/>
      <c r="BE827" s="2"/>
    </row>
    <row r="828" spans="9:57" ht="12.75" x14ac:dyDescent="0.2">
      <c r="I828" s="2"/>
      <c r="AG828" s="4"/>
      <c r="AH828" s="4"/>
      <c r="AQ828" s="2"/>
      <c r="BE828" s="2"/>
    </row>
    <row r="829" spans="9:57" ht="12.75" x14ac:dyDescent="0.2">
      <c r="I829" s="2"/>
      <c r="AG829" s="4"/>
      <c r="AH829" s="4"/>
      <c r="AQ829" s="2"/>
      <c r="BE829" s="2"/>
    </row>
    <row r="830" spans="9:57" ht="12.75" x14ac:dyDescent="0.2">
      <c r="I830" s="2"/>
      <c r="AG830" s="4"/>
      <c r="AH830" s="4"/>
      <c r="AQ830" s="2"/>
      <c r="BE830" s="2"/>
    </row>
    <row r="831" spans="9:57" ht="12.75" x14ac:dyDescent="0.2">
      <c r="I831" s="2"/>
      <c r="AG831" s="4"/>
      <c r="AH831" s="4"/>
      <c r="AQ831" s="2"/>
      <c r="BE831" s="2"/>
    </row>
    <row r="832" spans="9:57" ht="12.75" x14ac:dyDescent="0.2">
      <c r="I832" s="2"/>
      <c r="AG832" s="4"/>
      <c r="AH832" s="4"/>
      <c r="AQ832" s="2"/>
      <c r="BE832" s="2"/>
    </row>
    <row r="833" spans="9:57" ht="12.75" x14ac:dyDescent="0.2">
      <c r="I833" s="2"/>
      <c r="AG833" s="4"/>
      <c r="AH833" s="4"/>
      <c r="AQ833" s="2"/>
      <c r="BE833" s="2"/>
    </row>
    <row r="834" spans="9:57" ht="12.75" x14ac:dyDescent="0.2">
      <c r="I834" s="2"/>
      <c r="AG834" s="4"/>
      <c r="AH834" s="4"/>
      <c r="AQ834" s="2"/>
      <c r="BE834" s="2"/>
    </row>
    <row r="835" spans="9:57" ht="12.75" x14ac:dyDescent="0.2">
      <c r="I835" s="2"/>
      <c r="AG835" s="4"/>
      <c r="AH835" s="4"/>
      <c r="AQ835" s="2"/>
      <c r="BE835" s="2"/>
    </row>
    <row r="836" spans="9:57" ht="12.75" x14ac:dyDescent="0.2">
      <c r="I836" s="2"/>
      <c r="AG836" s="4"/>
      <c r="AH836" s="4"/>
      <c r="AQ836" s="2"/>
      <c r="BE836" s="2"/>
    </row>
    <row r="837" spans="9:57" ht="12.75" x14ac:dyDescent="0.2">
      <c r="I837" s="2"/>
      <c r="AG837" s="4"/>
      <c r="AH837" s="4"/>
      <c r="AQ837" s="2"/>
      <c r="BE837" s="2"/>
    </row>
    <row r="838" spans="9:57" ht="12.75" x14ac:dyDescent="0.2">
      <c r="I838" s="2"/>
      <c r="AG838" s="4"/>
      <c r="AH838" s="4"/>
      <c r="AQ838" s="2"/>
      <c r="BE838" s="2"/>
    </row>
    <row r="839" spans="9:57" ht="12.75" x14ac:dyDescent="0.2">
      <c r="I839" s="2"/>
      <c r="AG839" s="4"/>
      <c r="AH839" s="4"/>
      <c r="AQ839" s="2"/>
      <c r="BE839" s="2"/>
    </row>
    <row r="840" spans="9:57" ht="12.75" x14ac:dyDescent="0.2">
      <c r="I840" s="2"/>
      <c r="AG840" s="4"/>
      <c r="AH840" s="4"/>
      <c r="AQ840" s="2"/>
      <c r="BE840" s="2"/>
    </row>
    <row r="841" spans="9:57" ht="12.75" x14ac:dyDescent="0.2">
      <c r="I841" s="2"/>
      <c r="AG841" s="4"/>
      <c r="AH841" s="4"/>
      <c r="AQ841" s="2"/>
      <c r="BE841" s="2"/>
    </row>
    <row r="842" spans="9:57" ht="12.75" x14ac:dyDescent="0.2">
      <c r="I842" s="2"/>
      <c r="AG842" s="4"/>
      <c r="AH842" s="4"/>
      <c r="AQ842" s="2"/>
      <c r="BE842" s="2"/>
    </row>
    <row r="843" spans="9:57" ht="12.75" x14ac:dyDescent="0.2">
      <c r="I843" s="2"/>
      <c r="AG843" s="4"/>
      <c r="AH843" s="4"/>
      <c r="AQ843" s="2"/>
      <c r="BE843" s="2"/>
    </row>
    <row r="844" spans="9:57" ht="12.75" x14ac:dyDescent="0.2">
      <c r="I844" s="2"/>
      <c r="AG844" s="4"/>
      <c r="AH844" s="4"/>
      <c r="AQ844" s="2"/>
      <c r="BE844" s="2"/>
    </row>
    <row r="845" spans="9:57" ht="12.75" x14ac:dyDescent="0.2">
      <c r="I845" s="2"/>
      <c r="AG845" s="4"/>
      <c r="AH845" s="4"/>
      <c r="AQ845" s="2"/>
      <c r="BE845" s="2"/>
    </row>
    <row r="846" spans="9:57" ht="12.75" x14ac:dyDescent="0.2">
      <c r="I846" s="2"/>
      <c r="AG846" s="4"/>
      <c r="AH846" s="4"/>
      <c r="AQ846" s="2"/>
      <c r="BE846" s="2"/>
    </row>
    <row r="847" spans="9:57" ht="12.75" x14ac:dyDescent="0.2">
      <c r="I847" s="2"/>
      <c r="AG847" s="4"/>
      <c r="AH847" s="4"/>
      <c r="AQ847" s="2"/>
      <c r="BE847" s="2"/>
    </row>
    <row r="848" spans="9:57" ht="12.75" x14ac:dyDescent="0.2">
      <c r="I848" s="2"/>
      <c r="AG848" s="4"/>
      <c r="AH848" s="4"/>
      <c r="AQ848" s="2"/>
      <c r="BE848" s="2"/>
    </row>
    <row r="849" spans="9:57" ht="12.75" x14ac:dyDescent="0.2">
      <c r="I849" s="2"/>
      <c r="AG849" s="4"/>
      <c r="AH849" s="4"/>
      <c r="AQ849" s="2"/>
      <c r="BE849" s="2"/>
    </row>
    <row r="850" spans="9:57" ht="12.75" x14ac:dyDescent="0.2">
      <c r="I850" s="2"/>
      <c r="AG850" s="4"/>
      <c r="AH850" s="4"/>
      <c r="AQ850" s="2"/>
      <c r="BE850" s="2"/>
    </row>
    <row r="851" spans="9:57" ht="12.75" x14ac:dyDescent="0.2">
      <c r="I851" s="2"/>
      <c r="AG851" s="4"/>
      <c r="AH851" s="4"/>
      <c r="AQ851" s="2"/>
      <c r="BE851" s="2"/>
    </row>
    <row r="852" spans="9:57" ht="12.75" x14ac:dyDescent="0.2">
      <c r="I852" s="2"/>
      <c r="AG852" s="4"/>
      <c r="AH852" s="4"/>
      <c r="AQ852" s="2"/>
      <c r="BE852" s="2"/>
    </row>
    <row r="853" spans="9:57" ht="12.75" x14ac:dyDescent="0.2">
      <c r="I853" s="2"/>
      <c r="AG853" s="4"/>
      <c r="AH853" s="4"/>
      <c r="AQ853" s="2"/>
      <c r="BE853" s="2"/>
    </row>
    <row r="854" spans="9:57" ht="12.75" x14ac:dyDescent="0.2">
      <c r="I854" s="2"/>
      <c r="AG854" s="4"/>
      <c r="AH854" s="4"/>
      <c r="AQ854" s="2"/>
      <c r="BE854" s="2"/>
    </row>
    <row r="855" spans="9:57" ht="12.75" x14ac:dyDescent="0.2">
      <c r="I855" s="2"/>
      <c r="AG855" s="4"/>
      <c r="AH855" s="4"/>
      <c r="AQ855" s="2"/>
      <c r="BE855" s="2"/>
    </row>
    <row r="856" spans="9:57" ht="12.75" x14ac:dyDescent="0.2">
      <c r="I856" s="2"/>
      <c r="AG856" s="4"/>
      <c r="AH856" s="4"/>
      <c r="AQ856" s="2"/>
      <c r="BE856" s="2"/>
    </row>
    <row r="857" spans="9:57" ht="12.75" x14ac:dyDescent="0.2">
      <c r="I857" s="2"/>
      <c r="AG857" s="4"/>
      <c r="AH857" s="4"/>
      <c r="AQ857" s="2"/>
      <c r="BE857" s="2"/>
    </row>
    <row r="858" spans="9:57" ht="12.75" x14ac:dyDescent="0.2">
      <c r="I858" s="2"/>
      <c r="AG858" s="4"/>
      <c r="AH858" s="4"/>
      <c r="AQ858" s="2"/>
      <c r="BE858" s="2"/>
    </row>
    <row r="859" spans="9:57" ht="12.75" x14ac:dyDescent="0.2">
      <c r="I859" s="2"/>
      <c r="AG859" s="4"/>
      <c r="AH859" s="4"/>
      <c r="AQ859" s="2"/>
      <c r="BE859" s="2"/>
    </row>
    <row r="860" spans="9:57" ht="12.75" x14ac:dyDescent="0.2">
      <c r="I860" s="2"/>
      <c r="AG860" s="4"/>
      <c r="AH860" s="4"/>
      <c r="AQ860" s="2"/>
      <c r="BE860" s="2"/>
    </row>
    <row r="861" spans="9:57" ht="12.75" x14ac:dyDescent="0.2">
      <c r="I861" s="2"/>
      <c r="AG861" s="4"/>
      <c r="AH861" s="4"/>
      <c r="AQ861" s="2"/>
      <c r="BE861" s="2"/>
    </row>
    <row r="862" spans="9:57" ht="12.75" x14ac:dyDescent="0.2">
      <c r="I862" s="2"/>
      <c r="AG862" s="4"/>
      <c r="AH862" s="4"/>
      <c r="AQ862" s="2"/>
      <c r="BE862" s="2"/>
    </row>
    <row r="863" spans="9:57" ht="12.75" x14ac:dyDescent="0.2">
      <c r="I863" s="2"/>
      <c r="AG863" s="4"/>
      <c r="AH863" s="4"/>
      <c r="AQ863" s="2"/>
      <c r="BE863" s="2"/>
    </row>
    <row r="864" spans="9:57" ht="12.75" x14ac:dyDescent="0.2">
      <c r="I864" s="2"/>
      <c r="AG864" s="4"/>
      <c r="AH864" s="4"/>
      <c r="AQ864" s="2"/>
      <c r="BE864" s="2"/>
    </row>
    <row r="865" spans="9:57" ht="12.75" x14ac:dyDescent="0.2">
      <c r="I865" s="2"/>
      <c r="AG865" s="4"/>
      <c r="AH865" s="4"/>
      <c r="AQ865" s="2"/>
      <c r="BE865" s="2"/>
    </row>
    <row r="866" spans="9:57" ht="12.75" x14ac:dyDescent="0.2">
      <c r="I866" s="2"/>
      <c r="AG866" s="4"/>
      <c r="AH866" s="4"/>
      <c r="AQ866" s="2"/>
      <c r="BE866" s="2"/>
    </row>
    <row r="867" spans="9:57" ht="12.75" x14ac:dyDescent="0.2">
      <c r="I867" s="2"/>
      <c r="AG867" s="4"/>
      <c r="AH867" s="4"/>
      <c r="AQ867" s="2"/>
      <c r="BE867" s="2"/>
    </row>
    <row r="868" spans="9:57" ht="12.75" x14ac:dyDescent="0.2">
      <c r="I868" s="2"/>
      <c r="AG868" s="4"/>
      <c r="AH868" s="4"/>
      <c r="AQ868" s="2"/>
      <c r="BE868" s="2"/>
    </row>
    <row r="869" spans="9:57" ht="12.75" x14ac:dyDescent="0.2">
      <c r="I869" s="2"/>
      <c r="AG869" s="4"/>
      <c r="AH869" s="4"/>
      <c r="AQ869" s="2"/>
      <c r="BE869" s="2"/>
    </row>
    <row r="870" spans="9:57" ht="12.75" x14ac:dyDescent="0.2">
      <c r="I870" s="2"/>
      <c r="AG870" s="4"/>
      <c r="AH870" s="4"/>
      <c r="AQ870" s="2"/>
      <c r="BE870" s="2"/>
    </row>
    <row r="871" spans="9:57" ht="12.75" x14ac:dyDescent="0.2">
      <c r="I871" s="2"/>
      <c r="AG871" s="4"/>
      <c r="AH871" s="4"/>
      <c r="AQ871" s="2"/>
      <c r="BE871" s="2"/>
    </row>
    <row r="872" spans="9:57" ht="12.75" x14ac:dyDescent="0.2">
      <c r="I872" s="2"/>
      <c r="AG872" s="4"/>
      <c r="AH872" s="4"/>
      <c r="AQ872" s="2"/>
      <c r="BE872" s="2"/>
    </row>
    <row r="873" spans="9:57" ht="12.75" x14ac:dyDescent="0.2">
      <c r="I873" s="2"/>
      <c r="AG873" s="4"/>
      <c r="AH873" s="4"/>
      <c r="AQ873" s="2"/>
      <c r="BE873" s="2"/>
    </row>
    <row r="874" spans="9:57" ht="12.75" x14ac:dyDescent="0.2">
      <c r="I874" s="2"/>
      <c r="AG874" s="4"/>
      <c r="AH874" s="4"/>
      <c r="AQ874" s="2"/>
      <c r="BE874" s="2"/>
    </row>
    <row r="875" spans="9:57" ht="12.75" x14ac:dyDescent="0.2">
      <c r="I875" s="2"/>
      <c r="AG875" s="4"/>
      <c r="AH875" s="4"/>
      <c r="AQ875" s="2"/>
      <c r="BE875" s="2"/>
    </row>
    <row r="876" spans="9:57" ht="12.75" x14ac:dyDescent="0.2">
      <c r="I876" s="2"/>
      <c r="AG876" s="4"/>
      <c r="AH876" s="4"/>
      <c r="AQ876" s="2"/>
      <c r="BE876" s="2"/>
    </row>
    <row r="877" spans="9:57" ht="12.75" x14ac:dyDescent="0.2">
      <c r="I877" s="2"/>
      <c r="AG877" s="4"/>
      <c r="AH877" s="4"/>
      <c r="AQ877" s="2"/>
      <c r="BE877" s="2"/>
    </row>
    <row r="878" spans="9:57" ht="12.75" x14ac:dyDescent="0.2">
      <c r="I878" s="2"/>
      <c r="AG878" s="4"/>
      <c r="AH878" s="4"/>
      <c r="AQ878" s="2"/>
      <c r="BE878" s="2"/>
    </row>
    <row r="879" spans="9:57" ht="12.75" x14ac:dyDescent="0.2">
      <c r="I879" s="2"/>
      <c r="AG879" s="4"/>
      <c r="AH879" s="4"/>
      <c r="AQ879" s="2"/>
      <c r="BE879" s="2"/>
    </row>
    <row r="880" spans="9:57" ht="12.75" x14ac:dyDescent="0.2">
      <c r="I880" s="2"/>
      <c r="AG880" s="4"/>
      <c r="AH880" s="4"/>
      <c r="AQ880" s="2"/>
      <c r="BE880" s="2"/>
    </row>
    <row r="881" spans="9:57" ht="12.75" x14ac:dyDescent="0.2">
      <c r="I881" s="2"/>
      <c r="AG881" s="4"/>
      <c r="AH881" s="4"/>
      <c r="AQ881" s="2"/>
      <c r="BE881" s="2"/>
    </row>
    <row r="882" spans="9:57" ht="12.75" x14ac:dyDescent="0.2">
      <c r="I882" s="2"/>
      <c r="AG882" s="4"/>
      <c r="AH882" s="4"/>
      <c r="AQ882" s="2"/>
      <c r="BE882" s="2"/>
    </row>
    <row r="883" spans="9:57" ht="12.75" x14ac:dyDescent="0.2">
      <c r="I883" s="2"/>
      <c r="AG883" s="4"/>
      <c r="AH883" s="4"/>
      <c r="AQ883" s="2"/>
      <c r="BE883" s="2"/>
    </row>
    <row r="884" spans="9:57" ht="12.75" x14ac:dyDescent="0.2">
      <c r="I884" s="2"/>
      <c r="AG884" s="4"/>
      <c r="AH884" s="4"/>
      <c r="AQ884" s="2"/>
      <c r="BE884" s="2"/>
    </row>
    <row r="885" spans="9:57" ht="12.75" x14ac:dyDescent="0.2">
      <c r="I885" s="2"/>
      <c r="AG885" s="4"/>
      <c r="AH885" s="4"/>
      <c r="AQ885" s="2"/>
      <c r="BE885" s="2"/>
    </row>
    <row r="886" spans="9:57" ht="12.75" x14ac:dyDescent="0.2">
      <c r="I886" s="2"/>
      <c r="AG886" s="4"/>
      <c r="AH886" s="4"/>
      <c r="AQ886" s="2"/>
      <c r="BE886" s="2"/>
    </row>
    <row r="887" spans="9:57" ht="12.75" x14ac:dyDescent="0.2">
      <c r="I887" s="2"/>
      <c r="AG887" s="4"/>
      <c r="AH887" s="4"/>
      <c r="AQ887" s="2"/>
      <c r="BE887" s="2"/>
    </row>
    <row r="888" spans="9:57" ht="12.75" x14ac:dyDescent="0.2">
      <c r="I888" s="2"/>
      <c r="AG888" s="4"/>
      <c r="AH888" s="4"/>
      <c r="AQ888" s="2"/>
      <c r="BE888" s="2"/>
    </row>
    <row r="889" spans="9:57" ht="12.75" x14ac:dyDescent="0.2">
      <c r="I889" s="2"/>
      <c r="AG889" s="4"/>
      <c r="AH889" s="4"/>
      <c r="AQ889" s="2"/>
      <c r="BE889" s="2"/>
    </row>
    <row r="890" spans="9:57" ht="12.75" x14ac:dyDescent="0.2">
      <c r="I890" s="2"/>
      <c r="AG890" s="4"/>
      <c r="AH890" s="4"/>
      <c r="AQ890" s="2"/>
      <c r="BE890" s="2"/>
    </row>
    <row r="891" spans="9:57" ht="12.75" x14ac:dyDescent="0.2">
      <c r="I891" s="2"/>
      <c r="AG891" s="4"/>
      <c r="AH891" s="4"/>
      <c r="AQ891" s="2"/>
      <c r="BE891" s="2"/>
    </row>
    <row r="892" spans="9:57" ht="12.75" x14ac:dyDescent="0.2">
      <c r="I892" s="2"/>
      <c r="AG892" s="4"/>
      <c r="AH892" s="4"/>
      <c r="AQ892" s="2"/>
      <c r="BE892" s="2"/>
    </row>
    <row r="893" spans="9:57" ht="12.75" x14ac:dyDescent="0.2">
      <c r="I893" s="2"/>
      <c r="AG893" s="4"/>
      <c r="AH893" s="4"/>
      <c r="AQ893" s="2"/>
      <c r="BE893" s="2"/>
    </row>
    <row r="894" spans="9:57" ht="12.75" x14ac:dyDescent="0.2">
      <c r="I894" s="2"/>
      <c r="AG894" s="4"/>
      <c r="AH894" s="4"/>
      <c r="AQ894" s="2"/>
      <c r="BE894" s="2"/>
    </row>
    <row r="895" spans="9:57" ht="12.75" x14ac:dyDescent="0.2">
      <c r="I895" s="2"/>
      <c r="AG895" s="4"/>
      <c r="AH895" s="4"/>
      <c r="AQ895" s="2"/>
      <c r="BE895" s="2"/>
    </row>
    <row r="896" spans="9:57" ht="12.75" x14ac:dyDescent="0.2">
      <c r="I896" s="2"/>
      <c r="AG896" s="4"/>
      <c r="AH896" s="4"/>
      <c r="AQ896" s="2"/>
      <c r="BE896" s="2"/>
    </row>
    <row r="897" spans="9:57" ht="12.75" x14ac:dyDescent="0.2">
      <c r="I897" s="2"/>
      <c r="AG897" s="4"/>
      <c r="AH897" s="4"/>
      <c r="AQ897" s="2"/>
      <c r="BE897" s="2"/>
    </row>
    <row r="898" spans="9:57" ht="12.75" x14ac:dyDescent="0.2">
      <c r="I898" s="2"/>
      <c r="AG898" s="4"/>
      <c r="AH898" s="4"/>
      <c r="AQ898" s="2"/>
      <c r="BE898" s="2"/>
    </row>
    <row r="899" spans="9:57" ht="12.75" x14ac:dyDescent="0.2">
      <c r="I899" s="2"/>
      <c r="AG899" s="4"/>
      <c r="AH899" s="4"/>
      <c r="AQ899" s="2"/>
      <c r="BE899" s="2"/>
    </row>
    <row r="900" spans="9:57" ht="12.75" x14ac:dyDescent="0.2">
      <c r="I900" s="2"/>
      <c r="AG900" s="4"/>
      <c r="AH900" s="4"/>
      <c r="AQ900" s="2"/>
      <c r="BE900" s="2"/>
    </row>
    <row r="901" spans="9:57" ht="12.75" x14ac:dyDescent="0.2">
      <c r="I901" s="2"/>
      <c r="AG901" s="4"/>
      <c r="AH901" s="4"/>
      <c r="AQ901" s="2"/>
      <c r="BE901" s="2"/>
    </row>
    <row r="902" spans="9:57" ht="12.75" x14ac:dyDescent="0.2">
      <c r="I902" s="2"/>
      <c r="AG902" s="4"/>
      <c r="AH902" s="4"/>
      <c r="AQ902" s="2"/>
      <c r="BE902" s="2"/>
    </row>
    <row r="903" spans="9:57" ht="12.75" x14ac:dyDescent="0.2">
      <c r="I903" s="2"/>
      <c r="AG903" s="4"/>
      <c r="AH903" s="4"/>
      <c r="AQ903" s="2"/>
      <c r="BE903" s="2"/>
    </row>
    <row r="904" spans="9:57" ht="12.75" x14ac:dyDescent="0.2">
      <c r="I904" s="2"/>
      <c r="AG904" s="4"/>
      <c r="AH904" s="4"/>
      <c r="AQ904" s="2"/>
      <c r="BE904" s="2"/>
    </row>
    <row r="905" spans="9:57" ht="12.75" x14ac:dyDescent="0.2">
      <c r="I905" s="2"/>
      <c r="AG905" s="4"/>
      <c r="AH905" s="4"/>
      <c r="AQ905" s="2"/>
      <c r="BE905" s="2"/>
    </row>
    <row r="906" spans="9:57" ht="12.75" x14ac:dyDescent="0.2">
      <c r="I906" s="2"/>
      <c r="AG906" s="4"/>
      <c r="AH906" s="4"/>
      <c r="AQ906" s="2"/>
      <c r="BE906" s="2"/>
    </row>
    <row r="907" spans="9:57" ht="12.75" x14ac:dyDescent="0.2">
      <c r="I907" s="2"/>
      <c r="AG907" s="4"/>
      <c r="AH907" s="4"/>
      <c r="AQ907" s="2"/>
      <c r="BE907" s="2"/>
    </row>
    <row r="908" spans="9:57" ht="12.75" x14ac:dyDescent="0.2">
      <c r="I908" s="2"/>
      <c r="AG908" s="4"/>
      <c r="AH908" s="4"/>
      <c r="AQ908" s="2"/>
      <c r="BE908" s="2"/>
    </row>
    <row r="909" spans="9:57" ht="12.75" x14ac:dyDescent="0.2">
      <c r="I909" s="2"/>
      <c r="AG909" s="4"/>
      <c r="AH909" s="4"/>
      <c r="AQ909" s="2"/>
      <c r="BE909" s="2"/>
    </row>
    <row r="910" spans="9:57" ht="12.75" x14ac:dyDescent="0.2">
      <c r="I910" s="2"/>
      <c r="AG910" s="4"/>
      <c r="AH910" s="4"/>
      <c r="AQ910" s="2"/>
      <c r="BE910" s="2"/>
    </row>
    <row r="911" spans="9:57" ht="12.75" x14ac:dyDescent="0.2">
      <c r="I911" s="2"/>
      <c r="AG911" s="4"/>
      <c r="AH911" s="4"/>
      <c r="AQ911" s="2"/>
      <c r="BE911" s="2"/>
    </row>
    <row r="912" spans="9:57" ht="12.75" x14ac:dyDescent="0.2">
      <c r="I912" s="2"/>
      <c r="AG912" s="4"/>
      <c r="AH912" s="4"/>
      <c r="AQ912" s="2"/>
      <c r="BE912" s="2"/>
    </row>
    <row r="913" spans="9:57" ht="12.75" x14ac:dyDescent="0.2">
      <c r="I913" s="2"/>
      <c r="AG913" s="4"/>
      <c r="AH913" s="4"/>
      <c r="AQ913" s="2"/>
      <c r="BE913" s="2"/>
    </row>
    <row r="914" spans="9:57" ht="12.75" x14ac:dyDescent="0.2">
      <c r="I914" s="2"/>
      <c r="AG914" s="4"/>
      <c r="AH914" s="4"/>
      <c r="AQ914" s="2"/>
      <c r="BE914" s="2"/>
    </row>
    <row r="915" spans="9:57" ht="12.75" x14ac:dyDescent="0.2">
      <c r="I915" s="2"/>
      <c r="AG915" s="4"/>
      <c r="AH915" s="4"/>
      <c r="AQ915" s="2"/>
      <c r="BE915" s="2"/>
    </row>
    <row r="916" spans="9:57" ht="12.75" x14ac:dyDescent="0.2">
      <c r="I916" s="2"/>
      <c r="AG916" s="4"/>
      <c r="AH916" s="4"/>
      <c r="AQ916" s="2"/>
      <c r="BE916" s="2"/>
    </row>
    <row r="917" spans="9:57" ht="12.75" x14ac:dyDescent="0.2">
      <c r="I917" s="2"/>
      <c r="AG917" s="4"/>
      <c r="AH917" s="4"/>
      <c r="AQ917" s="2"/>
      <c r="BE917" s="2"/>
    </row>
    <row r="918" spans="9:57" ht="12.75" x14ac:dyDescent="0.2">
      <c r="I918" s="2"/>
      <c r="AG918" s="4"/>
      <c r="AH918" s="4"/>
      <c r="AQ918" s="2"/>
      <c r="BE918" s="2"/>
    </row>
    <row r="919" spans="9:57" ht="12.75" x14ac:dyDescent="0.2">
      <c r="I919" s="2"/>
      <c r="AG919" s="4"/>
      <c r="AH919" s="4"/>
      <c r="AQ919" s="2"/>
      <c r="BE919" s="2"/>
    </row>
    <row r="920" spans="9:57" ht="12.75" x14ac:dyDescent="0.2">
      <c r="I920" s="2"/>
      <c r="AG920" s="4"/>
      <c r="AH920" s="4"/>
      <c r="AQ920" s="2"/>
      <c r="BE920" s="2"/>
    </row>
    <row r="921" spans="9:57" ht="12.75" x14ac:dyDescent="0.2">
      <c r="I921" s="2"/>
      <c r="AG921" s="4"/>
      <c r="AH921" s="4"/>
      <c r="AQ921" s="2"/>
      <c r="BE921" s="2"/>
    </row>
    <row r="922" spans="9:57" ht="12.75" x14ac:dyDescent="0.2">
      <c r="I922" s="2"/>
      <c r="AG922" s="4"/>
      <c r="AH922" s="4"/>
      <c r="AQ922" s="2"/>
      <c r="BE922" s="2"/>
    </row>
    <row r="923" spans="9:57" ht="12.75" x14ac:dyDescent="0.2">
      <c r="I923" s="2"/>
      <c r="AG923" s="4"/>
      <c r="AH923" s="4"/>
      <c r="AQ923" s="2"/>
      <c r="BE923" s="2"/>
    </row>
    <row r="924" spans="9:57" ht="12.75" x14ac:dyDescent="0.2">
      <c r="I924" s="2"/>
      <c r="AG924" s="4"/>
      <c r="AH924" s="4"/>
      <c r="AQ924" s="2"/>
      <c r="BE924" s="2"/>
    </row>
    <row r="925" spans="9:57" ht="12.75" x14ac:dyDescent="0.2">
      <c r="I925" s="2"/>
      <c r="AG925" s="4"/>
      <c r="AH925" s="4"/>
      <c r="AQ925" s="2"/>
      <c r="BE925" s="2"/>
    </row>
    <row r="926" spans="9:57" ht="12.75" x14ac:dyDescent="0.2">
      <c r="I926" s="2"/>
      <c r="AG926" s="4"/>
      <c r="AH926" s="4"/>
      <c r="AQ926" s="2"/>
      <c r="BE926" s="2"/>
    </row>
    <row r="927" spans="9:57" ht="12.75" x14ac:dyDescent="0.2">
      <c r="I927" s="2"/>
      <c r="AG927" s="4"/>
      <c r="AH927" s="4"/>
      <c r="AQ927" s="2"/>
      <c r="BE927" s="2"/>
    </row>
    <row r="928" spans="9:57" ht="12.75" x14ac:dyDescent="0.2">
      <c r="I928" s="2"/>
      <c r="AG928" s="4"/>
      <c r="AH928" s="4"/>
      <c r="AQ928" s="2"/>
      <c r="BE928" s="2"/>
    </row>
    <row r="929" spans="9:57" ht="12.75" x14ac:dyDescent="0.2">
      <c r="I929" s="2"/>
      <c r="AG929" s="4"/>
      <c r="AH929" s="4"/>
      <c r="AQ929" s="2"/>
      <c r="BE929" s="2"/>
    </row>
    <row r="930" spans="9:57" ht="12.75" x14ac:dyDescent="0.2">
      <c r="I930" s="2"/>
      <c r="AG930" s="4"/>
      <c r="AH930" s="4"/>
      <c r="AQ930" s="2"/>
      <c r="BE930" s="2"/>
    </row>
    <row r="931" spans="9:57" ht="12.75" x14ac:dyDescent="0.2">
      <c r="I931" s="2"/>
      <c r="AG931" s="4"/>
      <c r="AH931" s="4"/>
      <c r="AQ931" s="2"/>
      <c r="BE931" s="2"/>
    </row>
    <row r="932" spans="9:57" ht="12.75" x14ac:dyDescent="0.2">
      <c r="I932" s="2"/>
      <c r="AG932" s="4"/>
      <c r="AH932" s="4"/>
      <c r="AQ932" s="2"/>
      <c r="BE932" s="2"/>
    </row>
    <row r="933" spans="9:57" ht="12.75" x14ac:dyDescent="0.2">
      <c r="I933" s="2"/>
      <c r="AG933" s="4"/>
      <c r="AH933" s="4"/>
      <c r="AQ933" s="2"/>
      <c r="BE933" s="2"/>
    </row>
    <row r="934" spans="9:57" ht="12.75" x14ac:dyDescent="0.2">
      <c r="I934" s="2"/>
      <c r="AG934" s="4"/>
      <c r="AH934" s="4"/>
      <c r="AQ934" s="2"/>
      <c r="BE934" s="2"/>
    </row>
    <row r="935" spans="9:57" ht="12.75" x14ac:dyDescent="0.2">
      <c r="I935" s="2"/>
      <c r="AG935" s="4"/>
      <c r="AH935" s="4"/>
      <c r="AQ935" s="2"/>
      <c r="BE935" s="2"/>
    </row>
    <row r="936" spans="9:57" ht="12.75" x14ac:dyDescent="0.2">
      <c r="I936" s="2"/>
      <c r="AG936" s="4"/>
      <c r="AH936" s="4"/>
      <c r="AQ936" s="2"/>
      <c r="BE936" s="2"/>
    </row>
    <row r="937" spans="9:57" ht="12.75" x14ac:dyDescent="0.2">
      <c r="I937" s="2"/>
      <c r="AG937" s="4"/>
      <c r="AH937" s="4"/>
      <c r="AQ937" s="2"/>
      <c r="BE937" s="2"/>
    </row>
    <row r="938" spans="9:57" ht="12.75" x14ac:dyDescent="0.2">
      <c r="I938" s="2"/>
      <c r="AG938" s="4"/>
      <c r="AH938" s="4"/>
      <c r="AQ938" s="2"/>
      <c r="BE938" s="2"/>
    </row>
    <row r="939" spans="9:57" ht="12.75" x14ac:dyDescent="0.2">
      <c r="I939" s="2"/>
      <c r="AG939" s="4"/>
      <c r="AH939" s="4"/>
      <c r="AQ939" s="2"/>
      <c r="BE939" s="2"/>
    </row>
    <row r="940" spans="9:57" ht="12.75" x14ac:dyDescent="0.2">
      <c r="I940" s="2"/>
      <c r="AG940" s="4"/>
      <c r="AH940" s="4"/>
      <c r="AQ940" s="2"/>
      <c r="BE940" s="2"/>
    </row>
    <row r="941" spans="9:57" ht="12.75" x14ac:dyDescent="0.2">
      <c r="I941" s="2"/>
      <c r="AG941" s="4"/>
      <c r="AH941" s="4"/>
      <c r="AQ941" s="2"/>
      <c r="BE941" s="2"/>
    </row>
    <row r="942" spans="9:57" ht="12.75" x14ac:dyDescent="0.2">
      <c r="I942" s="2"/>
      <c r="AG942" s="4"/>
      <c r="AH942" s="4"/>
      <c r="AQ942" s="2"/>
      <c r="BE942" s="2"/>
    </row>
    <row r="943" spans="9:57" ht="12.75" x14ac:dyDescent="0.2">
      <c r="I943" s="2"/>
      <c r="AG943" s="4"/>
      <c r="AH943" s="4"/>
      <c r="AQ943" s="2"/>
      <c r="BE943" s="2"/>
    </row>
    <row r="944" spans="9:57" ht="12.75" x14ac:dyDescent="0.2">
      <c r="I944" s="2"/>
      <c r="AG944" s="4"/>
      <c r="AH944" s="4"/>
      <c r="AQ944" s="2"/>
      <c r="BE944" s="2"/>
    </row>
    <row r="945" spans="9:57" ht="12.75" x14ac:dyDescent="0.2">
      <c r="I945" s="2"/>
      <c r="AG945" s="4"/>
      <c r="AH945" s="4"/>
      <c r="AQ945" s="2"/>
      <c r="BE945" s="2"/>
    </row>
    <row r="946" spans="9:57" ht="12.75" x14ac:dyDescent="0.2">
      <c r="I946" s="2"/>
      <c r="AG946" s="4"/>
      <c r="AH946" s="4"/>
      <c r="AQ946" s="2"/>
      <c r="BE946" s="2"/>
    </row>
    <row r="947" spans="9:57" ht="12.75" x14ac:dyDescent="0.2">
      <c r="I947" s="2"/>
      <c r="AG947" s="4"/>
      <c r="AH947" s="4"/>
      <c r="AQ947" s="2"/>
      <c r="BE947" s="2"/>
    </row>
    <row r="948" spans="9:57" ht="12.75" x14ac:dyDescent="0.2">
      <c r="I948" s="2"/>
      <c r="AG948" s="4"/>
      <c r="AH948" s="4"/>
      <c r="AQ948" s="2"/>
      <c r="BE948" s="2"/>
    </row>
    <row r="949" spans="9:57" ht="12.75" x14ac:dyDescent="0.2">
      <c r="I949" s="2"/>
      <c r="AG949" s="4"/>
      <c r="AH949" s="4"/>
      <c r="AQ949" s="2"/>
      <c r="BE949" s="2"/>
    </row>
    <row r="950" spans="9:57" ht="12.75" x14ac:dyDescent="0.2">
      <c r="I950" s="2"/>
      <c r="AG950" s="4"/>
      <c r="AH950" s="4"/>
      <c r="AQ950" s="2"/>
      <c r="BE950" s="2"/>
    </row>
    <row r="951" spans="9:57" ht="12.75" x14ac:dyDescent="0.2">
      <c r="I951" s="2"/>
      <c r="AG951" s="4"/>
      <c r="AH951" s="4"/>
      <c r="AQ951" s="2"/>
      <c r="BE951" s="2"/>
    </row>
    <row r="952" spans="9:57" ht="12.75" x14ac:dyDescent="0.2">
      <c r="I952" s="2"/>
      <c r="AG952" s="4"/>
      <c r="AH952" s="4"/>
      <c r="AQ952" s="2"/>
      <c r="BE952" s="2"/>
    </row>
    <row r="953" spans="9:57" ht="12.75" x14ac:dyDescent="0.2">
      <c r="I953" s="2"/>
      <c r="AG953" s="4"/>
      <c r="AH953" s="4"/>
      <c r="AQ953" s="2"/>
      <c r="BE953" s="2"/>
    </row>
    <row r="954" spans="9:57" ht="12.75" x14ac:dyDescent="0.2">
      <c r="I954" s="2"/>
      <c r="AG954" s="4"/>
      <c r="AH954" s="4"/>
      <c r="AQ954" s="2"/>
      <c r="BE954" s="2"/>
    </row>
    <row r="955" spans="9:57" ht="12.75" x14ac:dyDescent="0.2">
      <c r="I955" s="2"/>
      <c r="AG955" s="4"/>
      <c r="AH955" s="4"/>
      <c r="AQ955" s="2"/>
      <c r="BE955" s="2"/>
    </row>
    <row r="956" spans="9:57" ht="12.75" x14ac:dyDescent="0.2">
      <c r="I956" s="2"/>
      <c r="AG956" s="4"/>
      <c r="AH956" s="4"/>
      <c r="AQ956" s="2"/>
      <c r="BE956" s="2"/>
    </row>
    <row r="957" spans="9:57" ht="12.75" x14ac:dyDescent="0.2">
      <c r="I957" s="2"/>
      <c r="AG957" s="4"/>
      <c r="AH957" s="4"/>
      <c r="AQ957" s="2"/>
      <c r="BE957" s="2"/>
    </row>
    <row r="958" spans="9:57" ht="12.75" x14ac:dyDescent="0.2">
      <c r="I958" s="2"/>
      <c r="AG958" s="4"/>
      <c r="AH958" s="4"/>
      <c r="AQ958" s="2"/>
      <c r="BE958" s="2"/>
    </row>
    <row r="959" spans="9:57" ht="12.75" x14ac:dyDescent="0.2">
      <c r="I959" s="2"/>
      <c r="AG959" s="4"/>
      <c r="AH959" s="4"/>
      <c r="AQ959" s="2"/>
      <c r="BE959" s="2"/>
    </row>
    <row r="960" spans="9:57" ht="12.75" x14ac:dyDescent="0.2">
      <c r="I960" s="2"/>
      <c r="AG960" s="4"/>
      <c r="AH960" s="4"/>
      <c r="AQ960" s="2"/>
      <c r="BE960" s="2"/>
    </row>
    <row r="961" spans="9:57" ht="12.75" x14ac:dyDescent="0.2">
      <c r="I961" s="2"/>
      <c r="AG961" s="4"/>
      <c r="AH961" s="4"/>
      <c r="AQ961" s="2"/>
      <c r="BE961" s="2"/>
    </row>
    <row r="962" spans="9:57" ht="12.75" x14ac:dyDescent="0.2">
      <c r="I962" s="2"/>
      <c r="AG962" s="4"/>
      <c r="AH962" s="4"/>
      <c r="AQ962" s="2"/>
      <c r="BE962" s="2"/>
    </row>
    <row r="963" spans="9:57" ht="12.75" x14ac:dyDescent="0.2">
      <c r="I963" s="2"/>
      <c r="AG963" s="4"/>
      <c r="AH963" s="4"/>
      <c r="AQ963" s="2"/>
      <c r="BE963" s="2"/>
    </row>
    <row r="964" spans="9:57" ht="12.75" x14ac:dyDescent="0.2">
      <c r="I964" s="2"/>
      <c r="AG964" s="4"/>
      <c r="AH964" s="4"/>
      <c r="AQ964" s="2"/>
      <c r="BE964" s="2"/>
    </row>
    <row r="965" spans="9:57" ht="12.75" x14ac:dyDescent="0.2">
      <c r="I965" s="2"/>
      <c r="AG965" s="4"/>
      <c r="AH965" s="4"/>
      <c r="AQ965" s="2"/>
      <c r="BE965" s="2"/>
    </row>
    <row r="966" spans="9:57" ht="12.75" x14ac:dyDescent="0.2">
      <c r="I966" s="2"/>
      <c r="AG966" s="4"/>
      <c r="AH966" s="4"/>
      <c r="AQ966" s="2"/>
      <c r="BE966" s="2"/>
    </row>
    <row r="967" spans="9:57" ht="12.75" x14ac:dyDescent="0.2">
      <c r="I967" s="2"/>
      <c r="AG967" s="4"/>
      <c r="AH967" s="4"/>
      <c r="AQ967" s="2"/>
      <c r="BE967" s="2"/>
    </row>
    <row r="968" spans="9:57" ht="12.75" x14ac:dyDescent="0.2">
      <c r="I968" s="2"/>
      <c r="AG968" s="4"/>
      <c r="AH968" s="4"/>
      <c r="AQ968" s="2"/>
      <c r="BE968" s="2"/>
    </row>
    <row r="969" spans="9:57" ht="12.75" x14ac:dyDescent="0.2">
      <c r="I969" s="2"/>
      <c r="AG969" s="4"/>
      <c r="AH969" s="4"/>
      <c r="AQ969" s="2"/>
      <c r="BE969" s="2"/>
    </row>
    <row r="970" spans="9:57" ht="12.75" x14ac:dyDescent="0.2">
      <c r="I970" s="2"/>
      <c r="AG970" s="4"/>
      <c r="AH970" s="4"/>
      <c r="AQ970" s="2"/>
      <c r="BE970" s="2"/>
    </row>
    <row r="971" spans="9:57" ht="12.75" x14ac:dyDescent="0.2">
      <c r="I971" s="2"/>
      <c r="AG971" s="4"/>
      <c r="AH971" s="4"/>
      <c r="AQ971" s="2"/>
      <c r="BE971" s="2"/>
    </row>
    <row r="972" spans="9:57" ht="12.75" x14ac:dyDescent="0.2">
      <c r="I972" s="2"/>
      <c r="AG972" s="4"/>
      <c r="AH972" s="4"/>
      <c r="AQ972" s="2"/>
      <c r="BE972" s="2"/>
    </row>
    <row r="973" spans="9:57" ht="12.75" x14ac:dyDescent="0.2">
      <c r="I973" s="2"/>
      <c r="AG973" s="4"/>
      <c r="AH973" s="4"/>
      <c r="AQ973" s="2"/>
      <c r="BE973" s="2"/>
    </row>
    <row r="974" spans="9:57" ht="12.75" x14ac:dyDescent="0.2">
      <c r="I974" s="2"/>
      <c r="AG974" s="4"/>
      <c r="AH974" s="4"/>
      <c r="AQ974" s="2"/>
      <c r="BE974" s="2"/>
    </row>
    <row r="975" spans="9:57" ht="12.75" x14ac:dyDescent="0.2">
      <c r="I975" s="2"/>
      <c r="AG975" s="4"/>
      <c r="AH975" s="4"/>
      <c r="AQ975" s="2"/>
      <c r="BE975" s="2"/>
    </row>
    <row r="976" spans="9:57" ht="12.75" x14ac:dyDescent="0.2">
      <c r="I976" s="2"/>
      <c r="AG976" s="4"/>
      <c r="AH976" s="4"/>
      <c r="AQ976" s="2"/>
      <c r="BE976" s="2"/>
    </row>
    <row r="977" spans="9:57" ht="12.75" x14ac:dyDescent="0.2">
      <c r="I977" s="2"/>
      <c r="AG977" s="4"/>
      <c r="AH977" s="4"/>
      <c r="AQ977" s="2"/>
      <c r="BE977" s="2"/>
    </row>
    <row r="978" spans="9:57" ht="12.75" x14ac:dyDescent="0.2">
      <c r="I978" s="2"/>
      <c r="AG978" s="4"/>
      <c r="AH978" s="4"/>
      <c r="AQ978" s="2"/>
      <c r="BE978" s="2"/>
    </row>
    <row r="979" spans="9:57" ht="12.75" x14ac:dyDescent="0.2">
      <c r="I979" s="2"/>
      <c r="AG979" s="4"/>
      <c r="AH979" s="4"/>
      <c r="AQ979" s="2"/>
      <c r="BE979" s="2"/>
    </row>
    <row r="980" spans="9:57" ht="12.75" x14ac:dyDescent="0.2">
      <c r="I980" s="2"/>
      <c r="AG980" s="4"/>
      <c r="AH980" s="4"/>
      <c r="AQ980" s="2"/>
      <c r="BE980" s="2"/>
    </row>
    <row r="981" spans="9:57" ht="12.75" x14ac:dyDescent="0.2">
      <c r="I981" s="2"/>
      <c r="AG981" s="4"/>
      <c r="AH981" s="4"/>
      <c r="AQ981" s="2"/>
      <c r="BE981" s="2"/>
    </row>
    <row r="982" spans="9:57" ht="12.75" x14ac:dyDescent="0.2">
      <c r="I982" s="2"/>
      <c r="AG982" s="4"/>
      <c r="AH982" s="4"/>
      <c r="AQ982" s="2"/>
      <c r="BE982" s="2"/>
    </row>
    <row r="983" spans="9:57" ht="12.75" x14ac:dyDescent="0.2">
      <c r="I983" s="2"/>
      <c r="AG983" s="4"/>
      <c r="AH983" s="4"/>
      <c r="AQ983" s="2"/>
      <c r="BE983" s="2"/>
    </row>
    <row r="984" spans="9:57" ht="12.75" x14ac:dyDescent="0.2">
      <c r="I984" s="2"/>
      <c r="AG984" s="4"/>
      <c r="AH984" s="4"/>
      <c r="AQ984" s="2"/>
      <c r="BE984" s="2"/>
    </row>
    <row r="985" spans="9:57" ht="12.75" x14ac:dyDescent="0.2">
      <c r="I985" s="2"/>
      <c r="AG985" s="4"/>
      <c r="AH985" s="4"/>
      <c r="AQ985" s="2"/>
      <c r="BE985" s="2"/>
    </row>
    <row r="986" spans="9:57" ht="12.75" x14ac:dyDescent="0.2">
      <c r="I986" s="2"/>
      <c r="AG986" s="4"/>
      <c r="AH986" s="4"/>
      <c r="AQ986" s="2"/>
      <c r="BE986" s="2"/>
    </row>
    <row r="987" spans="9:57" ht="12.75" x14ac:dyDescent="0.2">
      <c r="I987" s="2"/>
      <c r="AG987" s="4"/>
      <c r="AH987" s="4"/>
      <c r="AQ987" s="2"/>
      <c r="BE987" s="2"/>
    </row>
    <row r="988" spans="9:57" ht="12.75" x14ac:dyDescent="0.2">
      <c r="I988" s="2"/>
      <c r="AG988" s="4"/>
      <c r="AH988" s="4"/>
      <c r="AQ988" s="2"/>
      <c r="BE988" s="2"/>
    </row>
    <row r="989" spans="9:57" ht="12.75" x14ac:dyDescent="0.2">
      <c r="I989" s="2"/>
      <c r="AG989" s="4"/>
      <c r="AH989" s="4"/>
      <c r="AQ989" s="2"/>
      <c r="BE989" s="2"/>
    </row>
    <row r="990" spans="9:57" ht="12.75" x14ac:dyDescent="0.2">
      <c r="I990" s="2"/>
      <c r="AG990" s="4"/>
      <c r="AH990" s="4"/>
      <c r="AQ990" s="2"/>
      <c r="BE990" s="2"/>
    </row>
    <row r="991" spans="9:57" ht="12.75" x14ac:dyDescent="0.2">
      <c r="I991" s="2"/>
      <c r="AG991" s="4"/>
      <c r="AH991" s="4"/>
      <c r="AQ991" s="2"/>
      <c r="BE991" s="2"/>
    </row>
    <row r="992" spans="9:57" ht="12.75" x14ac:dyDescent="0.2">
      <c r="I992" s="2"/>
      <c r="AG992" s="4"/>
      <c r="AH992" s="4"/>
      <c r="AQ992" s="2"/>
      <c r="BE992" s="2"/>
    </row>
    <row r="993" spans="9:57" ht="12.75" x14ac:dyDescent="0.2">
      <c r="I993" s="2"/>
      <c r="AG993" s="4"/>
      <c r="AH993" s="4"/>
      <c r="AQ993" s="2"/>
      <c r="BE993" s="2"/>
    </row>
    <row r="994" spans="9:57" ht="12.75" x14ac:dyDescent="0.2">
      <c r="I994" s="2"/>
      <c r="AG994" s="4"/>
      <c r="AH994" s="4"/>
      <c r="AQ994" s="2"/>
      <c r="BE994" s="2"/>
    </row>
    <row r="995" spans="9:57" ht="12.75" x14ac:dyDescent="0.2">
      <c r="I995" s="2"/>
      <c r="AG995" s="4"/>
      <c r="AH995" s="4"/>
      <c r="AQ995" s="2"/>
      <c r="BE995" s="2"/>
    </row>
    <row r="996" spans="9:57" ht="12.75" x14ac:dyDescent="0.2">
      <c r="I996" s="2"/>
      <c r="AG996" s="4"/>
      <c r="AH996" s="4"/>
      <c r="AQ996" s="2"/>
      <c r="BE996" s="2"/>
    </row>
    <row r="997" spans="9:57" ht="12.75" x14ac:dyDescent="0.2">
      <c r="I997" s="2"/>
      <c r="AG997" s="4"/>
      <c r="AH997" s="4"/>
      <c r="AQ997" s="2"/>
      <c r="BE997" s="2"/>
    </row>
    <row r="998" spans="9:57" ht="12.75" x14ac:dyDescent="0.2">
      <c r="I998" s="2"/>
      <c r="AG998" s="4"/>
      <c r="AH998" s="4"/>
      <c r="AQ998" s="2"/>
      <c r="BE998" s="2"/>
    </row>
    <row r="999" spans="9:57" ht="12.75" x14ac:dyDescent="0.2">
      <c r="I999" s="2"/>
      <c r="AG999" s="4"/>
      <c r="AH999" s="4"/>
      <c r="AQ999" s="2"/>
      <c r="BE999" s="2"/>
    </row>
    <row r="1000" spans="9:57" ht="12.75" x14ac:dyDescent="0.2">
      <c r="I1000" s="2"/>
      <c r="AG1000" s="4"/>
      <c r="AH1000" s="4"/>
      <c r="AQ1000" s="2"/>
      <c r="BE1000" s="2"/>
    </row>
    <row r="1001" spans="9:57" ht="12.75" x14ac:dyDescent="0.2">
      <c r="I1001" s="2"/>
      <c r="AG1001" s="4"/>
      <c r="AH1001" s="4"/>
      <c r="AQ1001" s="2"/>
      <c r="BE1001" s="2"/>
    </row>
  </sheetData>
  <mergeCells count="52">
    <mergeCell ref="A33:A38"/>
    <mergeCell ref="BF1:BK3"/>
    <mergeCell ref="BG5:BI6"/>
    <mergeCell ref="F3:G3"/>
    <mergeCell ref="C30:H30"/>
    <mergeCell ref="C31:D31"/>
    <mergeCell ref="A29:H29"/>
    <mergeCell ref="A18:B20"/>
    <mergeCell ref="D6:E6"/>
    <mergeCell ref="D5:E5"/>
    <mergeCell ref="D2:G2"/>
    <mergeCell ref="T2:X2"/>
    <mergeCell ref="M2:N2"/>
    <mergeCell ref="C12:C15"/>
    <mergeCell ref="M14:R14"/>
    <mergeCell ref="C10:C11"/>
    <mergeCell ref="Z2:AB2"/>
    <mergeCell ref="AC2:AD2"/>
    <mergeCell ref="F8:G8"/>
    <mergeCell ref="B79:C79"/>
    <mergeCell ref="B80:C80"/>
    <mergeCell ref="A50:B52"/>
    <mergeCell ref="B21:B22"/>
    <mergeCell ref="B23:B26"/>
    <mergeCell ref="A21:A26"/>
    <mergeCell ref="B33:B34"/>
    <mergeCell ref="A30:B32"/>
    <mergeCell ref="D77:E77"/>
    <mergeCell ref="D78:E78"/>
    <mergeCell ref="B35:B38"/>
    <mergeCell ref="E31:H31"/>
    <mergeCell ref="D76:E76"/>
    <mergeCell ref="D80:E80"/>
    <mergeCell ref="D82:E82"/>
    <mergeCell ref="D81:E81"/>
    <mergeCell ref="D83:E83"/>
    <mergeCell ref="AC4:AD4"/>
    <mergeCell ref="T4:Y4"/>
    <mergeCell ref="E19:H19"/>
    <mergeCell ref="C19:D19"/>
    <mergeCell ref="C18:H18"/>
    <mergeCell ref="K5:K9"/>
    <mergeCell ref="K15:K19"/>
    <mergeCell ref="F10:G15"/>
    <mergeCell ref="AL4:AO4"/>
    <mergeCell ref="B43:B48"/>
    <mergeCell ref="C42:H42"/>
    <mergeCell ref="AJ14:AO14"/>
    <mergeCell ref="D79:E79"/>
    <mergeCell ref="B74:C74"/>
    <mergeCell ref="B73:C73"/>
    <mergeCell ref="B10:B1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Physical Flows</vt:lpstr>
      <vt:lpstr>Fin.tot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Becky Haney</cp:lastModifiedBy>
  <dcterms:modified xsi:type="dcterms:W3CDTF">2017-12-07T15:37:52Z</dcterms:modified>
</cp:coreProperties>
</file>